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shansivaloganathan/Dropbox/FINAL FINAL COPIES/Methods Mol Bio 040919/Supplementary Materials/"/>
    </mc:Choice>
  </mc:AlternateContent>
  <xr:revisionPtr revIDLastSave="0" documentId="13_ncr:1_{50FD3DD9-F6A0-D645-A0D7-4AB4BD020A8D}" xr6:coauthVersionLast="43" xr6:coauthVersionMax="43" xr10:uidLastSave="{00000000-0000-0000-0000-000000000000}"/>
  <bookViews>
    <workbookView xWindow="0" yWindow="660" windowWidth="25440" windowHeight="16000" xr2:uid="{00000000-000D-0000-FFFF-FFFF00000000}"/>
  </bookViews>
  <sheets>
    <sheet name="mode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3" i="5" l="1"/>
  <c r="N28" i="5" l="1"/>
  <c r="N27" i="5"/>
  <c r="G130" i="5" l="1"/>
  <c r="G171" i="5" l="1"/>
  <c r="G152" i="5" l="1"/>
  <c r="B9" i="5" l="1"/>
  <c r="B8" i="5"/>
  <c r="B10" i="5" l="1"/>
  <c r="B11" i="5" s="1"/>
  <c r="G169" i="5" l="1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19" i="5"/>
  <c r="G118" i="5"/>
  <c r="G237" i="5" l="1"/>
  <c r="G235" i="5"/>
  <c r="G233" i="5"/>
  <c r="G29" i="5"/>
  <c r="G27" i="5"/>
  <c r="G25" i="5"/>
  <c r="G23" i="5"/>
  <c r="G21" i="5"/>
  <c r="G19" i="5"/>
  <c r="G17" i="5"/>
  <c r="G115" i="5"/>
  <c r="G146" i="5"/>
  <c r="G139" i="5"/>
  <c r="G142" i="5"/>
  <c r="G137" i="5"/>
  <c r="G148" i="5"/>
  <c r="G147" i="5"/>
  <c r="G145" i="5"/>
  <c r="G144" i="5"/>
  <c r="G143" i="5"/>
  <c r="G141" i="5"/>
  <c r="G140" i="5"/>
  <c r="G138" i="5"/>
  <c r="G136" i="5"/>
  <c r="G135" i="5"/>
  <c r="G131" i="5"/>
  <c r="G129" i="5"/>
  <c r="G128" i="5"/>
  <c r="G127" i="5"/>
  <c r="G112" i="5"/>
  <c r="G111" i="5"/>
  <c r="G108" i="5"/>
</calcChain>
</file>

<file path=xl/sharedStrings.xml><?xml version="1.0" encoding="utf-8"?>
<sst xmlns="http://schemas.openxmlformats.org/spreadsheetml/2006/main" count="1677" uniqueCount="1240">
  <si>
    <t>nadh</t>
  </si>
  <si>
    <t>NADH</t>
  </si>
  <si>
    <t>EX_NOout</t>
  </si>
  <si>
    <t>EX_NOautox</t>
  </si>
  <si>
    <t>EX_NO_NO2r</t>
  </si>
  <si>
    <t>EX_O2air</t>
  </si>
  <si>
    <t>[hmpFe3][nadh]</t>
  </si>
  <si>
    <t>p_HMP_kh</t>
  </si>
  <si>
    <t>[hmpFe3h2]</t>
  </si>
  <si>
    <t>p_HMP_kET</t>
  </si>
  <si>
    <t>[hmpFe2h][o2]</t>
  </si>
  <si>
    <t>p_HMP_ko2</t>
  </si>
  <si>
    <t>hmpFe2h_o2 + no --&gt; hmpFe3h_onoo</t>
  </si>
  <si>
    <t>[hmpFe2h_o2][no]</t>
  </si>
  <si>
    <t>p_HMP_kox</t>
  </si>
  <si>
    <t>hmpFe3h_onoo --&gt; hmpFe3h + no3</t>
  </si>
  <si>
    <t>[hmpFe3h_onoo]</t>
  </si>
  <si>
    <t>p_HMP_kP</t>
  </si>
  <si>
    <t>[hmpFe3h]</t>
  </si>
  <si>
    <t>[hmpFe2][o2]</t>
  </si>
  <si>
    <t>hmpFe2_o2 + no --&gt; hmpFe3_onoo</t>
  </si>
  <si>
    <t>[hmpFe2_o2][no]</t>
  </si>
  <si>
    <t>hmpFe3_onoo --&gt; hmpFe3 + no3</t>
  </si>
  <si>
    <t>[hmpFe3_onoo]</t>
  </si>
  <si>
    <t>[hmpFe2][no]</t>
  </si>
  <si>
    <t>p_HMP_kon_no</t>
  </si>
  <si>
    <t>[hmpFe2_no]</t>
  </si>
  <si>
    <t>p_HMP_kred_no</t>
  </si>
  <si>
    <t>[no]</t>
  </si>
  <si>
    <t>[no][no][o2]</t>
  </si>
  <si>
    <t>p_k_NO_NO2r</t>
  </si>
  <si>
    <t>--&gt; hmpFe3</t>
  </si>
  <si>
    <t>no</t>
  </si>
  <si>
    <t>no3</t>
  </si>
  <si>
    <t>noan</t>
  </si>
  <si>
    <t>o2</t>
  </si>
  <si>
    <t>hmpFe3</t>
  </si>
  <si>
    <t>hmpFe3h2</t>
  </si>
  <si>
    <t>hmpFe2h</t>
  </si>
  <si>
    <t>hmpFe2h_o2</t>
  </si>
  <si>
    <t>hmpFe3h</t>
  </si>
  <si>
    <t>hmpFe3h_onoo</t>
  </si>
  <si>
    <t>hmpFe2</t>
  </si>
  <si>
    <t>hmpFe2_o2</t>
  </si>
  <si>
    <t>hmpFe2_no</t>
  </si>
  <si>
    <t>hmpFe3_onoo</t>
  </si>
  <si>
    <t>o2_air</t>
  </si>
  <si>
    <t>NO•</t>
  </si>
  <si>
    <t>hmpFe2h + o2 --&gt; hmpFe2h_o2</t>
  </si>
  <si>
    <t>hmpFe2 + o2 --&gt; hmpFe2_o2</t>
  </si>
  <si>
    <t>hmpFe2 + no --&gt; hmpFe2_no</t>
  </si>
  <si>
    <t>hmpFe2_no --&gt; hmpFe3 + noan</t>
  </si>
  <si>
    <t>{o2_air} --&gt; o2</t>
  </si>
  <si>
    <t>NOautox</t>
  </si>
  <si>
    <t>(2) no + o2 --&gt; (2) no2r</t>
  </si>
  <si>
    <t>NO_NO2r</t>
  </si>
  <si>
    <t>[no][no2r]</t>
  </si>
  <si>
    <t>N2O3diss</t>
  </si>
  <si>
    <t>[n2o3]</t>
  </si>
  <si>
    <t>p_k_N2O3diss</t>
  </si>
  <si>
    <t>N2O3_H2O</t>
  </si>
  <si>
    <t>p_k_N2O3_H2O</t>
  </si>
  <si>
    <t>NO2r_NO2r</t>
  </si>
  <si>
    <t>[no2r][no2r]</t>
  </si>
  <si>
    <t>p_k_NO2r_NO2r</t>
  </si>
  <si>
    <t>N2O4diss</t>
  </si>
  <si>
    <t>[n2o4]</t>
  </si>
  <si>
    <t>p_k_N2O4diss</t>
  </si>
  <si>
    <t>N2O4_H2O</t>
  </si>
  <si>
    <t>p_k_N2O4_H2O</t>
  </si>
  <si>
    <t>NO_O2S</t>
  </si>
  <si>
    <t>no + o2s --&gt; onoo</t>
  </si>
  <si>
    <t>[no][o2s]</t>
  </si>
  <si>
    <t>p_k_NO_O2S</t>
  </si>
  <si>
    <t>NO2r_O2S</t>
  </si>
  <si>
    <t>no2r + o2s --&gt; o2noo</t>
  </si>
  <si>
    <t>[no2r][o2s]</t>
  </si>
  <si>
    <t>p_k_NO2r_O2S</t>
  </si>
  <si>
    <t>O2NOOdiss</t>
  </si>
  <si>
    <t>o2noo --&gt; o2 + no2</t>
  </si>
  <si>
    <t>[o2noo]</t>
  </si>
  <si>
    <t>p_k_O2NOOdiss</t>
  </si>
  <si>
    <t>NO_OHr</t>
  </si>
  <si>
    <t>[ohr][no]</t>
  </si>
  <si>
    <t>p_k_NO_OHr</t>
  </si>
  <si>
    <t>ONOOprot</t>
  </si>
  <si>
    <t>[onoo]</t>
  </si>
  <si>
    <t>p_k_ONOOprot</t>
  </si>
  <si>
    <t>ONOOHdeprot</t>
  </si>
  <si>
    <t>[onooh]</t>
  </si>
  <si>
    <t>p_k_ONOOHdeprot</t>
  </si>
  <si>
    <t>ONOOHdiss1</t>
  </si>
  <si>
    <t>p_k_ONOOHdiss1</t>
  </si>
  <si>
    <t>ONOOHdiss2</t>
  </si>
  <si>
    <t>onooh --&gt; no2r + ohr</t>
  </si>
  <si>
    <t>p_k_ONOOHdiss2</t>
  </si>
  <si>
    <t>ONOO_OHr</t>
  </si>
  <si>
    <t>[ohr][onoo]</t>
  </si>
  <si>
    <t>p_k_ONOO_OHr</t>
  </si>
  <si>
    <t>O2S_OHr</t>
  </si>
  <si>
    <t>[ohr][o2s]</t>
  </si>
  <si>
    <t>p_k_O2S_OHr</t>
  </si>
  <si>
    <t>HNO_prot</t>
  </si>
  <si>
    <t>[noan]</t>
  </si>
  <si>
    <t>p_k_HNO_prot</t>
  </si>
  <si>
    <t>HNO_deprot</t>
  </si>
  <si>
    <t>[hno]</t>
  </si>
  <si>
    <t>p_k_HNO_deprot</t>
  </si>
  <si>
    <t>HNO_HNO</t>
  </si>
  <si>
    <t>[hno][hno]</t>
  </si>
  <si>
    <t>p_k_HNO_HNO</t>
  </si>
  <si>
    <t>HNO_NO</t>
  </si>
  <si>
    <t>[hno][no]</t>
  </si>
  <si>
    <t>p_k_HNO_NO</t>
  </si>
  <si>
    <t>N2O2rdecomp</t>
  </si>
  <si>
    <t>[n2o2r]</t>
  </si>
  <si>
    <t>p_k_N2O2rdecomp</t>
  </si>
  <si>
    <t>N2O2r_NO</t>
  </si>
  <si>
    <t>n2o2r + no --&gt; n3o3</t>
  </si>
  <si>
    <t>[n2o2r][no]</t>
  </si>
  <si>
    <t>p_k_N2O2r_NO</t>
  </si>
  <si>
    <t>N3O3decomp</t>
  </si>
  <si>
    <t>n3o3 --&gt; no2 + n2o</t>
  </si>
  <si>
    <t>[n3o3]</t>
  </si>
  <si>
    <t>p_k_N3O3decomp</t>
  </si>
  <si>
    <t>HNO_NADH</t>
  </si>
  <si>
    <t>[hno][nadh]</t>
  </si>
  <si>
    <t>p_k_HNO_NADH</t>
  </si>
  <si>
    <t>HNO_NADPH</t>
  </si>
  <si>
    <t>[hno][nadph]</t>
  </si>
  <si>
    <t>p_k_HNO_NADPH</t>
  </si>
  <si>
    <t>HNO_NH2OH</t>
  </si>
  <si>
    <t>[hno][nh2oh]</t>
  </si>
  <si>
    <t>p_k_HNO_NH2OH</t>
  </si>
  <si>
    <t>CO2hyd</t>
  </si>
  <si>
    <t>[co2]</t>
  </si>
  <si>
    <t>p_k_CO2hyd</t>
  </si>
  <si>
    <t>H2CO3dehyd</t>
  </si>
  <si>
    <t>[h2co3]</t>
  </si>
  <si>
    <t>p_k_H2CO3dehyd</t>
  </si>
  <si>
    <t>HCO3hyd</t>
  </si>
  <si>
    <t>[hco3]</t>
  </si>
  <si>
    <t>p_k_HCO3hyd</t>
  </si>
  <si>
    <t>GSan_prot</t>
  </si>
  <si>
    <t>[gsan]</t>
  </si>
  <si>
    <t>p_k_GSan_prot</t>
  </si>
  <si>
    <t>GSH_deprot</t>
  </si>
  <si>
    <t>[gsh]</t>
  </si>
  <si>
    <t>p_k_GSH_deprot</t>
  </si>
  <si>
    <t>GSH_NO2r</t>
  </si>
  <si>
    <t>[no2r][gsh]</t>
  </si>
  <si>
    <t>p_k_GSH_NO2r</t>
  </si>
  <si>
    <t>GSan_NO2r</t>
  </si>
  <si>
    <t>gsan + no2r --&gt; gsr + no2</t>
  </si>
  <si>
    <t>[gsan][no2r]</t>
  </si>
  <si>
    <t>p_k_GSan_NO2r</t>
  </si>
  <si>
    <t>GSH_N2O3</t>
  </si>
  <si>
    <t>[n2o3][gsh]</t>
  </si>
  <si>
    <t>p_k_GSH_N2O3</t>
  </si>
  <si>
    <t>GSHr_NO</t>
  </si>
  <si>
    <t>gsr + no --&gt; gsno</t>
  </si>
  <si>
    <t>[gsr][no]</t>
  </si>
  <si>
    <t>p_k_GSHr_NO</t>
  </si>
  <si>
    <t>GSHr_GSHr</t>
  </si>
  <si>
    <t>(2) gsr --&gt; gssg</t>
  </si>
  <si>
    <t>[gsr][gsr]</t>
  </si>
  <si>
    <t>p_k_GSHr_GSHr</t>
  </si>
  <si>
    <t>GSHr_O2</t>
  </si>
  <si>
    <t>[gsr][o2]</t>
  </si>
  <si>
    <t>p_k_GSHr_O2</t>
  </si>
  <si>
    <t>GSOOdiss</t>
  </si>
  <si>
    <t>[gsoo]</t>
  </si>
  <si>
    <t>p_k_GSOOdiss</t>
  </si>
  <si>
    <t>GSr_GS</t>
  </si>
  <si>
    <t>[gsr][gsan]</t>
  </si>
  <si>
    <t>p_k_GSr_GS</t>
  </si>
  <si>
    <t>GSSGrdiss</t>
  </si>
  <si>
    <t>[gssgr]</t>
  </si>
  <si>
    <t>p_k_GSSGrdiss</t>
  </si>
  <si>
    <t>GSSGr_O2</t>
  </si>
  <si>
    <t>gssgr + o2 --&gt; gssg + o2s</t>
  </si>
  <si>
    <t>[gssgr][o2]</t>
  </si>
  <si>
    <t>p_k_GSSGr_O2</t>
  </si>
  <si>
    <t>GSHr_GSNO</t>
  </si>
  <si>
    <t>gsr + gsno --&gt; gssg + no</t>
  </si>
  <si>
    <t>[gsr][gsno]</t>
  </si>
  <si>
    <t>p_k_GSHr_GSNO</t>
  </si>
  <si>
    <t>GSNO_O2S</t>
  </si>
  <si>
    <t>[gsno][gsno][o2s]</t>
  </si>
  <si>
    <t>p_k_GSNO_O2S</t>
  </si>
  <si>
    <t>GSOO_GSNO</t>
  </si>
  <si>
    <t>gsoo + gsno --&gt; gssg + o2 + no</t>
  </si>
  <si>
    <t>[gsoo][gsno]</t>
  </si>
  <si>
    <t>p_k_GSOO_GSNO</t>
  </si>
  <si>
    <t>GSNO_GSH</t>
  </si>
  <si>
    <t>gsno + gsh --&gt; gssg + hno</t>
  </si>
  <si>
    <t>[gsno][gsh]</t>
  </si>
  <si>
    <t>p_k_GSNO_GSH</t>
  </si>
  <si>
    <t>GSNO_CYS</t>
  </si>
  <si>
    <t>p_k_GSNO_CYS</t>
  </si>
  <si>
    <t>CYSNO_GSH</t>
  </si>
  <si>
    <t>[cysno][gsh]</t>
  </si>
  <si>
    <t>p_k_CYSNO_GSH</t>
  </si>
  <si>
    <t>GSOO_NO2r</t>
  </si>
  <si>
    <t>[gsoo][no2r]</t>
  </si>
  <si>
    <t>p_k_GSOO_NO2r</t>
  </si>
  <si>
    <t>GSOONO2diss</t>
  </si>
  <si>
    <t>[gsoono2]</t>
  </si>
  <si>
    <t>p_k_GSOONO2diss</t>
  </si>
  <si>
    <t>GSOO_GSH</t>
  </si>
  <si>
    <t>gsoo + gsh --&gt; gsor + gsoh</t>
  </si>
  <si>
    <t>[gsoo][gsh]</t>
  </si>
  <si>
    <t>p_k_GSOO_GSH</t>
  </si>
  <si>
    <t>GSH_HNO</t>
  </si>
  <si>
    <t>gsh + hno --&gt; gsnhoh</t>
  </si>
  <si>
    <t>[gsh][gsnhoh]</t>
  </si>
  <si>
    <t>p_k_GSH_HNO</t>
  </si>
  <si>
    <t>GSH_GSNHOH</t>
  </si>
  <si>
    <t>gsnhoh + gsh --&gt; gssg + nh2oh</t>
  </si>
  <si>
    <t>[gsnhoh][gsh]</t>
  </si>
  <si>
    <t>p_k_GSH_GSNHOH</t>
  </si>
  <si>
    <t>ONOO_GSH</t>
  </si>
  <si>
    <t>onoo + gsh --&gt; gsoh + no2</t>
  </si>
  <si>
    <t>[onoo][gsh]</t>
  </si>
  <si>
    <t>p_k_ONOO_GSH</t>
  </si>
  <si>
    <t>ONOOH_GSH</t>
  </si>
  <si>
    <t>[onooh][gsh]</t>
  </si>
  <si>
    <t>p_k_ONOOH_GSH</t>
  </si>
  <si>
    <t>GSOH_GSH</t>
  </si>
  <si>
    <t>[gsoh][gsh]</t>
  </si>
  <si>
    <t>p_k_GSOH_GSH</t>
  </si>
  <si>
    <t>GSH_OHr</t>
  </si>
  <si>
    <t>[ohr][gsh]</t>
  </si>
  <si>
    <t>p_k_GSH_OHr</t>
  </si>
  <si>
    <t>GSH_CO3r</t>
  </si>
  <si>
    <t>co3r + gsh --&gt; hco3 + gsr</t>
  </si>
  <si>
    <t>[co3r][gsh]</t>
  </si>
  <si>
    <t>p_k_GSH_CO3r</t>
  </si>
  <si>
    <t>GSan_CO3r</t>
  </si>
  <si>
    <t>gsan + co3r --&gt; gsr + co3</t>
  </si>
  <si>
    <t>[gsan][co3r]</t>
  </si>
  <si>
    <t>p_k_GSan_CO3r</t>
  </si>
  <si>
    <t>GSH_O2S</t>
  </si>
  <si>
    <t>[o2s][gsh]</t>
  </si>
  <si>
    <t>p_k_GSH_O2S</t>
  </si>
  <si>
    <t>TYRr_GSH</t>
  </si>
  <si>
    <t>[tyrrad][gsh]</t>
  </si>
  <si>
    <t>p_k_TYRr_GSH</t>
  </si>
  <si>
    <t>TYR_GSHr</t>
  </si>
  <si>
    <t>[gsr][tyr]</t>
  </si>
  <si>
    <t>p_k_TYR_GSHr</t>
  </si>
  <si>
    <t>GSO_GSH</t>
  </si>
  <si>
    <t>gsor + gsh --&gt; gsoh + gsr</t>
  </si>
  <si>
    <t>[gsor][gsh]</t>
  </si>
  <si>
    <t>p_k_GSO_GSH</t>
  </si>
  <si>
    <t>ONOO_CO21</t>
  </si>
  <si>
    <t>onoo + co2 --&gt; no2r + co3r</t>
  </si>
  <si>
    <t>[onoo][co2]</t>
  </si>
  <si>
    <t>p_k_ONOO_CO21</t>
  </si>
  <si>
    <t>ONOO_CO22</t>
  </si>
  <si>
    <t>onoo + co2 --&gt; no3 + co2</t>
  </si>
  <si>
    <t>p_k_ONOO_CO22</t>
  </si>
  <si>
    <t>CO3r_O2S</t>
  </si>
  <si>
    <t>[co3r][o2s]</t>
  </si>
  <si>
    <t>p_k_CO3r_O2S</t>
  </si>
  <si>
    <t>CO3r_NO</t>
  </si>
  <si>
    <t>[co3r][no]</t>
  </si>
  <si>
    <t>p_k_CO3r_NO</t>
  </si>
  <si>
    <t>TYR_CO3r</t>
  </si>
  <si>
    <t>co3r + tyr --&gt; hco3 + tyrrad</t>
  </si>
  <si>
    <t>[co3r][tyr]</t>
  </si>
  <si>
    <t>p_k_TYR_CO3r</t>
  </si>
  <si>
    <t>TYR_NO2r</t>
  </si>
  <si>
    <t>no2r + tyr --&gt; no2 + tyrrad</t>
  </si>
  <si>
    <t>[no2r][tyr]</t>
  </si>
  <si>
    <t>p_k_TYR_NO2r</t>
  </si>
  <si>
    <t>TYRr_NO</t>
  </si>
  <si>
    <t>[tyrrad][no]</t>
  </si>
  <si>
    <t>p_k_TYRr_NO</t>
  </si>
  <si>
    <t>TYRNOdiss</t>
  </si>
  <si>
    <t>[tyrno]</t>
  </si>
  <si>
    <t>p_k_TYRNOdiss</t>
  </si>
  <si>
    <t>TYRr_TYRr</t>
  </si>
  <si>
    <t>(2) tyrrad --&gt; dityr</t>
  </si>
  <si>
    <t>[tyrrad][tyrrad]</t>
  </si>
  <si>
    <t>p_k_TYRr_TYRr</t>
  </si>
  <si>
    <t>TYRr_NO2r</t>
  </si>
  <si>
    <t>[no2r][tyrrad]</t>
  </si>
  <si>
    <t>p_k_TYRr_NO2r</t>
  </si>
  <si>
    <t>TRP_OHr</t>
  </si>
  <si>
    <t>trp + ohr --&gt; trpoh</t>
  </si>
  <si>
    <t>[trp][ohr]</t>
  </si>
  <si>
    <t>p_k_TRP_OHr</t>
  </si>
  <si>
    <t>CYS_OHr</t>
  </si>
  <si>
    <t>p_k_CYS_OHr</t>
  </si>
  <si>
    <t>NO2_OHr</t>
  </si>
  <si>
    <t>[ohr][no2]</t>
  </si>
  <si>
    <t>p_k_NO2_OHr</t>
  </si>
  <si>
    <t>CO3_OHr</t>
  </si>
  <si>
    <t>[ohr][co3]</t>
  </si>
  <si>
    <t>p_k_CO3_OHr</t>
  </si>
  <si>
    <t>HCO3_OHr</t>
  </si>
  <si>
    <t>[ohr][hco3]</t>
  </si>
  <si>
    <t>p_k_HCO3_OHr</t>
  </si>
  <si>
    <t>TRP_CO3r</t>
  </si>
  <si>
    <t>trp + co3r --&gt; hco3 + trpr</t>
  </si>
  <si>
    <t>[trp][co3r]</t>
  </si>
  <si>
    <t>p_k_TRP_CO3r</t>
  </si>
  <si>
    <t>CYS_CO3r</t>
  </si>
  <si>
    <t>p_k_CYS_CO3r</t>
  </si>
  <si>
    <t>TRP_NO2r</t>
  </si>
  <si>
    <t>trp + no2r --&gt; no2 + trpr</t>
  </si>
  <si>
    <t>[trp][no2r]</t>
  </si>
  <si>
    <t>p_k_TRP_NO2r</t>
  </si>
  <si>
    <t>CYS_NO2r</t>
  </si>
  <si>
    <t>p_k_CYS_NO2r</t>
  </si>
  <si>
    <t>TRX_GSSG</t>
  </si>
  <si>
    <t>trxrd + gssg --&gt; trxox + (2) gsh</t>
  </si>
  <si>
    <t>[trxrd][gssg]</t>
  </si>
  <si>
    <t>p_k_TRX_GSSG</t>
  </si>
  <si>
    <t>2Fe2S_NO</t>
  </si>
  <si>
    <t>(0.5) holo_protein_2fe2s + (2) no --&gt; (0.5) protein_2fe2s_2dnic + s</t>
  </si>
  <si>
    <t>[no][no][holo_protein_2fe2s]</t>
  </si>
  <si>
    <t>4Fe4S_NO</t>
  </si>
  <si>
    <t>(0.25) holo_protein_4fe4s + (2) no --&gt; (0.25) protein_4fe4s_2rre + (0.75) s + (0.25) s2</t>
  </si>
  <si>
    <t>[no][no][holo_protein_4fe4s]</t>
  </si>
  <si>
    <t>2Fe2SdnicDiss</t>
  </si>
  <si>
    <t>2Fe2SdnicAss</t>
  </si>
  <si>
    <t>[apo_protein_2fe2s][cys_dnic]</t>
  </si>
  <si>
    <t>4Fe4SrreDiss</t>
  </si>
  <si>
    <t>4Fe4SrreAss</t>
  </si>
  <si>
    <t>[apo_protein_4fe4s][cys_dnic]</t>
  </si>
  <si>
    <t>DNICdeg</t>
  </si>
  <si>
    <t>[cys_dnic][o2]</t>
  </si>
  <si>
    <t>p_k_DNICdeg</t>
  </si>
  <si>
    <t>isc4Fe4Srep</t>
  </si>
  <si>
    <t>[iscu_2fe2s_2fe2s][apo_protein_4fe4s]</t>
  </si>
  <si>
    <t>p_k_isc4Fe4Srep</t>
  </si>
  <si>
    <t>dGSNdeam</t>
  </si>
  <si>
    <t>[ds_dgsn][n2o3]</t>
  </si>
  <si>
    <t>p_k_dNdeam</t>
    <phoneticPr fontId="0" type="noConversion"/>
  </si>
  <si>
    <t>dDADdeam</t>
  </si>
  <si>
    <t>[ds_dad_2][n2o3]</t>
  </si>
  <si>
    <t>p_k_dNdeam</t>
    <phoneticPr fontId="0" type="noConversion"/>
  </si>
  <si>
    <t>dCYTdeam</t>
  </si>
  <si>
    <t>[ds_dcyt][n2o3]</t>
  </si>
  <si>
    <t>p_k_dNdeam</t>
    <phoneticPr fontId="0" type="noConversion"/>
  </si>
  <si>
    <t>[hmpFe2h_o2]</t>
  </si>
  <si>
    <t>p_HMP_koff_o2</t>
  </si>
  <si>
    <t>[hmpFe2_o2]</t>
  </si>
  <si>
    <t>[hmpFe2h][no]</t>
  </si>
  <si>
    <t>[hmpFe2h_no]</t>
  </si>
  <si>
    <t>p_HMP_koff_no</t>
  </si>
  <si>
    <t>[hmpFe2][nadh]</t>
  </si>
  <si>
    <t>[hmpFe2h2][no]</t>
  </si>
  <si>
    <t>[hmpFe2h2_no]</t>
  </si>
  <si>
    <t>[hmpFe2h2][o2]</t>
  </si>
  <si>
    <t>[hmpFe2h2_o2]</t>
  </si>
  <si>
    <t>[hmpFe2_o2][nadh]</t>
  </si>
  <si>
    <t>hmpFe2h2_o2 + no --&gt; hmpFe3h2_onoo</t>
  </si>
  <si>
    <t>[hmpFe2h2_o2][no]</t>
  </si>
  <si>
    <t>[hmpFe3h2_onoo]</t>
  </si>
  <si>
    <t>[hmpFe3][nadph]</t>
  </si>
  <si>
    <t>p_HMP_kh_nadph</t>
  </si>
  <si>
    <t>[hmpFe2][nadph]</t>
  </si>
  <si>
    <t>[hmpFe2_o2][nadph]</t>
  </si>
  <si>
    <t>ISCUloadFe1</t>
  </si>
  <si>
    <t>[iscu_2s]</t>
  </si>
  <si>
    <t>p_k_ISCUloadFe</t>
  </si>
  <si>
    <t>ISCUloadFe2</t>
  </si>
  <si>
    <t>[iscu_2fe2s_2s]</t>
  </si>
  <si>
    <t>EX_N2O3diss</t>
  </si>
  <si>
    <t>EX_N2O3_H2O</t>
  </si>
  <si>
    <t>EX_NO2r_NO2r</t>
  </si>
  <si>
    <t>EX_N2O4diss</t>
  </si>
  <si>
    <t>EX_N2O4_H2O</t>
  </si>
  <si>
    <t>ISCUloadS1</t>
  </si>
  <si>
    <t>p_ISCUloadS_kcat</t>
  </si>
  <si>
    <t>ISCUloadS2</t>
  </si>
  <si>
    <t>p_ISCUloadS_Km_cys</t>
  </si>
  <si>
    <t>isc2Fe2Srep1</t>
  </si>
  <si>
    <t>{[iscu_2fe2s]*[apo_protein_2fe2s]*[p_isc2Fe2Srep_kcat]/([p_isc2Fe2Srep_Km_apo_protein_2fe2s] + [apo_protein_2fe2s])}</t>
  </si>
  <si>
    <t>p_ISCUloadS_Km_iscu</t>
  </si>
  <si>
    <t>isc2Fe2Srep2</t>
  </si>
  <si>
    <t>{[iscu_2fe2s_2fe2s]*[apo_protein_2fe2s]*[p_isc2Fe2Srep_kcat]/([p_isc2Fe2Srep_Km_apo_protein_2fe2s] + [apo_protein_2fe2s])}</t>
  </si>
  <si>
    <t>p_isc2Fe2Srep_kcat</t>
  </si>
  <si>
    <t>dXTSNbe</t>
  </si>
  <si>
    <t>{[alka]*[ds_dxtsn]*[p_dXTSNbe_kcat]/([p_dXTSNbe_Km_ds_dxtsn] + [ds_dxtsn])}</t>
  </si>
  <si>
    <t>p_isc2Fe2Srep_Km_apo_protein_2fe2s</t>
  </si>
  <si>
    <t>dINbe</t>
  </si>
  <si>
    <t>{[alka]*[ds_din]*[p_dINbe_kcat]/([p_dINbe_Km_ds_din]+ [ds_din])}</t>
  </si>
  <si>
    <t>p_dXTSNbe_kcat</t>
  </si>
  <si>
    <t>dURIbe</t>
  </si>
  <si>
    <t>{[ung]*[ds_duri]*[p_dURIbe_kcat]/([p_dURIbe_Km_ds_duri] + [ds_duri])}</t>
  </si>
  <si>
    <t>p_dXTSNbe_Km_ds_dxtsn</t>
  </si>
  <si>
    <t>APgrem</t>
  </si>
  <si>
    <t>{[xth]*[ds_APg]*[p_APrem_kcat]/([p_APrem_Km_ds_AP] + [ds_APg])}</t>
  </si>
  <si>
    <t>p_dINbe_kcat</t>
  </si>
  <si>
    <t>AParem</t>
  </si>
  <si>
    <t>{[xth]*[ds_APa]*[p_APrem_kcat]/([p_APrem_Km_ds_AP] + [ds_APa])}</t>
  </si>
  <si>
    <t>p_dINbe_Km_ds_din</t>
  </si>
  <si>
    <t>APcrem</t>
  </si>
  <si>
    <t>{[xth]*[ds_APc]*[p_APrem_kcat]/([p_APrem_Km_ds_AP] + [ds_APc])}</t>
  </si>
  <si>
    <t>p_dURIbe_kcat</t>
  </si>
  <si>
    <t>dGSNpol</t>
  </si>
  <si>
    <t>{[p_DNApol_kcat]*[dnapol]*[dgtp]*[ds_gap_g]/([p_DNApol_KiDNA]*[p_dGSNpol_KdGTP] + [p_DNApol_KDNA]*[dgtp] + [p_dGSNpol_KdGTP]*[ds_gap_g]*(1+[p_DNApol_KiDNA]/[p_DNApol_KiDNAp]) + [ds_gap_g]*[dgtp]*(1+[p_DNApol_KDNA]/[p_DNApol_KiDNAp]))}</t>
  </si>
  <si>
    <t>p_dURIbe_Km_ds_duri</t>
  </si>
  <si>
    <t>dDADpol</t>
  </si>
  <si>
    <t>{[p_DNApol_kcat]*[dnapol]*[datp]*[ds_gap_a]/([p_DNApol_KiDNA]*[p_dDADpol_KdATP] + [p_DNApol_KDNA]*[datp] + [p_dDADpol_KdATP]*[ds_gap_a]*(1+[p_DNApol_KiDNA]/[p_DNApol_KiDNAp]) + [ds_gap_a]*[datp]*(1+[p_DNApol_KDNA]/[p_DNApol_KiDNAp]))}</t>
  </si>
  <si>
    <t>p_APrem_kcat</t>
  </si>
  <si>
    <t>dCYTpol</t>
  </si>
  <si>
    <t>{[p_DNApol_kcat]*[dnapol]*[dctp]*[ds_gap_c]/([p_DNApol_KiDNA]*[p_dCYTpol_KdCTP] + [p_DNApol_KDNA]*[dctp] + [p_dCYTpol_KdCTP]*[ds_gap_c]*(1+[p_DNApol_KiDNA]/[p_DNApol_KiDNAp]) + [ds_gap_c]*[dctp]*(1+[p_DNApol_KDNA]/[p_DNApol_KiDNAp]))}</t>
  </si>
  <si>
    <t>p_APrem_Km_ds_AP</t>
  </si>
  <si>
    <t>dGSNlig</t>
  </si>
  <si>
    <t>p_DNApol_kcat</t>
  </si>
  <si>
    <t>dDADlig</t>
  </si>
  <si>
    <t>p_DNApol_KDNA</t>
  </si>
  <si>
    <t>dCYTlig</t>
  </si>
  <si>
    <t>p_DNApol_KiDNA</t>
  </si>
  <si>
    <t>GSFDH</t>
  </si>
  <si>
    <t>{[p_GSFDH_kcat]*[gsfdh]*[gsno]/([gsno] + [p_GSFDH_Km_gsno])}</t>
  </si>
  <si>
    <t>p_DNApol_KiDNAp</t>
  </si>
  <si>
    <t>GOR</t>
  </si>
  <si>
    <t>{[gor]*([p_GOR_kcat]*[gssg]*[nadph] + [p_GOR_V2]*[gssg]^2*[nadph]) / ( [p_GOR_Km_nadph]*[gssg] + [p_GOR_Km_gssg]*[nadph] + [gssg]*[nadph] + [p_GOR_K3]*[gssg]^2 + [p_GOR_K4]*[gssg]^2*[nadph] )}</t>
  </si>
  <si>
    <t>p_dGSNpol_KdGTP</t>
  </si>
  <si>
    <t>TRXR</t>
  </si>
  <si>
    <t>{[p_TRXR_kcat]*[trxR]*[trxox]*[nadph]/([trxox]*[nadph] + [p_TRXR_Km_nadph]*[trxox] + [p_TRXR_Km_trxox]*[nadph])}</t>
  </si>
  <si>
    <t>p_dDADpol_KdATP</t>
  </si>
  <si>
    <t>TRX_GSNO</t>
  </si>
  <si>
    <t>trxrd + gsno --&gt; trxox + hno + gsh</t>
  </si>
  <si>
    <t>{[p_TRX_GSNO_kcat]*[trxrd]*[gsno]/([p_TRX_GSNO_Km_gsno] + [gsno])}</t>
  </si>
  <si>
    <t>p_dCYTpol_KdCTP</t>
  </si>
  <si>
    <t>CYTbo_NO</t>
  </si>
  <si>
    <t>{[p_CYTbo_kon_no]*[no]*[cytbo]/(1 + [o2]/[p_CYTbo_Km_o2]) - [p_CYTbo_koff_no]*[cytbo_no]}</t>
  </si>
  <si>
    <t>p_DNAlig_kcat</t>
  </si>
  <si>
    <t>CYTbd_NO</t>
  </si>
  <si>
    <t>{[p_CYTbd_kon_no]*[no]*[cytbd]/(1 + [o2]/[p_CYTbd_Km_o2]) - [p_CYTbd_koff_no]*[cytbd_no]}</t>
  </si>
  <si>
    <t>p_DNAlig_Km_nick</t>
  </si>
  <si>
    <t>p_DNAlig_Km_nad</t>
  </si>
  <si>
    <t>hmpFe3_deg</t>
  </si>
  <si>
    <t xml:space="preserve">hmpFe3 --&gt; </t>
  </si>
  <si>
    <t>p_GSFDH_kcat</t>
  </si>
  <si>
    <t>hmpFe3h2_deg</t>
  </si>
  <si>
    <t xml:space="preserve">hmpFe3h2 --&gt; </t>
  </si>
  <si>
    <t>p_GSFDH_Km_gsno</t>
  </si>
  <si>
    <t>hmpFe2h_deg</t>
  </si>
  <si>
    <t xml:space="preserve">hmpFe2h --&gt; </t>
  </si>
  <si>
    <t>p_GOR_kcat</t>
  </si>
  <si>
    <t>hmpFe2h_o2_deg</t>
  </si>
  <si>
    <t>hmpFe2h_o2 --&gt; o2</t>
  </si>
  <si>
    <t>p_GOR_Km_nadph</t>
  </si>
  <si>
    <t>hmpFe3h_deg</t>
  </si>
  <si>
    <t xml:space="preserve">hmpFe3h --&gt; </t>
  </si>
  <si>
    <t>p_GOR_Km_gssg</t>
  </si>
  <si>
    <t>hmpFe3h_onoo_deg</t>
  </si>
  <si>
    <t>hmpFe3h_onoo --&gt; o2 + no</t>
  </si>
  <si>
    <t>p_GOR_V2</t>
  </si>
  <si>
    <t>hmpFe2_deg</t>
  </si>
  <si>
    <t xml:space="preserve">hmpFe2 --&gt; </t>
  </si>
  <si>
    <t>p_GOR_K3</t>
  </si>
  <si>
    <t>hmpFe2h2_deg</t>
  </si>
  <si>
    <t xml:space="preserve">hmpFe2h2 --&gt; </t>
  </si>
  <si>
    <t>p_GOR_K4</t>
  </si>
  <si>
    <t>hmpFe2_o2_deg</t>
  </si>
  <si>
    <t>hmpFe2_o2 --&gt; o2</t>
  </si>
  <si>
    <t>p_TRXR_kcat</t>
  </si>
  <si>
    <t>hmpFe2_no_deg</t>
  </si>
  <si>
    <t>hmpFe2_no --&gt; no</t>
  </si>
  <si>
    <t>p_TRXR_Km_nadph</t>
  </si>
  <si>
    <t>hmpFe3_onoo_deg</t>
  </si>
  <si>
    <t>hmpFe3_onoo --&gt; o2 + no</t>
  </si>
  <si>
    <t>p_TRXR_Km_trxox</t>
  </si>
  <si>
    <t>hmpFe2h_no_deg</t>
  </si>
  <si>
    <t>hmpFe2h_no --&gt; no</t>
  </si>
  <si>
    <t>p_TRX_GSNO_kcat</t>
  </si>
  <si>
    <t>hmpFe2h2_o2_deg</t>
  </si>
  <si>
    <t>hmpFe2h2_o2 --&gt; o2</t>
  </si>
  <si>
    <t>p_TRX_GSNO_Km_gsno</t>
  </si>
  <si>
    <t>hmpFe3h2_onoo_deg</t>
  </si>
  <si>
    <t>hmpFe3h2_onoo --&gt; o2 + no</t>
  </si>
  <si>
    <t>p_CYTbo_kon_no</t>
  </si>
  <si>
    <t>hmpFe2h2_no_deg</t>
  </si>
  <si>
    <t>hmpFe2h2_no --&gt; no</t>
  </si>
  <si>
    <t>p_CYTbo_koff_no</t>
  </si>
  <si>
    <t>p_CYTbo_Km_o2</t>
  </si>
  <si>
    <t>p_CYTbd_kon_no</t>
  </si>
  <si>
    <t>norVox_o2</t>
  </si>
  <si>
    <t>NorVox + o2 --&gt;</t>
  </si>
  <si>
    <t>p_CYTbd_koff_no</t>
  </si>
  <si>
    <t>norVred_o2</t>
  </si>
  <si>
    <t>NorVred + o2 --&gt;</t>
  </si>
  <si>
    <t>p_CYTbd_Km_o2</t>
  </si>
  <si>
    <t>--&gt; NorVox</t>
  </si>
  <si>
    <t>norVoxdeg</t>
  </si>
  <si>
    <t>NorVox --&gt;</t>
  </si>
  <si>
    <t>norVreddeg</t>
  </si>
  <si>
    <t>NorVred --&gt;</t>
  </si>
  <si>
    <t>SOD</t>
  </si>
  <si>
    <t>O2Sgen</t>
  </si>
  <si>
    <t>--&gt; o2s</t>
  </si>
  <si>
    <t>NRFAno</t>
  </si>
  <si>
    <t>{[p_NRFAno_kcat]*[NrfA]*[no]/([no]+[p_NRFAno_Km_no])}</t>
  </si>
  <si>
    <t>--&gt; NrfA</t>
  </si>
  <si>
    <t>NRFAdeg</t>
  </si>
  <si>
    <t>NrfA --&gt;</t>
  </si>
  <si>
    <t>p_norVo2_kox</t>
  </si>
  <si>
    <t>p_SOD_k</t>
  </si>
  <si>
    <t>p_O2Sgen</t>
  </si>
  <si>
    <t>p_NRFAno_kcat</t>
  </si>
  <si>
    <t>p_NRFAno_Km_no</t>
  </si>
  <si>
    <t>no + no2r --&gt; n2o3</t>
  </si>
  <si>
    <t>n2o3 --&gt; no + no2r</t>
  </si>
  <si>
    <t>(2) no2r --&gt; n2o4</t>
  </si>
  <si>
    <t>n2o4 --&gt; (2) no2r</t>
  </si>
  <si>
    <t>gsr + o2 --&gt; gsoo</t>
  </si>
  <si>
    <t>gsoo --&gt; gsr + o2</t>
  </si>
  <si>
    <t>gsr + gsan --&gt; gssgr</t>
  </si>
  <si>
    <t>gssgr --&gt; gsr + gsan</t>
  </si>
  <si>
    <t>gsoo + no2r --&gt; gsoono2</t>
  </si>
  <si>
    <t>gsoono2 --&gt; gsoo + no2r</t>
  </si>
  <si>
    <t>tyrrad + gsh --&gt; gsr + tyr</t>
  </si>
  <si>
    <t>gsr + tyr --&gt; tyrrad + gsh</t>
  </si>
  <si>
    <t>tyrrad + no --&gt; tyrno</t>
  </si>
  <si>
    <t>tyrno --&gt; tyrrad + no</t>
  </si>
  <si>
    <t>[sod][o2s]</t>
  </si>
  <si>
    <t xml:space="preserve"> </t>
  </si>
  <si>
    <t>[hmpFe2]</t>
  </si>
  <si>
    <t>[hmpFe2h]</t>
  </si>
  <si>
    <t>[hmpFe2h2]</t>
  </si>
  <si>
    <t>[hmpFe3]</t>
  </si>
  <si>
    <t>[NorVox]</t>
  </si>
  <si>
    <t>[NorVred]</t>
  </si>
  <si>
    <t>[NrfA]</t>
  </si>
  <si>
    <t>ds_gap_g + {dgtp} --&gt; ds_dgsn_nick + ppi</t>
  </si>
  <si>
    <t>ds_gap_a + {datp} --&gt; ds_dad_2_nick + ppi</t>
  </si>
  <si>
    <t>ds_gap_c + {dctp} --&gt; ds_dcyt_nick + ppi</t>
  </si>
  <si>
    <t>{[dnalig]*[ds_dgsn_nick]*[nad]*[p_DNAlig_kcat]/([ds_dgsn_nick]*[nad] + [p_DNAlig_Km_nad]*[ds_dgsn_nick] + [p_DNAlig_Km_nick]*[nad])}</t>
  </si>
  <si>
    <t>{[dnalig]*[ds_dad_2_nick]*[nad]*[p_DNAlig_kcat]/([ds_dad_2_nick]*[nad] + [p_DNAlig_Km_nad]*[ds_dad_2_nick] + [p_DNAlig_Km_nick]*[nad])}</t>
  </si>
  <si>
    <t>{[dnalig]*[ds_dcyt_nick]*[nad]*[p_DNAlig_kcat]/([ds_dcyt_nick]*[nad] + [p_DNAlig_Km_nad]*[ds_dcyt_nick] + [p_DNAlig_Km_nick]*[nad])}</t>
  </si>
  <si>
    <t>hmpFe2h_o2 --&gt; hmpFe2h + o2</t>
  </si>
  <si>
    <t>hmpFe2_o2 --&gt; hmpFe2 + o2</t>
  </si>
  <si>
    <t>hmpFe2h + no --&gt; hmpFe2h_no</t>
  </si>
  <si>
    <t>hmpFe2h_no --&gt; hmpFe2h + no</t>
  </si>
  <si>
    <t>hmpFe2h2_o2 --&gt; hmpFe2h2 + o2</t>
  </si>
  <si>
    <t>hmpFe2h2 + o2 --&gt; hmpFe2h2_o2</t>
  </si>
  <si>
    <t>hmpFe2h2_no --&gt; hmpFe3h2 + noan</t>
  </si>
  <si>
    <t>hmpFe2h2_no --&gt; hmpFe2h2 + no</t>
  </si>
  <si>
    <t>hmpFe2h2 + no --&gt; hmpFe2h2_no</t>
  </si>
  <si>
    <t>hmpFe2_no --&gt; hmpFe2 + no</t>
  </si>
  <si>
    <t>hmpFe2h_no --&gt; hmpFe3h + noan</t>
  </si>
  <si>
    <t>no --&gt; {gas}</t>
  </si>
  <si>
    <t>#</t>
  </si>
  <si>
    <t>Rate Equation</t>
  </si>
  <si>
    <t>no2r</t>
  </si>
  <si>
    <t>n2o3</t>
  </si>
  <si>
    <t>n2o4</t>
  </si>
  <si>
    <t>n2o2r</t>
  </si>
  <si>
    <t>n3o3</t>
  </si>
  <si>
    <t>no2</t>
  </si>
  <si>
    <t>n2o</t>
  </si>
  <si>
    <t>n2</t>
  </si>
  <si>
    <t>nh3</t>
  </si>
  <si>
    <t>onoo</t>
  </si>
  <si>
    <t>onooh</t>
  </si>
  <si>
    <t>ONOOH</t>
  </si>
  <si>
    <t>o2noo</t>
  </si>
  <si>
    <t>hno</t>
  </si>
  <si>
    <t>HNO</t>
  </si>
  <si>
    <t>nh2oh</t>
  </si>
  <si>
    <t>o2s</t>
  </si>
  <si>
    <t>ohr</t>
  </si>
  <si>
    <t>•OH</t>
  </si>
  <si>
    <t>h2o2</t>
  </si>
  <si>
    <t>co2</t>
  </si>
  <si>
    <t>co3</t>
  </si>
  <si>
    <t>co3r</t>
  </si>
  <si>
    <t>hco3</t>
  </si>
  <si>
    <t>h2co3</t>
  </si>
  <si>
    <t>gsno</t>
  </si>
  <si>
    <t>GSNO</t>
  </si>
  <si>
    <t>gsno2</t>
  </si>
  <si>
    <t>gsnhoh</t>
  </si>
  <si>
    <t>GSNHOH</t>
  </si>
  <si>
    <t>gsr</t>
  </si>
  <si>
    <t>GS•</t>
  </si>
  <si>
    <t>gsh</t>
  </si>
  <si>
    <t>GSH</t>
  </si>
  <si>
    <t>gssg</t>
  </si>
  <si>
    <t>GSSG</t>
  </si>
  <si>
    <t>gssgr</t>
  </si>
  <si>
    <t>gsoono2</t>
  </si>
  <si>
    <t>gsoo</t>
  </si>
  <si>
    <t>GSOO•</t>
  </si>
  <si>
    <t>gsor</t>
  </si>
  <si>
    <t>GSO•</t>
  </si>
  <si>
    <t>gsan</t>
  </si>
  <si>
    <t>gsoh</t>
  </si>
  <si>
    <t>GSOH</t>
  </si>
  <si>
    <t>tyr</t>
  </si>
  <si>
    <t>Tyr</t>
  </si>
  <si>
    <t>tyrrad</t>
  </si>
  <si>
    <t>Tyr•</t>
  </si>
  <si>
    <t>tyrno</t>
  </si>
  <si>
    <t>Tyr-NO</t>
  </si>
  <si>
    <t>dityr</t>
  </si>
  <si>
    <t>Tyr-Tyr</t>
  </si>
  <si>
    <t>NONOate</t>
  </si>
  <si>
    <t>nad</t>
  </si>
  <si>
    <t>nadph</t>
  </si>
  <si>
    <t>NADPH</t>
  </si>
  <si>
    <t>nadp</t>
  </si>
  <si>
    <t>nmn</t>
  </si>
  <si>
    <t>NMN</t>
  </si>
  <si>
    <t>s</t>
  </si>
  <si>
    <t>s2</t>
  </si>
  <si>
    <t>fe2</t>
  </si>
  <si>
    <t>cysno</t>
  </si>
  <si>
    <t>cysr</t>
  </si>
  <si>
    <t>atp</t>
  </si>
  <si>
    <t>ATP</t>
  </si>
  <si>
    <t>adp</t>
  </si>
  <si>
    <t>ADP</t>
  </si>
  <si>
    <t>amp</t>
  </si>
  <si>
    <t>AMP</t>
  </si>
  <si>
    <t>ppi</t>
  </si>
  <si>
    <t>PPi</t>
  </si>
  <si>
    <t>trp</t>
  </si>
  <si>
    <t>Trp</t>
  </si>
  <si>
    <t>trpoh</t>
  </si>
  <si>
    <t>Trp-OH</t>
  </si>
  <si>
    <t>trpr</t>
  </si>
  <si>
    <t>Trp•</t>
  </si>
  <si>
    <t>iscu</t>
  </si>
  <si>
    <t>iscs</t>
  </si>
  <si>
    <t>holo_protein_2fe2s</t>
  </si>
  <si>
    <t>holo_protein_4fe4s</t>
  </si>
  <si>
    <t>protein_2fe2s_2dnic</t>
  </si>
  <si>
    <t>apo_protein_2fe2s</t>
  </si>
  <si>
    <t>protein_4fe4s_2rre</t>
  </si>
  <si>
    <t>apo_protein_4fe4s</t>
  </si>
  <si>
    <t>cys_dnic</t>
  </si>
  <si>
    <t>iscu_2s</t>
  </si>
  <si>
    <t>iscu_2fe2s</t>
  </si>
  <si>
    <t>iscu_2fe2s_2s</t>
  </si>
  <si>
    <t>iscu_2fe2s_2fe2s</t>
  </si>
  <si>
    <t>dnalig</t>
  </si>
  <si>
    <t>DNA ligase</t>
  </si>
  <si>
    <t>dnapol</t>
  </si>
  <si>
    <t>ds_dad_2</t>
  </si>
  <si>
    <t>ds_dgsn</t>
  </si>
  <si>
    <t>ds_dcyt</t>
  </si>
  <si>
    <t>ds_dxtsn</t>
  </si>
  <si>
    <t>ds_din</t>
  </si>
  <si>
    <t>ds_duri</t>
  </si>
  <si>
    <t>ds_APg</t>
  </si>
  <si>
    <t>ds_APa</t>
  </si>
  <si>
    <t>ds_APc</t>
  </si>
  <si>
    <t>ds_gap_g</t>
  </si>
  <si>
    <t>ds_gap_a</t>
  </si>
  <si>
    <t>ds_gap_c</t>
  </si>
  <si>
    <t>xan</t>
  </si>
  <si>
    <t>hxan</t>
  </si>
  <si>
    <t>ura</t>
  </si>
  <si>
    <t>dr5p</t>
  </si>
  <si>
    <t>2-Deoxy-D-ribose 5-phosphate</t>
  </si>
  <si>
    <t>dgtp</t>
  </si>
  <si>
    <t>dGTP</t>
  </si>
  <si>
    <t>datp</t>
  </si>
  <si>
    <t>dATP</t>
  </si>
  <si>
    <t>dctp</t>
  </si>
  <si>
    <t>dCTP</t>
  </si>
  <si>
    <t>xth</t>
  </si>
  <si>
    <t>DNA exonuclease III</t>
  </si>
  <si>
    <t>gsfdh</t>
  </si>
  <si>
    <t>gor</t>
  </si>
  <si>
    <t>trxrd</t>
  </si>
  <si>
    <t>trxox</t>
  </si>
  <si>
    <t>trxR</t>
  </si>
  <si>
    <t>alka</t>
  </si>
  <si>
    <t>ung</t>
  </si>
  <si>
    <t>cytbo</t>
  </si>
  <si>
    <t>cytbd</t>
  </si>
  <si>
    <t>cytbo_no</t>
  </si>
  <si>
    <t>cytbd_no</t>
  </si>
  <si>
    <t>hmpFe2h2</t>
  </si>
  <si>
    <t>hmpFe2h_no</t>
  </si>
  <si>
    <t>hmpFe2h2_o2</t>
  </si>
  <si>
    <t>hmpFe3h2_onoo</t>
  </si>
  <si>
    <t>hmpFe2h2_no</t>
  </si>
  <si>
    <t>NorVox</t>
  </si>
  <si>
    <t>NorVred</t>
  </si>
  <si>
    <t>sod</t>
  </si>
  <si>
    <t>NrfA</t>
  </si>
  <si>
    <t>N2O2•−</t>
  </si>
  <si>
    <t>N3O3−</t>
  </si>
  <si>
    <t>H2CO3</t>
  </si>
  <si>
    <t>NADP+</t>
  </si>
  <si>
    <t>S0</t>
  </si>
  <si>
    <t>Fe2+</t>
  </si>
  <si>
    <t>Ala</t>
  </si>
  <si>
    <t>Cyd</t>
  </si>
  <si>
    <t>Cyd-NO</t>
  </si>
  <si>
    <t>Cyo</t>
  </si>
  <si>
    <t>Cyo-NO</t>
  </si>
  <si>
    <t>Cys</t>
  </si>
  <si>
    <t>Cys•</t>
  </si>
  <si>
    <t>Cys-NO</t>
  </si>
  <si>
    <t>DNA(dA)</t>
  </si>
  <si>
    <t>DNA(dC)</t>
  </si>
  <si>
    <t>DNA(dG)</t>
  </si>
  <si>
    <t>DNA(dI)</t>
  </si>
  <si>
    <t>DNA(dU)</t>
  </si>
  <si>
    <t>DNA(dX)</t>
  </si>
  <si>
    <t>hX</t>
  </si>
  <si>
    <t>U</t>
  </si>
  <si>
    <t>X</t>
  </si>
  <si>
    <t>dR5P</t>
  </si>
  <si>
    <t>AlkA</t>
  </si>
  <si>
    <t>Ung</t>
  </si>
  <si>
    <t>Xth</t>
  </si>
  <si>
    <t>PolI</t>
  </si>
  <si>
    <t>LigA</t>
  </si>
  <si>
    <t>Gor</t>
  </si>
  <si>
    <t>GS-FDH</t>
  </si>
  <si>
    <t>IscS</t>
  </si>
  <si>
    <t>IscU</t>
  </si>
  <si>
    <t>TrxR</t>
  </si>
  <si>
    <t>ds_dad_2_nick</t>
  </si>
  <si>
    <t>ds_dcyt_nick</t>
  </si>
  <si>
    <t>ds_dgsn_nick</t>
  </si>
  <si>
    <t>nh4</t>
  </si>
  <si>
    <t>tyrno2</t>
  </si>
  <si>
    <t>no2r + tyrrad --&gt; tyrno2</t>
  </si>
  <si>
    <t>Adenosine triphosphate</t>
  </si>
  <si>
    <t>Adenosine diphosphate</t>
  </si>
  <si>
    <t>Adenosine monophosphate</t>
  </si>
  <si>
    <t>L-Alanine</t>
  </si>
  <si>
    <t>Carbon dioxide</t>
  </si>
  <si>
    <t>Carbonate radical</t>
  </si>
  <si>
    <t>Carbonate anion</t>
  </si>
  <si>
    <t>Bicarbonate</t>
  </si>
  <si>
    <t>Carbonic acid</t>
  </si>
  <si>
    <t>L-Cysteine</t>
  </si>
  <si>
    <t>L-Cysteinyl radical</t>
  </si>
  <si>
    <t>S-Nitrosocysteine</t>
  </si>
  <si>
    <t>Deoxyadenosine triphosphate</t>
  </si>
  <si>
    <t>Deoxycytosine triphosphate</t>
  </si>
  <si>
    <t>Deoxyguanosine triphosphate</t>
  </si>
  <si>
    <t>DNA-bound deoxyadenosine</t>
  </si>
  <si>
    <t>DNA-bound deoxycytidine</t>
  </si>
  <si>
    <t>DNA-bound deoxyguanosine</t>
  </si>
  <si>
    <t>DNA AP site (missing adenine)</t>
  </si>
  <si>
    <t>DNA AP site (missing cytosine)</t>
  </si>
  <si>
    <t>DNA AP site (missing guanine)</t>
  </si>
  <si>
    <t>DNA backbone single nucleoside gap (missing deoxyadenosine)</t>
  </si>
  <si>
    <t>DNA backbone single nucleoside gap (missing deoxycytidine)</t>
  </si>
  <si>
    <t>DNA backbone single nucleoside gap (missing deoxyguanosine)</t>
  </si>
  <si>
    <t>DNA backbone nick (adjacent to deoxyadenosine)</t>
  </si>
  <si>
    <t>DNA backbone nick (adjacent to deoxycytidine)</t>
  </si>
  <si>
    <t>DNA backbone nick (adjacent to deoxyguanosine)</t>
  </si>
  <si>
    <t>DNA-bound deoxyinosine</t>
  </si>
  <si>
    <t>DNA-bound deoxyuridine</t>
  </si>
  <si>
    <t>DNA-bound deoxyxanthosine</t>
  </si>
  <si>
    <t>Hypoxanthine</t>
  </si>
  <si>
    <t>Uracil</t>
  </si>
  <si>
    <t>Xanthine</t>
  </si>
  <si>
    <t>Diphosphate</t>
  </si>
  <si>
    <t>DNA glycosylase (inosine, xanthosine)</t>
  </si>
  <si>
    <t>DNA glycosylase (uridine)</t>
  </si>
  <si>
    <t>DNA polymerase I</t>
  </si>
  <si>
    <t>Glutathione (anion)</t>
  </si>
  <si>
    <t>Glutathionyl radical</t>
  </si>
  <si>
    <t>Reduced glutathione</t>
  </si>
  <si>
    <t>GSH-HNO adduct</t>
  </si>
  <si>
    <t>S-Nitrosoglutathione</t>
  </si>
  <si>
    <t>S-Nitroglutathione</t>
  </si>
  <si>
    <t>Glutathione sulfinyl radical</t>
  </si>
  <si>
    <t>Glutathione sulfenic acid</t>
  </si>
  <si>
    <t>Glutathione peroxysulfenyl radical</t>
  </si>
  <si>
    <t>Oxidized glutathione (disulfide)</t>
  </si>
  <si>
    <t>Oxidized glutathionyl radical</t>
  </si>
  <si>
    <t>Glutathione reductase</t>
  </si>
  <si>
    <t>Glutathione-dependent formaldehyde dehydrogenase</t>
  </si>
  <si>
    <t>Nitric oxide dioxygenase (FAD, ferrous)</t>
  </si>
  <si>
    <t>Nitric oxide dioxygenase (FAD, ferric)</t>
  </si>
  <si>
    <t>Nitric oxide dioxygenase (FADH, ferrous)</t>
  </si>
  <si>
    <t>Nitric oxide dioxygenase (FADH, ferric)</t>
  </si>
  <si>
    <t>Nitric oxide dioxygenase (FADH, ferrous), NO•-bound</t>
  </si>
  <si>
    <t>Nitric oxide reductase (oxidized flavorubredoxin)</t>
  </si>
  <si>
    <t>Nitric oxide reductase (reduced flavorubredoxin)</t>
  </si>
  <si>
    <t>Cytochrome c nitrite reductase</t>
  </si>
  <si>
    <t>Dinitrogen</t>
  </si>
  <si>
    <t>Nitrous oxide</t>
  </si>
  <si>
    <t>Hyponitrite radical</t>
  </si>
  <si>
    <t>Nitrosyl hyponitrite anion</t>
  </si>
  <si>
    <t>Nicotinamide mononucleotide</t>
  </si>
  <si>
    <t>Nicotinamide adenine dinucleotide (oxidized)</t>
  </si>
  <si>
    <t>Nicotinamide adenine dinucleotide (reduced)</t>
  </si>
  <si>
    <t>NAD phosphate (oxidized)</t>
  </si>
  <si>
    <t>NAD phosphate (reduced)</t>
  </si>
  <si>
    <t>Hydroxylamine</t>
  </si>
  <si>
    <t>Ammonia</t>
  </si>
  <si>
    <t>Ammonium</t>
  </si>
  <si>
    <t>Nitroxyl</t>
  </si>
  <si>
    <t>Nitroxyl anion</t>
  </si>
  <si>
    <t>Nitric oxide</t>
  </si>
  <si>
    <t>Nitrite</t>
  </si>
  <si>
    <t>Nitrate</t>
  </si>
  <si>
    <t>Peroxynitrate</t>
  </si>
  <si>
    <t>Peroxynitrite</t>
  </si>
  <si>
    <t>Peroxynitrous acid</t>
  </si>
  <si>
    <t>1-Substituted diazen-1-ium-1,2-diolate (NO• donor)</t>
  </si>
  <si>
    <t>Superoxide</t>
  </si>
  <si>
    <t>Hydroxyl radical</t>
  </si>
  <si>
    <t>Hydrogen peroxide</t>
  </si>
  <si>
    <t>Holo [2Fe-2S] protein</t>
  </si>
  <si>
    <t>Holo [4Fe-4S] protein</t>
  </si>
  <si>
    <t>Protein-bound dinitrosyl iron complex</t>
  </si>
  <si>
    <t>Protein-bound Roussin’s red ester</t>
  </si>
  <si>
    <t>Apo [2Fe-2S] protein</t>
  </si>
  <si>
    <t>Apo [4Fe-4S] protein</t>
  </si>
  <si>
    <t>Cysteine-bound dinitrosyl iron complex</t>
  </si>
  <si>
    <t>Ferrous iron</t>
  </si>
  <si>
    <t>Elemental sulfur</t>
  </si>
  <si>
    <t>Sulfide</t>
  </si>
  <si>
    <t>Cysteine desulfurase</t>
  </si>
  <si>
    <t>[Fe-S] cluster assembly scaffold protein (dimer)</t>
  </si>
  <si>
    <t>2S-loaded form of IscU</t>
  </si>
  <si>
    <t>[2Fe-2S]-loaded form of IscU</t>
  </si>
  <si>
    <t>[2Fe-2S]-loaded form of IscU, with 2S on other monomer</t>
  </si>
  <si>
    <t>IscU dimer with a [2Fe-2S] loaded on each monomer</t>
  </si>
  <si>
    <t>Superoxide dismutase</t>
  </si>
  <si>
    <t>L-Tryptophan</t>
  </si>
  <si>
    <t>L-Tryptophanyl radical</t>
  </si>
  <si>
    <t>5-Hydroxytryptophan</t>
  </si>
  <si>
    <t>Thioredoxin (oxidized)</t>
  </si>
  <si>
    <t>Thioredoxin (reduced)</t>
  </si>
  <si>
    <t>Thioredoxin reductase</t>
  </si>
  <si>
    <t>L-Tyrosine</t>
  </si>
  <si>
    <t>L-Tyrosyl radical</t>
  </si>
  <si>
    <t>3-Nitrosotyrosine</t>
  </si>
  <si>
    <t>3-Nitrotyrosine</t>
  </si>
  <si>
    <t>3,3-Dityrosine</t>
  </si>
  <si>
    <r>
      <t xml:space="preserve">Cytochrome </t>
    </r>
    <r>
      <rPr>
        <i/>
        <sz val="10"/>
        <color theme="1"/>
        <rFont val="Arial"/>
        <family val="2"/>
      </rPr>
      <t>bd</t>
    </r>
  </si>
  <si>
    <r>
      <t xml:space="preserve">Inhibited (NO•-bound) cytochrome </t>
    </r>
    <r>
      <rPr>
        <i/>
        <sz val="10"/>
        <color theme="1"/>
        <rFont val="Arial"/>
        <family val="2"/>
      </rPr>
      <t>bd</t>
    </r>
  </si>
  <si>
    <r>
      <t xml:space="preserve">Cytochrome </t>
    </r>
    <r>
      <rPr>
        <i/>
        <sz val="10"/>
        <color theme="1"/>
        <rFont val="Arial"/>
        <family val="2"/>
      </rPr>
      <t>bo</t>
    </r>
  </si>
  <si>
    <r>
      <t xml:space="preserve">Inhibited (NO•-bound) cytochrome </t>
    </r>
    <r>
      <rPr>
        <i/>
        <sz val="10"/>
        <color theme="1"/>
        <rFont val="Arial"/>
        <family val="2"/>
      </rPr>
      <t>bo</t>
    </r>
  </si>
  <si>
    <r>
      <t>Nitric oxide dioxygenase (FAD, ferrous), NO</t>
    </r>
    <r>
      <rPr>
        <sz val="10"/>
        <color theme="1"/>
        <rFont val="Arial"/>
        <family val="2"/>
      </rPr>
      <t>•-bound</t>
    </r>
  </si>
  <si>
    <t>Description</t>
  </si>
  <si>
    <t>Dissolved oxygen (in culture)</t>
  </si>
  <si>
    <t>Dissolved oxygen (in equilibrium with air)</t>
  </si>
  <si>
    <t>ex_n2o3</t>
  </si>
  <si>
    <t>no + ex_no2r --&gt; ex_n2o3</t>
  </si>
  <si>
    <t>ex_n2o3 --&gt; no + ex_no2r</t>
  </si>
  <si>
    <t>(2) ex_no2r --&gt; ex_n2o4</t>
  </si>
  <si>
    <t>ex_n2o4 --&gt; (2) ex_no2r</t>
  </si>
  <si>
    <t>(2) no + o2 --&gt; (2) ex_no2r</t>
  </si>
  <si>
    <t>[no][ex_no2r]</t>
  </si>
  <si>
    <t>[ex_n2o3]</t>
  </si>
  <si>
    <t>[ex_no2r][ex_no2r]</t>
  </si>
  <si>
    <t>[ex_n2o4]</t>
  </si>
  <si>
    <t>Nitrous anhydride (extracellular)</t>
  </si>
  <si>
    <t>Nitrous anhydride (intracellular)</t>
  </si>
  <si>
    <t>ex_n2o4</t>
  </si>
  <si>
    <t>Dinitrogen tetroxide (extracellular)</t>
  </si>
  <si>
    <t>Dinitrogen tetroxide (intracellular)</t>
  </si>
  <si>
    <t>Nitrogen dioxide radical (extracellular)</t>
  </si>
  <si>
    <t>Nitrogen dioxide radical (intracellular)</t>
  </si>
  <si>
    <t>ex_no2r</t>
  </si>
  <si>
    <t>Complex rate expressions</t>
  </si>
  <si>
    <t>|</t>
  </si>
  <si>
    <t>V</t>
  </si>
  <si>
    <t>Elementary rate expressions</t>
  </si>
  <si>
    <t>Λ</t>
  </si>
  <si>
    <r>
      <t>Nitric oxide dioxygenase (FADH2</t>
    </r>
    <r>
      <rPr>
        <sz val="10"/>
        <color theme="1"/>
        <rFont val="Arial"/>
        <family val="2"/>
      </rPr>
      <t>, ferrous)</t>
    </r>
  </si>
  <si>
    <r>
      <t>Nitric oxide dioxygenase (FADH2</t>
    </r>
    <r>
      <rPr>
        <sz val="10"/>
        <color theme="1"/>
        <rFont val="Arial"/>
        <family val="2"/>
      </rPr>
      <t>, ferric)</t>
    </r>
  </si>
  <si>
    <r>
      <t>Nitric oxide dioxygenase (FAD, ferrous), O2</t>
    </r>
    <r>
      <rPr>
        <sz val="10"/>
        <color theme="1"/>
        <rFont val="Arial"/>
        <family val="2"/>
      </rPr>
      <t>-bound</t>
    </r>
  </si>
  <si>
    <r>
      <t>Nitric oxide dioxygenase (FAD, ferric), ONOO−</t>
    </r>
    <r>
      <rPr>
        <sz val="10"/>
        <color theme="1"/>
        <rFont val="Arial"/>
        <family val="2"/>
      </rPr>
      <t>-bound</t>
    </r>
  </si>
  <si>
    <r>
      <t>Nitric oxide dioxygenase (FADH, ferrous), O2</t>
    </r>
    <r>
      <rPr>
        <sz val="10"/>
        <color theme="1"/>
        <rFont val="Arial"/>
        <family val="2"/>
      </rPr>
      <t>-bound</t>
    </r>
  </si>
  <si>
    <r>
      <t>Nitric oxide dioxygenase (FADH, ferric), ONOO−</t>
    </r>
    <r>
      <rPr>
        <sz val="10"/>
        <color theme="1"/>
        <rFont val="Arial"/>
        <family val="2"/>
      </rPr>
      <t>-bound</t>
    </r>
  </si>
  <si>
    <r>
      <t>Nitric oxide dioxygenase (FADH</t>
    </r>
    <r>
      <rPr>
        <sz val="10"/>
        <color theme="1"/>
        <rFont val="Arial"/>
        <family val="2"/>
      </rPr>
      <t>2, ferrous), O2-bound</t>
    </r>
  </si>
  <si>
    <r>
      <t>Nitric oxide dioxygenase (FADH</t>
    </r>
    <r>
      <rPr>
        <sz val="10"/>
        <color theme="1"/>
        <rFont val="Arial"/>
        <family val="2"/>
      </rPr>
      <t>2, ferrous), NO•-bound</t>
    </r>
  </si>
  <si>
    <r>
      <t>Nitric oxide dioxygenase (FADH</t>
    </r>
    <r>
      <rPr>
        <sz val="10"/>
        <color theme="1"/>
        <rFont val="Arial"/>
        <family val="2"/>
      </rPr>
      <t>2, ferric), ONOO−-bound</t>
    </r>
  </si>
  <si>
    <r>
      <t>GSOONO</t>
    </r>
    <r>
      <rPr>
        <sz val="10"/>
        <color theme="1"/>
        <rFont val="Arial"/>
        <family val="2"/>
      </rPr>
      <t>2</t>
    </r>
  </si>
  <si>
    <t>cys</t>
  </si>
  <si>
    <t>[gsno][cys]</t>
  </si>
  <si>
    <t>[cys][ohr]</t>
  </si>
  <si>
    <t>gsno + {cys} --&gt; gsh + cysno</t>
  </si>
  <si>
    <t>cysno + gsh --&gt; gsno + {cys}</t>
  </si>
  <si>
    <t>{cys} + co3r --&gt; cysr + hco3</t>
  </si>
  <si>
    <t>[protein_4fe4s_2rre][cys]</t>
  </si>
  <si>
    <t>[cys][co3r]</t>
  </si>
  <si>
    <t>[cys][no2r]</t>
  </si>
  <si>
    <t>[protein_2fe2s_2dnic][cys]</t>
  </si>
  <si>
    <t>{[iscs]*[cys]*[iscu]*[p_ISCUloadS_kcat]/([cys]*[iscu] + [p_ISCUloadS_Km_cys]*[iscu] + [p_ISCUloadS_Km_iscu]*[cys])}</t>
  </si>
  <si>
    <t>{[iscs]*[cys]*[iscu_2fe2s]*[p_ISCUloadS_kcat]/([cys]*[iscu_2fe2s] + [p_ISCUloadS_Km_cys]*[iscu_2fe2s] + [p_ISCUloadS_Km_iscu]*[cys])}</t>
  </si>
  <si>
    <t>REACTIONS</t>
  </si>
  <si>
    <t>PARAMETERS</t>
  </si>
  <si>
    <t>COMPARTMENT VOLUME FRACTIONS</t>
  </si>
  <si>
    <t>Formula/Abbrev.</t>
  </si>
  <si>
    <r>
      <t>CO</t>
    </r>
    <r>
      <rPr>
        <sz val="10"/>
        <color theme="1"/>
        <rFont val="Arial"/>
        <family val="2"/>
      </rPr>
      <t>2</t>
    </r>
  </si>
  <si>
    <r>
      <t>CO</t>
    </r>
    <r>
      <rPr>
        <sz val="10"/>
        <color theme="1"/>
        <rFont val="Arial"/>
        <family val="2"/>
      </rPr>
      <t>3•−</t>
    </r>
  </si>
  <si>
    <r>
      <t>CO</t>
    </r>
    <r>
      <rPr>
        <sz val="10"/>
        <color theme="1"/>
        <rFont val="Arial"/>
        <family val="2"/>
      </rPr>
      <t>32−</t>
    </r>
  </si>
  <si>
    <r>
      <t>HCO</t>
    </r>
    <r>
      <rPr>
        <sz val="10"/>
        <color theme="1"/>
        <rFont val="Arial"/>
        <family val="2"/>
      </rPr>
      <t>3−</t>
    </r>
  </si>
  <si>
    <r>
      <t>DNA(AP</t>
    </r>
    <r>
      <rPr>
        <sz val="10"/>
        <color theme="1"/>
        <rFont val="Arial"/>
        <family val="2"/>
      </rPr>
      <t>A)</t>
    </r>
  </si>
  <si>
    <r>
      <t>DNA(AP</t>
    </r>
    <r>
      <rPr>
        <sz val="10"/>
        <color theme="1"/>
        <rFont val="Arial"/>
        <family val="2"/>
      </rPr>
      <t>C)</t>
    </r>
  </si>
  <si>
    <r>
      <t>DNA(AP</t>
    </r>
    <r>
      <rPr>
        <sz val="10"/>
        <color theme="1"/>
        <rFont val="Arial"/>
        <family val="2"/>
      </rPr>
      <t>G)</t>
    </r>
  </si>
  <si>
    <r>
      <t>DNA(dA)</t>
    </r>
    <r>
      <rPr>
        <sz val="10"/>
        <color theme="1"/>
        <rFont val="Arial"/>
        <family val="2"/>
      </rPr>
      <t>gap</t>
    </r>
  </si>
  <si>
    <r>
      <t>DNA(dC)</t>
    </r>
    <r>
      <rPr>
        <sz val="10"/>
        <color theme="1"/>
        <rFont val="Arial"/>
        <family val="2"/>
      </rPr>
      <t>gap</t>
    </r>
  </si>
  <si>
    <r>
      <t>DNA(dG)</t>
    </r>
    <r>
      <rPr>
        <sz val="10"/>
        <color theme="1"/>
        <rFont val="Arial"/>
        <family val="2"/>
      </rPr>
      <t>gap</t>
    </r>
  </si>
  <si>
    <r>
      <t>DNA(dA)</t>
    </r>
    <r>
      <rPr>
        <sz val="10"/>
        <color theme="1"/>
        <rFont val="Arial"/>
        <family val="2"/>
      </rPr>
      <t>nick</t>
    </r>
  </si>
  <si>
    <r>
      <t>DNA(dC)</t>
    </r>
    <r>
      <rPr>
        <sz val="10"/>
        <color theme="1"/>
        <rFont val="Arial"/>
        <family val="2"/>
      </rPr>
      <t>nick</t>
    </r>
  </si>
  <si>
    <r>
      <t>DNA(dG)</t>
    </r>
    <r>
      <rPr>
        <sz val="10"/>
        <color theme="1"/>
        <rFont val="Arial"/>
        <family val="2"/>
      </rPr>
      <t>nick</t>
    </r>
  </si>
  <si>
    <r>
      <t>GS</t>
    </r>
    <r>
      <rPr>
        <sz val="10"/>
        <color theme="1"/>
        <rFont val="Arial"/>
        <family val="2"/>
      </rPr>
      <t>−</t>
    </r>
  </si>
  <si>
    <r>
      <t>GSNO</t>
    </r>
    <r>
      <rPr>
        <sz val="10"/>
        <color theme="1"/>
        <rFont val="Arial"/>
        <family val="2"/>
      </rPr>
      <t>2</t>
    </r>
  </si>
  <si>
    <r>
      <t>GSSG•</t>
    </r>
    <r>
      <rPr>
        <sz val="10"/>
        <color theme="1"/>
        <rFont val="Arial"/>
        <family val="2"/>
      </rPr>
      <t>−</t>
    </r>
  </si>
  <si>
    <r>
      <t>Hmp</t>
    </r>
    <r>
      <rPr>
        <sz val="10"/>
        <color theme="1"/>
        <rFont val="Arial"/>
        <family val="2"/>
      </rPr>
      <t>FAD,Fe2</t>
    </r>
  </si>
  <si>
    <r>
      <t>Hmp</t>
    </r>
    <r>
      <rPr>
        <sz val="10"/>
        <color theme="1"/>
        <rFont val="Arial"/>
        <family val="2"/>
      </rPr>
      <t>FAD,Fe3</t>
    </r>
  </si>
  <si>
    <r>
      <t>Hmp</t>
    </r>
    <r>
      <rPr>
        <sz val="10"/>
        <color theme="1"/>
        <rFont val="Arial"/>
        <family val="2"/>
      </rPr>
      <t>FADH,Fe2</t>
    </r>
  </si>
  <si>
    <r>
      <t>Hmp</t>
    </r>
    <r>
      <rPr>
        <sz val="10"/>
        <color theme="1"/>
        <rFont val="Arial"/>
        <family val="2"/>
      </rPr>
      <t>FADH,Fe3</t>
    </r>
  </si>
  <si>
    <r>
      <t>Hmp</t>
    </r>
    <r>
      <rPr>
        <sz val="10"/>
        <color theme="1"/>
        <rFont val="Arial"/>
        <family val="2"/>
      </rPr>
      <t>FADH2,Fe2</t>
    </r>
  </si>
  <si>
    <r>
      <t>Hmp</t>
    </r>
    <r>
      <rPr>
        <sz val="10"/>
        <color theme="1"/>
        <rFont val="Arial"/>
        <family val="2"/>
      </rPr>
      <t>FADH2,Fe3</t>
    </r>
  </si>
  <si>
    <r>
      <t>Hmp</t>
    </r>
    <r>
      <rPr>
        <sz val="10"/>
        <color theme="1"/>
        <rFont val="Arial"/>
        <family val="2"/>
      </rPr>
      <t>FAD,Fe2(O2)</t>
    </r>
  </si>
  <si>
    <r>
      <t>Hmp</t>
    </r>
    <r>
      <rPr>
        <sz val="10"/>
        <color theme="1"/>
        <rFont val="Arial"/>
        <family val="2"/>
      </rPr>
      <t>FAD,Fe2(NO•)</t>
    </r>
  </si>
  <si>
    <r>
      <t>Hmp</t>
    </r>
    <r>
      <rPr>
        <sz val="10"/>
        <color theme="1"/>
        <rFont val="Arial"/>
        <family val="2"/>
      </rPr>
      <t>FAD,Fe3(ONOO−)</t>
    </r>
  </si>
  <si>
    <r>
      <t>Hmp</t>
    </r>
    <r>
      <rPr>
        <sz val="10"/>
        <color theme="1"/>
        <rFont val="Arial"/>
        <family val="2"/>
      </rPr>
      <t>FADH,Fe2(O2)</t>
    </r>
  </si>
  <si>
    <r>
      <t>Hmp</t>
    </r>
    <r>
      <rPr>
        <sz val="10"/>
        <color theme="1"/>
        <rFont val="Arial"/>
        <family val="2"/>
      </rPr>
      <t>FADH,Fe2(NO•)</t>
    </r>
  </si>
  <si>
    <r>
      <t>Hmp</t>
    </r>
    <r>
      <rPr>
        <sz val="10"/>
        <color theme="1"/>
        <rFont val="Arial"/>
        <family val="2"/>
      </rPr>
      <t>FADH,Fe3(ONOO−)</t>
    </r>
  </si>
  <si>
    <r>
      <t>Hmp</t>
    </r>
    <r>
      <rPr>
        <sz val="10"/>
        <color theme="1"/>
        <rFont val="Arial"/>
        <family val="2"/>
      </rPr>
      <t>FADH2,Fe2(O2)</t>
    </r>
  </si>
  <si>
    <r>
      <t>Hmp</t>
    </r>
    <r>
      <rPr>
        <sz val="10"/>
        <color theme="1"/>
        <rFont val="Arial"/>
        <family val="2"/>
      </rPr>
      <t>FADH2,Fe2(NO•)</t>
    </r>
  </si>
  <si>
    <r>
      <t>Hmp</t>
    </r>
    <r>
      <rPr>
        <sz val="10"/>
        <color theme="1"/>
        <rFont val="Arial"/>
        <family val="2"/>
      </rPr>
      <t>FADH2,Fe3(ONOO−)</t>
    </r>
  </si>
  <si>
    <r>
      <t>N</t>
    </r>
    <r>
      <rPr>
        <sz val="10"/>
        <color theme="1"/>
        <rFont val="Arial"/>
        <family val="2"/>
      </rPr>
      <t>2</t>
    </r>
  </si>
  <si>
    <r>
      <t>N</t>
    </r>
    <r>
      <rPr>
        <sz val="10"/>
        <color theme="1"/>
        <rFont val="Arial"/>
        <family val="2"/>
      </rPr>
      <t>2O</t>
    </r>
  </si>
  <si>
    <r>
      <t>N</t>
    </r>
    <r>
      <rPr>
        <sz val="10"/>
        <color theme="1"/>
        <rFont val="Arial"/>
        <family val="2"/>
      </rPr>
      <t>2O3</t>
    </r>
  </si>
  <si>
    <r>
      <t>N</t>
    </r>
    <r>
      <rPr>
        <sz val="10"/>
        <color theme="1"/>
        <rFont val="Arial"/>
        <family val="2"/>
      </rPr>
      <t>2O4</t>
    </r>
  </si>
  <si>
    <r>
      <t>NAD</t>
    </r>
    <r>
      <rPr>
        <sz val="10"/>
        <color theme="1"/>
        <rFont val="Arial"/>
        <family val="2"/>
      </rPr>
      <t>+</t>
    </r>
  </si>
  <si>
    <r>
      <t>NH</t>
    </r>
    <r>
      <rPr>
        <sz val="10"/>
        <color theme="1"/>
        <rFont val="Arial"/>
        <family val="2"/>
      </rPr>
      <t>2OH</t>
    </r>
  </si>
  <si>
    <r>
      <t>NH</t>
    </r>
    <r>
      <rPr>
        <sz val="10"/>
        <color theme="1"/>
        <rFont val="Arial"/>
        <family val="2"/>
      </rPr>
      <t>3</t>
    </r>
  </si>
  <si>
    <r>
      <t>NH</t>
    </r>
    <r>
      <rPr>
        <sz val="10"/>
        <color theme="1"/>
        <rFont val="Arial"/>
        <family val="2"/>
      </rPr>
      <t>4+</t>
    </r>
  </si>
  <si>
    <r>
      <t>NO</t>
    </r>
    <r>
      <rPr>
        <sz val="10"/>
        <color theme="1"/>
        <rFont val="Arial"/>
        <family val="2"/>
      </rPr>
      <t>−</t>
    </r>
  </si>
  <si>
    <r>
      <t>NO</t>
    </r>
    <r>
      <rPr>
        <sz val="10"/>
        <color theme="1"/>
        <rFont val="Arial"/>
        <family val="2"/>
      </rPr>
      <t>2−</t>
    </r>
  </si>
  <si>
    <r>
      <t>NO</t>
    </r>
    <r>
      <rPr>
        <sz val="10"/>
        <color theme="1"/>
        <rFont val="Arial"/>
        <family val="2"/>
      </rPr>
      <t>2•</t>
    </r>
  </si>
  <si>
    <r>
      <t>NO</t>
    </r>
    <r>
      <rPr>
        <sz val="10"/>
        <color theme="1"/>
        <rFont val="Arial"/>
        <family val="2"/>
      </rPr>
      <t>3−</t>
    </r>
  </si>
  <si>
    <r>
      <t>P</t>
    </r>
    <r>
      <rPr>
        <sz val="10"/>
        <color theme="1"/>
        <rFont val="Arial"/>
        <family val="2"/>
      </rPr>
      <t>4Fe4S(RRE)2</t>
    </r>
  </si>
  <si>
    <r>
      <t>P</t>
    </r>
    <r>
      <rPr>
        <sz val="10"/>
        <color theme="1"/>
        <rFont val="Arial"/>
        <family val="2"/>
      </rPr>
      <t>2Fe2S(</t>
    </r>
    <r>
      <rPr>
        <i/>
        <sz val="10"/>
        <color theme="1"/>
        <rFont val="Arial"/>
        <family val="2"/>
      </rPr>
      <t>apo</t>
    </r>
    <r>
      <rPr>
        <sz val="10"/>
        <color theme="1"/>
        <rFont val="Arial"/>
        <family val="2"/>
      </rPr>
      <t>)</t>
    </r>
  </si>
  <si>
    <r>
      <t>P</t>
    </r>
    <r>
      <rPr>
        <sz val="10"/>
        <color theme="1"/>
        <rFont val="Arial"/>
        <family val="2"/>
      </rPr>
      <t>4Fe4S(</t>
    </r>
    <r>
      <rPr>
        <i/>
        <sz val="10"/>
        <color theme="1"/>
        <rFont val="Arial"/>
        <family val="2"/>
      </rPr>
      <t>apo</t>
    </r>
    <r>
      <rPr>
        <sz val="10"/>
        <color theme="1"/>
        <rFont val="Arial"/>
        <family val="2"/>
      </rPr>
      <t>)</t>
    </r>
  </si>
  <si>
    <r>
      <t>DNIC(Cys)</t>
    </r>
    <r>
      <rPr>
        <sz val="10"/>
        <color theme="1"/>
        <rFont val="Arial"/>
        <family val="2"/>
      </rPr>
      <t>2</t>
    </r>
  </si>
  <si>
    <t>S2−</t>
  </si>
  <si>
    <r>
      <t>IscU(2S)</t>
    </r>
    <r>
      <rPr>
        <sz val="10"/>
        <color theme="1"/>
        <rFont val="Arial"/>
        <family val="2"/>
      </rPr>
      <t>2−</t>
    </r>
  </si>
  <si>
    <r>
      <t>IscU([2Fe-2S])</t>
    </r>
    <r>
      <rPr>
        <sz val="10"/>
        <color theme="1"/>
        <rFont val="Arial"/>
        <family val="2"/>
      </rPr>
      <t>2−</t>
    </r>
  </si>
  <si>
    <r>
      <t>IscU([2Fe-2S]-2S)</t>
    </r>
    <r>
      <rPr>
        <sz val="10"/>
        <color theme="1"/>
        <rFont val="Arial"/>
        <family val="2"/>
      </rPr>
      <t>4−</t>
    </r>
  </si>
  <si>
    <r>
      <t>IscU([2Fe-2S]</t>
    </r>
    <r>
      <rPr>
        <sz val="10"/>
        <color theme="1"/>
        <rFont val="Arial"/>
        <family val="2"/>
      </rPr>
      <t>2)4−</t>
    </r>
  </si>
  <si>
    <r>
      <t>Trx</t>
    </r>
    <r>
      <rPr>
        <sz val="10"/>
        <color theme="1"/>
        <rFont val="Arial"/>
        <family val="2"/>
      </rPr>
      <t>ox</t>
    </r>
  </si>
  <si>
    <r>
      <t>Trx</t>
    </r>
    <r>
      <rPr>
        <sz val="10"/>
        <color theme="1"/>
        <rFont val="Arial"/>
        <family val="2"/>
      </rPr>
      <t>red</t>
    </r>
  </si>
  <si>
    <r>
      <t>Tyr-NO</t>
    </r>
    <r>
      <rPr>
        <sz val="10"/>
        <color theme="1"/>
        <rFont val="Arial"/>
        <family val="2"/>
      </rPr>
      <t>2</t>
    </r>
  </si>
  <si>
    <t>NORVno</t>
  </si>
  <si>
    <t>NORVred</t>
  </si>
  <si>
    <t>ala</t>
  </si>
  <si>
    <t>HMP1</t>
  </si>
  <si>
    <t>HMP2</t>
  </si>
  <si>
    <t>HMP3</t>
  </si>
  <si>
    <t>HMP4</t>
  </si>
  <si>
    <t>HMP5</t>
  </si>
  <si>
    <t>HMP6</t>
  </si>
  <si>
    <t>HMP7</t>
  </si>
  <si>
    <t>HMP8</t>
  </si>
  <si>
    <t>HMP9</t>
  </si>
  <si>
    <t>HMP10</t>
  </si>
  <si>
    <t>HMP11</t>
  </si>
  <si>
    <t>HMP12</t>
  </si>
  <si>
    <t>HMP13</t>
  </si>
  <si>
    <t>HMP14</t>
  </si>
  <si>
    <t>HMP15</t>
  </si>
  <si>
    <t>HMP16</t>
  </si>
  <si>
    <t>HMP17</t>
  </si>
  <si>
    <t>HMP18</t>
  </si>
  <si>
    <t>HMP19</t>
  </si>
  <si>
    <t>HMP20</t>
  </si>
  <si>
    <t>HMP21</t>
  </si>
  <si>
    <t>HMP22</t>
  </si>
  <si>
    <t>HMP23</t>
  </si>
  <si>
    <t>HMP24</t>
  </si>
  <si>
    <t>HMP25</t>
  </si>
  <si>
    <t>HMP26</t>
  </si>
  <si>
    <t>HMP27</t>
  </si>
  <si>
    <t>HMP28</t>
  </si>
  <si>
    <t>HMP29</t>
  </si>
  <si>
    <t>p_k_NO_O2</t>
  </si>
  <si>
    <t>p_k_DNICrem</t>
  </si>
  <si>
    <t>p_k_DNICbind</t>
  </si>
  <si>
    <t>p_k_NO_FeS</t>
  </si>
  <si>
    <t>Property</t>
  </si>
  <si>
    <t>Value</t>
  </si>
  <si>
    <t>Units</t>
  </si>
  <si>
    <t>protein_2fe2s_2dnic + (4) {cys} --&gt; apo_protein_2fe2s + (2) cys_dnic</t>
  </si>
  <si>
    <t>apo_protein_2fe2s + (2) cys_dnic --&gt; protein_2fe2s_2dnic + (4) {cys}</t>
  </si>
  <si>
    <t>no + cytbo --&gt; cytbo_no</t>
  </si>
  <si>
    <t>no + cytbd --&gt; cytbd_no</t>
  </si>
  <si>
    <t>p_kLa_o2</t>
  </si>
  <si>
    <t>{[p_kLa_o2]*([o2_air]-[o2])}</t>
  </si>
  <si>
    <t>p_kLa_no</t>
  </si>
  <si>
    <t>[NorVox][o2]</t>
  </si>
  <si>
    <t>[NorVred][o2]</t>
  </si>
  <si>
    <t>Reaction Name</t>
  </si>
  <si>
    <t>Reaction Equation</t>
  </si>
  <si>
    <t>Parameter Name</t>
  </si>
  <si>
    <t>Parameter Value</t>
  </si>
  <si>
    <t>[μM, h]</t>
  </si>
  <si>
    <t>[μM]</t>
  </si>
  <si>
    <t>Initial Concentration</t>
  </si>
  <si>
    <t>Species Name</t>
  </si>
  <si>
    <t>(absorbance)</t>
  </si>
  <si>
    <r>
      <t>culture OD</t>
    </r>
    <r>
      <rPr>
        <vertAlign val="subscript"/>
        <sz val="10"/>
        <color theme="1"/>
        <rFont val="Arial"/>
        <family val="2"/>
      </rPr>
      <t>600</t>
    </r>
  </si>
  <si>
    <t>OD-specific cell conc.</t>
  </si>
  <si>
    <t>single cell volume</t>
  </si>
  <si>
    <t>cell volume fraction</t>
  </si>
  <si>
    <t>media volume fraction</t>
  </si>
  <si>
    <t>CYTbo_resp</t>
  </si>
  <si>
    <t>{[p_CYTbo_kcat_o2]*[cytbo]*[q8h2]^2*[o2]/([p_CYTbo_Kiq1Kmq2]*[o2] + [p_CYTbo_Km_q8h2]*[q8h2]*[o2] + [p_CYTbo_Km_o2]*[q8h2]^2 + [q8h2]^2*[o2])}</t>
  </si>
  <si>
    <t>CYTbd_resp</t>
  </si>
  <si>
    <t>{[p_CYTbd_kcat_o2]*[cytbd]*[q8h2]^2*[o2]/([p_CYTbd_Kiq1Kmq2]*[o2] + [p_CYTbd_Km_q8h2]*[q8h2]*[o2] + [p_CYTbd_Km_o2]*[q8h2]^2 + [q8h2]^2*[o2])}</t>
  </si>
  <si>
    <t>NDH1</t>
  </si>
  <si>
    <t>NDH2</t>
  </si>
  <si>
    <t>{[p_NDH2_kcat]*[NDH2]*[q8]*[nadh]/([p_NDH2_Kd_Q]*[p_NDH2_Km_nadh] + [q8]*[nadh] + [p_NDH2_Km_nadh]*[q8] +[p_NDH2_Km_q8]*[nadh])}</t>
  </si>
  <si>
    <t>q8</t>
  </si>
  <si>
    <t>Q8</t>
  </si>
  <si>
    <t>ubiquinone-8</t>
  </si>
  <si>
    <t>q8h2</t>
  </si>
  <si>
    <t>Q8H2</t>
  </si>
  <si>
    <t>ubiquinol-8</t>
  </si>
  <si>
    <t>p_CYTbo_kcat_o2</t>
  </si>
  <si>
    <t>p_CYTbo_Kiq1Kmq2</t>
  </si>
  <si>
    <t>p_CYTbo_Km_q8h2</t>
  </si>
  <si>
    <t>p_CYTbd_kcat_o2</t>
  </si>
  <si>
    <t>p_CYTbd_Kiq1Kmq2</t>
  </si>
  <si>
    <t>p_CYTbd_Km_q8h2</t>
  </si>
  <si>
    <t>p_NDH1_kcat</t>
  </si>
  <si>
    <t>p_NDH1_Kd_Q</t>
  </si>
  <si>
    <t>p_NDH1_Km_nadh</t>
  </si>
  <si>
    <t>p_NDH1_Km_q8</t>
  </si>
  <si>
    <t>p_NDH2_kcat</t>
  </si>
  <si>
    <t>p_NDH2_Kd_Q</t>
  </si>
  <si>
    <t>p_NDH2_Km_nadh</t>
  </si>
  <si>
    <t>p_NDH2_Km_q8</t>
  </si>
  <si>
    <t>NDH-I</t>
  </si>
  <si>
    <t>NDH-II</t>
  </si>
  <si>
    <t>NADH dehydrogenase I</t>
  </si>
  <si>
    <t>NADH dehydrogenase II</t>
  </si>
  <si>
    <t>{(([holo_protein_2fe2s] + [holo_protein_4fe4s])/([holo_protein_2fe2s] + [holo_protein_4fe4s] + [protein_2fe2s_2dnic] + [protein_4fe4s_2rre] + [apo_protein_2fe2s] + [apo_protein_4fe4s]))*[p_NDH1_kcat]*[NDH1]*[q8]*[nadh]/([p_NDH1_Kd_Q]*[p_NDH1_Km_nadh] + [q8]*[nadh] + [p_NDH1_Km_nadh]*[q8] +[p_NDH1_Km_q8]*[nadh])}</t>
  </si>
  <si>
    <t>EX_NOdonor</t>
  </si>
  <si>
    <t>ex_nonoate --&gt; (2) no</t>
  </si>
  <si>
    <t>[ex_nonoate]</t>
  </si>
  <si>
    <t>p_k_nonoate</t>
  </si>
  <si>
    <t>--&gt; mRNA_hmp</t>
  </si>
  <si>
    <t>mRNA_hmp --&gt;</t>
  </si>
  <si>
    <t>HMP_translate</t>
  </si>
  <si>
    <t>NORV_translate</t>
  </si>
  <si>
    <t>NRFA_translate</t>
  </si>
  <si>
    <t>HMP_transcr</t>
  </si>
  <si>
    <t>NORV_transcr</t>
  </si>
  <si>
    <t>NRFA_transcr</t>
  </si>
  <si>
    <t>--&gt; mRNA_norV</t>
  </si>
  <si>
    <t>mRNA_norV --&gt;</t>
  </si>
  <si>
    <t>--&gt; mRNA_nrfA</t>
  </si>
  <si>
    <t>mRNA_nrfA --&gt;</t>
  </si>
  <si>
    <t>p_HMPtranscr_Kno</t>
  </si>
  <si>
    <t>p_HMPtranscr_kmax</t>
  </si>
  <si>
    <t>p_NRFAtranscr_kmax</t>
  </si>
  <si>
    <t>p_NRFAtranscr_Kno2</t>
  </si>
  <si>
    <t>p_NRFAtranscr_Ko2</t>
  </si>
  <si>
    <t>p_NORVred_k</t>
  </si>
  <si>
    <t>p_NORVred_Ki_no</t>
  </si>
  <si>
    <t>p_NORVno_kcat</t>
  </si>
  <si>
    <t>p_NORVno_Km_no</t>
  </si>
  <si>
    <t>{[p_NORVred_k]*[NorVox]*[nadh]/(1+[no]/[p_NORVred_Ki_no])}</t>
  </si>
  <si>
    <t>p_NORVtranscr_Kno</t>
  </si>
  <si>
    <t>p_NORVtranscr_kmax</t>
  </si>
  <si>
    <t>p_HMPtranslate_k</t>
  </si>
  <si>
    <t>p_NORVtranslate_k</t>
  </si>
  <si>
    <t>p_NRFAtranslate_k</t>
  </si>
  <si>
    <t>p_RNA_hmp_kdeg</t>
  </si>
  <si>
    <t>p_RNA_norV_kdeg</t>
  </si>
  <si>
    <t>p_RNA_nrfA_kdeg</t>
  </si>
  <si>
    <t>RNA_hmp_deg</t>
  </si>
  <si>
    <t>RNA_norV_deg</t>
  </si>
  <si>
    <t>RNA_nrfA_deg</t>
  </si>
  <si>
    <t>mRNA_hmp</t>
  </si>
  <si>
    <t>mRNA_norV</t>
  </si>
  <si>
    <t>mRNA_nrfA</t>
  </si>
  <si>
    <t>mRNA(hmp)</t>
  </si>
  <si>
    <t>mRNA(norV)</t>
  </si>
  <si>
    <t>mRNA(nrfA)</t>
  </si>
  <si>
    <t>norV mRNA transcript</t>
  </si>
  <si>
    <t>nrfA mRNA transcript</t>
  </si>
  <si>
    <t>hmp mRNA transcript</t>
  </si>
  <si>
    <t>ex_nonoate</t>
  </si>
  <si>
    <t>{[p_NRFAtranscr_kmax]*[p_NRFAtranscr_Ko2]*[no2]/([p_NRFAtranscr_Kno2]*[p_NRFAtranscr_Ko2]+[p_NRFAtranscr_Ko2]*[no2]+[p_NRFAtranscr_Kno2]*[o2]+[no2]*[o2])}</t>
  </si>
  <si>
    <t>[o2]</t>
  </si>
  <si>
    <t>{[p_HMPtranscr_kbasal] + [no]/([no] + [p_HMPtranscr_Kno])*([p_HMPtranscr_kmax]-[p_HMPtranscr_kbasal])}</t>
  </si>
  <si>
    <t>{[p_NORVtranscr_kbasal] + [no]/([no] + [p_NORVtranscr_Kno])*([p_NORVtranscr_kmax]-[p_NORVtranscr_kbasal])}</t>
  </si>
  <si>
    <t>p_HMPtranscr_kbasal</t>
  </si>
  <si>
    <t>p_NORVtranscr_kbasal</t>
  </si>
  <si>
    <t>p_Hmp_kdeg</t>
  </si>
  <si>
    <t>p_NorV_kdeg</t>
  </si>
  <si>
    <t>p_NrfA_kdeg</t>
  </si>
  <si>
    <t>{[p_NORVno_kcat]*[NorVred]*[no]/([p_NORVno_Km_no] + [no])}</t>
  </si>
  <si>
    <t>{[p_HMPtranslate_k]*[mRNA_hmp]*(1 + [p_translate_kact_o2]*[o2]/([p_translate_Kd_o2]+[o2]))}</t>
  </si>
  <si>
    <t>{[p_NORVtranslate_k]*[mRNA_norV]*(1 + [p_translate_kact_o2]*[o2]/([p_translate_Kd_o2]+[o2]))}</t>
  </si>
  <si>
    <t>{[p_NRFAtranslate_k]*[mRNA_nrfA]*(1 + [p_translate_kact_o2]*[o2]/([p_translate_Kd_o2]+[o2]))}</t>
  </si>
  <si>
    <t>p_translate_kact_o2</t>
  </si>
  <si>
    <t>p_translate_Kd_o2</t>
  </si>
  <si>
    <t>Reaction Location</t>
  </si>
  <si>
    <t>cell</t>
  </si>
  <si>
    <t>media</t>
  </si>
  <si>
    <t>all</t>
  </si>
  <si>
    <t>Species Location</t>
  </si>
  <si>
    <t>p_k_H2CO3_OH</t>
  </si>
  <si>
    <t>ex_no2</t>
  </si>
  <si>
    <t>ex_no3</t>
  </si>
  <si>
    <t>fdxox</t>
  </si>
  <si>
    <t>fdxred</t>
  </si>
  <si>
    <t>Fdxox</t>
  </si>
  <si>
    <t>Fdxrd</t>
  </si>
  <si>
    <t>ferredoxin (oxidized)</t>
  </si>
  <si>
    <t>ferredoxin (reduced)</t>
  </si>
  <si>
    <t>pi</t>
  </si>
  <si>
    <t>Pi</t>
  </si>
  <si>
    <t>Phosphate ion</t>
  </si>
  <si>
    <t>h2o</t>
  </si>
  <si>
    <t>h</t>
  </si>
  <si>
    <t>ex_h</t>
  </si>
  <si>
    <t>ex_h2o</t>
  </si>
  <si>
    <t>H+</t>
  </si>
  <si>
    <t>H2O</t>
  </si>
  <si>
    <t>Proton (extracellular)</t>
  </si>
  <si>
    <t>Water (intracellular)</t>
  </si>
  <si>
    <t>Water (extracellular)</t>
  </si>
  <si>
    <t>Proton (intracellular)</t>
  </si>
  <si>
    <t>n2o3 + {h2o} --&gt; (2) no2 + (2) {h}</t>
  </si>
  <si>
    <t>n2o4 + {h2o} --&gt; no2 + no3 + (2) {h}</t>
  </si>
  <si>
    <t>ex_n2o4 + {ex_h2o} --&gt; ex_no2 + ex_no3 + (2) {ex_h}</t>
  </si>
  <si>
    <t>ohr + no --&gt; {h} + no2</t>
  </si>
  <si>
    <t>onoo + {h} --&gt; onooh</t>
  </si>
  <si>
    <t>onooh --&gt; onoo + {h}</t>
  </si>
  <si>
    <t>onooh --&gt; no3 + {h}</t>
  </si>
  <si>
    <t>ohr + onoo --&gt; {h} + o2s + no2</t>
  </si>
  <si>
    <t>oh</t>
  </si>
  <si>
    <t>OH−</t>
  </si>
  <si>
    <t>hydroxide anion</t>
  </si>
  <si>
    <t>ohr + o2s --&gt; o2 + {oh}</t>
  </si>
  <si>
    <t>noan + {h2o} --&gt; hno + {oh}</t>
  </si>
  <si>
    <t>hno + {oh} --&gt; noan + {h2o}</t>
  </si>
  <si>
    <t>(2) hno --&gt; {h2o} + n2o</t>
  </si>
  <si>
    <t>hno + no --&gt; n2o2r + {h}</t>
  </si>
  <si>
    <t>n2o2r + {h} --&gt; hno + no</t>
  </si>
  <si>
    <t>hno + {nadh} + {h} --&gt; nh2oh + {nad}</t>
  </si>
  <si>
    <t>hno + {nadph} + {h} --&gt; nh2oh + {nadp}</t>
  </si>
  <si>
    <t>hno + nh2oh --&gt; (2) {h2o} + n2</t>
  </si>
  <si>
    <t>co2 + {h2o} --&gt; h2co3</t>
  </si>
  <si>
    <t>h2co3 --&gt; co2 + {h2o}</t>
  </si>
  <si>
    <t>h2co3 + {oh} --&gt; hco3 + {h2o}</t>
  </si>
  <si>
    <t>hco3 + {h2o} --&gt; h2co3 + {oh}</t>
  </si>
  <si>
    <t>gsan + {h} --&gt; gsh</t>
  </si>
  <si>
    <t>gsh --&gt; gsan + {h}</t>
  </si>
  <si>
    <t>no2r + gsh --&gt; gsr + no2 + {h}</t>
  </si>
  <si>
    <t>n2o3 + gsh --&gt; gsno + no2 + {h}</t>
  </si>
  <si>
    <t>(2) gsno + o2s + {h2o} --&gt; gssgr + no3 + no2 + (2) {h}</t>
  </si>
  <si>
    <t>onooh + gsh --&gt; gsno2 + {h2o}</t>
  </si>
  <si>
    <t>gsoh + gsh --&gt; gssg + {h2o}</t>
  </si>
  <si>
    <t>ohr + gsh --&gt; gsr + {h2o}</t>
  </si>
  <si>
    <t>o2s + gsh + {h} --&gt; gsr + h2o2</t>
  </si>
  <si>
    <t>co3r + o2s + {h} --&gt; hco3 + o2</t>
  </si>
  <si>
    <t>co3r + no + {oh} --&gt; hco3 + no2</t>
  </si>
  <si>
    <t>{cys} + ohr --&gt; cysr + {h2o}</t>
  </si>
  <si>
    <t>ohr + no2 --&gt; no2r + {oh}</t>
  </si>
  <si>
    <t>ohr + co3 --&gt; co3r + {oh}</t>
  </si>
  <si>
    <t>ohr + hco3 --&gt; {h2o} + co3r</t>
  </si>
  <si>
    <t>{cys} + no2r --&gt; no2 + cysr + {h}</t>
  </si>
  <si>
    <t>protein_4fe4s_2rre + (8) {cys} --&gt; apo_protein_4fe4s + (4) cys_dnic + (4) {h}</t>
  </si>
  <si>
    <t>apo_protein_4fe4s + (4) cys_dnic + (4) {h} --&gt; protein_4fe4s_2rre + (8) {cys}</t>
  </si>
  <si>
    <t>cys_dnic + o2 + (2) {h} --&gt; (2) {cys} + {fe2} + (2) no2</t>
  </si>
  <si>
    <t>(0.5) iscu_2s + (0.5) trxrd + {fe2} --&gt; (0.5) iscu_2fe2s + (0.5) trxox + (2) {h}</t>
  </si>
  <si>
    <t>(0.5) iscu_2fe2s_2s + (0.5) trxrd + {fe2} --&gt; (0.5) iscu_2fe2s_2fe2s + (0.5) trxox + (2) {h}</t>
  </si>
  <si>
    <t>iscu_2fe2s_2fe2s + (2) {fdxred} + (4) {h} + apo_protein_4fe4s --&gt; iscu + holo_protein_4fe4s + (2) {fdxox}</t>
  </si>
  <si>
    <t>ds_dad_2 + n2o3 --&gt; ds_din + n2 + no2 + {h}</t>
  </si>
  <si>
    <t>ds_dcyt + n2o3 --&gt; ds_duri + n2 + no2 + {h}</t>
  </si>
  <si>
    <t>ds_dgsn + n2o3 --&gt; ds_dxtsn + n2 + no2 + {h}</t>
  </si>
  <si>
    <t>hmpFe3 + {nadh} + {h} --&gt; hmpFe3h2 + {nad}</t>
  </si>
  <si>
    <t>hmpFe3 + {nadph} + {h} --&gt; hmpFe3h2 + {nadp}</t>
  </si>
  <si>
    <t>hmpFe3h2 --&gt; hmpFe2h + {h}</t>
  </si>
  <si>
    <t>hmpFe3h --&gt; hmpFe2 + {h}</t>
  </si>
  <si>
    <t>hmpFe2 + {nadh} + {h} --&gt; hmpFe2h2 + {nad}</t>
  </si>
  <si>
    <t>hmpFe2 + {nadph} + {h} --&gt; hmpFe2h2 + {nadp}</t>
  </si>
  <si>
    <t>hmpFe2_o2 + {nadh} + {h} --&gt; hmpFe2h2_o2 + {nad}</t>
  </si>
  <si>
    <t>hmpFe2_o2 + {nadph} + {h} --&gt; hmpFe2h2_o2 + {nadp}</t>
  </si>
  <si>
    <t>hmpFe3h2_onoo --&gt; hmpFe2h + no3 + {h}</t>
  </si>
  <si>
    <t>(2) {h} + (2) o2s --&gt; o2 + h2o2</t>
  </si>
  <si>
    <t>(0.5) iscu + {cys} --&gt; (0.5) iscu_2s + ala + {h}</t>
  </si>
  <si>
    <t>(0.5) iscu_2fe2s + {cys} --&gt; (0.5) iscu_2fe2s_2s + ala + {h}</t>
  </si>
  <si>
    <t>iscu_2fe2s + apo_protein_2fe2s + {atp} + {h2o} --&gt; iscu + holo_protein_2fe2s + {adp} + {pi} + {h}</t>
  </si>
  <si>
    <t>iscu_2fe2s_2fe2s + apo_protein_2fe2s + {atp} + {h2o} --&gt; iscu_2fe2s + holo_protein_2fe2s + {adp} + {pi} + {h}</t>
  </si>
  <si>
    <t>ds_dxtsn + {h2o} --&gt; ds_APg + xan</t>
  </si>
  <si>
    <t>ds_din + {h2o} --&gt; ds_APa + hxan</t>
  </si>
  <si>
    <t>ds_duri + {h2o} --&gt; ds_APc + ura</t>
  </si>
  <si>
    <t>ds_APg + (2) {h2o} --&gt; ds_gap_g + (2) {h} + dr5p</t>
  </si>
  <si>
    <t>ds_APa + (2) {h2o} --&gt; ds_gap_a + (2) {h} + dr5p</t>
  </si>
  <si>
    <t>ds_APc + (2) {h2o} --&gt; ds_gap_c + (2) {h} + dr5p</t>
  </si>
  <si>
    <t>ds_dgsn_nick + {nad} --&gt; ds_dgsn + {amp} + {nmn} + {h}</t>
  </si>
  <si>
    <t>ds_dad_2_nick + {nad} --&gt; ds_dad_2 + {amp} + {nmn} + {h}</t>
  </si>
  <si>
    <t>ds_dcyt_nick + {nad} --&gt; ds_dcyt + {amp} + {nmn} + {h}</t>
  </si>
  <si>
    <t>gsno + (2) {nadh} + (2) {h} + gsh --&gt; gssg + nh3 + {h2o} + (2) {nad}</t>
  </si>
  <si>
    <t>gssg + {h} + {nadph} --&gt; (2) gsh + {nadp}</t>
  </si>
  <si>
    <t>trxox + {nadph} + {h} --&gt; trxrd + {nadp}</t>
  </si>
  <si>
    <t>NorVox + {nadh} --&gt; NorVred + {nad} + {h}</t>
  </si>
  <si>
    <t>NorVred + (2) no + (2) {h} --&gt; NorVox + n2o + {h2o}</t>
  </si>
  <si>
    <t>no + (6) {h} + (2.5) {nadh} --&gt; nh4 + {h2o} + (2.5) {nad} + (2.5) {h}</t>
  </si>
  <si>
    <t>o2 + (2) q8h2 --&gt; (2) {h2o} + (2) q8</t>
  </si>
  <si>
    <t>{nadh} + q8 + {h} --&gt; {nad} + q8h2</t>
  </si>
  <si>
    <t>H2CO3_OH</t>
  </si>
  <si>
    <t>[mRNA_hmp]</t>
  </si>
  <si>
    <t>[mRNA_nrfA]</t>
  </si>
  <si>
    <t>[mRNA_norV]</t>
  </si>
  <si>
    <t>L/cell</t>
  </si>
  <si>
    <t>(CFU/ml)/OD</t>
  </si>
  <si>
    <t>SPECIES</t>
  </si>
  <si>
    <t>NO3−</t>
  </si>
  <si>
    <t>O2NOO−</t>
  </si>
  <si>
    <t>ONOO−</t>
  </si>
  <si>
    <t>O2</t>
  </si>
  <si>
    <t>O2•−</t>
  </si>
  <si>
    <t>H2O2</t>
  </si>
  <si>
    <r>
      <t>P</t>
    </r>
    <r>
      <rPr>
        <sz val="10"/>
        <rFont val="Arial"/>
        <family val="2"/>
      </rPr>
      <t>2Fe2S(</t>
    </r>
    <r>
      <rPr>
        <i/>
        <sz val="10"/>
        <rFont val="Arial"/>
        <family val="2"/>
      </rPr>
      <t>holo</t>
    </r>
    <r>
      <rPr>
        <sz val="10"/>
        <rFont val="Arial"/>
        <family val="2"/>
      </rPr>
      <t>)</t>
    </r>
  </si>
  <si>
    <r>
      <t>P</t>
    </r>
    <r>
      <rPr>
        <sz val="10"/>
        <rFont val="Arial"/>
        <family val="2"/>
      </rPr>
      <t>4Fe4S(</t>
    </r>
    <r>
      <rPr>
        <i/>
        <sz val="10"/>
        <rFont val="Arial"/>
        <family val="2"/>
      </rPr>
      <t>holo</t>
    </r>
    <r>
      <rPr>
        <sz val="10"/>
        <rFont val="Arial"/>
        <family val="2"/>
      </rPr>
      <t>)</t>
    </r>
  </si>
  <si>
    <r>
      <t>P</t>
    </r>
    <r>
      <rPr>
        <sz val="10"/>
        <rFont val="Arial"/>
        <family val="2"/>
      </rPr>
      <t>2Fe2S(DNIC)2</t>
    </r>
  </si>
  <si>
    <t>ex_n2o3 + {ex_h2o} --&gt; (2) ex_no2 + (2) {ex_h}</t>
  </si>
  <si>
    <r>
      <rPr>
        <b/>
        <i/>
        <sz val="12"/>
        <rFont val="Arial"/>
        <family val="2"/>
      </rPr>
      <t>E. coli</t>
    </r>
    <r>
      <rPr>
        <b/>
        <sz val="12"/>
        <rFont val="Arial"/>
        <family val="2"/>
      </rPr>
      <t xml:space="preserve"> NO model </t>
    </r>
  </si>
  <si>
    <t>Parameters optimized in 4.2 --&gt;</t>
  </si>
  <si>
    <t>Parameters optimized in 4.3 --&gt;</t>
  </si>
  <si>
    <t>Parameters optimized in 4.4 --&gt;</t>
  </si>
  <si>
    <t>Parameter obtained in 3.2 --&gt;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</si>
</sst>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color theme="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0" fillId="0" borderId="0" xfId="0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 applyAlignment="1"/>
    <xf numFmtId="0" fontId="9" fillId="0" borderId="2" xfId="0" applyFont="1" applyBorder="1" applyAlignment="1">
      <alignment vertical="center"/>
    </xf>
    <xf numFmtId="0" fontId="6" fillId="0" borderId="0" xfId="0" applyFont="1" applyFill="1" applyBorder="1"/>
    <xf numFmtId="0" fontId="0" fillId="0" borderId="0" xfId="0" applyFont="1" applyFill="1" applyBorder="1"/>
    <xf numFmtId="0" fontId="5" fillId="0" borderId="6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5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quotePrefix="1" applyFont="1" applyBorder="1"/>
    <xf numFmtId="49" fontId="5" fillId="0" borderId="1" xfId="0" applyNumberFormat="1" applyFont="1" applyFill="1" applyBorder="1"/>
    <xf numFmtId="0" fontId="5" fillId="0" borderId="2" xfId="0" applyFont="1" applyBorder="1"/>
    <xf numFmtId="0" fontId="5" fillId="0" borderId="2" xfId="0" applyFont="1" applyFill="1" applyBorder="1"/>
    <xf numFmtId="0" fontId="5" fillId="0" borderId="5" xfId="0" applyFont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0" fillId="0" borderId="0" xfId="0" applyFont="1" applyBorder="1"/>
    <xf numFmtId="0" fontId="8" fillId="0" borderId="5" xfId="0" applyFont="1" applyBorder="1"/>
    <xf numFmtId="0" fontId="7" fillId="0" borderId="5" xfId="0" applyFont="1" applyBorder="1"/>
    <xf numFmtId="0" fontId="3" fillId="0" borderId="18" xfId="0" applyFont="1" applyFill="1" applyBorder="1" applyAlignment="1">
      <alignment horizontal="left"/>
    </xf>
    <xf numFmtId="0" fontId="5" fillId="0" borderId="14" xfId="0" applyFont="1" applyBorder="1"/>
    <xf numFmtId="0" fontId="6" fillId="0" borderId="20" xfId="0" applyFont="1" applyFill="1" applyBorder="1"/>
    <xf numFmtId="0" fontId="6" fillId="0" borderId="21" xfId="0" applyFont="1" applyFill="1" applyBorder="1"/>
    <xf numFmtId="0" fontId="6" fillId="0" borderId="23" xfId="0" applyFont="1" applyFill="1" applyBorder="1"/>
    <xf numFmtId="0" fontId="0" fillId="0" borderId="5" xfId="0" applyFont="1" applyBorder="1" applyAlignment="1">
      <alignment horizontal="right"/>
    </xf>
    <xf numFmtId="0" fontId="6" fillId="0" borderId="1" xfId="0" applyFont="1" applyFill="1" applyBorder="1"/>
    <xf numFmtId="0" fontId="0" fillId="0" borderId="6" xfId="0" applyBorder="1"/>
    <xf numFmtId="0" fontId="5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5" fillId="0" borderId="2" xfId="0" applyFont="1" applyFill="1" applyBorder="1" applyAlignment="1"/>
    <xf numFmtId="0" fontId="5" fillId="0" borderId="1" xfId="0" applyFont="1" applyFill="1" applyBorder="1" applyAlignment="1"/>
    <xf numFmtId="0" fontId="5" fillId="0" borderId="5" xfId="0" applyFont="1" applyFill="1" applyBorder="1"/>
    <xf numFmtId="0" fontId="5" fillId="0" borderId="2" xfId="0" quotePrefix="1" applyFont="1" applyFill="1" applyBorder="1"/>
    <xf numFmtId="0" fontId="5" fillId="0" borderId="24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0" xfId="0" applyFont="1" applyFill="1" applyBorder="1"/>
    <xf numFmtId="0" fontId="5" fillId="0" borderId="0" xfId="0" applyFont="1"/>
    <xf numFmtId="0" fontId="13" fillId="0" borderId="0" xfId="0" applyFont="1" applyFill="1" applyBorder="1"/>
    <xf numFmtId="0" fontId="0" fillId="0" borderId="0" xfId="0" applyBorder="1" applyAlignment="1">
      <alignment horizontal="left"/>
    </xf>
    <xf numFmtId="0" fontId="14" fillId="2" borderId="8" xfId="0" applyFont="1" applyFill="1" applyBorder="1"/>
    <xf numFmtId="0" fontId="0" fillId="2" borderId="8" xfId="0" applyFill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2" xfId="0" quotePrefix="1" applyFont="1" applyBorder="1"/>
    <xf numFmtId="0" fontId="2" fillId="0" borderId="25" xfId="0" applyFont="1" applyFill="1" applyBorder="1" applyAlignment="1">
      <alignment horizontal="left"/>
    </xf>
    <xf numFmtId="0" fontId="5" fillId="0" borderId="1" xfId="0" quotePrefix="1" applyFont="1" applyBorder="1"/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1" fontId="5" fillId="0" borderId="1" xfId="0" applyNumberFormat="1" applyFont="1" applyBorder="1"/>
    <xf numFmtId="0" fontId="16" fillId="0" borderId="0" xfId="0" applyFont="1"/>
    <xf numFmtId="164" fontId="5" fillId="0" borderId="1" xfId="0" applyNumberFormat="1" applyFont="1" applyBorder="1"/>
    <xf numFmtId="0" fontId="5" fillId="0" borderId="12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6" fillId="0" borderId="27" xfId="0" applyFont="1" applyFill="1" applyBorder="1"/>
    <xf numFmtId="0" fontId="0" fillId="0" borderId="14" xfId="0" applyFont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5" fillId="0" borderId="24" xfId="0" applyFont="1" applyBorder="1"/>
    <xf numFmtId="0" fontId="5" fillId="0" borderId="24" xfId="0" quotePrefix="1" applyFont="1" applyBorder="1"/>
    <xf numFmtId="0" fontId="2" fillId="0" borderId="2" xfId="0" applyFont="1" applyBorder="1"/>
    <xf numFmtId="165" fontId="5" fillId="0" borderId="2" xfId="0" applyNumberFormat="1" applyFont="1" applyBorder="1"/>
    <xf numFmtId="0" fontId="5" fillId="0" borderId="2" xfId="0" applyFont="1" applyFill="1" applyBorder="1" applyAlignment="1">
      <alignment horizontal="left"/>
    </xf>
    <xf numFmtId="0" fontId="2" fillId="0" borderId="2" xfId="0" quotePrefix="1" applyFont="1" applyBorder="1"/>
    <xf numFmtId="0" fontId="2" fillId="0" borderId="28" xfId="0" applyFont="1" applyBorder="1"/>
    <xf numFmtId="164" fontId="5" fillId="0" borderId="25" xfId="0" applyNumberFormat="1" applyFont="1" applyBorder="1"/>
    <xf numFmtId="0" fontId="5" fillId="0" borderId="30" xfId="0" applyFont="1" applyFill="1" applyBorder="1"/>
    <xf numFmtId="0" fontId="17" fillId="0" borderId="5" xfId="0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0" fontId="18" fillId="0" borderId="18" xfId="0" applyFont="1" applyFill="1" applyBorder="1" applyAlignment="1">
      <alignment horizontal="left"/>
    </xf>
    <xf numFmtId="0" fontId="18" fillId="0" borderId="29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left"/>
    </xf>
    <xf numFmtId="0" fontId="18" fillId="0" borderId="19" xfId="0" applyFont="1" applyFill="1" applyBorder="1" applyAlignment="1">
      <alignment horizontal="left"/>
    </xf>
    <xf numFmtId="0" fontId="18" fillId="0" borderId="22" xfId="0" applyFont="1" applyFill="1" applyBorder="1"/>
    <xf numFmtId="0" fontId="18" fillId="0" borderId="26" xfId="0" applyFont="1" applyFill="1" applyBorder="1"/>
    <xf numFmtId="0" fontId="7" fillId="0" borderId="5" xfId="0" applyFont="1" applyFill="1" applyBorder="1"/>
    <xf numFmtId="0" fontId="5" fillId="0" borderId="0" xfId="0" applyFont="1" applyFill="1"/>
    <xf numFmtId="0" fontId="5" fillId="0" borderId="14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4" borderId="5" xfId="0" applyFont="1" applyFill="1" applyBorder="1"/>
    <xf numFmtId="0" fontId="0" fillId="4" borderId="2" xfId="0" applyFill="1" applyBorder="1"/>
    <xf numFmtId="0" fontId="0" fillId="4" borderId="0" xfId="0" applyFont="1" applyFill="1" applyBorder="1"/>
    <xf numFmtId="0" fontId="0" fillId="4" borderId="2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5" fillId="3" borderId="5" xfId="0" applyFont="1" applyFill="1" applyBorder="1"/>
    <xf numFmtId="0" fontId="5" fillId="5" borderId="5" xfId="0" applyFont="1" applyFill="1" applyBorder="1"/>
    <xf numFmtId="0" fontId="5" fillId="5" borderId="7" xfId="0" applyFont="1" applyFill="1" applyBorder="1"/>
    <xf numFmtId="0" fontId="0" fillId="5" borderId="0" xfId="0" applyFont="1" applyFill="1" applyBorder="1"/>
    <xf numFmtId="0" fontId="0" fillId="5" borderId="2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0" borderId="10" xfId="0" applyNumberFormat="1" applyFont="1" applyFill="1" applyBorder="1"/>
    <xf numFmtId="0" fontId="0" fillId="4" borderId="10" xfId="0" applyNumberFormat="1" applyFont="1" applyFill="1" applyBorder="1"/>
    <xf numFmtId="0" fontId="0" fillId="0" borderId="10" xfId="0" applyNumberFormat="1" applyFont="1" applyBorder="1"/>
    <xf numFmtId="0" fontId="0" fillId="5" borderId="10" xfId="0" applyNumberFormat="1" applyFont="1" applyFill="1" applyBorder="1"/>
    <xf numFmtId="0" fontId="6" fillId="0" borderId="10" xfId="0" applyNumberFormat="1" applyFont="1" applyFill="1" applyBorder="1"/>
    <xf numFmtId="0" fontId="5" fillId="0" borderId="10" xfId="0" applyNumberFormat="1" applyFont="1" applyFill="1" applyBorder="1"/>
    <xf numFmtId="0" fontId="5" fillId="4" borderId="10" xfId="0" applyNumberFormat="1" applyFont="1" applyFill="1" applyBorder="1"/>
    <xf numFmtId="0" fontId="5" fillId="0" borderId="11" xfId="0" applyNumberFormat="1" applyFont="1" applyFill="1" applyBorder="1"/>
    <xf numFmtId="0" fontId="0" fillId="3" borderId="10" xfId="0" applyNumberFormat="1" applyFont="1" applyFill="1" applyBorder="1"/>
    <xf numFmtId="0" fontId="2" fillId="0" borderId="10" xfId="0" applyNumberFormat="1" applyFont="1" applyFill="1" applyBorder="1"/>
    <xf numFmtId="0" fontId="8" fillId="0" borderId="10" xfId="0" applyNumberFormat="1" applyFont="1" applyFill="1" applyBorder="1"/>
    <xf numFmtId="0" fontId="2" fillId="0" borderId="10" xfId="0" applyNumberFormat="1" applyFont="1" applyFill="1" applyBorder="1" applyAlignment="1">
      <alignment horizontal="right"/>
    </xf>
    <xf numFmtId="0" fontId="7" fillId="0" borderId="10" xfId="0" applyNumberFormat="1" applyFont="1" applyFill="1" applyBorder="1"/>
    <xf numFmtId="0" fontId="5" fillId="5" borderId="10" xfId="0" applyNumberFormat="1" applyFont="1" applyFill="1" applyBorder="1"/>
    <xf numFmtId="0" fontId="2" fillId="5" borderId="10" xfId="0" applyNumberFormat="1" applyFont="1" applyFill="1" applyBorder="1"/>
    <xf numFmtId="0" fontId="5" fillId="0" borderId="13" xfId="0" applyNumberFormat="1" applyFont="1" applyFill="1" applyBorder="1"/>
    <xf numFmtId="0" fontId="2" fillId="4" borderId="10" xfId="0" applyNumberFormat="1" applyFont="1" applyFill="1" applyBorder="1"/>
    <xf numFmtId="0" fontId="5" fillId="5" borderId="11" xfId="0" applyNumberFormat="1" applyFont="1" applyFill="1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20" fillId="6" borderId="0" xfId="0" applyFont="1" applyFill="1" applyBorder="1"/>
    <xf numFmtId="0" fontId="5" fillId="6" borderId="5" xfId="0" applyFont="1" applyFill="1" applyBorder="1"/>
    <xf numFmtId="0" fontId="2" fillId="6" borderId="10" xfId="0" applyNumberFormat="1" applyFont="1" applyFill="1" applyBorder="1"/>
    <xf numFmtId="0" fontId="8" fillId="0" borderId="5" xfId="0" applyFont="1" applyFill="1" applyBorder="1"/>
    <xf numFmtId="0" fontId="12" fillId="2" borderId="9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5" fillId="5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008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tabSelected="1" zoomScale="85" zoomScaleNormal="85" workbookViewId="0">
      <selection activeCell="J30" sqref="J30"/>
    </sheetView>
  </sheetViews>
  <sheetFormatPr baseColWidth="10" defaultColWidth="8.83203125" defaultRowHeight="13" x14ac:dyDescent="0.15"/>
  <cols>
    <col min="1" max="1" width="19.33203125" customWidth="1"/>
    <col min="2" max="2" width="19" bestFit="1" customWidth="1"/>
    <col min="3" max="3" width="17.83203125" bestFit="1" customWidth="1"/>
    <col min="4" max="4" width="58.5" customWidth="1"/>
    <col min="5" max="5" width="29.6640625" customWidth="1"/>
    <col min="6" max="6" width="26.1640625" customWidth="1"/>
    <col min="7" max="7" width="16.6640625" customWidth="1"/>
    <col min="8" max="8" width="6" customWidth="1"/>
    <col min="9" max="9" width="4.83203125" customWidth="1"/>
    <col min="10" max="10" width="18.1640625" bestFit="1" customWidth="1"/>
    <col min="11" max="11" width="22.6640625" bestFit="1" customWidth="1"/>
    <col min="12" max="12" width="55.5" bestFit="1" customWidth="1"/>
    <col min="13" max="13" width="17.1640625" bestFit="1" customWidth="1"/>
    <col min="14" max="14" width="20" bestFit="1" customWidth="1"/>
    <col min="15" max="15" width="19.5" customWidth="1"/>
    <col min="16" max="16" width="10.33203125" bestFit="1" customWidth="1"/>
    <col min="17" max="17" width="20" customWidth="1"/>
    <col min="18" max="18" width="11.1640625" customWidth="1"/>
    <col min="19" max="19" width="14.33203125" customWidth="1"/>
  </cols>
  <sheetData>
    <row r="1" spans="1:14" s="55" customFormat="1" ht="17" thickBot="1" x14ac:dyDescent="0.25">
      <c r="A1" s="54" t="s">
        <v>1235</v>
      </c>
    </row>
    <row r="4" spans="1:14" ht="14" thickBot="1" x14ac:dyDescent="0.2"/>
    <row r="5" spans="1:14" ht="16" x14ac:dyDescent="0.2">
      <c r="A5" s="141" t="s">
        <v>898</v>
      </c>
      <c r="B5" s="143"/>
      <c r="C5" s="142"/>
      <c r="E5" s="64"/>
    </row>
    <row r="6" spans="1:14" ht="14" thickBot="1" x14ac:dyDescent="0.2">
      <c r="A6" s="32" t="s">
        <v>991</v>
      </c>
      <c r="B6" s="33" t="s">
        <v>992</v>
      </c>
      <c r="C6" s="34" t="s">
        <v>993</v>
      </c>
      <c r="D6" s="51"/>
      <c r="E6" s="11" t="s">
        <v>1239</v>
      </c>
      <c r="F6" s="137"/>
    </row>
    <row r="7" spans="1:14" ht="16" thickTop="1" x14ac:dyDescent="0.2">
      <c r="A7" s="35" t="s">
        <v>1012</v>
      </c>
      <c r="B7" s="36">
        <v>0.05</v>
      </c>
      <c r="C7" s="37" t="s">
        <v>1011</v>
      </c>
      <c r="E7" s="136" t="s">
        <v>1236</v>
      </c>
      <c r="F7" s="134"/>
      <c r="G7" s="51"/>
    </row>
    <row r="8" spans="1:14" x14ac:dyDescent="0.15">
      <c r="A8" s="38" t="s">
        <v>1013</v>
      </c>
      <c r="B8" s="63">
        <f>10^8*11.1</f>
        <v>1110000000</v>
      </c>
      <c r="C8" s="13" t="s">
        <v>1223</v>
      </c>
      <c r="E8" s="136" t="s">
        <v>1237</v>
      </c>
      <c r="F8" s="135"/>
      <c r="G8" s="51"/>
    </row>
    <row r="9" spans="1:14" x14ac:dyDescent="0.15">
      <c r="A9" s="38" t="s">
        <v>1014</v>
      </c>
      <c r="B9" s="2">
        <f>3.2*10^-15</f>
        <v>3.2000000000000003E-15</v>
      </c>
      <c r="C9" s="13" t="s">
        <v>1222</v>
      </c>
      <c r="E9" s="136" t="s">
        <v>1238</v>
      </c>
      <c r="F9" s="144"/>
      <c r="G9" s="51"/>
    </row>
    <row r="10" spans="1:14" x14ac:dyDescent="0.15">
      <c r="A10" s="84" t="s">
        <v>1015</v>
      </c>
      <c r="B10" s="65">
        <f>B7*B8*B9*1000</f>
        <v>1.7760000000000003E-4</v>
      </c>
      <c r="C10" s="13"/>
      <c r="E10" s="51"/>
      <c r="F10" s="51"/>
      <c r="G10" s="51"/>
    </row>
    <row r="11" spans="1:14" ht="14" thickBot="1" x14ac:dyDescent="0.2">
      <c r="A11" s="85" t="s">
        <v>1016</v>
      </c>
      <c r="B11" s="82">
        <f>1-B10</f>
        <v>0.9998224</v>
      </c>
      <c r="C11" s="83"/>
    </row>
    <row r="13" spans="1:14" ht="14" thickBot="1" x14ac:dyDescent="0.2">
      <c r="G13" s="39" t="s">
        <v>1007</v>
      </c>
      <c r="N13" s="39" t="s">
        <v>1008</v>
      </c>
    </row>
    <row r="14" spans="1:14" ht="16" x14ac:dyDescent="0.2">
      <c r="A14" s="141" t="s">
        <v>896</v>
      </c>
      <c r="B14" s="143"/>
      <c r="C14" s="143"/>
      <c r="D14" s="143"/>
      <c r="E14" s="143"/>
      <c r="F14" s="141" t="s">
        <v>897</v>
      </c>
      <c r="G14" s="142"/>
      <c r="I14" s="141" t="s">
        <v>1224</v>
      </c>
      <c r="J14" s="143"/>
      <c r="K14" s="143"/>
      <c r="L14" s="143"/>
      <c r="M14" s="143"/>
      <c r="N14" s="142"/>
    </row>
    <row r="15" spans="1:14" ht="14" thickBot="1" x14ac:dyDescent="0.2">
      <c r="A15" s="30" t="s">
        <v>551</v>
      </c>
      <c r="B15" s="86" t="s">
        <v>1003</v>
      </c>
      <c r="C15" s="86" t="s">
        <v>1111</v>
      </c>
      <c r="D15" s="86" t="s">
        <v>1004</v>
      </c>
      <c r="E15" s="87" t="s">
        <v>552</v>
      </c>
      <c r="F15" s="88" t="s">
        <v>1005</v>
      </c>
      <c r="G15" s="89" t="s">
        <v>1006</v>
      </c>
      <c r="I15" s="70" t="s">
        <v>551</v>
      </c>
      <c r="J15" s="90" t="s">
        <v>1010</v>
      </c>
      <c r="K15" s="33" t="s">
        <v>899</v>
      </c>
      <c r="L15" s="33" t="s">
        <v>848</v>
      </c>
      <c r="M15" s="90" t="s">
        <v>1115</v>
      </c>
      <c r="N15" s="91" t="s">
        <v>1009</v>
      </c>
    </row>
    <row r="16" spans="1:14" ht="14" thickTop="1" x14ac:dyDescent="0.15">
      <c r="A16" s="14">
        <v>1</v>
      </c>
      <c r="B16" s="1" t="s">
        <v>53</v>
      </c>
      <c r="C16" s="1" t="s">
        <v>1112</v>
      </c>
      <c r="D16" s="1" t="s">
        <v>54</v>
      </c>
      <c r="E16" s="77" t="s">
        <v>29</v>
      </c>
      <c r="F16" s="109" t="s">
        <v>987</v>
      </c>
      <c r="G16" s="124">
        <v>0</v>
      </c>
      <c r="I16" s="71">
        <v>1</v>
      </c>
      <c r="J16" s="27" t="s">
        <v>618</v>
      </c>
      <c r="K16" s="8" t="s">
        <v>619</v>
      </c>
      <c r="L16" s="6" t="s">
        <v>733</v>
      </c>
      <c r="M16" s="67" t="s">
        <v>1112</v>
      </c>
      <c r="N16" s="116">
        <v>9600</v>
      </c>
    </row>
    <row r="17" spans="1:14" x14ac:dyDescent="0.15">
      <c r="A17" s="14">
        <v>2</v>
      </c>
      <c r="B17" s="2" t="s">
        <v>3</v>
      </c>
      <c r="C17" s="2" t="s">
        <v>1113</v>
      </c>
      <c r="D17" s="2" t="s">
        <v>856</v>
      </c>
      <c r="E17" s="21" t="s">
        <v>29</v>
      </c>
      <c r="F17" s="140" t="s">
        <v>987</v>
      </c>
      <c r="G17" s="126">
        <f>G16</f>
        <v>0</v>
      </c>
      <c r="I17" s="71">
        <v>2</v>
      </c>
      <c r="J17" s="27" t="s">
        <v>620</v>
      </c>
      <c r="K17" s="8" t="s">
        <v>621</v>
      </c>
      <c r="L17" s="6" t="s">
        <v>734</v>
      </c>
      <c r="M17" s="67" t="s">
        <v>1112</v>
      </c>
      <c r="N17" s="116">
        <v>560</v>
      </c>
    </row>
    <row r="18" spans="1:14" x14ac:dyDescent="0.15">
      <c r="A18" s="14">
        <v>3</v>
      </c>
      <c r="B18" s="1" t="s">
        <v>55</v>
      </c>
      <c r="C18" s="1" t="s">
        <v>1112</v>
      </c>
      <c r="D18" s="1" t="s">
        <v>510</v>
      </c>
      <c r="E18" s="77" t="s">
        <v>56</v>
      </c>
      <c r="F18" s="23" t="s">
        <v>30</v>
      </c>
      <c r="G18" s="125">
        <v>3960000</v>
      </c>
      <c r="I18" s="71">
        <v>3</v>
      </c>
      <c r="J18" s="27" t="s">
        <v>622</v>
      </c>
      <c r="K18" s="8" t="s">
        <v>623</v>
      </c>
      <c r="L18" s="6" t="s">
        <v>735</v>
      </c>
      <c r="M18" s="67" t="s">
        <v>1112</v>
      </c>
      <c r="N18" s="116">
        <v>280</v>
      </c>
    </row>
    <row r="19" spans="1:14" x14ac:dyDescent="0.15">
      <c r="A19" s="14">
        <v>4</v>
      </c>
      <c r="B19" s="2" t="s">
        <v>4</v>
      </c>
      <c r="C19" s="2" t="s">
        <v>1113</v>
      </c>
      <c r="D19" s="2" t="s">
        <v>852</v>
      </c>
      <c r="E19" s="21" t="s">
        <v>857</v>
      </c>
      <c r="F19" s="28" t="s">
        <v>30</v>
      </c>
      <c r="G19" s="126">
        <f>G18</f>
        <v>3960000</v>
      </c>
      <c r="I19" s="71">
        <v>4</v>
      </c>
      <c r="J19" s="27" t="s">
        <v>957</v>
      </c>
      <c r="K19" s="8" t="s">
        <v>699</v>
      </c>
      <c r="L19" s="6" t="s">
        <v>736</v>
      </c>
      <c r="M19" s="67" t="s">
        <v>1112</v>
      </c>
      <c r="N19" s="116">
        <v>2600</v>
      </c>
    </row>
    <row r="20" spans="1:14" x14ac:dyDescent="0.15">
      <c r="A20" s="14">
        <v>5</v>
      </c>
      <c r="B20" s="1" t="s">
        <v>57</v>
      </c>
      <c r="C20" s="1" t="s">
        <v>1112</v>
      </c>
      <c r="D20" s="1" t="s">
        <v>511</v>
      </c>
      <c r="E20" s="77" t="s">
        <v>58</v>
      </c>
      <c r="F20" s="23" t="s">
        <v>59</v>
      </c>
      <c r="G20" s="125">
        <v>291600000</v>
      </c>
      <c r="I20" s="71">
        <v>5</v>
      </c>
      <c r="J20" s="27" t="s">
        <v>573</v>
      </c>
      <c r="K20" s="7" t="s">
        <v>900</v>
      </c>
      <c r="L20" s="6" t="s">
        <v>737</v>
      </c>
      <c r="M20" s="67" t="s">
        <v>1112</v>
      </c>
      <c r="N20" s="116">
        <v>1200</v>
      </c>
    </row>
    <row r="21" spans="1:14" x14ac:dyDescent="0.15">
      <c r="A21" s="14">
        <v>6</v>
      </c>
      <c r="B21" s="2" t="s">
        <v>371</v>
      </c>
      <c r="C21" s="2" t="s">
        <v>1113</v>
      </c>
      <c r="D21" s="2" t="s">
        <v>853</v>
      </c>
      <c r="E21" s="21" t="s">
        <v>858</v>
      </c>
      <c r="F21" s="28" t="s">
        <v>59</v>
      </c>
      <c r="G21" s="126">
        <f>G20</f>
        <v>291600000</v>
      </c>
      <c r="I21" s="71">
        <v>6</v>
      </c>
      <c r="J21" s="27" t="s">
        <v>575</v>
      </c>
      <c r="K21" s="7" t="s">
        <v>901</v>
      </c>
      <c r="L21" s="6" t="s">
        <v>738</v>
      </c>
      <c r="M21" s="67" t="s">
        <v>1112</v>
      </c>
      <c r="N21" s="116">
        <v>0</v>
      </c>
    </row>
    <row r="22" spans="1:14" x14ac:dyDescent="0.15">
      <c r="A22" s="14">
        <v>7</v>
      </c>
      <c r="B22" s="1" t="s">
        <v>60</v>
      </c>
      <c r="C22" s="1" t="s">
        <v>1112</v>
      </c>
      <c r="D22" s="1" t="s">
        <v>1138</v>
      </c>
      <c r="E22" s="77" t="s">
        <v>58</v>
      </c>
      <c r="F22" s="23" t="s">
        <v>61</v>
      </c>
      <c r="G22" s="125">
        <v>75600000</v>
      </c>
      <c r="I22" s="71">
        <v>7</v>
      </c>
      <c r="J22" s="27" t="s">
        <v>574</v>
      </c>
      <c r="K22" s="7" t="s">
        <v>902</v>
      </c>
      <c r="L22" s="6" t="s">
        <v>739</v>
      </c>
      <c r="M22" s="67" t="s">
        <v>1112</v>
      </c>
      <c r="N22" s="116">
        <v>4.8</v>
      </c>
    </row>
    <row r="23" spans="1:14" x14ac:dyDescent="0.15">
      <c r="A23" s="14">
        <v>8</v>
      </c>
      <c r="B23" s="2" t="s">
        <v>372</v>
      </c>
      <c r="C23" s="2" t="s">
        <v>1113</v>
      </c>
      <c r="D23" s="2" t="s">
        <v>1234</v>
      </c>
      <c r="E23" s="21" t="s">
        <v>858</v>
      </c>
      <c r="F23" s="28" t="s">
        <v>61</v>
      </c>
      <c r="G23" s="126">
        <f>G22</f>
        <v>75600000</v>
      </c>
      <c r="I23" s="71">
        <v>8</v>
      </c>
      <c r="J23" s="27" t="s">
        <v>576</v>
      </c>
      <c r="K23" s="7" t="s">
        <v>903</v>
      </c>
      <c r="L23" s="6" t="s">
        <v>740</v>
      </c>
      <c r="M23" s="67" t="s">
        <v>1112</v>
      </c>
      <c r="N23" s="116">
        <v>10000</v>
      </c>
    </row>
    <row r="24" spans="1:14" x14ac:dyDescent="0.15">
      <c r="A24" s="14">
        <v>9</v>
      </c>
      <c r="B24" s="1" t="s">
        <v>62</v>
      </c>
      <c r="C24" s="1" t="s">
        <v>1112</v>
      </c>
      <c r="D24" s="1" t="s">
        <v>512</v>
      </c>
      <c r="E24" s="77" t="s">
        <v>63</v>
      </c>
      <c r="F24" s="23" t="s">
        <v>64</v>
      </c>
      <c r="G24" s="125">
        <v>1620000</v>
      </c>
      <c r="I24" s="71">
        <v>9</v>
      </c>
      <c r="J24" s="27" t="s">
        <v>577</v>
      </c>
      <c r="K24" s="9" t="s">
        <v>695</v>
      </c>
      <c r="L24" s="6" t="s">
        <v>741</v>
      </c>
      <c r="M24" s="67" t="s">
        <v>1112</v>
      </c>
      <c r="N24" s="116">
        <v>0</v>
      </c>
    </row>
    <row r="25" spans="1:14" x14ac:dyDescent="0.15">
      <c r="A25" s="14">
        <v>10</v>
      </c>
      <c r="B25" s="2" t="s">
        <v>373</v>
      </c>
      <c r="C25" s="2" t="s">
        <v>1113</v>
      </c>
      <c r="D25" s="2" t="s">
        <v>854</v>
      </c>
      <c r="E25" s="21" t="s">
        <v>859</v>
      </c>
      <c r="F25" s="28" t="s">
        <v>64</v>
      </c>
      <c r="G25" s="126">
        <f>G24</f>
        <v>1620000</v>
      </c>
      <c r="I25" s="71">
        <v>10</v>
      </c>
      <c r="J25" s="12" t="s">
        <v>1129</v>
      </c>
      <c r="K25" s="9" t="s">
        <v>1132</v>
      </c>
      <c r="L25" s="6" t="s">
        <v>1137</v>
      </c>
      <c r="M25" s="67" t="s">
        <v>1112</v>
      </c>
      <c r="N25" s="116">
        <v>2.5100000000000001E-2</v>
      </c>
    </row>
    <row r="26" spans="1:14" x14ac:dyDescent="0.15">
      <c r="A26" s="14">
        <v>11</v>
      </c>
      <c r="B26" s="1" t="s">
        <v>65</v>
      </c>
      <c r="C26" s="1" t="s">
        <v>1112</v>
      </c>
      <c r="D26" s="1" t="s">
        <v>513</v>
      </c>
      <c r="E26" s="77" t="s">
        <v>66</v>
      </c>
      <c r="F26" s="23" t="s">
        <v>67</v>
      </c>
      <c r="G26" s="125">
        <v>24840000</v>
      </c>
      <c r="I26" s="71">
        <v>11</v>
      </c>
      <c r="J26" s="12" t="s">
        <v>1130</v>
      </c>
      <c r="K26" s="9" t="s">
        <v>1132</v>
      </c>
      <c r="L26" s="6" t="s">
        <v>1134</v>
      </c>
      <c r="M26" s="67" t="s">
        <v>1113</v>
      </c>
      <c r="N26" s="116">
        <v>3.9800000000000002E-2</v>
      </c>
    </row>
    <row r="27" spans="1:14" x14ac:dyDescent="0.15">
      <c r="A27" s="14">
        <v>12</v>
      </c>
      <c r="B27" s="2" t="s">
        <v>374</v>
      </c>
      <c r="C27" s="2" t="s">
        <v>1113</v>
      </c>
      <c r="D27" s="2" t="s">
        <v>855</v>
      </c>
      <c r="E27" s="21" t="s">
        <v>860</v>
      </c>
      <c r="F27" s="28" t="s">
        <v>67</v>
      </c>
      <c r="G27" s="126">
        <f>G26</f>
        <v>24840000</v>
      </c>
      <c r="I27" s="71">
        <v>12</v>
      </c>
      <c r="J27" s="12" t="s">
        <v>1128</v>
      </c>
      <c r="K27" s="9" t="s">
        <v>1133</v>
      </c>
      <c r="L27" s="6" t="s">
        <v>1135</v>
      </c>
      <c r="M27" s="67" t="s">
        <v>1112</v>
      </c>
      <c r="N27" s="116">
        <f>5.56*10^7</f>
        <v>55599999.999999993</v>
      </c>
    </row>
    <row r="28" spans="1:14" x14ac:dyDescent="0.15">
      <c r="A28" s="14">
        <v>13</v>
      </c>
      <c r="B28" s="1" t="s">
        <v>68</v>
      </c>
      <c r="C28" s="1" t="s">
        <v>1112</v>
      </c>
      <c r="D28" s="1" t="s">
        <v>1139</v>
      </c>
      <c r="E28" s="77" t="s">
        <v>66</v>
      </c>
      <c r="F28" s="23" t="s">
        <v>69</v>
      </c>
      <c r="G28" s="125">
        <v>3600000</v>
      </c>
      <c r="I28" s="71">
        <v>13</v>
      </c>
      <c r="J28" s="12" t="s">
        <v>1131</v>
      </c>
      <c r="K28" s="9" t="s">
        <v>1133</v>
      </c>
      <c r="L28" s="6" t="s">
        <v>1136</v>
      </c>
      <c r="M28" s="67" t="s">
        <v>1113</v>
      </c>
      <c r="N28" s="116">
        <f>5.56*10^7</f>
        <v>55599999.999999993</v>
      </c>
    </row>
    <row r="29" spans="1:14" x14ac:dyDescent="0.15">
      <c r="A29" s="14">
        <v>14</v>
      </c>
      <c r="B29" s="2" t="s">
        <v>375</v>
      </c>
      <c r="C29" s="2" t="s">
        <v>1113</v>
      </c>
      <c r="D29" s="2" t="s">
        <v>1140</v>
      </c>
      <c r="E29" s="21" t="s">
        <v>860</v>
      </c>
      <c r="F29" s="28" t="s">
        <v>69</v>
      </c>
      <c r="G29" s="126">
        <f>G28</f>
        <v>3600000</v>
      </c>
      <c r="I29" s="71">
        <v>14</v>
      </c>
      <c r="J29" s="12" t="s">
        <v>1146</v>
      </c>
      <c r="K29" s="9" t="s">
        <v>1147</v>
      </c>
      <c r="L29" s="6" t="s">
        <v>1148</v>
      </c>
      <c r="M29" s="67" t="s">
        <v>1112</v>
      </c>
      <c r="N29" s="116">
        <v>0.39800000000000002</v>
      </c>
    </row>
    <row r="30" spans="1:14" x14ac:dyDescent="0.15">
      <c r="A30" s="14">
        <v>15</v>
      </c>
      <c r="B30" s="1" t="s">
        <v>70</v>
      </c>
      <c r="C30" s="1" t="s">
        <v>1112</v>
      </c>
      <c r="D30" s="1" t="s">
        <v>71</v>
      </c>
      <c r="E30" s="77" t="s">
        <v>72</v>
      </c>
      <c r="F30" s="23" t="s">
        <v>73</v>
      </c>
      <c r="G30" s="125">
        <v>36000000</v>
      </c>
      <c r="I30" s="71">
        <v>15</v>
      </c>
      <c r="J30" s="105" t="s">
        <v>681</v>
      </c>
      <c r="K30" s="106" t="s">
        <v>700</v>
      </c>
      <c r="L30" s="107" t="s">
        <v>843</v>
      </c>
      <c r="M30" s="108" t="s">
        <v>1112</v>
      </c>
      <c r="N30" s="117">
        <v>0</v>
      </c>
    </row>
    <row r="31" spans="1:14" x14ac:dyDescent="0.15">
      <c r="A31" s="14">
        <v>16</v>
      </c>
      <c r="B31" s="1" t="s">
        <v>74</v>
      </c>
      <c r="C31" s="1" t="s">
        <v>1112</v>
      </c>
      <c r="D31" s="1" t="s">
        <v>75</v>
      </c>
      <c r="E31" s="77" t="s">
        <v>76</v>
      </c>
      <c r="F31" s="23" t="s">
        <v>77</v>
      </c>
      <c r="G31" s="125">
        <v>16200000</v>
      </c>
      <c r="I31" s="71">
        <v>16</v>
      </c>
      <c r="J31" s="27" t="s">
        <v>683</v>
      </c>
      <c r="K31" s="7" t="s">
        <v>701</v>
      </c>
      <c r="L31" s="6" t="s">
        <v>844</v>
      </c>
      <c r="M31" s="67" t="s">
        <v>1112</v>
      </c>
      <c r="N31" s="116">
        <v>0</v>
      </c>
    </row>
    <row r="32" spans="1:14" x14ac:dyDescent="0.15">
      <c r="A32" s="14">
        <v>17</v>
      </c>
      <c r="B32" s="1" t="s">
        <v>78</v>
      </c>
      <c r="C32" s="1" t="s">
        <v>1112</v>
      </c>
      <c r="D32" s="1" t="s">
        <v>79</v>
      </c>
      <c r="E32" s="77" t="s">
        <v>80</v>
      </c>
      <c r="F32" s="23" t="s">
        <v>81</v>
      </c>
      <c r="G32" s="125">
        <v>2520</v>
      </c>
      <c r="I32" s="71">
        <v>17</v>
      </c>
      <c r="J32" s="105" t="s">
        <v>680</v>
      </c>
      <c r="K32" s="106" t="s">
        <v>702</v>
      </c>
      <c r="L32" s="107" t="s">
        <v>845</v>
      </c>
      <c r="M32" s="108" t="s">
        <v>1112</v>
      </c>
      <c r="N32" s="117">
        <v>0</v>
      </c>
    </row>
    <row r="33" spans="1:14" x14ac:dyDescent="0.15">
      <c r="A33" s="14">
        <v>18</v>
      </c>
      <c r="B33" s="1" t="s">
        <v>82</v>
      </c>
      <c r="C33" s="1" t="s">
        <v>1112</v>
      </c>
      <c r="D33" s="1" t="s">
        <v>1141</v>
      </c>
      <c r="E33" s="77" t="s">
        <v>83</v>
      </c>
      <c r="F33" s="23" t="s">
        <v>84</v>
      </c>
      <c r="G33" s="125">
        <v>3600000</v>
      </c>
      <c r="I33" s="71">
        <v>18</v>
      </c>
      <c r="J33" s="27" t="s">
        <v>682</v>
      </c>
      <c r="K33" s="7" t="s">
        <v>703</v>
      </c>
      <c r="L33" s="6" t="s">
        <v>846</v>
      </c>
      <c r="M33" s="67" t="s">
        <v>1112</v>
      </c>
      <c r="N33" s="116">
        <v>0</v>
      </c>
    </row>
    <row r="34" spans="1:14" x14ac:dyDescent="0.15">
      <c r="A34" s="14">
        <v>19</v>
      </c>
      <c r="B34" s="1" t="s">
        <v>85</v>
      </c>
      <c r="C34" s="1" t="s">
        <v>1112</v>
      </c>
      <c r="D34" s="1" t="s">
        <v>1142</v>
      </c>
      <c r="E34" s="77" t="s">
        <v>86</v>
      </c>
      <c r="F34" s="23" t="s">
        <v>87</v>
      </c>
      <c r="G34" s="125">
        <v>9042791.1534344703</v>
      </c>
      <c r="I34" s="71">
        <v>19</v>
      </c>
      <c r="J34" s="27" t="s">
        <v>884</v>
      </c>
      <c r="K34" s="8" t="s">
        <v>704</v>
      </c>
      <c r="L34" s="6" t="s">
        <v>742</v>
      </c>
      <c r="M34" s="67" t="s">
        <v>1112</v>
      </c>
      <c r="N34" s="116">
        <v>98.5</v>
      </c>
    </row>
    <row r="35" spans="1:14" x14ac:dyDescent="0.15">
      <c r="A35" s="14">
        <v>20</v>
      </c>
      <c r="B35" s="1" t="s">
        <v>88</v>
      </c>
      <c r="C35" s="1" t="s">
        <v>1112</v>
      </c>
      <c r="D35" s="1" t="s">
        <v>1143</v>
      </c>
      <c r="E35" s="77" t="s">
        <v>89</v>
      </c>
      <c r="F35" s="23" t="s">
        <v>90</v>
      </c>
      <c r="G35" s="125">
        <v>57056154.928599954</v>
      </c>
      <c r="I35" s="71">
        <v>20</v>
      </c>
      <c r="J35" s="27" t="s">
        <v>617</v>
      </c>
      <c r="K35" s="8" t="s">
        <v>705</v>
      </c>
      <c r="L35" s="6" t="s">
        <v>743</v>
      </c>
      <c r="M35" s="67" t="s">
        <v>1112</v>
      </c>
      <c r="N35" s="116">
        <v>0</v>
      </c>
    </row>
    <row r="36" spans="1:14" x14ac:dyDescent="0.15">
      <c r="A36" s="14">
        <v>21</v>
      </c>
      <c r="B36" s="1" t="s">
        <v>91</v>
      </c>
      <c r="C36" s="1" t="s">
        <v>1112</v>
      </c>
      <c r="D36" s="1" t="s">
        <v>1144</v>
      </c>
      <c r="E36" s="77" t="s">
        <v>89</v>
      </c>
      <c r="F36" s="23" t="s">
        <v>92</v>
      </c>
      <c r="G36" s="125">
        <v>2520</v>
      </c>
      <c r="I36" s="71">
        <v>21</v>
      </c>
      <c r="J36" s="27" t="s">
        <v>616</v>
      </c>
      <c r="K36" s="8" t="s">
        <v>706</v>
      </c>
      <c r="L36" s="6" t="s">
        <v>744</v>
      </c>
      <c r="M36" s="67" t="s">
        <v>1112</v>
      </c>
      <c r="N36" s="116">
        <v>0</v>
      </c>
    </row>
    <row r="37" spans="1:14" x14ac:dyDescent="0.15">
      <c r="A37" s="14">
        <v>22</v>
      </c>
      <c r="B37" s="1" t="s">
        <v>93</v>
      </c>
      <c r="C37" s="1" t="s">
        <v>1112</v>
      </c>
      <c r="D37" s="1" t="s">
        <v>94</v>
      </c>
      <c r="E37" s="77" t="s">
        <v>89</v>
      </c>
      <c r="F37" s="23" t="s">
        <v>95</v>
      </c>
      <c r="G37" s="125">
        <v>1080</v>
      </c>
      <c r="I37" s="71">
        <v>22</v>
      </c>
      <c r="J37" s="27" t="s">
        <v>667</v>
      </c>
      <c r="K37" s="7" t="s">
        <v>668</v>
      </c>
      <c r="L37" s="6" t="s">
        <v>745</v>
      </c>
      <c r="M37" s="67" t="s">
        <v>1112</v>
      </c>
      <c r="N37" s="116">
        <v>181</v>
      </c>
    </row>
    <row r="38" spans="1:14" x14ac:dyDescent="0.15">
      <c r="A38" s="14">
        <v>23</v>
      </c>
      <c r="B38" s="1" t="s">
        <v>96</v>
      </c>
      <c r="C38" s="1" t="s">
        <v>1112</v>
      </c>
      <c r="D38" s="1" t="s">
        <v>1145</v>
      </c>
      <c r="E38" s="77" t="s">
        <v>97</v>
      </c>
      <c r="F38" s="23" t="s">
        <v>98</v>
      </c>
      <c r="G38" s="125">
        <v>17280000</v>
      </c>
      <c r="I38" s="71">
        <v>23</v>
      </c>
      <c r="J38" s="27" t="s">
        <v>669</v>
      </c>
      <c r="K38" s="7" t="s">
        <v>670</v>
      </c>
      <c r="L38" s="6" t="s">
        <v>746</v>
      </c>
      <c r="M38" s="67" t="s">
        <v>1112</v>
      </c>
      <c r="N38" s="116">
        <v>184</v>
      </c>
    </row>
    <row r="39" spans="1:14" x14ac:dyDescent="0.15">
      <c r="A39" s="14">
        <v>24</v>
      </c>
      <c r="B39" s="1" t="s">
        <v>99</v>
      </c>
      <c r="C39" s="1" t="s">
        <v>1112</v>
      </c>
      <c r="D39" s="1" t="s">
        <v>1149</v>
      </c>
      <c r="E39" s="77" t="s">
        <v>100</v>
      </c>
      <c r="F39" s="23" t="s">
        <v>101</v>
      </c>
      <c r="G39" s="125">
        <v>36000000</v>
      </c>
      <c r="I39" s="71">
        <v>24</v>
      </c>
      <c r="J39" s="27" t="s">
        <v>665</v>
      </c>
      <c r="K39" s="7" t="s">
        <v>666</v>
      </c>
      <c r="L39" s="6" t="s">
        <v>747</v>
      </c>
      <c r="M39" s="67" t="s">
        <v>1112</v>
      </c>
      <c r="N39" s="116">
        <v>92</v>
      </c>
    </row>
    <row r="40" spans="1:14" x14ac:dyDescent="0.15">
      <c r="A40" s="14">
        <v>25</v>
      </c>
      <c r="B40" s="1" t="s">
        <v>102</v>
      </c>
      <c r="C40" s="1" t="s">
        <v>1112</v>
      </c>
      <c r="D40" s="1" t="s">
        <v>1150</v>
      </c>
      <c r="E40" s="77" t="s">
        <v>103</v>
      </c>
      <c r="F40" s="23" t="s">
        <v>104</v>
      </c>
      <c r="G40" s="125">
        <v>432000</v>
      </c>
      <c r="I40" s="71">
        <v>25</v>
      </c>
      <c r="J40" s="27" t="s">
        <v>648</v>
      </c>
      <c r="K40" s="7" t="s">
        <v>707</v>
      </c>
      <c r="L40" s="6" t="s">
        <v>748</v>
      </c>
      <c r="M40" s="67" t="s">
        <v>1112</v>
      </c>
      <c r="N40" s="116">
        <v>11946.028007470451</v>
      </c>
    </row>
    <row r="41" spans="1:14" x14ac:dyDescent="0.15">
      <c r="A41" s="14">
        <v>26</v>
      </c>
      <c r="B41" s="1" t="s">
        <v>105</v>
      </c>
      <c r="C41" s="1" t="s">
        <v>1112</v>
      </c>
      <c r="D41" s="1" t="s">
        <v>1151</v>
      </c>
      <c r="E41" s="77" t="s">
        <v>106</v>
      </c>
      <c r="F41" s="23" t="s">
        <v>107</v>
      </c>
      <c r="G41" s="125">
        <v>70.226104885636715</v>
      </c>
      <c r="I41" s="71">
        <v>26</v>
      </c>
      <c r="J41" s="27" t="s">
        <v>650</v>
      </c>
      <c r="K41" s="7" t="s">
        <v>708</v>
      </c>
      <c r="L41" s="6" t="s">
        <v>749</v>
      </c>
      <c r="M41" s="67" t="s">
        <v>1112</v>
      </c>
      <c r="N41" s="116">
        <v>12329.434521649</v>
      </c>
    </row>
    <row r="42" spans="1:14" x14ac:dyDescent="0.15">
      <c r="A42" s="14">
        <v>27</v>
      </c>
      <c r="B42" s="1" t="s">
        <v>108</v>
      </c>
      <c r="C42" s="1" t="s">
        <v>1112</v>
      </c>
      <c r="D42" s="1" t="s">
        <v>1152</v>
      </c>
      <c r="E42" s="77" t="s">
        <v>109</v>
      </c>
      <c r="F42" s="23" t="s">
        <v>110</v>
      </c>
      <c r="G42" s="125">
        <v>28800</v>
      </c>
      <c r="I42" s="71">
        <v>27</v>
      </c>
      <c r="J42" s="27" t="s">
        <v>649</v>
      </c>
      <c r="K42" s="7" t="s">
        <v>709</v>
      </c>
      <c r="L42" s="6" t="s">
        <v>750</v>
      </c>
      <c r="M42" s="67" t="s">
        <v>1112</v>
      </c>
      <c r="N42" s="116">
        <v>12329.434521649</v>
      </c>
    </row>
    <row r="43" spans="1:14" x14ac:dyDescent="0.15">
      <c r="A43" s="14">
        <v>28</v>
      </c>
      <c r="B43" s="1" t="s">
        <v>111</v>
      </c>
      <c r="C43" s="1" t="s">
        <v>1112</v>
      </c>
      <c r="D43" s="1" t="s">
        <v>1153</v>
      </c>
      <c r="E43" s="77" t="s">
        <v>112</v>
      </c>
      <c r="F43" s="23" t="s">
        <v>113</v>
      </c>
      <c r="G43" s="125">
        <v>21600</v>
      </c>
      <c r="I43" s="71">
        <v>28</v>
      </c>
      <c r="J43" s="27" t="s">
        <v>655</v>
      </c>
      <c r="K43" s="7" t="s">
        <v>904</v>
      </c>
      <c r="L43" s="6" t="s">
        <v>751</v>
      </c>
      <c r="M43" s="67" t="s">
        <v>1112</v>
      </c>
      <c r="N43" s="116">
        <v>0</v>
      </c>
    </row>
    <row r="44" spans="1:14" x14ac:dyDescent="0.15">
      <c r="A44" s="14">
        <v>29</v>
      </c>
      <c r="B44" s="1" t="s">
        <v>114</v>
      </c>
      <c r="C44" s="1" t="s">
        <v>1112</v>
      </c>
      <c r="D44" s="1" t="s">
        <v>1154</v>
      </c>
      <c r="E44" s="77" t="s">
        <v>115</v>
      </c>
      <c r="F44" s="23" t="s">
        <v>116</v>
      </c>
      <c r="G44" s="125">
        <v>28800000000</v>
      </c>
      <c r="I44" s="71">
        <v>29</v>
      </c>
      <c r="J44" s="27" t="s">
        <v>656</v>
      </c>
      <c r="K44" s="7" t="s">
        <v>905</v>
      </c>
      <c r="L44" s="6" t="s">
        <v>752</v>
      </c>
      <c r="M44" s="67" t="s">
        <v>1112</v>
      </c>
      <c r="N44" s="116">
        <v>0</v>
      </c>
    </row>
    <row r="45" spans="1:14" x14ac:dyDescent="0.15">
      <c r="A45" s="14">
        <v>30</v>
      </c>
      <c r="B45" s="1" t="s">
        <v>117</v>
      </c>
      <c r="C45" s="1" t="s">
        <v>1112</v>
      </c>
      <c r="D45" s="1" t="s">
        <v>118</v>
      </c>
      <c r="E45" s="77" t="s">
        <v>119</v>
      </c>
      <c r="F45" s="23" t="s">
        <v>120</v>
      </c>
      <c r="G45" s="125">
        <v>14400</v>
      </c>
      <c r="I45" s="71">
        <v>30</v>
      </c>
      <c r="J45" s="27" t="s">
        <v>654</v>
      </c>
      <c r="K45" s="7" t="s">
        <v>906</v>
      </c>
      <c r="L45" s="6" t="s">
        <v>753</v>
      </c>
      <c r="M45" s="67" t="s">
        <v>1112</v>
      </c>
      <c r="N45" s="116">
        <v>0</v>
      </c>
    </row>
    <row r="46" spans="1:14" x14ac:dyDescent="0.15">
      <c r="A46" s="14">
        <v>31</v>
      </c>
      <c r="B46" s="1" t="s">
        <v>121</v>
      </c>
      <c r="C46" s="1" t="s">
        <v>1112</v>
      </c>
      <c r="D46" s="1" t="s">
        <v>122</v>
      </c>
      <c r="E46" s="77" t="s">
        <v>123</v>
      </c>
      <c r="F46" s="23" t="s">
        <v>124</v>
      </c>
      <c r="G46" s="125">
        <v>1188000</v>
      </c>
      <c r="I46" s="71">
        <v>31</v>
      </c>
      <c r="J46" s="27" t="s">
        <v>658</v>
      </c>
      <c r="K46" s="7" t="s">
        <v>907</v>
      </c>
      <c r="L46" s="6" t="s">
        <v>754</v>
      </c>
      <c r="M46" s="67" t="s">
        <v>1112</v>
      </c>
      <c r="N46" s="116">
        <v>0</v>
      </c>
    </row>
    <row r="47" spans="1:14" x14ac:dyDescent="0.15">
      <c r="A47" s="14">
        <v>32</v>
      </c>
      <c r="B47" s="1" t="s">
        <v>125</v>
      </c>
      <c r="C47" s="1" t="s">
        <v>1112</v>
      </c>
      <c r="D47" s="1" t="s">
        <v>1155</v>
      </c>
      <c r="E47" s="77" t="s">
        <v>126</v>
      </c>
      <c r="F47" s="23" t="s">
        <v>127</v>
      </c>
      <c r="G47" s="125">
        <v>39.599999999999994</v>
      </c>
      <c r="I47" s="71">
        <v>32</v>
      </c>
      <c r="J47" s="27" t="s">
        <v>659</v>
      </c>
      <c r="K47" s="7" t="s">
        <v>908</v>
      </c>
      <c r="L47" s="6" t="s">
        <v>755</v>
      </c>
      <c r="M47" s="67" t="s">
        <v>1112</v>
      </c>
      <c r="N47" s="116">
        <v>0</v>
      </c>
    </row>
    <row r="48" spans="1:14" x14ac:dyDescent="0.15">
      <c r="A48" s="14">
        <v>33</v>
      </c>
      <c r="B48" s="1" t="s">
        <v>128</v>
      </c>
      <c r="C48" s="1" t="s">
        <v>1112</v>
      </c>
      <c r="D48" s="1" t="s">
        <v>1156</v>
      </c>
      <c r="E48" s="77" t="s">
        <v>129</v>
      </c>
      <c r="F48" s="23" t="s">
        <v>130</v>
      </c>
      <c r="G48" s="125">
        <v>46.8</v>
      </c>
      <c r="I48" s="71">
        <v>33</v>
      </c>
      <c r="J48" s="27" t="s">
        <v>657</v>
      </c>
      <c r="K48" s="7" t="s">
        <v>909</v>
      </c>
      <c r="L48" s="6" t="s">
        <v>756</v>
      </c>
      <c r="M48" s="67" t="s">
        <v>1112</v>
      </c>
      <c r="N48" s="118">
        <v>0</v>
      </c>
    </row>
    <row r="49" spans="1:14" x14ac:dyDescent="0.15">
      <c r="A49" s="14">
        <v>34</v>
      </c>
      <c r="B49" s="1" t="s">
        <v>131</v>
      </c>
      <c r="C49" s="1" t="s">
        <v>1112</v>
      </c>
      <c r="D49" s="1" t="s">
        <v>1157</v>
      </c>
      <c r="E49" s="77" t="s">
        <v>132</v>
      </c>
      <c r="F49" s="23" t="s">
        <v>133</v>
      </c>
      <c r="G49" s="125">
        <v>14.4</v>
      </c>
      <c r="I49" s="71">
        <v>34</v>
      </c>
      <c r="J49" s="27" t="s">
        <v>727</v>
      </c>
      <c r="K49" s="7" t="s">
        <v>910</v>
      </c>
      <c r="L49" s="6" t="s">
        <v>757</v>
      </c>
      <c r="M49" s="67" t="s">
        <v>1112</v>
      </c>
      <c r="N49" s="118">
        <v>0</v>
      </c>
    </row>
    <row r="50" spans="1:14" x14ac:dyDescent="0.15">
      <c r="A50" s="14">
        <v>35</v>
      </c>
      <c r="B50" s="1" t="s">
        <v>134</v>
      </c>
      <c r="C50" s="1" t="s">
        <v>1112</v>
      </c>
      <c r="D50" s="17" t="s">
        <v>1158</v>
      </c>
      <c r="E50" s="21" t="s">
        <v>135</v>
      </c>
      <c r="F50" s="23" t="s">
        <v>136</v>
      </c>
      <c r="G50" s="125">
        <v>108</v>
      </c>
      <c r="I50" s="71">
        <v>35</v>
      </c>
      <c r="J50" s="27" t="s">
        <v>728</v>
      </c>
      <c r="K50" s="7" t="s">
        <v>911</v>
      </c>
      <c r="L50" s="6" t="s">
        <v>758</v>
      </c>
      <c r="M50" s="67" t="s">
        <v>1112</v>
      </c>
      <c r="N50" s="118">
        <v>0</v>
      </c>
    </row>
    <row r="51" spans="1:14" x14ac:dyDescent="0.15">
      <c r="A51" s="14">
        <v>36</v>
      </c>
      <c r="B51" s="1" t="s">
        <v>137</v>
      </c>
      <c r="C51" s="1" t="s">
        <v>1112</v>
      </c>
      <c r="D51" s="17" t="s">
        <v>1159</v>
      </c>
      <c r="E51" s="21" t="s">
        <v>138</v>
      </c>
      <c r="F51" s="23" t="s">
        <v>139</v>
      </c>
      <c r="G51" s="125">
        <v>72000</v>
      </c>
      <c r="I51" s="71">
        <v>36</v>
      </c>
      <c r="J51" s="27" t="s">
        <v>729</v>
      </c>
      <c r="K51" s="7" t="s">
        <v>912</v>
      </c>
      <c r="L51" s="6" t="s">
        <v>759</v>
      </c>
      <c r="M51" s="67" t="s">
        <v>1112</v>
      </c>
      <c r="N51" s="118">
        <v>0</v>
      </c>
    </row>
    <row r="52" spans="1:14" x14ac:dyDescent="0.15">
      <c r="A52" s="14">
        <v>37</v>
      </c>
      <c r="B52" s="1" t="s">
        <v>1218</v>
      </c>
      <c r="C52" s="1" t="s">
        <v>1112</v>
      </c>
      <c r="D52" s="17" t="s">
        <v>1160</v>
      </c>
      <c r="E52" s="21" t="s">
        <v>138</v>
      </c>
      <c r="F52" s="23" t="s">
        <v>1116</v>
      </c>
      <c r="G52" s="127">
        <v>3600000</v>
      </c>
      <c r="I52" s="71">
        <v>37</v>
      </c>
      <c r="J52" s="27" t="s">
        <v>652</v>
      </c>
      <c r="K52" s="7" t="s">
        <v>710</v>
      </c>
      <c r="L52" s="6" t="s">
        <v>760</v>
      </c>
      <c r="M52" s="67" t="s">
        <v>1112</v>
      </c>
      <c r="N52" s="118">
        <v>0</v>
      </c>
    </row>
    <row r="53" spans="1:14" x14ac:dyDescent="0.15">
      <c r="A53" s="14">
        <v>38</v>
      </c>
      <c r="B53" s="1" t="s">
        <v>140</v>
      </c>
      <c r="C53" s="1" t="s">
        <v>1112</v>
      </c>
      <c r="D53" s="17" t="s">
        <v>1161</v>
      </c>
      <c r="E53" s="78" t="s">
        <v>141</v>
      </c>
      <c r="F53" s="23" t="s">
        <v>142</v>
      </c>
      <c r="G53" s="127">
        <v>361.71164613737886</v>
      </c>
      <c r="I53" s="71">
        <v>38</v>
      </c>
      <c r="J53" s="27" t="s">
        <v>653</v>
      </c>
      <c r="K53" s="7" t="s">
        <v>711</v>
      </c>
      <c r="L53" s="6" t="s">
        <v>761</v>
      </c>
      <c r="M53" s="67" t="s">
        <v>1112</v>
      </c>
      <c r="N53" s="118">
        <v>0</v>
      </c>
    </row>
    <row r="54" spans="1:14" x14ac:dyDescent="0.15">
      <c r="A54" s="14">
        <v>39</v>
      </c>
      <c r="B54" s="1" t="s">
        <v>143</v>
      </c>
      <c r="C54" s="1" t="s">
        <v>1112</v>
      </c>
      <c r="D54" s="1" t="s">
        <v>1162</v>
      </c>
      <c r="E54" s="77" t="s">
        <v>144</v>
      </c>
      <c r="F54" s="23" t="s">
        <v>145</v>
      </c>
      <c r="G54" s="125">
        <v>9042791.1534344703</v>
      </c>
      <c r="I54" s="71">
        <v>39</v>
      </c>
      <c r="J54" s="27" t="s">
        <v>651</v>
      </c>
      <c r="K54" s="7" t="s">
        <v>712</v>
      </c>
      <c r="L54" s="6" t="s">
        <v>762</v>
      </c>
      <c r="M54" s="67" t="s">
        <v>1112</v>
      </c>
      <c r="N54" s="118">
        <v>0</v>
      </c>
    </row>
    <row r="55" spans="1:14" x14ac:dyDescent="0.15">
      <c r="A55" s="14">
        <v>40</v>
      </c>
      <c r="B55" s="1" t="s">
        <v>146</v>
      </c>
      <c r="C55" s="1" t="s">
        <v>1112</v>
      </c>
      <c r="D55" s="1" t="s">
        <v>1163</v>
      </c>
      <c r="E55" s="77" t="s">
        <v>147</v>
      </c>
      <c r="F55" s="23" t="s">
        <v>148</v>
      </c>
      <c r="G55" s="125">
        <v>227144.64401286928</v>
      </c>
      <c r="I55" s="71">
        <v>40</v>
      </c>
      <c r="J55" s="27" t="s">
        <v>661</v>
      </c>
      <c r="K55" s="7" t="s">
        <v>713</v>
      </c>
      <c r="L55" s="6" t="s">
        <v>763</v>
      </c>
      <c r="M55" s="67" t="s">
        <v>1112</v>
      </c>
      <c r="N55" s="118">
        <v>0</v>
      </c>
    </row>
    <row r="56" spans="1:14" x14ac:dyDescent="0.15">
      <c r="A56" s="14">
        <v>41</v>
      </c>
      <c r="B56" s="1" t="s">
        <v>149</v>
      </c>
      <c r="C56" s="1" t="s">
        <v>1112</v>
      </c>
      <c r="D56" s="1" t="s">
        <v>1164</v>
      </c>
      <c r="E56" s="77" t="s">
        <v>150</v>
      </c>
      <c r="F56" s="23" t="s">
        <v>151</v>
      </c>
      <c r="G56" s="125">
        <v>72000</v>
      </c>
      <c r="I56" s="71">
        <v>41</v>
      </c>
      <c r="J56" s="27" t="s">
        <v>662</v>
      </c>
      <c r="K56" s="7" t="s">
        <v>714</v>
      </c>
      <c r="L56" s="6" t="s">
        <v>764</v>
      </c>
      <c r="M56" s="67" t="s">
        <v>1112</v>
      </c>
      <c r="N56" s="118">
        <v>0</v>
      </c>
    </row>
    <row r="57" spans="1:14" x14ac:dyDescent="0.15">
      <c r="A57" s="14">
        <v>42</v>
      </c>
      <c r="B57" s="1" t="s">
        <v>152</v>
      </c>
      <c r="C57" s="1" t="s">
        <v>1112</v>
      </c>
      <c r="D57" s="1" t="s">
        <v>153</v>
      </c>
      <c r="E57" s="77" t="s">
        <v>154</v>
      </c>
      <c r="F57" s="23" t="s">
        <v>155</v>
      </c>
      <c r="G57" s="125">
        <v>864000</v>
      </c>
      <c r="I57" s="71">
        <v>42</v>
      </c>
      <c r="J57" s="27" t="s">
        <v>660</v>
      </c>
      <c r="K57" s="7" t="s">
        <v>715</v>
      </c>
      <c r="L57" s="6" t="s">
        <v>765</v>
      </c>
      <c r="M57" s="67" t="s">
        <v>1112</v>
      </c>
      <c r="N57" s="116">
        <v>0</v>
      </c>
    </row>
    <row r="58" spans="1:14" x14ac:dyDescent="0.15">
      <c r="A58" s="14">
        <v>43</v>
      </c>
      <c r="B58" s="1" t="s">
        <v>156</v>
      </c>
      <c r="C58" s="1" t="s">
        <v>1112</v>
      </c>
      <c r="D58" s="1" t="s">
        <v>1165</v>
      </c>
      <c r="E58" s="77" t="s">
        <v>157</v>
      </c>
      <c r="F58" s="23" t="s">
        <v>158</v>
      </c>
      <c r="G58" s="125">
        <v>237600</v>
      </c>
      <c r="I58" s="71">
        <v>43</v>
      </c>
      <c r="J58" s="27" t="s">
        <v>663</v>
      </c>
      <c r="K58" s="7" t="s">
        <v>716</v>
      </c>
      <c r="L58" s="6" t="s">
        <v>664</v>
      </c>
      <c r="M58" s="67" t="s">
        <v>1112</v>
      </c>
      <c r="N58" s="116">
        <v>300</v>
      </c>
    </row>
    <row r="59" spans="1:14" x14ac:dyDescent="0.15">
      <c r="A59" s="14">
        <v>44</v>
      </c>
      <c r="B59" s="1" t="s">
        <v>159</v>
      </c>
      <c r="C59" s="1" t="s">
        <v>1112</v>
      </c>
      <c r="D59" s="1" t="s">
        <v>160</v>
      </c>
      <c r="E59" s="77" t="s">
        <v>161</v>
      </c>
      <c r="F59" s="23" t="s">
        <v>162</v>
      </c>
      <c r="G59" s="125">
        <v>100800</v>
      </c>
      <c r="I59" s="71">
        <v>44</v>
      </c>
      <c r="J59" s="12" t="s">
        <v>1125</v>
      </c>
      <c r="K59" s="7" t="s">
        <v>1126</v>
      </c>
      <c r="L59" s="6" t="s">
        <v>1127</v>
      </c>
      <c r="M59" s="67" t="s">
        <v>1112</v>
      </c>
      <c r="N59" s="116">
        <v>0</v>
      </c>
    </row>
    <row r="60" spans="1:14" x14ac:dyDescent="0.15">
      <c r="A60" s="14">
        <v>45</v>
      </c>
      <c r="B60" s="1" t="s">
        <v>163</v>
      </c>
      <c r="C60" s="1" t="s">
        <v>1112</v>
      </c>
      <c r="D60" s="1" t="s">
        <v>164</v>
      </c>
      <c r="E60" s="77" t="s">
        <v>165</v>
      </c>
      <c r="F60" s="23" t="s">
        <v>166</v>
      </c>
      <c r="G60" s="125">
        <v>2700000</v>
      </c>
      <c r="I60" s="71">
        <v>45</v>
      </c>
      <c r="J60" s="27" t="s">
        <v>624</v>
      </c>
      <c r="K60" s="8" t="s">
        <v>625</v>
      </c>
      <c r="L60" s="6" t="s">
        <v>766</v>
      </c>
      <c r="M60" s="67" t="s">
        <v>1112</v>
      </c>
      <c r="N60" s="116">
        <v>0</v>
      </c>
    </row>
    <row r="61" spans="1:14" x14ac:dyDescent="0.15">
      <c r="A61" s="14">
        <v>46</v>
      </c>
      <c r="B61" s="1" t="s">
        <v>167</v>
      </c>
      <c r="C61" s="1" t="s">
        <v>1112</v>
      </c>
      <c r="D61" s="1" t="s">
        <v>514</v>
      </c>
      <c r="E61" s="77" t="s">
        <v>168</v>
      </c>
      <c r="F61" s="23" t="s">
        <v>169</v>
      </c>
      <c r="G61" s="125">
        <v>7200000</v>
      </c>
      <c r="I61" s="71">
        <v>46</v>
      </c>
      <c r="J61" s="27" t="s">
        <v>678</v>
      </c>
      <c r="K61" s="7" t="s">
        <v>717</v>
      </c>
      <c r="L61" s="6" t="s">
        <v>767</v>
      </c>
      <c r="M61" s="67" t="s">
        <v>1112</v>
      </c>
      <c r="N61" s="116">
        <v>1.0388746262438399E-3</v>
      </c>
    </row>
    <row r="62" spans="1:14" x14ac:dyDescent="0.15">
      <c r="A62" s="14">
        <v>47</v>
      </c>
      <c r="B62" s="1" t="s">
        <v>170</v>
      </c>
      <c r="C62" s="1" t="s">
        <v>1112</v>
      </c>
      <c r="D62" s="1" t="s">
        <v>515</v>
      </c>
      <c r="E62" s="77" t="s">
        <v>171</v>
      </c>
      <c r="F62" s="23" t="s">
        <v>172</v>
      </c>
      <c r="G62" s="125">
        <v>2232000000</v>
      </c>
      <c r="I62" s="71">
        <v>47</v>
      </c>
      <c r="J62" s="27" t="s">
        <v>679</v>
      </c>
      <c r="K62" s="7" t="s">
        <v>718</v>
      </c>
      <c r="L62" s="6" t="s">
        <v>768</v>
      </c>
      <c r="M62" s="67" t="s">
        <v>1112</v>
      </c>
      <c r="N62" s="116">
        <v>7.5175707844128197E-3</v>
      </c>
    </row>
    <row r="63" spans="1:14" x14ac:dyDescent="0.15">
      <c r="A63" s="14">
        <v>48</v>
      </c>
      <c r="B63" s="1" t="s">
        <v>173</v>
      </c>
      <c r="C63" s="1" t="s">
        <v>1112</v>
      </c>
      <c r="D63" s="1" t="s">
        <v>516</v>
      </c>
      <c r="E63" s="77" t="s">
        <v>174</v>
      </c>
      <c r="F63" s="23" t="s">
        <v>175</v>
      </c>
      <c r="G63" s="125">
        <v>2160000</v>
      </c>
      <c r="I63" s="71">
        <v>48</v>
      </c>
      <c r="J63" s="27" t="s">
        <v>671</v>
      </c>
      <c r="K63" s="7" t="s">
        <v>719</v>
      </c>
      <c r="L63" s="6" t="s">
        <v>672</v>
      </c>
      <c r="M63" s="67" t="s">
        <v>1112</v>
      </c>
      <c r="N63" s="116">
        <v>3.4668937951723598E-3</v>
      </c>
    </row>
    <row r="64" spans="1:14" x14ac:dyDescent="0.15">
      <c r="A64" s="14">
        <v>49</v>
      </c>
      <c r="B64" s="1" t="s">
        <v>176</v>
      </c>
      <c r="C64" s="1" t="s">
        <v>1112</v>
      </c>
      <c r="D64" s="1" t="s">
        <v>517</v>
      </c>
      <c r="E64" s="77" t="s">
        <v>177</v>
      </c>
      <c r="F64" s="23" t="s">
        <v>178</v>
      </c>
      <c r="G64" s="125">
        <v>576000000</v>
      </c>
      <c r="I64" s="71">
        <v>49</v>
      </c>
      <c r="J64" s="27" t="s">
        <v>647</v>
      </c>
      <c r="K64" s="7" t="s">
        <v>720</v>
      </c>
      <c r="L64" s="6" t="s">
        <v>769</v>
      </c>
      <c r="M64" s="67" t="s">
        <v>1112</v>
      </c>
      <c r="N64" s="116">
        <v>0.15</v>
      </c>
    </row>
    <row r="65" spans="1:14" x14ac:dyDescent="0.15">
      <c r="A65" s="14">
        <v>50</v>
      </c>
      <c r="B65" s="1" t="s">
        <v>179</v>
      </c>
      <c r="C65" s="1" t="s">
        <v>1112</v>
      </c>
      <c r="D65" s="1" t="s">
        <v>180</v>
      </c>
      <c r="E65" s="77" t="s">
        <v>181</v>
      </c>
      <c r="F65" s="23" t="s">
        <v>182</v>
      </c>
      <c r="G65" s="125">
        <v>18000000</v>
      </c>
      <c r="I65" s="71">
        <v>50</v>
      </c>
      <c r="J65" s="27" t="s">
        <v>645</v>
      </c>
      <c r="K65" s="7" t="s">
        <v>721</v>
      </c>
      <c r="L65" s="6" t="s">
        <v>646</v>
      </c>
      <c r="M65" s="67" t="s">
        <v>1112</v>
      </c>
      <c r="N65" s="116">
        <v>0.15</v>
      </c>
    </row>
    <row r="66" spans="1:14" x14ac:dyDescent="0.15">
      <c r="A66" s="14">
        <v>51</v>
      </c>
      <c r="B66" s="1" t="s">
        <v>183</v>
      </c>
      <c r="C66" s="1" t="s">
        <v>1112</v>
      </c>
      <c r="D66" s="1" t="s">
        <v>184</v>
      </c>
      <c r="E66" s="77" t="s">
        <v>185</v>
      </c>
      <c r="F66" s="23" t="s">
        <v>186</v>
      </c>
      <c r="G66" s="125">
        <v>6120000</v>
      </c>
      <c r="I66" s="71">
        <v>51</v>
      </c>
      <c r="J66" s="27" t="s">
        <v>595</v>
      </c>
      <c r="K66" s="7" t="s">
        <v>913</v>
      </c>
      <c r="L66" s="6" t="s">
        <v>770</v>
      </c>
      <c r="M66" s="67" t="s">
        <v>1112</v>
      </c>
      <c r="N66" s="116">
        <v>417</v>
      </c>
    </row>
    <row r="67" spans="1:14" x14ac:dyDescent="0.15">
      <c r="A67" s="14">
        <v>52</v>
      </c>
      <c r="B67" s="1" t="s">
        <v>187</v>
      </c>
      <c r="C67" s="1" t="s">
        <v>1112</v>
      </c>
      <c r="D67" s="1" t="s">
        <v>1166</v>
      </c>
      <c r="E67" s="77" t="s">
        <v>188</v>
      </c>
      <c r="F67" s="23" t="s">
        <v>189</v>
      </c>
      <c r="G67" s="125">
        <v>2.1599999999999997</v>
      </c>
      <c r="I67" s="71">
        <v>52</v>
      </c>
      <c r="J67" s="27" t="s">
        <v>583</v>
      </c>
      <c r="K67" s="7" t="s">
        <v>584</v>
      </c>
      <c r="L67" s="6" t="s">
        <v>771</v>
      </c>
      <c r="M67" s="67" t="s">
        <v>1112</v>
      </c>
      <c r="N67" s="116">
        <v>0</v>
      </c>
    </row>
    <row r="68" spans="1:14" x14ac:dyDescent="0.15">
      <c r="A68" s="14">
        <v>53</v>
      </c>
      <c r="B68" s="1" t="s">
        <v>190</v>
      </c>
      <c r="C68" s="1" t="s">
        <v>1112</v>
      </c>
      <c r="D68" s="1" t="s">
        <v>191</v>
      </c>
      <c r="E68" s="77" t="s">
        <v>192</v>
      </c>
      <c r="F68" s="23" t="s">
        <v>193</v>
      </c>
      <c r="G68" s="125">
        <v>1368000</v>
      </c>
      <c r="I68" s="71">
        <v>53</v>
      </c>
      <c r="J68" s="27" t="s">
        <v>585</v>
      </c>
      <c r="K68" s="7" t="s">
        <v>586</v>
      </c>
      <c r="L68" s="6" t="s">
        <v>772</v>
      </c>
      <c r="M68" s="67" t="s">
        <v>1112</v>
      </c>
      <c r="N68" s="116">
        <v>16583</v>
      </c>
    </row>
    <row r="69" spans="1:14" x14ac:dyDescent="0.15">
      <c r="A69" s="14">
        <v>54</v>
      </c>
      <c r="B69" s="1" t="s">
        <v>194</v>
      </c>
      <c r="C69" s="1" t="s">
        <v>1112</v>
      </c>
      <c r="D69" s="1" t="s">
        <v>195</v>
      </c>
      <c r="E69" s="77" t="s">
        <v>196</v>
      </c>
      <c r="F69" s="23" t="s">
        <v>197</v>
      </c>
      <c r="G69" s="125">
        <v>2.5199999999999999E-5</v>
      </c>
      <c r="I69" s="71">
        <v>54</v>
      </c>
      <c r="J69" s="27" t="s">
        <v>581</v>
      </c>
      <c r="K69" s="7" t="s">
        <v>582</v>
      </c>
      <c r="L69" s="6" t="s">
        <v>773</v>
      </c>
      <c r="M69" s="67" t="s">
        <v>1112</v>
      </c>
      <c r="N69" s="116">
        <v>0</v>
      </c>
    </row>
    <row r="70" spans="1:14" x14ac:dyDescent="0.15">
      <c r="A70" s="14">
        <v>55</v>
      </c>
      <c r="B70" s="1" t="s">
        <v>198</v>
      </c>
      <c r="C70" s="1" t="s">
        <v>1112</v>
      </c>
      <c r="D70" s="17" t="s">
        <v>887</v>
      </c>
      <c r="E70" s="77" t="s">
        <v>885</v>
      </c>
      <c r="F70" s="23" t="s">
        <v>199</v>
      </c>
      <c r="G70" s="125">
        <v>0.25740000000000002</v>
      </c>
      <c r="I70" s="71">
        <v>55</v>
      </c>
      <c r="J70" s="27" t="s">
        <v>578</v>
      </c>
      <c r="K70" s="7" t="s">
        <v>579</v>
      </c>
      <c r="L70" s="6" t="s">
        <v>774</v>
      </c>
      <c r="M70" s="67" t="s">
        <v>1112</v>
      </c>
      <c r="N70" s="118">
        <v>0</v>
      </c>
    </row>
    <row r="71" spans="1:14" x14ac:dyDescent="0.15">
      <c r="A71" s="14">
        <v>56</v>
      </c>
      <c r="B71" s="1" t="s">
        <v>200</v>
      </c>
      <c r="C71" s="1" t="s">
        <v>1112</v>
      </c>
      <c r="D71" s="17" t="s">
        <v>888</v>
      </c>
      <c r="E71" s="77" t="s">
        <v>201</v>
      </c>
      <c r="F71" s="23" t="s">
        <v>202</v>
      </c>
      <c r="G71" s="125">
        <v>0.31679999999999997</v>
      </c>
      <c r="I71" s="71">
        <v>56</v>
      </c>
      <c r="J71" s="27" t="s">
        <v>580</v>
      </c>
      <c r="K71" s="7" t="s">
        <v>914</v>
      </c>
      <c r="L71" s="6" t="s">
        <v>775</v>
      </c>
      <c r="M71" s="67" t="s">
        <v>1112</v>
      </c>
      <c r="N71" s="118">
        <v>0</v>
      </c>
    </row>
    <row r="72" spans="1:14" x14ac:dyDescent="0.15">
      <c r="A72" s="14">
        <v>57</v>
      </c>
      <c r="B72" s="1" t="s">
        <v>203</v>
      </c>
      <c r="C72" s="1" t="s">
        <v>1112</v>
      </c>
      <c r="D72" s="1" t="s">
        <v>518</v>
      </c>
      <c r="E72" s="77" t="s">
        <v>204</v>
      </c>
      <c r="F72" s="23" t="s">
        <v>205</v>
      </c>
      <c r="G72" s="125">
        <v>3600000</v>
      </c>
      <c r="I72" s="71">
        <v>57</v>
      </c>
      <c r="J72" s="27" t="s">
        <v>593</v>
      </c>
      <c r="K72" s="7" t="s">
        <v>594</v>
      </c>
      <c r="L72" s="6" t="s">
        <v>776</v>
      </c>
      <c r="M72" s="67" t="s">
        <v>1112</v>
      </c>
      <c r="N72" s="118">
        <v>0</v>
      </c>
    </row>
    <row r="73" spans="1:14" x14ac:dyDescent="0.15">
      <c r="A73" s="14">
        <v>58</v>
      </c>
      <c r="B73" s="1" t="s">
        <v>206</v>
      </c>
      <c r="C73" s="1" t="s">
        <v>1112</v>
      </c>
      <c r="D73" s="1" t="s">
        <v>519</v>
      </c>
      <c r="E73" s="77" t="s">
        <v>207</v>
      </c>
      <c r="F73" s="23" t="s">
        <v>208</v>
      </c>
      <c r="G73" s="125">
        <v>2700</v>
      </c>
      <c r="I73" s="71">
        <v>58</v>
      </c>
      <c r="J73" s="27" t="s">
        <v>596</v>
      </c>
      <c r="K73" s="7" t="s">
        <v>597</v>
      </c>
      <c r="L73" s="6" t="s">
        <v>777</v>
      </c>
      <c r="M73" s="67" t="s">
        <v>1112</v>
      </c>
      <c r="N73" s="118">
        <v>0</v>
      </c>
    </row>
    <row r="74" spans="1:14" x14ac:dyDescent="0.15">
      <c r="A74" s="14">
        <v>59</v>
      </c>
      <c r="B74" s="1" t="s">
        <v>209</v>
      </c>
      <c r="C74" s="1" t="s">
        <v>1112</v>
      </c>
      <c r="D74" s="1" t="s">
        <v>210</v>
      </c>
      <c r="E74" s="77" t="s">
        <v>211</v>
      </c>
      <c r="F74" s="23" t="s">
        <v>212</v>
      </c>
      <c r="G74" s="125">
        <v>7200</v>
      </c>
      <c r="I74" s="71">
        <v>59</v>
      </c>
      <c r="J74" s="27" t="s">
        <v>591</v>
      </c>
      <c r="K74" s="7" t="s">
        <v>592</v>
      </c>
      <c r="L74" s="6" t="s">
        <v>778</v>
      </c>
      <c r="M74" s="67" t="s">
        <v>1112</v>
      </c>
      <c r="N74" s="118">
        <v>0</v>
      </c>
    </row>
    <row r="75" spans="1:14" x14ac:dyDescent="0.15">
      <c r="A75" s="14">
        <v>60</v>
      </c>
      <c r="B75" s="1" t="s">
        <v>213</v>
      </c>
      <c r="C75" s="1" t="s">
        <v>1112</v>
      </c>
      <c r="D75" s="1" t="s">
        <v>214</v>
      </c>
      <c r="E75" s="77" t="s">
        <v>215</v>
      </c>
      <c r="F75" s="23" t="s">
        <v>216</v>
      </c>
      <c r="G75" s="125">
        <v>2160</v>
      </c>
      <c r="I75" s="71">
        <v>60</v>
      </c>
      <c r="J75" s="27" t="s">
        <v>590</v>
      </c>
      <c r="K75" s="7" t="s">
        <v>883</v>
      </c>
      <c r="L75" s="6" t="s">
        <v>883</v>
      </c>
      <c r="M75" s="67" t="s">
        <v>1112</v>
      </c>
      <c r="N75" s="118">
        <v>0</v>
      </c>
    </row>
    <row r="76" spans="1:14" x14ac:dyDescent="0.15">
      <c r="A76" s="14">
        <v>61</v>
      </c>
      <c r="B76" s="1" t="s">
        <v>217</v>
      </c>
      <c r="C76" s="1" t="s">
        <v>1112</v>
      </c>
      <c r="D76" s="1" t="s">
        <v>218</v>
      </c>
      <c r="E76" s="77" t="s">
        <v>219</v>
      </c>
      <c r="F76" s="23" t="s">
        <v>220</v>
      </c>
      <c r="G76" s="125">
        <v>3600000</v>
      </c>
      <c r="I76" s="71">
        <v>61</v>
      </c>
      <c r="J76" s="27" t="s">
        <v>587</v>
      </c>
      <c r="K76" s="7" t="s">
        <v>588</v>
      </c>
      <c r="L76" s="6" t="s">
        <v>779</v>
      </c>
      <c r="M76" s="67" t="s">
        <v>1112</v>
      </c>
      <c r="N76" s="118">
        <v>2400</v>
      </c>
    </row>
    <row r="77" spans="1:14" x14ac:dyDescent="0.15">
      <c r="A77" s="14">
        <v>62</v>
      </c>
      <c r="B77" s="1" t="s">
        <v>221</v>
      </c>
      <c r="C77" s="1" t="s">
        <v>1112</v>
      </c>
      <c r="D77" s="1" t="s">
        <v>222</v>
      </c>
      <c r="E77" s="77" t="s">
        <v>223</v>
      </c>
      <c r="F77" s="23" t="s">
        <v>224</v>
      </c>
      <c r="G77" s="125">
        <v>2.3759999999999999</v>
      </c>
      <c r="I77" s="71">
        <v>62</v>
      </c>
      <c r="J77" s="27" t="s">
        <v>589</v>
      </c>
      <c r="K77" s="7" t="s">
        <v>915</v>
      </c>
      <c r="L77" s="6" t="s">
        <v>780</v>
      </c>
      <c r="M77" s="67" t="s">
        <v>1112</v>
      </c>
      <c r="N77" s="118">
        <v>0</v>
      </c>
    </row>
    <row r="78" spans="1:14" x14ac:dyDescent="0.15">
      <c r="A78" s="14">
        <v>63</v>
      </c>
      <c r="B78" s="1" t="s">
        <v>225</v>
      </c>
      <c r="C78" s="1" t="s">
        <v>1112</v>
      </c>
      <c r="D78" s="1" t="s">
        <v>1167</v>
      </c>
      <c r="E78" s="77" t="s">
        <v>226</v>
      </c>
      <c r="F78" s="23" t="s">
        <v>227</v>
      </c>
      <c r="G78" s="125">
        <v>4.8599999999999994</v>
      </c>
      <c r="I78" s="71">
        <v>63</v>
      </c>
      <c r="J78" s="27" t="s">
        <v>674</v>
      </c>
      <c r="K78" s="7" t="s">
        <v>722</v>
      </c>
      <c r="L78" s="6" t="s">
        <v>781</v>
      </c>
      <c r="M78" s="67" t="s">
        <v>1112</v>
      </c>
      <c r="N78" s="116">
        <v>1.2</v>
      </c>
    </row>
    <row r="79" spans="1:14" x14ac:dyDescent="0.15">
      <c r="A79" s="14">
        <v>64</v>
      </c>
      <c r="B79" s="1" t="s">
        <v>228</v>
      </c>
      <c r="C79" s="1" t="s">
        <v>1112</v>
      </c>
      <c r="D79" s="1" t="s">
        <v>1168</v>
      </c>
      <c r="E79" s="77" t="s">
        <v>229</v>
      </c>
      <c r="F79" s="23" t="s">
        <v>230</v>
      </c>
      <c r="G79" s="125">
        <v>2.5919999999999996</v>
      </c>
      <c r="I79" s="71">
        <v>64</v>
      </c>
      <c r="J79" s="27" t="s">
        <v>673</v>
      </c>
      <c r="K79" s="7" t="s">
        <v>723</v>
      </c>
      <c r="L79" s="6" t="s">
        <v>782</v>
      </c>
      <c r="M79" s="67" t="s">
        <v>1112</v>
      </c>
      <c r="N79" s="116">
        <v>3.9353309603511901</v>
      </c>
    </row>
    <row r="80" spans="1:14" x14ac:dyDescent="0.15">
      <c r="A80" s="14">
        <v>65</v>
      </c>
      <c r="B80" s="1" t="s">
        <v>231</v>
      </c>
      <c r="C80" s="1" t="s">
        <v>1112</v>
      </c>
      <c r="D80" s="1" t="s">
        <v>1169</v>
      </c>
      <c r="E80" s="77" t="s">
        <v>232</v>
      </c>
      <c r="F80" s="23" t="s">
        <v>233</v>
      </c>
      <c r="G80" s="125">
        <v>50400000</v>
      </c>
      <c r="I80" s="71">
        <v>65</v>
      </c>
      <c r="J80" s="27" t="s">
        <v>42</v>
      </c>
      <c r="K80" s="7" t="s">
        <v>916</v>
      </c>
      <c r="L80" s="6" t="s">
        <v>783</v>
      </c>
      <c r="M80" s="67" t="s">
        <v>1112</v>
      </c>
      <c r="N80" s="116">
        <v>0</v>
      </c>
    </row>
    <row r="81" spans="1:14" x14ac:dyDescent="0.15">
      <c r="A81" s="14">
        <v>66</v>
      </c>
      <c r="B81" s="1" t="s">
        <v>234</v>
      </c>
      <c r="C81" s="1" t="s">
        <v>1112</v>
      </c>
      <c r="D81" s="1" t="s">
        <v>235</v>
      </c>
      <c r="E81" s="77" t="s">
        <v>236</v>
      </c>
      <c r="F81" s="23" t="s">
        <v>237</v>
      </c>
      <c r="G81" s="125">
        <v>19080</v>
      </c>
      <c r="I81" s="71">
        <v>66</v>
      </c>
      <c r="J81" s="112" t="s">
        <v>36</v>
      </c>
      <c r="K81" s="113" t="s">
        <v>917</v>
      </c>
      <c r="L81" s="114" t="s">
        <v>784</v>
      </c>
      <c r="M81" s="115" t="s">
        <v>1112</v>
      </c>
      <c r="N81" s="119">
        <v>0</v>
      </c>
    </row>
    <row r="82" spans="1:14" x14ac:dyDescent="0.15">
      <c r="A82" s="14">
        <v>67</v>
      </c>
      <c r="B82" s="1" t="s">
        <v>238</v>
      </c>
      <c r="C82" s="1" t="s">
        <v>1112</v>
      </c>
      <c r="D82" s="1" t="s">
        <v>239</v>
      </c>
      <c r="E82" s="77" t="s">
        <v>240</v>
      </c>
      <c r="F82" s="23" t="s">
        <v>241</v>
      </c>
      <c r="G82" s="125">
        <v>2556000</v>
      </c>
      <c r="I82" s="71">
        <v>67</v>
      </c>
      <c r="J82" s="27" t="s">
        <v>38</v>
      </c>
      <c r="K82" s="7" t="s">
        <v>918</v>
      </c>
      <c r="L82" s="6" t="s">
        <v>785</v>
      </c>
      <c r="M82" s="67" t="s">
        <v>1112</v>
      </c>
      <c r="N82" s="116">
        <v>0</v>
      </c>
    </row>
    <row r="83" spans="1:14" x14ac:dyDescent="0.15">
      <c r="A83" s="14">
        <v>68</v>
      </c>
      <c r="B83" s="1" t="s">
        <v>242</v>
      </c>
      <c r="C83" s="1" t="s">
        <v>1112</v>
      </c>
      <c r="D83" s="1" t="s">
        <v>1170</v>
      </c>
      <c r="E83" s="77" t="s">
        <v>243</v>
      </c>
      <c r="F83" s="23" t="s">
        <v>244</v>
      </c>
      <c r="G83" s="125">
        <v>0.72</v>
      </c>
      <c r="I83" s="71">
        <v>68</v>
      </c>
      <c r="J83" s="27" t="s">
        <v>40</v>
      </c>
      <c r="K83" s="7" t="s">
        <v>919</v>
      </c>
      <c r="L83" s="6" t="s">
        <v>786</v>
      </c>
      <c r="M83" s="67" t="s">
        <v>1112</v>
      </c>
      <c r="N83" s="116">
        <v>0</v>
      </c>
    </row>
    <row r="84" spans="1:14" x14ac:dyDescent="0.15">
      <c r="A84" s="14">
        <v>69</v>
      </c>
      <c r="B84" s="1" t="s">
        <v>245</v>
      </c>
      <c r="C84" s="1" t="s">
        <v>1112</v>
      </c>
      <c r="D84" s="1" t="s">
        <v>520</v>
      </c>
      <c r="E84" s="77" t="s">
        <v>246</v>
      </c>
      <c r="F84" s="23" t="s">
        <v>247</v>
      </c>
      <c r="G84" s="125">
        <v>1260</v>
      </c>
      <c r="I84" s="71">
        <v>69</v>
      </c>
      <c r="J84" s="27" t="s">
        <v>684</v>
      </c>
      <c r="K84" s="7" t="s">
        <v>920</v>
      </c>
      <c r="L84" s="6" t="s">
        <v>874</v>
      </c>
      <c r="M84" s="67" t="s">
        <v>1112</v>
      </c>
      <c r="N84" s="116">
        <v>0</v>
      </c>
    </row>
    <row r="85" spans="1:14" x14ac:dyDescent="0.15">
      <c r="A85" s="14">
        <v>70</v>
      </c>
      <c r="B85" s="1" t="s">
        <v>248</v>
      </c>
      <c r="C85" s="1" t="s">
        <v>1112</v>
      </c>
      <c r="D85" s="1" t="s">
        <v>521</v>
      </c>
      <c r="E85" s="77" t="s">
        <v>249</v>
      </c>
      <c r="F85" s="23" t="s">
        <v>250</v>
      </c>
      <c r="G85" s="125">
        <v>1260</v>
      </c>
      <c r="I85" s="71">
        <v>70</v>
      </c>
      <c r="J85" s="27" t="s">
        <v>37</v>
      </c>
      <c r="K85" s="7" t="s">
        <v>921</v>
      </c>
      <c r="L85" s="6" t="s">
        <v>875</v>
      </c>
      <c r="M85" s="67" t="s">
        <v>1112</v>
      </c>
      <c r="N85" s="116">
        <v>0</v>
      </c>
    </row>
    <row r="86" spans="1:14" x14ac:dyDescent="0.15">
      <c r="A86" s="14">
        <v>71</v>
      </c>
      <c r="B86" s="1" t="s">
        <v>251</v>
      </c>
      <c r="C86" s="1" t="s">
        <v>1112</v>
      </c>
      <c r="D86" s="1" t="s">
        <v>252</v>
      </c>
      <c r="E86" s="77" t="s">
        <v>253</v>
      </c>
      <c r="F86" s="23" t="s">
        <v>254</v>
      </c>
      <c r="G86" s="125">
        <v>359.99999999999994</v>
      </c>
      <c r="I86" s="71">
        <v>71</v>
      </c>
      <c r="J86" s="27" t="s">
        <v>43</v>
      </c>
      <c r="K86" s="7" t="s">
        <v>922</v>
      </c>
      <c r="L86" s="6" t="s">
        <v>876</v>
      </c>
      <c r="M86" s="67" t="s">
        <v>1112</v>
      </c>
      <c r="N86" s="116">
        <v>0</v>
      </c>
    </row>
    <row r="87" spans="1:14" x14ac:dyDescent="0.15">
      <c r="A87" s="14">
        <v>72</v>
      </c>
      <c r="B87" s="1" t="s">
        <v>255</v>
      </c>
      <c r="C87" s="1" t="s">
        <v>1112</v>
      </c>
      <c r="D87" s="1" t="s">
        <v>256</v>
      </c>
      <c r="E87" s="77" t="s">
        <v>257</v>
      </c>
      <c r="F87" s="23" t="s">
        <v>258</v>
      </c>
      <c r="G87" s="125">
        <v>36</v>
      </c>
      <c r="I87" s="71">
        <v>72</v>
      </c>
      <c r="J87" s="27" t="s">
        <v>44</v>
      </c>
      <c r="K87" s="7" t="s">
        <v>923</v>
      </c>
      <c r="L87" s="6" t="s">
        <v>847</v>
      </c>
      <c r="M87" s="67" t="s">
        <v>1112</v>
      </c>
      <c r="N87" s="118">
        <v>0</v>
      </c>
    </row>
    <row r="88" spans="1:14" x14ac:dyDescent="0.15">
      <c r="A88" s="14">
        <v>73</v>
      </c>
      <c r="B88" s="1" t="s">
        <v>259</v>
      </c>
      <c r="C88" s="1" t="s">
        <v>1112</v>
      </c>
      <c r="D88" s="1" t="s">
        <v>260</v>
      </c>
      <c r="E88" s="77" t="s">
        <v>257</v>
      </c>
      <c r="F88" s="23" t="s">
        <v>261</v>
      </c>
      <c r="G88" s="125">
        <v>72</v>
      </c>
      <c r="I88" s="71">
        <v>73</v>
      </c>
      <c r="J88" s="27" t="s">
        <v>45</v>
      </c>
      <c r="K88" s="7" t="s">
        <v>924</v>
      </c>
      <c r="L88" s="6" t="s">
        <v>877</v>
      </c>
      <c r="M88" s="67" t="s">
        <v>1112</v>
      </c>
      <c r="N88" s="118">
        <v>0</v>
      </c>
    </row>
    <row r="89" spans="1:14" x14ac:dyDescent="0.15">
      <c r="A89" s="14">
        <v>74</v>
      </c>
      <c r="B89" s="1" t="s">
        <v>262</v>
      </c>
      <c r="C89" s="1" t="s">
        <v>1112</v>
      </c>
      <c r="D89" s="1" t="s">
        <v>1171</v>
      </c>
      <c r="E89" s="77" t="s">
        <v>263</v>
      </c>
      <c r="F89" s="23" t="s">
        <v>264</v>
      </c>
      <c r="G89" s="125">
        <v>1440000</v>
      </c>
      <c r="I89" s="71">
        <v>74</v>
      </c>
      <c r="J89" s="27" t="s">
        <v>39</v>
      </c>
      <c r="K89" s="7" t="s">
        <v>925</v>
      </c>
      <c r="L89" s="6" t="s">
        <v>878</v>
      </c>
      <c r="M89" s="67" t="s">
        <v>1112</v>
      </c>
      <c r="N89" s="118">
        <v>0</v>
      </c>
    </row>
    <row r="90" spans="1:14" x14ac:dyDescent="0.15">
      <c r="A90" s="14">
        <v>75</v>
      </c>
      <c r="B90" s="1" t="s">
        <v>265</v>
      </c>
      <c r="C90" s="1" t="s">
        <v>1112</v>
      </c>
      <c r="D90" s="1" t="s">
        <v>1172</v>
      </c>
      <c r="E90" s="77" t="s">
        <v>266</v>
      </c>
      <c r="F90" s="23" t="s">
        <v>267</v>
      </c>
      <c r="G90" s="125">
        <v>12600000</v>
      </c>
      <c r="I90" s="71">
        <v>75</v>
      </c>
      <c r="J90" s="27" t="s">
        <v>685</v>
      </c>
      <c r="K90" s="7" t="s">
        <v>926</v>
      </c>
      <c r="L90" s="6" t="s">
        <v>787</v>
      </c>
      <c r="M90" s="67" t="s">
        <v>1112</v>
      </c>
      <c r="N90" s="118">
        <v>0</v>
      </c>
    </row>
    <row r="91" spans="1:14" x14ac:dyDescent="0.15">
      <c r="A91" s="14">
        <v>76</v>
      </c>
      <c r="B91" s="1" t="s">
        <v>268</v>
      </c>
      <c r="C91" s="1" t="s">
        <v>1112</v>
      </c>
      <c r="D91" s="1" t="s">
        <v>269</v>
      </c>
      <c r="E91" s="77" t="s">
        <v>270</v>
      </c>
      <c r="F91" s="23" t="s">
        <v>271</v>
      </c>
      <c r="G91" s="125">
        <v>162000</v>
      </c>
      <c r="I91" s="71">
        <v>76</v>
      </c>
      <c r="J91" s="27" t="s">
        <v>41</v>
      </c>
      <c r="K91" s="7" t="s">
        <v>927</v>
      </c>
      <c r="L91" s="6" t="s">
        <v>879</v>
      </c>
      <c r="M91" s="67" t="s">
        <v>1112</v>
      </c>
      <c r="N91" s="118">
        <v>0</v>
      </c>
    </row>
    <row r="92" spans="1:14" x14ac:dyDescent="0.15">
      <c r="A92" s="14">
        <v>77</v>
      </c>
      <c r="B92" s="1" t="s">
        <v>272</v>
      </c>
      <c r="C92" s="1" t="s">
        <v>1112</v>
      </c>
      <c r="D92" s="1" t="s">
        <v>273</v>
      </c>
      <c r="E92" s="77" t="s">
        <v>274</v>
      </c>
      <c r="F92" s="23" t="s">
        <v>275</v>
      </c>
      <c r="G92" s="125">
        <v>1152</v>
      </c>
      <c r="I92" s="71">
        <v>77</v>
      </c>
      <c r="J92" s="27" t="s">
        <v>686</v>
      </c>
      <c r="K92" s="7" t="s">
        <v>928</v>
      </c>
      <c r="L92" s="6" t="s">
        <v>880</v>
      </c>
      <c r="M92" s="67" t="s">
        <v>1112</v>
      </c>
      <c r="N92" s="118">
        <v>0</v>
      </c>
    </row>
    <row r="93" spans="1:14" x14ac:dyDescent="0.15">
      <c r="A93" s="14">
        <v>78</v>
      </c>
      <c r="B93" s="1" t="s">
        <v>276</v>
      </c>
      <c r="C93" s="1" t="s">
        <v>1112</v>
      </c>
      <c r="D93" s="1" t="s">
        <v>522</v>
      </c>
      <c r="E93" s="77" t="s">
        <v>277</v>
      </c>
      <c r="F93" s="23" t="s">
        <v>278</v>
      </c>
      <c r="G93" s="125">
        <v>3600000</v>
      </c>
      <c r="I93" s="71">
        <v>78</v>
      </c>
      <c r="J93" s="27" t="s">
        <v>688</v>
      </c>
      <c r="K93" s="7" t="s">
        <v>929</v>
      </c>
      <c r="L93" s="6" t="s">
        <v>881</v>
      </c>
      <c r="M93" s="67" t="s">
        <v>1112</v>
      </c>
      <c r="N93" s="118">
        <v>0</v>
      </c>
    </row>
    <row r="94" spans="1:14" x14ac:dyDescent="0.15">
      <c r="A94" s="14">
        <v>79</v>
      </c>
      <c r="B94" s="1" t="s">
        <v>279</v>
      </c>
      <c r="C94" s="1" t="s">
        <v>1112</v>
      </c>
      <c r="D94" s="1" t="s">
        <v>523</v>
      </c>
      <c r="E94" s="77" t="s">
        <v>280</v>
      </c>
      <c r="F94" s="23" t="s">
        <v>281</v>
      </c>
      <c r="G94" s="125">
        <v>3600000</v>
      </c>
      <c r="I94" s="71">
        <v>79</v>
      </c>
      <c r="J94" s="27" t="s">
        <v>687</v>
      </c>
      <c r="K94" s="7" t="s">
        <v>930</v>
      </c>
      <c r="L94" s="6" t="s">
        <v>882</v>
      </c>
      <c r="M94" s="67" t="s">
        <v>1112</v>
      </c>
      <c r="N94" s="118">
        <v>0</v>
      </c>
    </row>
    <row r="95" spans="1:14" x14ac:dyDescent="0.15">
      <c r="A95" s="14">
        <v>80</v>
      </c>
      <c r="B95" s="1" t="s">
        <v>282</v>
      </c>
      <c r="C95" s="1" t="s">
        <v>1112</v>
      </c>
      <c r="D95" s="1" t="s">
        <v>283</v>
      </c>
      <c r="E95" s="77" t="s">
        <v>284</v>
      </c>
      <c r="F95" s="23" t="s">
        <v>285</v>
      </c>
      <c r="G95" s="125">
        <v>144000</v>
      </c>
      <c r="I95" s="71">
        <v>80</v>
      </c>
      <c r="J95" s="27" t="s">
        <v>689</v>
      </c>
      <c r="K95" s="8" t="s">
        <v>689</v>
      </c>
      <c r="L95" s="6" t="s">
        <v>788</v>
      </c>
      <c r="M95" s="67" t="s">
        <v>1112</v>
      </c>
      <c r="N95" s="118">
        <v>0</v>
      </c>
    </row>
    <row r="96" spans="1:14" x14ac:dyDescent="0.15">
      <c r="A96" s="14">
        <v>81</v>
      </c>
      <c r="B96" s="1" t="s">
        <v>286</v>
      </c>
      <c r="C96" s="1" t="s">
        <v>1112</v>
      </c>
      <c r="D96" s="1" t="s">
        <v>732</v>
      </c>
      <c r="E96" s="77" t="s">
        <v>287</v>
      </c>
      <c r="F96" s="23" t="s">
        <v>288</v>
      </c>
      <c r="G96" s="125">
        <v>4680000</v>
      </c>
      <c r="I96" s="71">
        <v>81</v>
      </c>
      <c r="J96" s="27" t="s">
        <v>690</v>
      </c>
      <c r="K96" s="8" t="s">
        <v>690</v>
      </c>
      <c r="L96" s="6" t="s">
        <v>789</v>
      </c>
      <c r="M96" s="67" t="s">
        <v>1112</v>
      </c>
      <c r="N96" s="118">
        <v>0</v>
      </c>
    </row>
    <row r="97" spans="1:14" x14ac:dyDescent="0.15">
      <c r="A97" s="14">
        <v>82</v>
      </c>
      <c r="B97" s="1" t="s">
        <v>289</v>
      </c>
      <c r="C97" s="1" t="s">
        <v>1112</v>
      </c>
      <c r="D97" s="1" t="s">
        <v>290</v>
      </c>
      <c r="E97" s="77" t="s">
        <v>291</v>
      </c>
      <c r="F97" s="23" t="s">
        <v>292</v>
      </c>
      <c r="G97" s="125">
        <v>46800000</v>
      </c>
      <c r="I97" s="71">
        <v>82</v>
      </c>
      <c r="J97" s="27" t="s">
        <v>692</v>
      </c>
      <c r="K97" s="8" t="s">
        <v>692</v>
      </c>
      <c r="L97" s="6" t="s">
        <v>790</v>
      </c>
      <c r="M97" s="67" t="s">
        <v>1112</v>
      </c>
      <c r="N97" s="118">
        <v>0</v>
      </c>
    </row>
    <row r="98" spans="1:14" x14ac:dyDescent="0.15">
      <c r="A98" s="14">
        <v>83</v>
      </c>
      <c r="B98" s="1" t="s">
        <v>293</v>
      </c>
      <c r="C98" s="1" t="s">
        <v>1112</v>
      </c>
      <c r="D98" s="1" t="s">
        <v>1173</v>
      </c>
      <c r="E98" s="77" t="s">
        <v>886</v>
      </c>
      <c r="F98" s="23" t="s">
        <v>294</v>
      </c>
      <c r="G98" s="125">
        <v>169200000</v>
      </c>
      <c r="I98" s="71">
        <v>83</v>
      </c>
      <c r="J98" s="27" t="s">
        <v>560</v>
      </c>
      <c r="K98" s="7" t="s">
        <v>931</v>
      </c>
      <c r="L98" s="6" t="s">
        <v>791</v>
      </c>
      <c r="M98" s="67" t="s">
        <v>1112</v>
      </c>
      <c r="N98" s="118">
        <v>0</v>
      </c>
    </row>
    <row r="99" spans="1:14" x14ac:dyDescent="0.15">
      <c r="A99" s="14">
        <v>84</v>
      </c>
      <c r="B99" s="1" t="s">
        <v>295</v>
      </c>
      <c r="C99" s="1" t="s">
        <v>1112</v>
      </c>
      <c r="D99" s="1" t="s">
        <v>1174</v>
      </c>
      <c r="E99" s="77" t="s">
        <v>296</v>
      </c>
      <c r="F99" s="23" t="s">
        <v>297</v>
      </c>
      <c r="G99" s="125">
        <v>19080000</v>
      </c>
      <c r="I99" s="71">
        <v>84</v>
      </c>
      <c r="J99" s="27" t="s">
        <v>559</v>
      </c>
      <c r="K99" s="7" t="s">
        <v>932</v>
      </c>
      <c r="L99" s="6" t="s">
        <v>792</v>
      </c>
      <c r="M99" s="67" t="s">
        <v>1112</v>
      </c>
      <c r="N99" s="118">
        <v>0</v>
      </c>
    </row>
    <row r="100" spans="1:14" x14ac:dyDescent="0.15">
      <c r="A100" s="14">
        <v>85</v>
      </c>
      <c r="B100" s="1" t="s">
        <v>298</v>
      </c>
      <c r="C100" s="1" t="s">
        <v>1112</v>
      </c>
      <c r="D100" s="1" t="s">
        <v>1175</v>
      </c>
      <c r="E100" s="77" t="s">
        <v>299</v>
      </c>
      <c r="F100" s="23" t="s">
        <v>300</v>
      </c>
      <c r="G100" s="125">
        <v>1080000</v>
      </c>
      <c r="I100" s="71">
        <v>85</v>
      </c>
      <c r="J100" s="27" t="s">
        <v>556</v>
      </c>
      <c r="K100" s="8" t="s">
        <v>693</v>
      </c>
      <c r="L100" s="6" t="s">
        <v>793</v>
      </c>
      <c r="M100" s="67" t="s">
        <v>1112</v>
      </c>
      <c r="N100" s="118">
        <v>0</v>
      </c>
    </row>
    <row r="101" spans="1:14" x14ac:dyDescent="0.15">
      <c r="A101" s="14">
        <v>86</v>
      </c>
      <c r="B101" s="1" t="s">
        <v>301</v>
      </c>
      <c r="C101" s="1" t="s">
        <v>1112</v>
      </c>
      <c r="D101" s="1" t="s">
        <v>1176</v>
      </c>
      <c r="E101" s="77" t="s">
        <v>302</v>
      </c>
      <c r="F101" s="23" t="s">
        <v>303</v>
      </c>
      <c r="G101" s="125">
        <v>30600</v>
      </c>
      <c r="I101" s="71">
        <v>86</v>
      </c>
      <c r="J101" s="27" t="s">
        <v>554</v>
      </c>
      <c r="K101" s="7" t="s">
        <v>933</v>
      </c>
      <c r="L101" s="6" t="s">
        <v>862</v>
      </c>
      <c r="M101" s="67" t="s">
        <v>1112</v>
      </c>
      <c r="N101" s="118">
        <v>0</v>
      </c>
    </row>
    <row r="102" spans="1:14" x14ac:dyDescent="0.15">
      <c r="A102" s="14">
        <v>87</v>
      </c>
      <c r="B102" s="1" t="s">
        <v>304</v>
      </c>
      <c r="C102" s="1" t="s">
        <v>1112</v>
      </c>
      <c r="D102" s="1" t="s">
        <v>305</v>
      </c>
      <c r="E102" s="77" t="s">
        <v>306</v>
      </c>
      <c r="F102" s="23" t="s">
        <v>307</v>
      </c>
      <c r="G102" s="125">
        <v>2520000</v>
      </c>
      <c r="I102" s="71">
        <v>87</v>
      </c>
      <c r="J102" s="27" t="s">
        <v>851</v>
      </c>
      <c r="K102" s="7" t="s">
        <v>933</v>
      </c>
      <c r="L102" s="5" t="s">
        <v>861</v>
      </c>
      <c r="M102" s="68" t="s">
        <v>1113</v>
      </c>
      <c r="N102" s="118">
        <v>0</v>
      </c>
    </row>
    <row r="103" spans="1:14" x14ac:dyDescent="0.15">
      <c r="A103" s="14">
        <v>88</v>
      </c>
      <c r="B103" s="1" t="s">
        <v>308</v>
      </c>
      <c r="C103" s="1" t="s">
        <v>1112</v>
      </c>
      <c r="D103" s="1" t="s">
        <v>889</v>
      </c>
      <c r="E103" s="77" t="s">
        <v>891</v>
      </c>
      <c r="F103" s="23" t="s">
        <v>309</v>
      </c>
      <c r="G103" s="125">
        <v>165600</v>
      </c>
      <c r="I103" s="71">
        <v>88</v>
      </c>
      <c r="J103" s="27" t="s">
        <v>555</v>
      </c>
      <c r="K103" s="7" t="s">
        <v>934</v>
      </c>
      <c r="L103" s="6" t="s">
        <v>865</v>
      </c>
      <c r="M103" s="67" t="s">
        <v>1112</v>
      </c>
      <c r="N103" s="118">
        <v>0</v>
      </c>
    </row>
    <row r="104" spans="1:14" x14ac:dyDescent="0.15">
      <c r="A104" s="14">
        <v>89</v>
      </c>
      <c r="B104" s="1" t="s">
        <v>310</v>
      </c>
      <c r="C104" s="1" t="s">
        <v>1112</v>
      </c>
      <c r="D104" s="1" t="s">
        <v>311</v>
      </c>
      <c r="E104" s="77" t="s">
        <v>312</v>
      </c>
      <c r="F104" s="23" t="s">
        <v>313</v>
      </c>
      <c r="G104" s="125">
        <v>3600</v>
      </c>
      <c r="I104" s="71">
        <v>89</v>
      </c>
      <c r="J104" s="27" t="s">
        <v>863</v>
      </c>
      <c r="K104" s="7" t="s">
        <v>934</v>
      </c>
      <c r="L104" s="5" t="s">
        <v>864</v>
      </c>
      <c r="M104" s="68" t="s">
        <v>1113</v>
      </c>
      <c r="N104" s="118">
        <v>0</v>
      </c>
    </row>
    <row r="105" spans="1:14" x14ac:dyDescent="0.15">
      <c r="A105" s="14">
        <v>90</v>
      </c>
      <c r="B105" s="1" t="s">
        <v>314</v>
      </c>
      <c r="C105" s="1" t="s">
        <v>1112</v>
      </c>
      <c r="D105" s="1" t="s">
        <v>1177</v>
      </c>
      <c r="E105" s="77" t="s">
        <v>892</v>
      </c>
      <c r="F105" s="23" t="s">
        <v>315</v>
      </c>
      <c r="G105" s="125">
        <v>180000</v>
      </c>
      <c r="I105" s="71">
        <v>90</v>
      </c>
      <c r="J105" s="27" t="s">
        <v>557</v>
      </c>
      <c r="K105" s="8" t="s">
        <v>694</v>
      </c>
      <c r="L105" s="6" t="s">
        <v>794</v>
      </c>
      <c r="M105" s="67" t="s">
        <v>1112</v>
      </c>
      <c r="N105" s="118">
        <v>0</v>
      </c>
    </row>
    <row r="106" spans="1:14" x14ac:dyDescent="0.15">
      <c r="A106" s="14">
        <v>91</v>
      </c>
      <c r="B106" s="1" t="s">
        <v>316</v>
      </c>
      <c r="C106" s="1" t="s">
        <v>1112</v>
      </c>
      <c r="D106" s="1" t="s">
        <v>317</v>
      </c>
      <c r="E106" s="77" t="s">
        <v>318</v>
      </c>
      <c r="F106" s="23" t="s">
        <v>319</v>
      </c>
      <c r="G106" s="125">
        <v>0.36</v>
      </c>
      <c r="I106" s="71">
        <v>91</v>
      </c>
      <c r="J106" s="27" t="s">
        <v>611</v>
      </c>
      <c r="K106" s="8" t="s">
        <v>612</v>
      </c>
      <c r="L106" s="6" t="s">
        <v>795</v>
      </c>
      <c r="M106" s="67" t="s">
        <v>1112</v>
      </c>
      <c r="N106" s="118">
        <v>0</v>
      </c>
    </row>
    <row r="107" spans="1:14" x14ac:dyDescent="0.15">
      <c r="A107" s="14">
        <v>92</v>
      </c>
      <c r="B107" s="1" t="s">
        <v>320</v>
      </c>
      <c r="C107" s="1" t="s">
        <v>1112</v>
      </c>
      <c r="D107" s="1" t="s">
        <v>321</v>
      </c>
      <c r="E107" s="77" t="s">
        <v>322</v>
      </c>
      <c r="F107" s="23" t="s">
        <v>990</v>
      </c>
      <c r="G107" s="125">
        <v>2.52E-2</v>
      </c>
      <c r="I107" s="71">
        <v>92</v>
      </c>
      <c r="J107" s="27" t="s">
        <v>607</v>
      </c>
      <c r="K107" s="7" t="s">
        <v>935</v>
      </c>
      <c r="L107" s="6" t="s">
        <v>796</v>
      </c>
      <c r="M107" s="67" t="s">
        <v>1112</v>
      </c>
      <c r="N107" s="118">
        <v>2600</v>
      </c>
    </row>
    <row r="108" spans="1:14" x14ac:dyDescent="0.15">
      <c r="A108" s="14">
        <v>93</v>
      </c>
      <c r="B108" s="1" t="s">
        <v>323</v>
      </c>
      <c r="C108" s="1" t="s">
        <v>1112</v>
      </c>
      <c r="D108" s="1" t="s">
        <v>324</v>
      </c>
      <c r="E108" s="77" t="s">
        <v>325</v>
      </c>
      <c r="F108" s="29" t="s">
        <v>990</v>
      </c>
      <c r="G108" s="128">
        <f>G107</f>
        <v>2.52E-2</v>
      </c>
      <c r="I108" s="71">
        <v>93</v>
      </c>
      <c r="J108" s="27" t="s">
        <v>0</v>
      </c>
      <c r="K108" s="7" t="s">
        <v>1</v>
      </c>
      <c r="L108" s="6" t="s">
        <v>797</v>
      </c>
      <c r="M108" s="67" t="s">
        <v>1112</v>
      </c>
      <c r="N108" s="118">
        <v>83</v>
      </c>
    </row>
    <row r="109" spans="1:14" x14ac:dyDescent="0.15">
      <c r="A109" s="14">
        <v>94</v>
      </c>
      <c r="B109" s="1" t="s">
        <v>326</v>
      </c>
      <c r="C109" s="1" t="s">
        <v>1112</v>
      </c>
      <c r="D109" s="2" t="s">
        <v>994</v>
      </c>
      <c r="E109" s="77" t="s">
        <v>893</v>
      </c>
      <c r="F109" s="23" t="s">
        <v>988</v>
      </c>
      <c r="G109" s="125">
        <v>5.5249035167729402E-2</v>
      </c>
      <c r="I109" s="71">
        <v>94</v>
      </c>
      <c r="J109" s="27" t="s">
        <v>610</v>
      </c>
      <c r="K109" s="8" t="s">
        <v>696</v>
      </c>
      <c r="L109" s="6" t="s">
        <v>798</v>
      </c>
      <c r="M109" s="67" t="s">
        <v>1112</v>
      </c>
      <c r="N109" s="118">
        <v>2.1</v>
      </c>
    </row>
    <row r="110" spans="1:14" x14ac:dyDescent="0.15">
      <c r="A110" s="14">
        <v>95</v>
      </c>
      <c r="B110" s="1" t="s">
        <v>327</v>
      </c>
      <c r="C110" s="1" t="s">
        <v>1112</v>
      </c>
      <c r="D110" s="2" t="s">
        <v>995</v>
      </c>
      <c r="E110" s="77" t="s">
        <v>328</v>
      </c>
      <c r="F110" s="23" t="s">
        <v>989</v>
      </c>
      <c r="G110" s="121">
        <v>5.5249035167729402E-2</v>
      </c>
      <c r="I110" s="71">
        <v>95</v>
      </c>
      <c r="J110" s="27" t="s">
        <v>608</v>
      </c>
      <c r="K110" s="8" t="s">
        <v>609</v>
      </c>
      <c r="L110" s="6" t="s">
        <v>799</v>
      </c>
      <c r="M110" s="67" t="s">
        <v>1112</v>
      </c>
      <c r="N110" s="118">
        <v>120</v>
      </c>
    </row>
    <row r="111" spans="1:14" x14ac:dyDescent="0.15">
      <c r="A111" s="14">
        <v>96</v>
      </c>
      <c r="B111" s="1" t="s">
        <v>329</v>
      </c>
      <c r="C111" s="1" t="s">
        <v>1112</v>
      </c>
      <c r="D111" s="2" t="s">
        <v>1178</v>
      </c>
      <c r="E111" s="77" t="s">
        <v>890</v>
      </c>
      <c r="F111" s="29" t="s">
        <v>988</v>
      </c>
      <c r="G111" s="128">
        <f>G109</f>
        <v>5.5249035167729402E-2</v>
      </c>
      <c r="I111" s="71">
        <v>96</v>
      </c>
      <c r="J111" s="27" t="s">
        <v>568</v>
      </c>
      <c r="K111" s="7" t="s">
        <v>936</v>
      </c>
      <c r="L111" s="6" t="s">
        <v>800</v>
      </c>
      <c r="M111" s="67" t="s">
        <v>1112</v>
      </c>
      <c r="N111" s="118">
        <v>0</v>
      </c>
    </row>
    <row r="112" spans="1:14" x14ac:dyDescent="0.15">
      <c r="A112" s="14">
        <v>97</v>
      </c>
      <c r="B112" s="1" t="s">
        <v>330</v>
      </c>
      <c r="C112" s="1" t="s">
        <v>1112</v>
      </c>
      <c r="D112" s="2" t="s">
        <v>1179</v>
      </c>
      <c r="E112" s="77" t="s">
        <v>331</v>
      </c>
      <c r="F112" s="29" t="s">
        <v>989</v>
      </c>
      <c r="G112" s="128">
        <f>G110</f>
        <v>5.5249035167729402E-2</v>
      </c>
      <c r="I112" s="71">
        <v>97</v>
      </c>
      <c r="J112" s="27" t="s">
        <v>561</v>
      </c>
      <c r="K112" s="7" t="s">
        <v>937</v>
      </c>
      <c r="L112" s="6" t="s">
        <v>801</v>
      </c>
      <c r="M112" s="67" t="s">
        <v>1112</v>
      </c>
      <c r="N112" s="118">
        <v>0</v>
      </c>
    </row>
    <row r="113" spans="1:15" x14ac:dyDescent="0.15">
      <c r="A113" s="14">
        <v>98</v>
      </c>
      <c r="B113" s="1" t="s">
        <v>332</v>
      </c>
      <c r="C113" s="1" t="s">
        <v>1112</v>
      </c>
      <c r="D113" s="1" t="s">
        <v>1180</v>
      </c>
      <c r="E113" s="77" t="s">
        <v>333</v>
      </c>
      <c r="F113" s="23" t="s">
        <v>334</v>
      </c>
      <c r="G113" s="125">
        <v>4.4960898198482938E-2</v>
      </c>
      <c r="I113" s="71">
        <v>98</v>
      </c>
      <c r="J113" s="27" t="s">
        <v>730</v>
      </c>
      <c r="K113" s="7" t="s">
        <v>938</v>
      </c>
      <c r="L113" s="6" t="s">
        <v>802</v>
      </c>
      <c r="M113" s="67" t="s">
        <v>1112</v>
      </c>
      <c r="N113" s="118">
        <v>0</v>
      </c>
    </row>
    <row r="114" spans="1:15" x14ac:dyDescent="0.15">
      <c r="A114" s="14">
        <v>99</v>
      </c>
      <c r="B114" s="2" t="s">
        <v>366</v>
      </c>
      <c r="C114" s="1" t="s">
        <v>1112</v>
      </c>
      <c r="D114" s="18" t="s">
        <v>1181</v>
      </c>
      <c r="E114" s="21" t="s">
        <v>367</v>
      </c>
      <c r="F114" s="23" t="s">
        <v>368</v>
      </c>
      <c r="G114" s="121">
        <v>7.62</v>
      </c>
      <c r="H114" s="4"/>
      <c r="I114" s="71">
        <v>99</v>
      </c>
      <c r="J114" s="27" t="s">
        <v>566</v>
      </c>
      <c r="K114" s="7" t="s">
        <v>567</v>
      </c>
      <c r="L114" s="6" t="s">
        <v>803</v>
      </c>
      <c r="M114" s="67" t="s">
        <v>1112</v>
      </c>
      <c r="N114" s="118">
        <v>0</v>
      </c>
    </row>
    <row r="115" spans="1:15" x14ac:dyDescent="0.15">
      <c r="A115" s="14">
        <v>100</v>
      </c>
      <c r="B115" s="2" t="s">
        <v>369</v>
      </c>
      <c r="C115" s="1" t="s">
        <v>1112</v>
      </c>
      <c r="D115" s="2" t="s">
        <v>1182</v>
      </c>
      <c r="E115" s="21" t="s">
        <v>370</v>
      </c>
      <c r="F115" s="28" t="s">
        <v>368</v>
      </c>
      <c r="G115" s="126">
        <f>G114</f>
        <v>7.62</v>
      </c>
      <c r="H115" s="4"/>
      <c r="I115" s="99">
        <v>100</v>
      </c>
      <c r="J115" s="11" t="s">
        <v>32</v>
      </c>
      <c r="K115" s="100" t="s">
        <v>47</v>
      </c>
      <c r="L115" s="101" t="s">
        <v>805</v>
      </c>
      <c r="M115" s="102" t="s">
        <v>1114</v>
      </c>
      <c r="N115" s="120">
        <v>0</v>
      </c>
    </row>
    <row r="116" spans="1:15" x14ac:dyDescent="0.15">
      <c r="A116" s="14">
        <v>101</v>
      </c>
      <c r="B116" s="1" t="s">
        <v>335</v>
      </c>
      <c r="C116" s="1" t="s">
        <v>1112</v>
      </c>
      <c r="D116" s="1" t="s">
        <v>1183</v>
      </c>
      <c r="E116" s="77" t="s">
        <v>336</v>
      </c>
      <c r="F116" s="23" t="s">
        <v>337</v>
      </c>
      <c r="G116" s="125">
        <v>0.66</v>
      </c>
      <c r="H116" s="4"/>
      <c r="I116" s="72">
        <v>101</v>
      </c>
      <c r="J116" s="12" t="s">
        <v>34</v>
      </c>
      <c r="K116" s="40" t="s">
        <v>939</v>
      </c>
      <c r="L116" s="41" t="s">
        <v>804</v>
      </c>
      <c r="M116" s="68" t="s">
        <v>1112</v>
      </c>
      <c r="N116" s="116">
        <v>0</v>
      </c>
    </row>
    <row r="117" spans="1:15" x14ac:dyDescent="0.15">
      <c r="A117" s="14">
        <v>102</v>
      </c>
      <c r="B117" s="1" t="s">
        <v>341</v>
      </c>
      <c r="C117" s="1" t="s">
        <v>1112</v>
      </c>
      <c r="D117" s="1" t="s">
        <v>1184</v>
      </c>
      <c r="E117" s="77" t="s">
        <v>342</v>
      </c>
      <c r="F117" s="23" t="s">
        <v>343</v>
      </c>
      <c r="G117" s="121">
        <v>432</v>
      </c>
      <c r="I117" s="72">
        <v>102</v>
      </c>
      <c r="J117" s="12" t="s">
        <v>558</v>
      </c>
      <c r="K117" s="40" t="s">
        <v>940</v>
      </c>
      <c r="L117" s="41" t="s">
        <v>806</v>
      </c>
      <c r="M117" s="68" t="s">
        <v>1112</v>
      </c>
      <c r="N117" s="116">
        <v>0</v>
      </c>
    </row>
    <row r="118" spans="1:15" x14ac:dyDescent="0.15">
      <c r="A118" s="14">
        <v>103</v>
      </c>
      <c r="B118" s="1" t="s">
        <v>344</v>
      </c>
      <c r="C118" s="1" t="s">
        <v>1112</v>
      </c>
      <c r="D118" s="1" t="s">
        <v>1185</v>
      </c>
      <c r="E118" s="77" t="s">
        <v>345</v>
      </c>
      <c r="F118" s="29" t="s">
        <v>346</v>
      </c>
      <c r="G118" s="128">
        <f>G117</f>
        <v>432</v>
      </c>
      <c r="I118" s="72">
        <v>103</v>
      </c>
      <c r="J118" s="12" t="s">
        <v>1117</v>
      </c>
      <c r="K118" s="40" t="s">
        <v>940</v>
      </c>
      <c r="L118" s="41" t="s">
        <v>806</v>
      </c>
      <c r="M118" s="68" t="s">
        <v>1113</v>
      </c>
      <c r="N118" s="116">
        <v>0</v>
      </c>
    </row>
    <row r="119" spans="1:15" x14ac:dyDescent="0.15">
      <c r="A119" s="14">
        <v>104</v>
      </c>
      <c r="B119" s="1" t="s">
        <v>338</v>
      </c>
      <c r="C119" s="1" t="s">
        <v>1112</v>
      </c>
      <c r="D119" s="1" t="s">
        <v>1186</v>
      </c>
      <c r="E119" s="77" t="s">
        <v>339</v>
      </c>
      <c r="F119" s="29" t="s">
        <v>340</v>
      </c>
      <c r="G119" s="128">
        <f>G117</f>
        <v>432</v>
      </c>
      <c r="I119" s="72">
        <v>104</v>
      </c>
      <c r="J119" s="12" t="s">
        <v>553</v>
      </c>
      <c r="K119" s="40" t="s">
        <v>941</v>
      </c>
      <c r="L119" s="41" t="s">
        <v>867</v>
      </c>
      <c r="M119" s="68" t="s">
        <v>1112</v>
      </c>
      <c r="N119" s="116">
        <v>0</v>
      </c>
    </row>
    <row r="120" spans="1:15" x14ac:dyDescent="0.15">
      <c r="A120" s="14">
        <v>105</v>
      </c>
      <c r="B120" s="1" t="s">
        <v>958</v>
      </c>
      <c r="C120" s="1" t="s">
        <v>1112</v>
      </c>
      <c r="D120" s="1" t="s">
        <v>1187</v>
      </c>
      <c r="E120" s="77" t="s">
        <v>6</v>
      </c>
      <c r="F120" s="23" t="s">
        <v>7</v>
      </c>
      <c r="G120" s="125">
        <v>252000</v>
      </c>
      <c r="I120" s="72">
        <v>105</v>
      </c>
      <c r="J120" s="12" t="s">
        <v>868</v>
      </c>
      <c r="K120" s="40" t="s">
        <v>941</v>
      </c>
      <c r="L120" s="42" t="s">
        <v>866</v>
      </c>
      <c r="M120" s="68" t="s">
        <v>1113</v>
      </c>
      <c r="N120" s="116">
        <v>0</v>
      </c>
    </row>
    <row r="121" spans="1:15" x14ac:dyDescent="0.15">
      <c r="A121" s="14">
        <v>106</v>
      </c>
      <c r="B121" s="2" t="s">
        <v>959</v>
      </c>
      <c r="C121" s="1" t="s">
        <v>1112</v>
      </c>
      <c r="D121" s="3" t="s">
        <v>1188</v>
      </c>
      <c r="E121" s="79" t="s">
        <v>362</v>
      </c>
      <c r="F121" s="23" t="s">
        <v>363</v>
      </c>
      <c r="G121" s="121">
        <v>6700</v>
      </c>
      <c r="I121" s="72">
        <v>106</v>
      </c>
      <c r="J121" s="12" t="s">
        <v>33</v>
      </c>
      <c r="K121" s="40" t="s">
        <v>942</v>
      </c>
      <c r="L121" s="41" t="s">
        <v>807</v>
      </c>
      <c r="M121" s="68" t="s">
        <v>1112</v>
      </c>
      <c r="N121" s="116">
        <v>0</v>
      </c>
    </row>
    <row r="122" spans="1:15" x14ac:dyDescent="0.15">
      <c r="A122" s="14">
        <v>107</v>
      </c>
      <c r="B122" s="1" t="s">
        <v>960</v>
      </c>
      <c r="C122" s="1" t="s">
        <v>1112</v>
      </c>
      <c r="D122" s="1" t="s">
        <v>1189</v>
      </c>
      <c r="E122" s="77" t="s">
        <v>8</v>
      </c>
      <c r="F122" s="23" t="s">
        <v>9</v>
      </c>
      <c r="G122" s="121">
        <v>540000</v>
      </c>
      <c r="H122" s="93"/>
      <c r="I122" s="94">
        <v>107</v>
      </c>
      <c r="J122" s="56" t="s">
        <v>1118</v>
      </c>
      <c r="K122" s="95" t="s">
        <v>1225</v>
      </c>
      <c r="L122" s="96" t="s">
        <v>807</v>
      </c>
      <c r="M122" s="97" t="s">
        <v>1113</v>
      </c>
      <c r="N122" s="121">
        <v>0</v>
      </c>
      <c r="O122" s="93"/>
    </row>
    <row r="123" spans="1:15" x14ac:dyDescent="0.15">
      <c r="A123" s="14">
        <v>108</v>
      </c>
      <c r="B123" s="1" t="s">
        <v>961</v>
      </c>
      <c r="C123" s="1" t="s">
        <v>1112</v>
      </c>
      <c r="D123" s="1" t="s">
        <v>48</v>
      </c>
      <c r="E123" s="77" t="s">
        <v>10</v>
      </c>
      <c r="F123" s="23" t="s">
        <v>11</v>
      </c>
      <c r="G123" s="121">
        <v>27000</v>
      </c>
      <c r="H123" s="93"/>
      <c r="I123" s="94">
        <v>108</v>
      </c>
      <c r="J123" s="56" t="s">
        <v>565</v>
      </c>
      <c r="K123" s="95" t="s">
        <v>1226</v>
      </c>
      <c r="L123" s="96" t="s">
        <v>808</v>
      </c>
      <c r="M123" s="97" t="s">
        <v>1112</v>
      </c>
      <c r="N123" s="121">
        <v>0</v>
      </c>
      <c r="O123" s="93"/>
    </row>
    <row r="124" spans="1:15" x14ac:dyDescent="0.15">
      <c r="A124" s="14">
        <v>109</v>
      </c>
      <c r="B124" s="1" t="s">
        <v>962</v>
      </c>
      <c r="C124" s="1" t="s">
        <v>1112</v>
      </c>
      <c r="D124" s="1" t="s">
        <v>539</v>
      </c>
      <c r="E124" s="77" t="s">
        <v>347</v>
      </c>
      <c r="F124" s="23" t="s">
        <v>348</v>
      </c>
      <c r="G124" s="121">
        <v>1584</v>
      </c>
      <c r="H124" s="93"/>
      <c r="I124" s="94">
        <v>109</v>
      </c>
      <c r="J124" s="56" t="s">
        <v>562</v>
      </c>
      <c r="K124" s="95" t="s">
        <v>1227</v>
      </c>
      <c r="L124" s="96" t="s">
        <v>809</v>
      </c>
      <c r="M124" s="97" t="s">
        <v>1112</v>
      </c>
      <c r="N124" s="121">
        <v>0</v>
      </c>
      <c r="O124" s="93"/>
    </row>
    <row r="125" spans="1:15" x14ac:dyDescent="0.15">
      <c r="A125" s="14">
        <v>110</v>
      </c>
      <c r="B125" s="1" t="s">
        <v>963</v>
      </c>
      <c r="C125" s="1" t="s">
        <v>1112</v>
      </c>
      <c r="D125" s="1" t="s">
        <v>12</v>
      </c>
      <c r="E125" s="77" t="s">
        <v>13</v>
      </c>
      <c r="F125" s="110" t="s">
        <v>14</v>
      </c>
      <c r="G125" s="129">
        <v>0</v>
      </c>
      <c r="H125" s="93"/>
      <c r="I125" s="94">
        <v>110</v>
      </c>
      <c r="J125" s="56" t="s">
        <v>563</v>
      </c>
      <c r="K125" s="95" t="s">
        <v>564</v>
      </c>
      <c r="L125" s="96" t="s">
        <v>810</v>
      </c>
      <c r="M125" s="97" t="s">
        <v>1112</v>
      </c>
      <c r="N125" s="121">
        <v>0</v>
      </c>
      <c r="O125" s="93"/>
    </row>
    <row r="126" spans="1:15" x14ac:dyDescent="0.15">
      <c r="A126" s="14">
        <v>111</v>
      </c>
      <c r="B126" s="1" t="s">
        <v>964</v>
      </c>
      <c r="C126" s="1" t="s">
        <v>1112</v>
      </c>
      <c r="D126" s="1" t="s">
        <v>15</v>
      </c>
      <c r="E126" s="77" t="s">
        <v>16</v>
      </c>
      <c r="F126" s="23" t="s">
        <v>17</v>
      </c>
      <c r="G126" s="121">
        <v>720000</v>
      </c>
      <c r="H126" s="93"/>
      <c r="I126" s="94">
        <v>111</v>
      </c>
      <c r="J126" s="56" t="s">
        <v>1095</v>
      </c>
      <c r="K126" s="43" t="s">
        <v>606</v>
      </c>
      <c r="L126" s="44" t="s">
        <v>811</v>
      </c>
      <c r="M126" s="69" t="s">
        <v>1113</v>
      </c>
      <c r="N126" s="121">
        <v>500</v>
      </c>
      <c r="O126" s="93"/>
    </row>
    <row r="127" spans="1:15" x14ac:dyDescent="0.15">
      <c r="A127" s="14">
        <v>112</v>
      </c>
      <c r="B127" s="1" t="s">
        <v>965</v>
      </c>
      <c r="C127" s="1" t="s">
        <v>1112</v>
      </c>
      <c r="D127" s="1" t="s">
        <v>1190</v>
      </c>
      <c r="E127" s="77" t="s">
        <v>18</v>
      </c>
      <c r="F127" s="28" t="s">
        <v>9</v>
      </c>
      <c r="G127" s="121">
        <f>G122</f>
        <v>540000</v>
      </c>
      <c r="H127" s="93"/>
      <c r="I127" s="94">
        <v>112</v>
      </c>
      <c r="J127" s="56" t="s">
        <v>35</v>
      </c>
      <c r="K127" s="95" t="s">
        <v>1228</v>
      </c>
      <c r="L127" s="96" t="s">
        <v>849</v>
      </c>
      <c r="M127" s="97" t="s">
        <v>1114</v>
      </c>
      <c r="N127" s="121">
        <v>210</v>
      </c>
      <c r="O127" s="93"/>
    </row>
    <row r="128" spans="1:15" x14ac:dyDescent="0.15">
      <c r="A128" s="14">
        <v>113</v>
      </c>
      <c r="B128" s="1" t="s">
        <v>966</v>
      </c>
      <c r="C128" s="1" t="s">
        <v>1112</v>
      </c>
      <c r="D128" s="1" t="s">
        <v>49</v>
      </c>
      <c r="E128" s="77" t="s">
        <v>19</v>
      </c>
      <c r="F128" s="28" t="s">
        <v>11</v>
      </c>
      <c r="G128" s="121">
        <f>G123</f>
        <v>27000</v>
      </c>
      <c r="H128" s="93"/>
      <c r="I128" s="94">
        <v>113</v>
      </c>
      <c r="J128" s="56" t="s">
        <v>46</v>
      </c>
      <c r="K128" s="95" t="s">
        <v>1228</v>
      </c>
      <c r="L128" s="96" t="s">
        <v>850</v>
      </c>
      <c r="M128" s="97" t="s">
        <v>1114</v>
      </c>
      <c r="N128" s="121">
        <v>210</v>
      </c>
      <c r="O128" s="93"/>
    </row>
    <row r="129" spans="1:15" x14ac:dyDescent="0.15">
      <c r="A129" s="14">
        <v>114</v>
      </c>
      <c r="B129" s="1" t="s">
        <v>967</v>
      </c>
      <c r="C129" s="1" t="s">
        <v>1112</v>
      </c>
      <c r="D129" s="1" t="s">
        <v>540</v>
      </c>
      <c r="E129" s="77" t="s">
        <v>349</v>
      </c>
      <c r="F129" s="28" t="s">
        <v>348</v>
      </c>
      <c r="G129" s="121">
        <f>G124</f>
        <v>1584</v>
      </c>
      <c r="H129" s="93"/>
      <c r="I129" s="94">
        <v>114</v>
      </c>
      <c r="J129" s="56" t="s">
        <v>569</v>
      </c>
      <c r="K129" s="95" t="s">
        <v>1229</v>
      </c>
      <c r="L129" s="96" t="s">
        <v>812</v>
      </c>
      <c r="M129" s="97" t="s">
        <v>1112</v>
      </c>
      <c r="N129" s="121">
        <v>1E-4</v>
      </c>
      <c r="O129" s="93"/>
    </row>
    <row r="130" spans="1:15" x14ac:dyDescent="0.15">
      <c r="A130" s="14">
        <v>115</v>
      </c>
      <c r="B130" s="1" t="s">
        <v>968</v>
      </c>
      <c r="C130" s="1" t="s">
        <v>1112</v>
      </c>
      <c r="D130" s="1" t="s">
        <v>20</v>
      </c>
      <c r="E130" s="77" t="s">
        <v>21</v>
      </c>
      <c r="F130" s="140" t="s">
        <v>14</v>
      </c>
      <c r="G130" s="121">
        <f>G125</f>
        <v>0</v>
      </c>
      <c r="H130" s="93"/>
      <c r="I130" s="94">
        <v>115</v>
      </c>
      <c r="J130" s="56" t="s">
        <v>570</v>
      </c>
      <c r="K130" s="95" t="s">
        <v>571</v>
      </c>
      <c r="L130" s="96" t="s">
        <v>813</v>
      </c>
      <c r="M130" s="97" t="s">
        <v>1112</v>
      </c>
      <c r="N130" s="121">
        <v>0</v>
      </c>
      <c r="O130" s="93"/>
    </row>
    <row r="131" spans="1:15" x14ac:dyDescent="0.15">
      <c r="A131" s="14">
        <v>116</v>
      </c>
      <c r="B131" s="1" t="s">
        <v>969</v>
      </c>
      <c r="C131" s="1" t="s">
        <v>1112</v>
      </c>
      <c r="D131" s="1" t="s">
        <v>22</v>
      </c>
      <c r="E131" s="77" t="s">
        <v>23</v>
      </c>
      <c r="F131" s="28" t="s">
        <v>17</v>
      </c>
      <c r="G131" s="121">
        <f>G126</f>
        <v>720000</v>
      </c>
      <c r="H131" s="93"/>
      <c r="I131" s="94">
        <v>116</v>
      </c>
      <c r="J131" s="56" t="s">
        <v>572</v>
      </c>
      <c r="K131" s="95" t="s">
        <v>1230</v>
      </c>
      <c r="L131" s="96" t="s">
        <v>814</v>
      </c>
      <c r="M131" s="97" t="s">
        <v>1112</v>
      </c>
      <c r="N131" s="121">
        <v>0</v>
      </c>
      <c r="O131" s="93"/>
    </row>
    <row r="132" spans="1:15" x14ac:dyDescent="0.15">
      <c r="A132" s="14">
        <v>117</v>
      </c>
      <c r="B132" s="1" t="s">
        <v>970</v>
      </c>
      <c r="C132" s="1" t="s">
        <v>1112</v>
      </c>
      <c r="D132" s="1" t="s">
        <v>541</v>
      </c>
      <c r="E132" s="77" t="s">
        <v>350</v>
      </c>
      <c r="F132" s="110" t="s">
        <v>25</v>
      </c>
      <c r="G132" s="129">
        <v>0</v>
      </c>
      <c r="H132" s="93"/>
      <c r="I132" s="94">
        <v>117</v>
      </c>
      <c r="J132" s="56" t="s">
        <v>634</v>
      </c>
      <c r="K132" s="98" t="s">
        <v>1231</v>
      </c>
      <c r="L132" s="96" t="s">
        <v>815</v>
      </c>
      <c r="M132" s="97" t="s">
        <v>1112</v>
      </c>
      <c r="N132" s="121">
        <v>25</v>
      </c>
      <c r="O132" s="93"/>
    </row>
    <row r="133" spans="1:15" x14ac:dyDescent="0.15">
      <c r="A133" s="14">
        <v>118</v>
      </c>
      <c r="B133" s="1" t="s">
        <v>971</v>
      </c>
      <c r="C133" s="1" t="s">
        <v>1112</v>
      </c>
      <c r="D133" s="1" t="s">
        <v>542</v>
      </c>
      <c r="E133" s="77" t="s">
        <v>351</v>
      </c>
      <c r="F133" s="23" t="s">
        <v>352</v>
      </c>
      <c r="G133" s="121">
        <v>0.72</v>
      </c>
      <c r="H133" s="93"/>
      <c r="I133" s="94">
        <v>118</v>
      </c>
      <c r="J133" s="56" t="s">
        <v>635</v>
      </c>
      <c r="K133" s="98" t="s">
        <v>1232</v>
      </c>
      <c r="L133" s="96" t="s">
        <v>816</v>
      </c>
      <c r="M133" s="97" t="s">
        <v>1112</v>
      </c>
      <c r="N133" s="121">
        <v>225</v>
      </c>
      <c r="O133" s="93"/>
    </row>
    <row r="134" spans="1:15" x14ac:dyDescent="0.15">
      <c r="A134" s="14">
        <v>119</v>
      </c>
      <c r="B134" s="1" t="s">
        <v>972</v>
      </c>
      <c r="C134" s="1" t="s">
        <v>1112</v>
      </c>
      <c r="D134" s="1" t="s">
        <v>549</v>
      </c>
      <c r="E134" s="77" t="s">
        <v>351</v>
      </c>
      <c r="F134" s="110" t="s">
        <v>27</v>
      </c>
      <c r="G134" s="129">
        <v>0</v>
      </c>
      <c r="H134" s="93"/>
      <c r="I134" s="94">
        <v>119</v>
      </c>
      <c r="J134" s="56" t="s">
        <v>636</v>
      </c>
      <c r="K134" s="98" t="s">
        <v>1233</v>
      </c>
      <c r="L134" s="96" t="s">
        <v>817</v>
      </c>
      <c r="M134" s="97" t="s">
        <v>1112</v>
      </c>
      <c r="N134" s="121">
        <v>0</v>
      </c>
      <c r="O134" s="93"/>
    </row>
    <row r="135" spans="1:15" x14ac:dyDescent="0.15">
      <c r="A135" s="14">
        <v>120</v>
      </c>
      <c r="B135" s="1" t="s">
        <v>973</v>
      </c>
      <c r="C135" s="1" t="s">
        <v>1112</v>
      </c>
      <c r="D135" s="1" t="s">
        <v>50</v>
      </c>
      <c r="E135" s="77" t="s">
        <v>24</v>
      </c>
      <c r="F135" s="140" t="s">
        <v>25</v>
      </c>
      <c r="G135" s="126">
        <f>G132</f>
        <v>0</v>
      </c>
      <c r="I135" s="71">
        <v>120</v>
      </c>
      <c r="J135" s="27" t="s">
        <v>638</v>
      </c>
      <c r="K135" s="10" t="s">
        <v>943</v>
      </c>
      <c r="L135" s="6" t="s">
        <v>818</v>
      </c>
      <c r="M135" s="67" t="s">
        <v>1112</v>
      </c>
      <c r="N135" s="116">
        <v>0</v>
      </c>
    </row>
    <row r="136" spans="1:15" x14ac:dyDescent="0.15">
      <c r="A136" s="14">
        <v>121</v>
      </c>
      <c r="B136" s="1" t="s">
        <v>974</v>
      </c>
      <c r="C136" s="1" t="s">
        <v>1112</v>
      </c>
      <c r="D136" s="1" t="s">
        <v>548</v>
      </c>
      <c r="E136" s="77" t="s">
        <v>26</v>
      </c>
      <c r="F136" s="140" t="s">
        <v>352</v>
      </c>
      <c r="G136" s="126">
        <f>G133</f>
        <v>0.72</v>
      </c>
      <c r="I136" s="71">
        <v>121</v>
      </c>
      <c r="J136" s="27" t="s">
        <v>637</v>
      </c>
      <c r="K136" s="10" t="s">
        <v>944</v>
      </c>
      <c r="L136" s="6" t="s">
        <v>819</v>
      </c>
      <c r="M136" s="67" t="s">
        <v>1112</v>
      </c>
      <c r="N136" s="116">
        <v>0</v>
      </c>
    </row>
    <row r="137" spans="1:15" x14ac:dyDescent="0.15">
      <c r="A137" s="14">
        <v>122</v>
      </c>
      <c r="B137" s="1" t="s">
        <v>975</v>
      </c>
      <c r="C137" s="1" t="s">
        <v>1112</v>
      </c>
      <c r="D137" s="18" t="s">
        <v>51</v>
      </c>
      <c r="E137" s="21" t="s">
        <v>26</v>
      </c>
      <c r="F137" s="140" t="s">
        <v>27</v>
      </c>
      <c r="G137" s="126">
        <f>G134</f>
        <v>0</v>
      </c>
      <c r="I137" s="71">
        <v>122</v>
      </c>
      <c r="J137" s="27" t="s">
        <v>639</v>
      </c>
      <c r="K137" s="10" t="s">
        <v>945</v>
      </c>
      <c r="L137" s="6" t="s">
        <v>820</v>
      </c>
      <c r="M137" s="67" t="s">
        <v>1112</v>
      </c>
      <c r="N137" s="116">
        <v>0</v>
      </c>
    </row>
    <row r="138" spans="1:15" x14ac:dyDescent="0.15">
      <c r="A138" s="14">
        <v>123</v>
      </c>
      <c r="B138" s="1" t="s">
        <v>976</v>
      </c>
      <c r="C138" s="1" t="s">
        <v>1112</v>
      </c>
      <c r="D138" s="1" t="s">
        <v>1191</v>
      </c>
      <c r="E138" s="77" t="s">
        <v>353</v>
      </c>
      <c r="F138" s="92" t="s">
        <v>7</v>
      </c>
      <c r="G138" s="126">
        <f>G120</f>
        <v>252000</v>
      </c>
      <c r="I138" s="71">
        <v>123</v>
      </c>
      <c r="J138" s="27" t="s">
        <v>640</v>
      </c>
      <c r="K138" s="7" t="s">
        <v>946</v>
      </c>
      <c r="L138" s="6" t="s">
        <v>821</v>
      </c>
      <c r="M138" s="67" t="s">
        <v>1112</v>
      </c>
      <c r="N138" s="116">
        <v>0</v>
      </c>
    </row>
    <row r="139" spans="1:15" x14ac:dyDescent="0.15">
      <c r="A139" s="14">
        <v>124</v>
      </c>
      <c r="B139" s="1" t="s">
        <v>977</v>
      </c>
      <c r="C139" s="1" t="s">
        <v>1112</v>
      </c>
      <c r="D139" s="3" t="s">
        <v>1192</v>
      </c>
      <c r="E139" s="79" t="s">
        <v>364</v>
      </c>
      <c r="F139" s="92" t="s">
        <v>363</v>
      </c>
      <c r="G139" s="126">
        <f>G121</f>
        <v>6700</v>
      </c>
      <c r="I139" s="71">
        <v>124</v>
      </c>
      <c r="J139" s="27" t="s">
        <v>615</v>
      </c>
      <c r="K139" s="8" t="s">
        <v>698</v>
      </c>
      <c r="L139" s="6" t="s">
        <v>822</v>
      </c>
      <c r="M139" s="67" t="s">
        <v>1112</v>
      </c>
      <c r="N139" s="116">
        <v>10</v>
      </c>
    </row>
    <row r="140" spans="1:15" x14ac:dyDescent="0.15">
      <c r="A140" s="14">
        <v>125</v>
      </c>
      <c r="B140" s="1" t="s">
        <v>978</v>
      </c>
      <c r="C140" s="1" t="s">
        <v>1112</v>
      </c>
      <c r="D140" s="1" t="s">
        <v>547</v>
      </c>
      <c r="E140" s="77" t="s">
        <v>354</v>
      </c>
      <c r="F140" s="92" t="s">
        <v>25</v>
      </c>
      <c r="G140" s="126">
        <f>G132</f>
        <v>0</v>
      </c>
      <c r="I140" s="71">
        <v>125</v>
      </c>
      <c r="J140" s="12" t="s">
        <v>1119</v>
      </c>
      <c r="K140" s="8" t="s">
        <v>1121</v>
      </c>
      <c r="L140" s="6" t="s">
        <v>1123</v>
      </c>
      <c r="M140" s="67" t="s">
        <v>1112</v>
      </c>
      <c r="N140" s="116">
        <v>0</v>
      </c>
    </row>
    <row r="141" spans="1:15" x14ac:dyDescent="0.15">
      <c r="A141" s="14">
        <v>126</v>
      </c>
      <c r="B141" s="1" t="s">
        <v>979</v>
      </c>
      <c r="C141" s="1" t="s">
        <v>1112</v>
      </c>
      <c r="D141" s="1" t="s">
        <v>546</v>
      </c>
      <c r="E141" s="77" t="s">
        <v>355</v>
      </c>
      <c r="F141" s="92" t="s">
        <v>352</v>
      </c>
      <c r="G141" s="126">
        <f>G133</f>
        <v>0.72</v>
      </c>
      <c r="I141" s="71">
        <v>126</v>
      </c>
      <c r="J141" s="12" t="s">
        <v>1120</v>
      </c>
      <c r="K141" s="8" t="s">
        <v>1122</v>
      </c>
      <c r="L141" s="6" t="s">
        <v>1124</v>
      </c>
      <c r="M141" s="67" t="s">
        <v>1112</v>
      </c>
      <c r="N141" s="116">
        <v>0</v>
      </c>
    </row>
    <row r="142" spans="1:15" x14ac:dyDescent="0.15">
      <c r="A142" s="14">
        <v>127</v>
      </c>
      <c r="B142" s="1" t="s">
        <v>980</v>
      </c>
      <c r="C142" s="1" t="s">
        <v>1112</v>
      </c>
      <c r="D142" s="2" t="s">
        <v>545</v>
      </c>
      <c r="E142" s="21" t="s">
        <v>355</v>
      </c>
      <c r="F142" s="92" t="s">
        <v>27</v>
      </c>
      <c r="G142" s="126">
        <f>G134</f>
        <v>0</v>
      </c>
      <c r="I142" s="71">
        <v>127</v>
      </c>
      <c r="J142" s="27" t="s">
        <v>613</v>
      </c>
      <c r="K142" s="8" t="s">
        <v>697</v>
      </c>
      <c r="L142" s="6" t="s">
        <v>823</v>
      </c>
      <c r="M142" s="67" t="s">
        <v>1112</v>
      </c>
      <c r="N142" s="116">
        <v>0</v>
      </c>
    </row>
    <row r="143" spans="1:15" x14ac:dyDescent="0.15">
      <c r="A143" s="14">
        <v>128</v>
      </c>
      <c r="B143" s="1" t="s">
        <v>981</v>
      </c>
      <c r="C143" s="1" t="s">
        <v>1112</v>
      </c>
      <c r="D143" s="1" t="s">
        <v>544</v>
      </c>
      <c r="E143" s="77" t="s">
        <v>356</v>
      </c>
      <c r="F143" s="92" t="s">
        <v>11</v>
      </c>
      <c r="G143" s="126">
        <f>G123</f>
        <v>27000</v>
      </c>
      <c r="I143" s="71">
        <v>128</v>
      </c>
      <c r="J143" s="27" t="s">
        <v>614</v>
      </c>
      <c r="K143" s="8" t="s">
        <v>947</v>
      </c>
      <c r="L143" s="6" t="s">
        <v>824</v>
      </c>
      <c r="M143" s="67" t="s">
        <v>1112</v>
      </c>
      <c r="N143" s="116">
        <v>0</v>
      </c>
    </row>
    <row r="144" spans="1:15" x14ac:dyDescent="0.15">
      <c r="A144" s="14">
        <v>129</v>
      </c>
      <c r="B144" s="1" t="s">
        <v>982</v>
      </c>
      <c r="C144" s="1" t="s">
        <v>1112</v>
      </c>
      <c r="D144" s="1" t="s">
        <v>543</v>
      </c>
      <c r="E144" s="77" t="s">
        <v>357</v>
      </c>
      <c r="F144" s="92" t="s">
        <v>348</v>
      </c>
      <c r="G144" s="126">
        <f>G124</f>
        <v>1584</v>
      </c>
      <c r="I144" s="71">
        <v>129</v>
      </c>
      <c r="J144" s="27" t="s">
        <v>633</v>
      </c>
      <c r="K144" s="7" t="s">
        <v>724</v>
      </c>
      <c r="L144" s="6" t="s">
        <v>825</v>
      </c>
      <c r="M144" s="67" t="s">
        <v>1112</v>
      </c>
      <c r="N144" s="116">
        <v>1.37</v>
      </c>
    </row>
    <row r="145" spans="1:14" x14ac:dyDescent="0.15">
      <c r="A145" s="14">
        <v>130</v>
      </c>
      <c r="B145" s="1" t="s">
        <v>983</v>
      </c>
      <c r="C145" s="1" t="s">
        <v>1112</v>
      </c>
      <c r="D145" s="1" t="s">
        <v>1193</v>
      </c>
      <c r="E145" s="77" t="s">
        <v>358</v>
      </c>
      <c r="F145" s="92" t="s">
        <v>7</v>
      </c>
      <c r="G145" s="126">
        <f>G120</f>
        <v>252000</v>
      </c>
      <c r="I145" s="71">
        <v>130</v>
      </c>
      <c r="J145" s="27" t="s">
        <v>632</v>
      </c>
      <c r="K145" s="7" t="s">
        <v>725</v>
      </c>
      <c r="L145" s="6" t="s">
        <v>826</v>
      </c>
      <c r="M145" s="67" t="s">
        <v>1112</v>
      </c>
      <c r="N145" s="116">
        <v>0.77</v>
      </c>
    </row>
    <row r="146" spans="1:14" x14ac:dyDescent="0.15">
      <c r="A146" s="14">
        <v>131</v>
      </c>
      <c r="B146" s="1" t="s">
        <v>984</v>
      </c>
      <c r="C146" s="1" t="s">
        <v>1112</v>
      </c>
      <c r="D146" s="3" t="s">
        <v>1194</v>
      </c>
      <c r="E146" s="79" t="s">
        <v>365</v>
      </c>
      <c r="F146" s="92" t="s">
        <v>363</v>
      </c>
      <c r="G146" s="126">
        <f>G121</f>
        <v>6700</v>
      </c>
      <c r="I146" s="71">
        <v>131</v>
      </c>
      <c r="J146" s="27" t="s">
        <v>641</v>
      </c>
      <c r="K146" s="7" t="s">
        <v>948</v>
      </c>
      <c r="L146" s="6" t="s">
        <v>827</v>
      </c>
      <c r="M146" s="67" t="s">
        <v>1112</v>
      </c>
      <c r="N146" s="116">
        <v>0</v>
      </c>
    </row>
    <row r="147" spans="1:14" x14ac:dyDescent="0.15">
      <c r="A147" s="14">
        <v>132</v>
      </c>
      <c r="B147" s="1" t="s">
        <v>985</v>
      </c>
      <c r="C147" s="1" t="s">
        <v>1112</v>
      </c>
      <c r="D147" s="1" t="s">
        <v>359</v>
      </c>
      <c r="E147" s="77" t="s">
        <v>360</v>
      </c>
      <c r="F147" s="92" t="s">
        <v>14</v>
      </c>
      <c r="G147" s="126">
        <f>G125</f>
        <v>0</v>
      </c>
      <c r="I147" s="71">
        <v>132</v>
      </c>
      <c r="J147" s="27" t="s">
        <v>642</v>
      </c>
      <c r="K147" s="7" t="s">
        <v>949</v>
      </c>
      <c r="L147" s="6" t="s">
        <v>828</v>
      </c>
      <c r="M147" s="67" t="s">
        <v>1112</v>
      </c>
      <c r="N147" s="116">
        <v>0</v>
      </c>
    </row>
    <row r="148" spans="1:14" x14ac:dyDescent="0.15">
      <c r="A148" s="14">
        <v>133</v>
      </c>
      <c r="B148" s="1" t="s">
        <v>986</v>
      </c>
      <c r="C148" s="1" t="s">
        <v>1112</v>
      </c>
      <c r="D148" s="1" t="s">
        <v>1195</v>
      </c>
      <c r="E148" s="77" t="s">
        <v>361</v>
      </c>
      <c r="F148" s="92" t="s">
        <v>17</v>
      </c>
      <c r="G148" s="126">
        <f>G126</f>
        <v>720000</v>
      </c>
      <c r="I148" s="71">
        <v>133</v>
      </c>
      <c r="J148" s="27" t="s">
        <v>643</v>
      </c>
      <c r="K148" s="7" t="s">
        <v>950</v>
      </c>
      <c r="L148" s="6" t="s">
        <v>829</v>
      </c>
      <c r="M148" s="67" t="s">
        <v>1112</v>
      </c>
      <c r="N148" s="116">
        <v>0</v>
      </c>
    </row>
    <row r="149" spans="1:14" x14ac:dyDescent="0.15">
      <c r="A149" s="14">
        <v>134</v>
      </c>
      <c r="B149" s="1" t="s">
        <v>497</v>
      </c>
      <c r="C149" s="1" t="s">
        <v>1112</v>
      </c>
      <c r="D149" s="1" t="s">
        <v>1196</v>
      </c>
      <c r="E149" s="77" t="s">
        <v>524</v>
      </c>
      <c r="F149" s="45" t="s">
        <v>506</v>
      </c>
      <c r="G149" s="125">
        <v>7200000</v>
      </c>
      <c r="I149" s="71">
        <v>134</v>
      </c>
      <c r="J149" s="27" t="s">
        <v>644</v>
      </c>
      <c r="K149" s="7" t="s">
        <v>951</v>
      </c>
      <c r="L149" s="6" t="s">
        <v>830</v>
      </c>
      <c r="M149" s="67" t="s">
        <v>1112</v>
      </c>
      <c r="N149" s="116">
        <v>0</v>
      </c>
    </row>
    <row r="150" spans="1:14" x14ac:dyDescent="0.15">
      <c r="A150" s="14">
        <v>135</v>
      </c>
      <c r="B150" s="2" t="s">
        <v>1049</v>
      </c>
      <c r="C150" s="2" t="s">
        <v>1113</v>
      </c>
      <c r="D150" s="3" t="s">
        <v>1050</v>
      </c>
      <c r="E150" s="21" t="s">
        <v>1051</v>
      </c>
      <c r="F150" s="109" t="s">
        <v>1052</v>
      </c>
      <c r="G150" s="124">
        <v>0</v>
      </c>
      <c r="I150" s="71">
        <v>135</v>
      </c>
      <c r="J150" s="27" t="s">
        <v>691</v>
      </c>
      <c r="K150" s="8" t="s">
        <v>497</v>
      </c>
      <c r="L150" s="6" t="s">
        <v>831</v>
      </c>
      <c r="M150" s="67" t="s">
        <v>1112</v>
      </c>
      <c r="N150" s="116">
        <v>20</v>
      </c>
    </row>
    <row r="151" spans="1:14" x14ac:dyDescent="0.15">
      <c r="A151" s="14">
        <v>136</v>
      </c>
      <c r="B151" s="2" t="s">
        <v>2</v>
      </c>
      <c r="C151" s="2" t="s">
        <v>1114</v>
      </c>
      <c r="D151" s="2" t="s">
        <v>550</v>
      </c>
      <c r="E151" s="21" t="s">
        <v>28</v>
      </c>
      <c r="F151" s="109" t="s">
        <v>1000</v>
      </c>
      <c r="G151" s="124">
        <v>0</v>
      </c>
      <c r="I151" s="71">
        <v>136</v>
      </c>
      <c r="J151" s="27" t="s">
        <v>626</v>
      </c>
      <c r="K151" s="8" t="s">
        <v>627</v>
      </c>
      <c r="L151" s="6" t="s">
        <v>832</v>
      </c>
      <c r="M151" s="67" t="s">
        <v>1112</v>
      </c>
      <c r="N151" s="116">
        <v>12</v>
      </c>
    </row>
    <row r="152" spans="1:14" x14ac:dyDescent="0.15">
      <c r="A152" s="14">
        <v>137</v>
      </c>
      <c r="B152" s="1" t="s">
        <v>498</v>
      </c>
      <c r="C152" s="1" t="s">
        <v>1112</v>
      </c>
      <c r="D152" s="19" t="s">
        <v>499</v>
      </c>
      <c r="E152" s="80" t="s">
        <v>1097</v>
      </c>
      <c r="F152" s="45" t="s">
        <v>507</v>
      </c>
      <c r="G152" s="125">
        <f>2.9*3600/210</f>
        <v>49.714285714285715</v>
      </c>
      <c r="I152" s="71">
        <v>137</v>
      </c>
      <c r="J152" s="27" t="s">
        <v>630</v>
      </c>
      <c r="K152" s="8" t="s">
        <v>631</v>
      </c>
      <c r="L152" s="6" t="s">
        <v>833</v>
      </c>
      <c r="M152" s="67" t="s">
        <v>1112</v>
      </c>
      <c r="N152" s="116">
        <v>0</v>
      </c>
    </row>
    <row r="153" spans="1:14" x14ac:dyDescent="0.15">
      <c r="A153" s="14">
        <v>138</v>
      </c>
      <c r="B153" s="1" t="s">
        <v>457</v>
      </c>
      <c r="C153" s="1" t="s">
        <v>1112</v>
      </c>
      <c r="D153" s="1" t="s">
        <v>458</v>
      </c>
      <c r="E153" s="77" t="s">
        <v>526</v>
      </c>
      <c r="F153" s="110" t="s">
        <v>1102</v>
      </c>
      <c r="G153" s="130">
        <v>0</v>
      </c>
      <c r="I153" s="71">
        <v>138</v>
      </c>
      <c r="J153" s="27" t="s">
        <v>628</v>
      </c>
      <c r="K153" s="8" t="s">
        <v>629</v>
      </c>
      <c r="L153" s="6" t="s">
        <v>834</v>
      </c>
      <c r="M153" s="67" t="s">
        <v>1112</v>
      </c>
      <c r="N153" s="116">
        <v>0</v>
      </c>
    </row>
    <row r="154" spans="1:14" x14ac:dyDescent="0.15">
      <c r="A154" s="14">
        <v>139</v>
      </c>
      <c r="B154" s="1" t="s">
        <v>445</v>
      </c>
      <c r="C154" s="1" t="s">
        <v>1112</v>
      </c>
      <c r="D154" s="1" t="s">
        <v>446</v>
      </c>
      <c r="E154" s="77" t="s">
        <v>527</v>
      </c>
      <c r="F154" s="92" t="s">
        <v>1102</v>
      </c>
      <c r="G154" s="128">
        <f>G153</f>
        <v>0</v>
      </c>
      <c r="H154" t="s">
        <v>525</v>
      </c>
      <c r="I154" s="71">
        <v>139</v>
      </c>
      <c r="J154" s="27" t="s">
        <v>676</v>
      </c>
      <c r="K154" s="7" t="s">
        <v>952</v>
      </c>
      <c r="L154" s="6" t="s">
        <v>835</v>
      </c>
      <c r="M154" s="67" t="s">
        <v>1112</v>
      </c>
      <c r="N154" s="116">
        <v>0</v>
      </c>
    </row>
    <row r="155" spans="1:14" x14ac:dyDescent="0.15">
      <c r="A155" s="14">
        <v>140</v>
      </c>
      <c r="B155" s="1" t="s">
        <v>460</v>
      </c>
      <c r="C155" s="1" t="s">
        <v>1112</v>
      </c>
      <c r="D155" s="1" t="s">
        <v>461</v>
      </c>
      <c r="E155" s="77" t="s">
        <v>528</v>
      </c>
      <c r="F155" s="92" t="s">
        <v>1102</v>
      </c>
      <c r="G155" s="128">
        <f>G153</f>
        <v>0</v>
      </c>
      <c r="I155" s="71">
        <v>140</v>
      </c>
      <c r="J155" s="27" t="s">
        <v>675</v>
      </c>
      <c r="K155" s="7" t="s">
        <v>953</v>
      </c>
      <c r="L155" s="6" t="s">
        <v>836</v>
      </c>
      <c r="M155" s="67" t="s">
        <v>1112</v>
      </c>
      <c r="N155" s="116">
        <v>10</v>
      </c>
    </row>
    <row r="156" spans="1:14" x14ac:dyDescent="0.15">
      <c r="A156" s="14">
        <v>141</v>
      </c>
      <c r="B156" s="15" t="s">
        <v>439</v>
      </c>
      <c r="C156" s="1" t="s">
        <v>1112</v>
      </c>
      <c r="D156" s="15" t="s">
        <v>440</v>
      </c>
      <c r="E156" s="22" t="s">
        <v>529</v>
      </c>
      <c r="F156" s="92" t="s">
        <v>1102</v>
      </c>
      <c r="G156" s="128">
        <f>G153</f>
        <v>0</v>
      </c>
      <c r="I156" s="71">
        <v>141</v>
      </c>
      <c r="J156" s="27" t="s">
        <v>677</v>
      </c>
      <c r="K156" s="7" t="s">
        <v>726</v>
      </c>
      <c r="L156" s="6" t="s">
        <v>837</v>
      </c>
      <c r="M156" s="67" t="s">
        <v>1112</v>
      </c>
      <c r="N156" s="116">
        <v>0.41928606293957055</v>
      </c>
    </row>
    <row r="157" spans="1:14" x14ac:dyDescent="0.15">
      <c r="A157" s="14">
        <v>142</v>
      </c>
      <c r="B157" s="1" t="s">
        <v>451</v>
      </c>
      <c r="C157" s="1" t="s">
        <v>1112</v>
      </c>
      <c r="D157" s="1" t="s">
        <v>452</v>
      </c>
      <c r="E157" s="77" t="s">
        <v>18</v>
      </c>
      <c r="F157" s="92" t="s">
        <v>1102</v>
      </c>
      <c r="G157" s="128">
        <f>G153</f>
        <v>0</v>
      </c>
      <c r="I157" s="71">
        <v>142</v>
      </c>
      <c r="J157" s="27" t="s">
        <v>598</v>
      </c>
      <c r="K157" s="7" t="s">
        <v>599</v>
      </c>
      <c r="L157" s="6" t="s">
        <v>838</v>
      </c>
      <c r="M157" s="67" t="s">
        <v>1112</v>
      </c>
      <c r="N157" s="116">
        <v>29</v>
      </c>
    </row>
    <row r="158" spans="1:14" x14ac:dyDescent="0.15">
      <c r="A158" s="14">
        <v>143</v>
      </c>
      <c r="B158" s="1" t="s">
        <v>442</v>
      </c>
      <c r="C158" s="1" t="s">
        <v>1112</v>
      </c>
      <c r="D158" s="1" t="s">
        <v>443</v>
      </c>
      <c r="E158" s="21" t="s">
        <v>8</v>
      </c>
      <c r="F158" s="92" t="s">
        <v>1102</v>
      </c>
      <c r="G158" s="128">
        <f>G153</f>
        <v>0</v>
      </c>
      <c r="I158" s="71">
        <v>143</v>
      </c>
      <c r="J158" s="27" t="s">
        <v>600</v>
      </c>
      <c r="K158" s="7" t="s">
        <v>601</v>
      </c>
      <c r="L158" s="6" t="s">
        <v>839</v>
      </c>
      <c r="M158" s="67" t="s">
        <v>1112</v>
      </c>
      <c r="N158" s="116">
        <v>0</v>
      </c>
    </row>
    <row r="159" spans="1:14" x14ac:dyDescent="0.15">
      <c r="A159" s="14">
        <v>144</v>
      </c>
      <c r="B159" s="1" t="s">
        <v>463</v>
      </c>
      <c r="C159" s="1" t="s">
        <v>1112</v>
      </c>
      <c r="D159" s="1" t="s">
        <v>464</v>
      </c>
      <c r="E159" s="77" t="s">
        <v>349</v>
      </c>
      <c r="F159" s="92" t="s">
        <v>1102</v>
      </c>
      <c r="G159" s="128">
        <f>G153</f>
        <v>0</v>
      </c>
      <c r="I159" s="72">
        <v>144</v>
      </c>
      <c r="J159" s="12" t="s">
        <v>602</v>
      </c>
      <c r="K159" s="40" t="s">
        <v>603</v>
      </c>
      <c r="L159" s="41" t="s">
        <v>840</v>
      </c>
      <c r="M159" s="68" t="s">
        <v>1112</v>
      </c>
      <c r="N159" s="121">
        <v>0</v>
      </c>
    </row>
    <row r="160" spans="1:14" x14ac:dyDescent="0.15">
      <c r="A160" s="14">
        <v>145</v>
      </c>
      <c r="B160" s="1" t="s">
        <v>448</v>
      </c>
      <c r="C160" s="1" t="s">
        <v>1112</v>
      </c>
      <c r="D160" s="1" t="s">
        <v>449</v>
      </c>
      <c r="E160" s="77" t="s">
        <v>347</v>
      </c>
      <c r="F160" s="92" t="s">
        <v>1102</v>
      </c>
      <c r="G160" s="128">
        <f>G153</f>
        <v>0</v>
      </c>
      <c r="I160" s="72">
        <v>145</v>
      </c>
      <c r="J160" s="12" t="s">
        <v>731</v>
      </c>
      <c r="K160" s="40" t="s">
        <v>954</v>
      </c>
      <c r="L160" s="41" t="s">
        <v>841</v>
      </c>
      <c r="M160" s="40" t="s">
        <v>1112</v>
      </c>
      <c r="N160" s="121">
        <v>0</v>
      </c>
    </row>
    <row r="161" spans="1:14" x14ac:dyDescent="0.15">
      <c r="A161" s="14">
        <v>146</v>
      </c>
      <c r="B161" s="1" t="s">
        <v>475</v>
      </c>
      <c r="C161" s="1" t="s">
        <v>1112</v>
      </c>
      <c r="D161" s="1" t="s">
        <v>476</v>
      </c>
      <c r="E161" s="77" t="s">
        <v>357</v>
      </c>
      <c r="F161" s="92" t="s">
        <v>1102</v>
      </c>
      <c r="G161" s="128">
        <f>G153</f>
        <v>0</v>
      </c>
      <c r="I161" s="72">
        <v>146</v>
      </c>
      <c r="J161" s="12" t="s">
        <v>604</v>
      </c>
      <c r="K161" s="41" t="s">
        <v>605</v>
      </c>
      <c r="L161" s="41" t="s">
        <v>842</v>
      </c>
      <c r="M161" s="40" t="s">
        <v>1112</v>
      </c>
      <c r="N161" s="121">
        <v>0</v>
      </c>
    </row>
    <row r="162" spans="1:14" x14ac:dyDescent="0.15">
      <c r="A162" s="14">
        <v>147</v>
      </c>
      <c r="B162" s="1" t="s">
        <v>466</v>
      </c>
      <c r="C162" s="1" t="s">
        <v>1112</v>
      </c>
      <c r="D162" s="1" t="s">
        <v>467</v>
      </c>
      <c r="E162" s="77" t="s">
        <v>26</v>
      </c>
      <c r="F162" s="92" t="s">
        <v>1102</v>
      </c>
      <c r="G162" s="128">
        <f>G153</f>
        <v>0</v>
      </c>
      <c r="I162" s="73">
        <v>147</v>
      </c>
      <c r="J162" s="104" t="s">
        <v>1024</v>
      </c>
      <c r="K162" s="104" t="s">
        <v>1025</v>
      </c>
      <c r="L162" s="104" t="s">
        <v>1026</v>
      </c>
      <c r="M162" s="104" t="s">
        <v>1112</v>
      </c>
      <c r="N162" s="122">
        <v>0</v>
      </c>
    </row>
    <row r="163" spans="1:14" x14ac:dyDescent="0.15">
      <c r="A163" s="14">
        <v>148</v>
      </c>
      <c r="B163" s="1" t="s">
        <v>472</v>
      </c>
      <c r="C163" s="1" t="s">
        <v>1112</v>
      </c>
      <c r="D163" s="1" t="s">
        <v>473</v>
      </c>
      <c r="E163" s="77" t="s">
        <v>351</v>
      </c>
      <c r="F163" s="92" t="s">
        <v>1102</v>
      </c>
      <c r="G163" s="128">
        <f>G153</f>
        <v>0</v>
      </c>
      <c r="I163" s="73">
        <v>148</v>
      </c>
      <c r="J163" s="104" t="s">
        <v>1027</v>
      </c>
      <c r="K163" s="104" t="s">
        <v>1028</v>
      </c>
      <c r="L163" s="104" t="s">
        <v>1029</v>
      </c>
      <c r="M163" s="104" t="s">
        <v>1112</v>
      </c>
      <c r="N163" s="122">
        <v>0</v>
      </c>
    </row>
    <row r="164" spans="1:14" x14ac:dyDescent="0.15">
      <c r="A164" s="14">
        <v>149</v>
      </c>
      <c r="B164" s="1" t="s">
        <v>481</v>
      </c>
      <c r="C164" s="1" t="s">
        <v>1112</v>
      </c>
      <c r="D164" s="1" t="s">
        <v>482</v>
      </c>
      <c r="E164" s="77" t="s">
        <v>355</v>
      </c>
      <c r="F164" s="92" t="s">
        <v>1102</v>
      </c>
      <c r="G164" s="128">
        <f>G153</f>
        <v>0</v>
      </c>
      <c r="I164" s="74">
        <v>149</v>
      </c>
      <c r="J164" s="104" t="s">
        <v>1021</v>
      </c>
      <c r="K164" s="104" t="s">
        <v>1044</v>
      </c>
      <c r="L164" s="104" t="s">
        <v>1046</v>
      </c>
      <c r="M164" s="104" t="s">
        <v>1112</v>
      </c>
      <c r="N164" s="122">
        <v>0</v>
      </c>
    </row>
    <row r="165" spans="1:14" x14ac:dyDescent="0.15">
      <c r="A165" s="14">
        <v>150</v>
      </c>
      <c r="B165" s="1" t="s">
        <v>469</v>
      </c>
      <c r="C165" s="1" t="s">
        <v>1112</v>
      </c>
      <c r="D165" s="1" t="s">
        <v>470</v>
      </c>
      <c r="E165" s="77" t="s">
        <v>23</v>
      </c>
      <c r="F165" s="92" t="s">
        <v>1102</v>
      </c>
      <c r="G165" s="128">
        <f>G153</f>
        <v>0</v>
      </c>
      <c r="I165" s="74">
        <v>150</v>
      </c>
      <c r="J165" s="104" t="s">
        <v>1022</v>
      </c>
      <c r="K165" s="104" t="s">
        <v>1045</v>
      </c>
      <c r="L165" s="104" t="s">
        <v>1047</v>
      </c>
      <c r="M165" s="104" t="s">
        <v>1112</v>
      </c>
      <c r="N165" s="122">
        <v>0</v>
      </c>
    </row>
    <row r="166" spans="1:14" x14ac:dyDescent="0.15">
      <c r="A166" s="14">
        <v>151</v>
      </c>
      <c r="B166" s="1" t="s">
        <v>454</v>
      </c>
      <c r="C166" s="1" t="s">
        <v>1112</v>
      </c>
      <c r="D166" s="1" t="s">
        <v>455</v>
      </c>
      <c r="E166" s="77" t="s">
        <v>16</v>
      </c>
      <c r="F166" s="92" t="s">
        <v>1102</v>
      </c>
      <c r="G166" s="128">
        <f>G153</f>
        <v>0</v>
      </c>
      <c r="I166" s="61">
        <v>151</v>
      </c>
      <c r="J166" s="22" t="s">
        <v>1086</v>
      </c>
      <c r="K166" s="22" t="s">
        <v>1089</v>
      </c>
      <c r="L166" s="22" t="s">
        <v>1094</v>
      </c>
      <c r="M166" s="22" t="s">
        <v>1112</v>
      </c>
      <c r="N166" s="121">
        <v>0</v>
      </c>
    </row>
    <row r="167" spans="1:14" x14ac:dyDescent="0.15">
      <c r="A167" s="14">
        <v>152</v>
      </c>
      <c r="B167" s="1" t="s">
        <v>478</v>
      </c>
      <c r="C167" s="1" t="s">
        <v>1112</v>
      </c>
      <c r="D167" s="1" t="s">
        <v>479</v>
      </c>
      <c r="E167" s="77" t="s">
        <v>361</v>
      </c>
      <c r="F167" s="92" t="s">
        <v>1102</v>
      </c>
      <c r="G167" s="128">
        <f>G153</f>
        <v>0</v>
      </c>
      <c r="I167" s="61">
        <v>152</v>
      </c>
      <c r="J167" s="22" t="s">
        <v>1087</v>
      </c>
      <c r="K167" s="22" t="s">
        <v>1090</v>
      </c>
      <c r="L167" s="22" t="s">
        <v>1092</v>
      </c>
      <c r="M167" s="22" t="s">
        <v>1112</v>
      </c>
      <c r="N167" s="121">
        <v>0</v>
      </c>
    </row>
    <row r="168" spans="1:14" ht="14" thickBot="1" x14ac:dyDescent="0.2">
      <c r="A168" s="14">
        <v>153</v>
      </c>
      <c r="B168" s="1" t="s">
        <v>486</v>
      </c>
      <c r="C168" s="1" t="s">
        <v>1112</v>
      </c>
      <c r="D168" s="1" t="s">
        <v>487</v>
      </c>
      <c r="E168" s="77" t="s">
        <v>1001</v>
      </c>
      <c r="F168" s="110" t="s">
        <v>505</v>
      </c>
      <c r="G168" s="130">
        <v>0</v>
      </c>
      <c r="I168" s="62">
        <v>153</v>
      </c>
      <c r="J168" s="47" t="s">
        <v>1088</v>
      </c>
      <c r="K168" s="47" t="s">
        <v>1091</v>
      </c>
      <c r="L168" s="47" t="s">
        <v>1093</v>
      </c>
      <c r="M168" s="47" t="s">
        <v>1112</v>
      </c>
      <c r="N168" s="123">
        <v>0</v>
      </c>
    </row>
    <row r="169" spans="1:14" x14ac:dyDescent="0.15">
      <c r="A169" s="14">
        <v>154</v>
      </c>
      <c r="B169" s="1" t="s">
        <v>489</v>
      </c>
      <c r="C169" s="1" t="s">
        <v>1112</v>
      </c>
      <c r="D169" s="1" t="s">
        <v>490</v>
      </c>
      <c r="E169" s="77" t="s">
        <v>1002</v>
      </c>
      <c r="F169" s="92" t="s">
        <v>505</v>
      </c>
      <c r="G169" s="128">
        <f>G168</f>
        <v>0</v>
      </c>
      <c r="N169" s="93"/>
    </row>
    <row r="170" spans="1:14" x14ac:dyDescent="0.15">
      <c r="A170" s="14">
        <v>155</v>
      </c>
      <c r="B170" s="1" t="s">
        <v>493</v>
      </c>
      <c r="C170" s="1" t="s">
        <v>1112</v>
      </c>
      <c r="D170" s="19" t="s">
        <v>494</v>
      </c>
      <c r="E170" s="77" t="s">
        <v>530</v>
      </c>
      <c r="F170" s="110" t="s">
        <v>1103</v>
      </c>
      <c r="G170" s="129">
        <v>0</v>
      </c>
      <c r="N170" s="93"/>
    </row>
    <row r="171" spans="1:14" x14ac:dyDescent="0.15">
      <c r="A171" s="14">
        <v>156</v>
      </c>
      <c r="B171" s="1" t="s">
        <v>495</v>
      </c>
      <c r="C171" s="1" t="s">
        <v>1112</v>
      </c>
      <c r="D171" s="19" t="s">
        <v>496</v>
      </c>
      <c r="E171" s="77" t="s">
        <v>531</v>
      </c>
      <c r="F171" s="92" t="s">
        <v>1103</v>
      </c>
      <c r="G171" s="128">
        <f>G170</f>
        <v>0</v>
      </c>
      <c r="N171" s="93"/>
    </row>
    <row r="172" spans="1:14" x14ac:dyDescent="0.15">
      <c r="A172" s="14">
        <v>157</v>
      </c>
      <c r="B172" s="1" t="s">
        <v>503</v>
      </c>
      <c r="C172" s="1" t="s">
        <v>1112</v>
      </c>
      <c r="D172" s="1" t="s">
        <v>504</v>
      </c>
      <c r="E172" s="77" t="s">
        <v>532</v>
      </c>
      <c r="F172" s="23" t="s">
        <v>1104</v>
      </c>
      <c r="G172" s="121">
        <v>0.1008</v>
      </c>
      <c r="H172" s="48" t="s">
        <v>873</v>
      </c>
    </row>
    <row r="173" spans="1:14" x14ac:dyDescent="0.15">
      <c r="A173" s="14">
        <v>158</v>
      </c>
      <c r="B173" s="1" t="s">
        <v>1083</v>
      </c>
      <c r="C173" s="1" t="s">
        <v>1112</v>
      </c>
      <c r="D173" s="1" t="s">
        <v>1054</v>
      </c>
      <c r="E173" s="77" t="s">
        <v>1219</v>
      </c>
      <c r="F173" s="110" t="s">
        <v>1080</v>
      </c>
      <c r="G173" s="129">
        <v>0</v>
      </c>
      <c r="H173" s="48" t="s">
        <v>870</v>
      </c>
    </row>
    <row r="174" spans="1:14" x14ac:dyDescent="0.15">
      <c r="A174" s="14">
        <v>159</v>
      </c>
      <c r="B174" s="1" t="s">
        <v>1084</v>
      </c>
      <c r="C174" s="1" t="s">
        <v>1112</v>
      </c>
      <c r="D174" s="1" t="s">
        <v>1062</v>
      </c>
      <c r="E174" s="77" t="s">
        <v>1221</v>
      </c>
      <c r="F174" s="110" t="s">
        <v>1081</v>
      </c>
      <c r="G174" s="129">
        <v>0</v>
      </c>
      <c r="H174" s="48" t="s">
        <v>870</v>
      </c>
    </row>
    <row r="175" spans="1:14" x14ac:dyDescent="0.15">
      <c r="A175" s="24">
        <v>160</v>
      </c>
      <c r="B175" s="25" t="s">
        <v>1085</v>
      </c>
      <c r="C175" s="25" t="s">
        <v>1112</v>
      </c>
      <c r="D175" s="25" t="s">
        <v>1064</v>
      </c>
      <c r="E175" s="81" t="s">
        <v>1220</v>
      </c>
      <c r="F175" s="66" t="s">
        <v>1082</v>
      </c>
      <c r="G175" s="131">
        <v>39.130892139178599</v>
      </c>
      <c r="H175" s="49" t="s">
        <v>872</v>
      </c>
      <c r="I175" s="26"/>
      <c r="J175" s="26"/>
    </row>
    <row r="176" spans="1:14" x14ac:dyDescent="0.15">
      <c r="A176" s="14">
        <v>161</v>
      </c>
      <c r="B176" s="2" t="s">
        <v>376</v>
      </c>
      <c r="C176" s="2" t="s">
        <v>1112</v>
      </c>
      <c r="D176" s="2" t="s">
        <v>1197</v>
      </c>
      <c r="E176" s="21" t="s">
        <v>894</v>
      </c>
      <c r="F176" s="23" t="s">
        <v>377</v>
      </c>
      <c r="G176" s="125">
        <v>510</v>
      </c>
      <c r="H176" s="50" t="s">
        <v>869</v>
      </c>
    </row>
    <row r="177" spans="1:11" x14ac:dyDescent="0.15">
      <c r="A177" s="14">
        <v>162</v>
      </c>
      <c r="B177" s="2" t="s">
        <v>378</v>
      </c>
      <c r="C177" s="2" t="s">
        <v>1112</v>
      </c>
      <c r="D177" s="2" t="s">
        <v>1198</v>
      </c>
      <c r="E177" s="21" t="s">
        <v>895</v>
      </c>
      <c r="F177" s="23" t="s">
        <v>379</v>
      </c>
      <c r="G177" s="125">
        <v>2.7</v>
      </c>
      <c r="H177" s="48" t="s">
        <v>870</v>
      </c>
    </row>
    <row r="178" spans="1:11" x14ac:dyDescent="0.15">
      <c r="A178" s="14">
        <v>163</v>
      </c>
      <c r="B178" s="2" t="s">
        <v>380</v>
      </c>
      <c r="C178" s="2" t="s">
        <v>1112</v>
      </c>
      <c r="D178" s="2" t="s">
        <v>1199</v>
      </c>
      <c r="E178" s="21" t="s">
        <v>381</v>
      </c>
      <c r="F178" s="23" t="s">
        <v>382</v>
      </c>
      <c r="G178" s="121">
        <v>2.58958333333333</v>
      </c>
      <c r="H178" s="48" t="s">
        <v>870</v>
      </c>
    </row>
    <row r="179" spans="1:11" x14ac:dyDescent="0.15">
      <c r="A179" s="14">
        <v>164</v>
      </c>
      <c r="B179" s="2" t="s">
        <v>383</v>
      </c>
      <c r="C179" s="2" t="s">
        <v>1112</v>
      </c>
      <c r="D179" s="2" t="s">
        <v>1200</v>
      </c>
      <c r="E179" s="21" t="s">
        <v>384</v>
      </c>
      <c r="F179" s="23" t="s">
        <v>385</v>
      </c>
      <c r="G179" s="125">
        <v>12.6</v>
      </c>
      <c r="H179" s="48" t="s">
        <v>871</v>
      </c>
    </row>
    <row r="180" spans="1:11" x14ac:dyDescent="0.15">
      <c r="A180" s="14">
        <v>165</v>
      </c>
      <c r="B180" s="2" t="s">
        <v>386</v>
      </c>
      <c r="C180" s="2" t="s">
        <v>1112</v>
      </c>
      <c r="D180" s="2" t="s">
        <v>1201</v>
      </c>
      <c r="E180" s="21" t="s">
        <v>387</v>
      </c>
      <c r="F180" s="23" t="s">
        <v>388</v>
      </c>
      <c r="G180" s="125">
        <v>27</v>
      </c>
      <c r="H180" s="51"/>
    </row>
    <row r="181" spans="1:11" x14ac:dyDescent="0.15">
      <c r="A181" s="14">
        <v>166</v>
      </c>
      <c r="B181" s="2" t="s">
        <v>389</v>
      </c>
      <c r="C181" s="2" t="s">
        <v>1112</v>
      </c>
      <c r="D181" s="3" t="s">
        <v>1202</v>
      </c>
      <c r="E181" s="21" t="s">
        <v>390</v>
      </c>
      <c r="F181" s="23" t="s">
        <v>391</v>
      </c>
      <c r="G181" s="125">
        <v>1.44</v>
      </c>
    </row>
    <row r="182" spans="1:11" x14ac:dyDescent="0.15">
      <c r="A182" s="14">
        <v>167</v>
      </c>
      <c r="B182" s="2" t="s">
        <v>392</v>
      </c>
      <c r="C182" s="2" t="s">
        <v>1112</v>
      </c>
      <c r="D182" s="2" t="s">
        <v>1203</v>
      </c>
      <c r="E182" s="21" t="s">
        <v>393</v>
      </c>
      <c r="F182" s="23" t="s">
        <v>394</v>
      </c>
      <c r="G182" s="125">
        <v>5.2999999999999999E-2</v>
      </c>
    </row>
    <row r="183" spans="1:11" x14ac:dyDescent="0.15">
      <c r="A183" s="14">
        <v>168</v>
      </c>
      <c r="B183" s="2" t="s">
        <v>395</v>
      </c>
      <c r="C183" s="2" t="s">
        <v>1112</v>
      </c>
      <c r="D183" s="3" t="s">
        <v>1204</v>
      </c>
      <c r="E183" s="21" t="s">
        <v>396</v>
      </c>
      <c r="F183" s="23" t="s">
        <v>397</v>
      </c>
      <c r="G183" s="125">
        <v>4.5</v>
      </c>
    </row>
    <row r="184" spans="1:11" x14ac:dyDescent="0.15">
      <c r="A184" s="14">
        <v>169</v>
      </c>
      <c r="B184" s="2" t="s">
        <v>398</v>
      </c>
      <c r="C184" s="2" t="s">
        <v>1112</v>
      </c>
      <c r="D184" s="3" t="s">
        <v>1205</v>
      </c>
      <c r="E184" s="21" t="s">
        <v>399</v>
      </c>
      <c r="F184" s="23" t="s">
        <v>400</v>
      </c>
      <c r="G184" s="125">
        <v>4.2000000000000003E-2</v>
      </c>
    </row>
    <row r="185" spans="1:11" x14ac:dyDescent="0.15">
      <c r="A185" s="14">
        <v>170</v>
      </c>
      <c r="B185" s="2" t="s">
        <v>401</v>
      </c>
      <c r="C185" s="2" t="s">
        <v>1112</v>
      </c>
      <c r="D185" s="3" t="s">
        <v>1206</v>
      </c>
      <c r="E185" s="21" t="s">
        <v>402</v>
      </c>
      <c r="F185" s="23" t="s">
        <v>403</v>
      </c>
      <c r="G185" s="125">
        <v>1800</v>
      </c>
      <c r="K185" s="4"/>
    </row>
    <row r="186" spans="1:11" x14ac:dyDescent="0.15">
      <c r="A186" s="14">
        <v>171</v>
      </c>
      <c r="B186" s="2" t="s">
        <v>404</v>
      </c>
      <c r="C186" s="2" t="s">
        <v>1112</v>
      </c>
      <c r="D186" s="3" t="s">
        <v>533</v>
      </c>
      <c r="E186" s="21" t="s">
        <v>405</v>
      </c>
      <c r="F186" s="23" t="s">
        <v>406</v>
      </c>
      <c r="G186" s="125">
        <v>0.27800000000000002</v>
      </c>
    </row>
    <row r="187" spans="1:11" x14ac:dyDescent="0.15">
      <c r="A187" s="14">
        <v>172</v>
      </c>
      <c r="B187" s="2" t="s">
        <v>407</v>
      </c>
      <c r="C187" s="2" t="s">
        <v>1112</v>
      </c>
      <c r="D187" s="3" t="s">
        <v>534</v>
      </c>
      <c r="E187" s="21" t="s">
        <v>408</v>
      </c>
      <c r="F187" s="23" t="s">
        <v>409</v>
      </c>
      <c r="G187" s="125">
        <v>816</v>
      </c>
    </row>
    <row r="188" spans="1:11" x14ac:dyDescent="0.15">
      <c r="A188" s="14">
        <v>173</v>
      </c>
      <c r="B188" s="2" t="s">
        <v>410</v>
      </c>
      <c r="C188" s="2" t="s">
        <v>1112</v>
      </c>
      <c r="D188" s="3" t="s">
        <v>535</v>
      </c>
      <c r="E188" s="21" t="s">
        <v>411</v>
      </c>
      <c r="F188" s="23" t="s">
        <v>412</v>
      </c>
      <c r="G188" s="125">
        <v>1.6E-2</v>
      </c>
    </row>
    <row r="189" spans="1:11" x14ac:dyDescent="0.15">
      <c r="A189" s="14">
        <v>174</v>
      </c>
      <c r="B189" s="2" t="s">
        <v>413</v>
      </c>
      <c r="C189" s="2" t="s">
        <v>1112</v>
      </c>
      <c r="D189" s="3" t="s">
        <v>1207</v>
      </c>
      <c r="E189" s="21" t="s">
        <v>536</v>
      </c>
      <c r="F189" s="23" t="s">
        <v>414</v>
      </c>
      <c r="G189" s="125">
        <v>50400</v>
      </c>
    </row>
    <row r="190" spans="1:11" x14ac:dyDescent="0.15">
      <c r="A190" s="14">
        <v>175</v>
      </c>
      <c r="B190" s="2" t="s">
        <v>415</v>
      </c>
      <c r="C190" s="2" t="s">
        <v>1112</v>
      </c>
      <c r="D190" s="3" t="s">
        <v>1208</v>
      </c>
      <c r="E190" s="21" t="s">
        <v>537</v>
      </c>
      <c r="F190" s="23" t="s">
        <v>416</v>
      </c>
      <c r="G190" s="125">
        <v>5.4000000000000003E-3</v>
      </c>
    </row>
    <row r="191" spans="1:11" x14ac:dyDescent="0.15">
      <c r="A191" s="14">
        <v>176</v>
      </c>
      <c r="B191" s="2" t="s">
        <v>417</v>
      </c>
      <c r="C191" s="2" t="s">
        <v>1112</v>
      </c>
      <c r="D191" s="3" t="s">
        <v>1209</v>
      </c>
      <c r="E191" s="21" t="s">
        <v>538</v>
      </c>
      <c r="F191" s="23" t="s">
        <v>418</v>
      </c>
      <c r="G191" s="125">
        <v>8.0999999999999996E-3</v>
      </c>
    </row>
    <row r="192" spans="1:11" x14ac:dyDescent="0.15">
      <c r="A192" s="14">
        <v>177</v>
      </c>
      <c r="B192" s="16" t="s">
        <v>419</v>
      </c>
      <c r="C192" s="2" t="s">
        <v>1112</v>
      </c>
      <c r="D192" s="3" t="s">
        <v>1210</v>
      </c>
      <c r="E192" s="21" t="s">
        <v>420</v>
      </c>
      <c r="F192" s="23" t="s">
        <v>421</v>
      </c>
      <c r="G192" s="125">
        <v>2.1999999999999999E-2</v>
      </c>
    </row>
    <row r="193" spans="1:7" x14ac:dyDescent="0.15">
      <c r="A193" s="14">
        <v>178</v>
      </c>
      <c r="B193" s="2" t="s">
        <v>422</v>
      </c>
      <c r="C193" s="2" t="s">
        <v>1112</v>
      </c>
      <c r="D193" s="20" t="s">
        <v>1211</v>
      </c>
      <c r="E193" s="21" t="s">
        <v>423</v>
      </c>
      <c r="F193" s="23" t="s">
        <v>424</v>
      </c>
      <c r="G193" s="125">
        <v>1.2999999999999998</v>
      </c>
    </row>
    <row r="194" spans="1:7" x14ac:dyDescent="0.15">
      <c r="A194" s="14">
        <v>179</v>
      </c>
      <c r="B194" s="2" t="s">
        <v>425</v>
      </c>
      <c r="C194" s="2" t="s">
        <v>1112</v>
      </c>
      <c r="D194" s="18" t="s">
        <v>1212</v>
      </c>
      <c r="E194" s="21" t="s">
        <v>426</v>
      </c>
      <c r="F194" s="23" t="s">
        <v>427</v>
      </c>
      <c r="G194" s="125">
        <v>3.7</v>
      </c>
    </row>
    <row r="195" spans="1:7" x14ac:dyDescent="0.15">
      <c r="A195" s="14">
        <v>180</v>
      </c>
      <c r="B195" s="2" t="s">
        <v>428</v>
      </c>
      <c r="C195" s="2" t="s">
        <v>1112</v>
      </c>
      <c r="D195" s="2" t="s">
        <v>429</v>
      </c>
      <c r="E195" s="21" t="s">
        <v>430</v>
      </c>
      <c r="F195" s="23" t="s">
        <v>431</v>
      </c>
      <c r="G195" s="125">
        <v>2.1</v>
      </c>
    </row>
    <row r="196" spans="1:7" x14ac:dyDescent="0.15">
      <c r="A196" s="14">
        <v>181</v>
      </c>
      <c r="B196" s="21" t="s">
        <v>5</v>
      </c>
      <c r="C196" s="21" t="s">
        <v>1114</v>
      </c>
      <c r="D196" s="21" t="s">
        <v>52</v>
      </c>
      <c r="E196" s="21" t="s">
        <v>999</v>
      </c>
      <c r="F196" s="23" t="s">
        <v>434</v>
      </c>
      <c r="G196" s="125">
        <v>84</v>
      </c>
    </row>
    <row r="197" spans="1:7" x14ac:dyDescent="0.15">
      <c r="A197" s="14">
        <v>182</v>
      </c>
      <c r="B197" s="22" t="s">
        <v>1017</v>
      </c>
      <c r="C197" s="21" t="s">
        <v>1112</v>
      </c>
      <c r="D197" s="22" t="s">
        <v>1216</v>
      </c>
      <c r="E197" s="22" t="s">
        <v>1018</v>
      </c>
      <c r="F197" s="23" t="s">
        <v>437</v>
      </c>
      <c r="G197" s="125">
        <v>0.05</v>
      </c>
    </row>
    <row r="198" spans="1:7" x14ac:dyDescent="0.15">
      <c r="A198" s="14">
        <v>183</v>
      </c>
      <c r="B198" s="22" t="s">
        <v>1019</v>
      </c>
      <c r="C198" s="21" t="s">
        <v>1112</v>
      </c>
      <c r="D198" s="22" t="s">
        <v>1216</v>
      </c>
      <c r="E198" s="22" t="s">
        <v>1020</v>
      </c>
      <c r="F198" s="23" t="s">
        <v>438</v>
      </c>
      <c r="G198" s="125">
        <v>7</v>
      </c>
    </row>
    <row r="199" spans="1:7" x14ac:dyDescent="0.15">
      <c r="A199" s="14">
        <v>184</v>
      </c>
      <c r="B199" s="2" t="s">
        <v>432</v>
      </c>
      <c r="C199" s="2" t="s">
        <v>1112</v>
      </c>
      <c r="D199" s="2" t="s">
        <v>996</v>
      </c>
      <c r="E199" s="22" t="s">
        <v>433</v>
      </c>
      <c r="F199" s="23" t="s">
        <v>441</v>
      </c>
      <c r="G199" s="125">
        <v>11.304</v>
      </c>
    </row>
    <row r="200" spans="1:7" x14ac:dyDescent="0.15">
      <c r="A200" s="14">
        <v>185</v>
      </c>
      <c r="B200" s="2" t="s">
        <v>435</v>
      </c>
      <c r="C200" s="2" t="s">
        <v>1112</v>
      </c>
      <c r="D200" s="2" t="s">
        <v>997</v>
      </c>
      <c r="E200" s="22" t="s">
        <v>436</v>
      </c>
      <c r="F200" s="23" t="s">
        <v>444</v>
      </c>
      <c r="G200" s="125">
        <v>737</v>
      </c>
    </row>
    <row r="201" spans="1:7" x14ac:dyDescent="0.15">
      <c r="A201" s="14">
        <v>186</v>
      </c>
      <c r="B201" s="22" t="s">
        <v>1021</v>
      </c>
      <c r="C201" s="21" t="s">
        <v>1112</v>
      </c>
      <c r="D201" s="3" t="s">
        <v>1217</v>
      </c>
      <c r="E201" s="56" t="s">
        <v>1048</v>
      </c>
      <c r="F201" s="23" t="s">
        <v>447</v>
      </c>
      <c r="G201" s="125">
        <v>960000</v>
      </c>
    </row>
    <row r="202" spans="1:7" x14ac:dyDescent="0.15">
      <c r="A202" s="14">
        <v>187</v>
      </c>
      <c r="B202" s="22" t="s">
        <v>1022</v>
      </c>
      <c r="C202" s="21" t="s">
        <v>1112</v>
      </c>
      <c r="D202" s="3" t="s">
        <v>1217</v>
      </c>
      <c r="E202" s="56" t="s">
        <v>1023</v>
      </c>
      <c r="F202" s="23" t="s">
        <v>450</v>
      </c>
      <c r="G202" s="125">
        <v>22</v>
      </c>
    </row>
    <row r="203" spans="1:7" x14ac:dyDescent="0.15">
      <c r="A203" s="14">
        <v>188</v>
      </c>
      <c r="B203" s="1" t="s">
        <v>956</v>
      </c>
      <c r="C203" s="2" t="s">
        <v>1112</v>
      </c>
      <c r="D203" s="1" t="s">
        <v>1213</v>
      </c>
      <c r="E203" s="22" t="s">
        <v>1074</v>
      </c>
      <c r="F203" s="23" t="s">
        <v>453</v>
      </c>
      <c r="G203" s="125">
        <v>97</v>
      </c>
    </row>
    <row r="204" spans="1:7" x14ac:dyDescent="0.15">
      <c r="A204" s="14">
        <v>189</v>
      </c>
      <c r="B204" s="1" t="s">
        <v>955</v>
      </c>
      <c r="C204" s="2" t="s">
        <v>1112</v>
      </c>
      <c r="D204" s="1" t="s">
        <v>1214</v>
      </c>
      <c r="E204" s="22" t="s">
        <v>1105</v>
      </c>
      <c r="F204" s="31" t="s">
        <v>456</v>
      </c>
      <c r="G204" s="125">
        <v>2358</v>
      </c>
    </row>
    <row r="205" spans="1:7" x14ac:dyDescent="0.15">
      <c r="A205" s="14">
        <v>190</v>
      </c>
      <c r="B205" s="2" t="s">
        <v>500</v>
      </c>
      <c r="C205" s="2" t="s">
        <v>1112</v>
      </c>
      <c r="D205" s="21" t="s">
        <v>1215</v>
      </c>
      <c r="E205" s="22" t="s">
        <v>501</v>
      </c>
      <c r="F205" s="23" t="s">
        <v>459</v>
      </c>
      <c r="G205" s="125">
        <v>2.1999999999999999E-2</v>
      </c>
    </row>
    <row r="206" spans="1:7" x14ac:dyDescent="0.15">
      <c r="A206" s="14">
        <v>191</v>
      </c>
      <c r="B206" s="56" t="s">
        <v>1058</v>
      </c>
      <c r="C206" s="21" t="s">
        <v>1112</v>
      </c>
      <c r="D206" s="60" t="s">
        <v>1053</v>
      </c>
      <c r="E206" s="56" t="s">
        <v>1098</v>
      </c>
      <c r="F206" s="23" t="s">
        <v>462</v>
      </c>
      <c r="G206" s="125">
        <v>3.8999999999999998E-3</v>
      </c>
    </row>
    <row r="207" spans="1:7" x14ac:dyDescent="0.15">
      <c r="A207" s="14">
        <v>192</v>
      </c>
      <c r="B207" s="57" t="s">
        <v>1059</v>
      </c>
      <c r="C207" s="21" t="s">
        <v>1112</v>
      </c>
      <c r="D207" s="60" t="s">
        <v>1061</v>
      </c>
      <c r="E207" s="56" t="s">
        <v>1099</v>
      </c>
      <c r="F207" s="23" t="s">
        <v>465</v>
      </c>
      <c r="G207" s="125">
        <v>148500</v>
      </c>
    </row>
    <row r="208" spans="1:7" x14ac:dyDescent="0.15">
      <c r="A208" s="14">
        <v>193</v>
      </c>
      <c r="B208" s="57" t="s">
        <v>1060</v>
      </c>
      <c r="C208" s="21" t="s">
        <v>1112</v>
      </c>
      <c r="D208" s="60" t="s">
        <v>1063</v>
      </c>
      <c r="E208" s="56" t="s">
        <v>1096</v>
      </c>
      <c r="F208" s="23" t="s">
        <v>468</v>
      </c>
      <c r="G208" s="125">
        <v>4.5999999999999996</v>
      </c>
    </row>
    <row r="209" spans="1:8" x14ac:dyDescent="0.15">
      <c r="A209" s="14">
        <v>194</v>
      </c>
      <c r="B209" s="22" t="s">
        <v>1055</v>
      </c>
      <c r="C209" s="22" t="s">
        <v>1112</v>
      </c>
      <c r="D209" s="46" t="s">
        <v>31</v>
      </c>
      <c r="E209" s="22" t="s">
        <v>1106</v>
      </c>
      <c r="F209" s="23" t="s">
        <v>471</v>
      </c>
      <c r="G209" s="125">
        <v>1.7</v>
      </c>
    </row>
    <row r="210" spans="1:8" x14ac:dyDescent="0.15">
      <c r="A210" s="14">
        <v>195</v>
      </c>
      <c r="B210" s="21" t="s">
        <v>1056</v>
      </c>
      <c r="C210" s="21" t="s">
        <v>1112</v>
      </c>
      <c r="D210" s="58" t="s">
        <v>492</v>
      </c>
      <c r="E210" s="22" t="s">
        <v>1107</v>
      </c>
      <c r="F210" s="23" t="s">
        <v>474</v>
      </c>
      <c r="G210" s="125">
        <v>72</v>
      </c>
    </row>
    <row r="211" spans="1:8" ht="14" thickBot="1" x14ac:dyDescent="0.2">
      <c r="A211" s="59">
        <v>196</v>
      </c>
      <c r="B211" s="75" t="s">
        <v>1057</v>
      </c>
      <c r="C211" s="75" t="s">
        <v>1112</v>
      </c>
      <c r="D211" s="76" t="s">
        <v>502</v>
      </c>
      <c r="E211" s="47" t="s">
        <v>1108</v>
      </c>
      <c r="F211" s="23" t="s">
        <v>477</v>
      </c>
      <c r="G211" s="125">
        <v>10</v>
      </c>
      <c r="H211" s="52"/>
    </row>
    <row r="212" spans="1:8" x14ac:dyDescent="0.15">
      <c r="E212" s="93"/>
      <c r="F212" s="138" t="s">
        <v>998</v>
      </c>
      <c r="G212" s="139">
        <v>0</v>
      </c>
    </row>
    <row r="213" spans="1:8" x14ac:dyDescent="0.15">
      <c r="E213" s="93"/>
      <c r="F213" s="103" t="s">
        <v>1030</v>
      </c>
      <c r="G213" s="132">
        <v>0</v>
      </c>
    </row>
    <row r="214" spans="1:8" x14ac:dyDescent="0.15">
      <c r="F214" s="45" t="s">
        <v>1031</v>
      </c>
      <c r="G214" s="125">
        <v>213</v>
      </c>
    </row>
    <row r="215" spans="1:8" x14ac:dyDescent="0.15">
      <c r="A215" s="4"/>
      <c r="B215" s="4"/>
      <c r="C215" s="4"/>
      <c r="D215" s="4"/>
      <c r="E215" s="53"/>
      <c r="F215" s="45" t="s">
        <v>1032</v>
      </c>
      <c r="G215" s="125">
        <v>53</v>
      </c>
    </row>
    <row r="216" spans="1:8" x14ac:dyDescent="0.15">
      <c r="A216" s="4"/>
      <c r="B216" s="4"/>
      <c r="C216" s="4"/>
      <c r="D216" s="4"/>
      <c r="E216" s="4"/>
      <c r="F216" s="110" t="s">
        <v>484</v>
      </c>
      <c r="G216" s="130">
        <v>0</v>
      </c>
    </row>
    <row r="217" spans="1:8" x14ac:dyDescent="0.15">
      <c r="A217" s="4"/>
      <c r="B217" s="4"/>
      <c r="C217" s="4"/>
      <c r="D217" s="4"/>
      <c r="E217" s="4"/>
      <c r="F217" s="103" t="s">
        <v>1033</v>
      </c>
      <c r="G217" s="132">
        <v>0</v>
      </c>
    </row>
    <row r="218" spans="1:8" x14ac:dyDescent="0.15">
      <c r="A218" s="4"/>
      <c r="B218" s="4"/>
      <c r="C218" s="4"/>
      <c r="D218" s="4"/>
      <c r="E218" s="4"/>
      <c r="F218" s="45" t="s">
        <v>1034</v>
      </c>
      <c r="G218" s="125">
        <v>213</v>
      </c>
    </row>
    <row r="219" spans="1:8" x14ac:dyDescent="0.15">
      <c r="A219" s="4"/>
      <c r="B219" s="4"/>
      <c r="C219" s="4"/>
      <c r="D219" s="4"/>
      <c r="E219" s="4"/>
      <c r="F219" s="45" t="s">
        <v>1035</v>
      </c>
      <c r="G219" s="125">
        <v>42</v>
      </c>
    </row>
    <row r="220" spans="1:8" x14ac:dyDescent="0.15">
      <c r="A220" s="4"/>
      <c r="B220" s="4"/>
      <c r="C220" s="4"/>
      <c r="D220" s="4"/>
      <c r="E220" s="4"/>
      <c r="F220" s="110" t="s">
        <v>491</v>
      </c>
      <c r="G220" s="130">
        <v>0</v>
      </c>
    </row>
    <row r="221" spans="1:8" x14ac:dyDescent="0.15">
      <c r="A221" s="4"/>
      <c r="B221" s="4"/>
      <c r="C221" s="4"/>
      <c r="D221" s="4"/>
      <c r="E221" s="4"/>
      <c r="F221" s="110" t="s">
        <v>480</v>
      </c>
      <c r="G221" s="130">
        <v>0</v>
      </c>
    </row>
    <row r="222" spans="1:8" x14ac:dyDescent="0.15">
      <c r="A222" s="4"/>
      <c r="B222" s="4"/>
      <c r="C222" s="4"/>
      <c r="D222" s="4"/>
      <c r="E222" s="4"/>
      <c r="F222" s="23" t="s">
        <v>483</v>
      </c>
      <c r="G222" s="125">
        <v>108</v>
      </c>
    </row>
    <row r="223" spans="1:8" x14ac:dyDescent="0.15">
      <c r="A223" s="4"/>
      <c r="B223" s="4"/>
      <c r="C223" s="4"/>
      <c r="D223" s="4"/>
      <c r="E223" s="4"/>
      <c r="F223" s="110" t="s">
        <v>485</v>
      </c>
      <c r="G223" s="130">
        <f>0</f>
        <v>0</v>
      </c>
    </row>
    <row r="224" spans="1:8" x14ac:dyDescent="0.15">
      <c r="A224" s="4"/>
      <c r="B224" s="4"/>
      <c r="C224" s="4"/>
      <c r="D224" s="4"/>
      <c r="E224" s="4"/>
      <c r="F224" s="23" t="s">
        <v>488</v>
      </c>
      <c r="G224" s="125">
        <v>586.79999999999995</v>
      </c>
    </row>
    <row r="225" spans="1:7" x14ac:dyDescent="0.15">
      <c r="A225" s="4"/>
      <c r="B225" s="4"/>
      <c r="C225" s="4"/>
      <c r="D225" s="4"/>
      <c r="E225" s="4"/>
      <c r="F225" s="103" t="s">
        <v>1036</v>
      </c>
      <c r="G225" s="122">
        <v>0</v>
      </c>
    </row>
    <row r="226" spans="1:7" x14ac:dyDescent="0.15">
      <c r="A226" s="4"/>
      <c r="B226" s="4"/>
      <c r="C226" s="4"/>
      <c r="F226" s="45" t="s">
        <v>1037</v>
      </c>
      <c r="G226" s="121">
        <v>30</v>
      </c>
    </row>
    <row r="227" spans="1:7" x14ac:dyDescent="0.15">
      <c r="A227" s="4"/>
      <c r="B227" s="4"/>
      <c r="C227" s="4"/>
      <c r="D227" s="4"/>
      <c r="E227" s="4"/>
      <c r="F227" s="45" t="s">
        <v>1038</v>
      </c>
      <c r="G227" s="121">
        <v>7.2</v>
      </c>
    </row>
    <row r="228" spans="1:7" x14ac:dyDescent="0.15">
      <c r="A228" s="4"/>
      <c r="B228" s="4"/>
      <c r="C228" s="4"/>
      <c r="F228" s="45" t="s">
        <v>1039</v>
      </c>
      <c r="G228" s="121">
        <v>30</v>
      </c>
    </row>
    <row r="229" spans="1:7" x14ac:dyDescent="0.15">
      <c r="A229" s="4"/>
      <c r="B229" s="4"/>
      <c r="C229" s="4"/>
      <c r="D229" s="4"/>
      <c r="E229" s="4"/>
      <c r="F229" s="103" t="s">
        <v>1040</v>
      </c>
      <c r="G229" s="122">
        <v>0</v>
      </c>
    </row>
    <row r="230" spans="1:7" x14ac:dyDescent="0.15">
      <c r="A230" s="4"/>
      <c r="B230" s="4"/>
      <c r="C230" s="4"/>
      <c r="D230" s="4"/>
      <c r="E230" s="4"/>
      <c r="F230" s="45" t="s">
        <v>1041</v>
      </c>
      <c r="G230" s="121">
        <v>5.9</v>
      </c>
    </row>
    <row r="231" spans="1:7" x14ac:dyDescent="0.15">
      <c r="A231" s="4"/>
      <c r="B231" s="4"/>
      <c r="C231" s="4"/>
      <c r="D231" s="4"/>
      <c r="E231" s="4"/>
      <c r="F231" s="45" t="s">
        <v>1042</v>
      </c>
      <c r="G231" s="121">
        <v>57</v>
      </c>
    </row>
    <row r="232" spans="1:7" x14ac:dyDescent="0.15">
      <c r="F232" s="45" t="s">
        <v>1043</v>
      </c>
      <c r="G232" s="121">
        <v>5.9</v>
      </c>
    </row>
    <row r="233" spans="1:7" x14ac:dyDescent="0.15">
      <c r="F233" s="23" t="s">
        <v>1070</v>
      </c>
      <c r="G233" s="125">
        <f>5.5*10^6*10^-6*3600</f>
        <v>19800</v>
      </c>
    </row>
    <row r="234" spans="1:7" x14ac:dyDescent="0.15">
      <c r="F234" s="23" t="s">
        <v>1071</v>
      </c>
      <c r="G234" s="125">
        <v>13.5</v>
      </c>
    </row>
    <row r="235" spans="1:7" x14ac:dyDescent="0.15">
      <c r="F235" s="23" t="s">
        <v>1072</v>
      </c>
      <c r="G235" s="125">
        <f>14.9/2*3600</f>
        <v>26820</v>
      </c>
    </row>
    <row r="236" spans="1:7" x14ac:dyDescent="0.15">
      <c r="F236" s="110" t="s">
        <v>1073</v>
      </c>
      <c r="G236" s="130">
        <v>0</v>
      </c>
    </row>
    <row r="237" spans="1:7" x14ac:dyDescent="0.15">
      <c r="F237" s="23" t="s">
        <v>508</v>
      </c>
      <c r="G237" s="125">
        <f>390*3600</f>
        <v>1404000</v>
      </c>
    </row>
    <row r="238" spans="1:7" x14ac:dyDescent="0.15">
      <c r="F238" s="23" t="s">
        <v>509</v>
      </c>
      <c r="G238" s="125">
        <v>300</v>
      </c>
    </row>
    <row r="239" spans="1:7" x14ac:dyDescent="0.15">
      <c r="F239" s="110" t="s">
        <v>1100</v>
      </c>
      <c r="G239" s="129">
        <v>0</v>
      </c>
    </row>
    <row r="240" spans="1:7" x14ac:dyDescent="0.15">
      <c r="F240" s="110" t="s">
        <v>1066</v>
      </c>
      <c r="G240" s="129">
        <v>0</v>
      </c>
    </row>
    <row r="241" spans="5:10" x14ac:dyDescent="0.15">
      <c r="F241" s="110" t="s">
        <v>1065</v>
      </c>
      <c r="G241" s="130">
        <v>0</v>
      </c>
    </row>
    <row r="242" spans="5:10" x14ac:dyDescent="0.15">
      <c r="F242" s="45" t="s">
        <v>1101</v>
      </c>
      <c r="G242" s="121">
        <v>0</v>
      </c>
    </row>
    <row r="243" spans="5:10" x14ac:dyDescent="0.15">
      <c r="F243" s="110" t="s">
        <v>1076</v>
      </c>
      <c r="G243" s="129">
        <v>0</v>
      </c>
    </row>
    <row r="244" spans="5:10" x14ac:dyDescent="0.15">
      <c r="E244" s="93"/>
      <c r="F244" s="110" t="s">
        <v>1075</v>
      </c>
      <c r="G244" s="129">
        <v>0</v>
      </c>
      <c r="H244" s="93"/>
      <c r="I244" s="93"/>
      <c r="J244" s="93"/>
    </row>
    <row r="245" spans="5:10" x14ac:dyDescent="0.15">
      <c r="E245" s="93"/>
      <c r="F245" s="45" t="s">
        <v>1067</v>
      </c>
      <c r="G245" s="121">
        <v>1.16377634829178</v>
      </c>
      <c r="H245" s="93"/>
      <c r="I245" s="93"/>
      <c r="J245" s="93"/>
    </row>
    <row r="246" spans="5:10" x14ac:dyDescent="0.15">
      <c r="E246" s="93"/>
      <c r="F246" s="45" t="s">
        <v>1068</v>
      </c>
      <c r="G246" s="121">
        <v>601.31658833228596</v>
      </c>
      <c r="H246" s="93"/>
      <c r="I246" s="93"/>
      <c r="J246" s="93"/>
    </row>
    <row r="247" spans="5:10" x14ac:dyDescent="0.15">
      <c r="E247" s="93"/>
      <c r="F247" s="45" t="s">
        <v>1069</v>
      </c>
      <c r="G247" s="121">
        <v>3.6953544571004803E-5</v>
      </c>
      <c r="H247" s="93"/>
      <c r="I247" s="93"/>
      <c r="J247" s="93"/>
    </row>
    <row r="248" spans="5:10" x14ac:dyDescent="0.15">
      <c r="E248" s="93"/>
      <c r="F248" s="110" t="s">
        <v>1077</v>
      </c>
      <c r="G248" s="129">
        <v>0</v>
      </c>
      <c r="H248" s="93"/>
      <c r="I248" s="93"/>
      <c r="J248" s="93"/>
    </row>
    <row r="249" spans="5:10" x14ac:dyDescent="0.15">
      <c r="E249" s="93"/>
      <c r="F249" s="110" t="s">
        <v>1078</v>
      </c>
      <c r="G249" s="129">
        <v>0</v>
      </c>
      <c r="H249" s="93"/>
      <c r="I249" s="93"/>
      <c r="J249" s="93"/>
    </row>
    <row r="250" spans="5:10" x14ac:dyDescent="0.15">
      <c r="E250" s="93"/>
      <c r="F250" s="45" t="s">
        <v>1079</v>
      </c>
      <c r="G250" s="121">
        <v>0</v>
      </c>
      <c r="H250" s="93"/>
      <c r="I250" s="93"/>
      <c r="J250" s="93"/>
    </row>
    <row r="251" spans="5:10" x14ac:dyDescent="0.15">
      <c r="E251" s="93"/>
      <c r="F251" s="110" t="s">
        <v>1109</v>
      </c>
      <c r="G251" s="129">
        <v>0</v>
      </c>
      <c r="H251" s="93"/>
      <c r="I251" s="93"/>
      <c r="J251" s="93"/>
    </row>
    <row r="252" spans="5:10" ht="14" thickBot="1" x14ac:dyDescent="0.2">
      <c r="E252" s="93"/>
      <c r="F252" s="111" t="s">
        <v>1110</v>
      </c>
      <c r="G252" s="133">
        <v>0</v>
      </c>
      <c r="H252" s="93"/>
      <c r="I252" s="93"/>
      <c r="J252" s="93"/>
    </row>
    <row r="253" spans="5:10" x14ac:dyDescent="0.15">
      <c r="E253" s="93"/>
      <c r="F253" s="93"/>
      <c r="G253" s="93"/>
      <c r="H253" s="93"/>
      <c r="I253" s="93"/>
      <c r="J253" s="93"/>
    </row>
    <row r="254" spans="5:10" x14ac:dyDescent="0.15">
      <c r="E254" s="93"/>
      <c r="F254" s="93"/>
      <c r="G254" s="93"/>
      <c r="H254" s="93"/>
      <c r="I254" s="93"/>
      <c r="J254" s="93"/>
    </row>
    <row r="255" spans="5:10" x14ac:dyDescent="0.15">
      <c r="E255" s="93"/>
      <c r="F255" s="93"/>
      <c r="G255" s="93"/>
      <c r="H255" s="93"/>
      <c r="I255" s="93"/>
      <c r="J255" s="93"/>
    </row>
    <row r="256" spans="5:10" x14ac:dyDescent="0.15">
      <c r="E256" s="93"/>
      <c r="F256" s="93"/>
      <c r="G256" s="93"/>
      <c r="H256" s="93"/>
      <c r="I256" s="93"/>
      <c r="J256" s="93"/>
    </row>
    <row r="257" spans="5:10" x14ac:dyDescent="0.15">
      <c r="E257" s="93"/>
      <c r="F257" s="93"/>
      <c r="G257" s="93"/>
      <c r="H257" s="93"/>
      <c r="I257" s="93"/>
      <c r="J257" s="93"/>
    </row>
  </sheetData>
  <mergeCells count="4">
    <mergeCell ref="F14:G14"/>
    <mergeCell ref="I14:N14"/>
    <mergeCell ref="A14:E1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L. Robinson</dc:creator>
  <cp:lastModifiedBy>Darshan M. Sivaloganathan</cp:lastModifiedBy>
  <dcterms:created xsi:type="dcterms:W3CDTF">2013-02-18T14:47:02Z</dcterms:created>
  <dcterms:modified xsi:type="dcterms:W3CDTF">2019-04-10T18:39:51Z</dcterms:modified>
</cp:coreProperties>
</file>