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ENDA\Desktop\Sit 408 cat 2 assignment\"/>
    </mc:Choice>
  </mc:AlternateContent>
  <bookViews>
    <workbookView xWindow="0" yWindow="0" windowWidth="17256" windowHeight="6948"/>
  </bookViews>
  <sheets>
    <sheet name="Variables" sheetId="3" r:id="rId1"/>
    <sheet name="One year per class" sheetId="1" r:id="rId2"/>
    <sheet name="Four classes in a year" sheetId="2" r:id="rId3"/>
    <sheet name=" cha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H16" i="1"/>
  <c r="H17" i="1" s="1"/>
  <c r="H9" i="1" l="1"/>
  <c r="E9" i="2"/>
  <c r="C4" i="1"/>
  <c r="C5" i="1" s="1"/>
  <c r="C8" i="1" s="1"/>
  <c r="D4" i="1"/>
  <c r="D5" i="1" s="1"/>
  <c r="D7" i="1" s="1"/>
  <c r="E4" i="1"/>
  <c r="E5" i="1" s="1"/>
  <c r="E8" i="1" s="1"/>
  <c r="B4" i="1"/>
  <c r="B5" i="1" s="1"/>
  <c r="E19" i="2"/>
  <c r="E20" i="2" s="1"/>
  <c r="E21" i="2" s="1"/>
  <c r="B4" i="2"/>
  <c r="B5" i="2" s="1"/>
  <c r="B10" i="3"/>
  <c r="B8" i="1" l="1"/>
  <c r="B7" i="1"/>
  <c r="B6" i="1"/>
  <c r="H6" i="1" s="1"/>
  <c r="C7" i="1"/>
  <c r="E6" i="1"/>
  <c r="C6" i="1"/>
  <c r="D6" i="1"/>
  <c r="E7" i="1"/>
  <c r="D8" i="1"/>
  <c r="B6" i="2"/>
  <c r="E6" i="2" s="1"/>
  <c r="B7" i="2"/>
  <c r="E7" i="2" s="1"/>
  <c r="B8" i="2"/>
  <c r="E8" i="2" s="1"/>
  <c r="E15" i="2" s="1"/>
  <c r="E4" i="2"/>
  <c r="H4" i="1"/>
  <c r="H7" i="1" l="1"/>
  <c r="H5" i="1"/>
  <c r="E5" i="2"/>
  <c r="H8" i="1" l="1"/>
  <c r="H13" i="1" s="1"/>
  <c r="H18" i="1" l="1"/>
  <c r="H19" i="1" s="1"/>
</calcChain>
</file>

<file path=xl/sharedStrings.xml><?xml version="1.0" encoding="utf-8"?>
<sst xmlns="http://schemas.openxmlformats.org/spreadsheetml/2006/main" count="57" uniqueCount="48">
  <si>
    <t>One class per year</t>
  </si>
  <si>
    <t>School year</t>
  </si>
  <si>
    <t>Building cost per class</t>
  </si>
  <si>
    <t>Teacher &amp; support staff expenses per year</t>
  </si>
  <si>
    <t>Toatl number of students per year</t>
  </si>
  <si>
    <t>Total fee collected per year</t>
  </si>
  <si>
    <t>Number of classes per year</t>
  </si>
  <si>
    <t>Books &amp; learning material  expenses per year</t>
  </si>
  <si>
    <t>Default rate per year</t>
  </si>
  <si>
    <t>Total fee collected</t>
  </si>
  <si>
    <t>Total teacher &amp; support
 staff expenses</t>
  </si>
  <si>
    <t>Total book &amp; learning
material expenses</t>
  </si>
  <si>
    <t xml:space="preserve">Toatl default </t>
  </si>
  <si>
    <t>Total number of 
students</t>
  </si>
  <si>
    <t>Total expenses</t>
  </si>
  <si>
    <t>Loan amount</t>
  </si>
  <si>
    <t>Time( number of years)</t>
  </si>
  <si>
    <t>Interest</t>
  </si>
  <si>
    <t xml:space="preserve">Total cost </t>
  </si>
  <si>
    <t>Four classes in  year</t>
  </si>
  <si>
    <t>Operation parameter</t>
  </si>
  <si>
    <t>Fixed costs</t>
  </si>
  <si>
    <t>Variable costs</t>
  </si>
  <si>
    <t>Operating Expenses</t>
  </si>
  <si>
    <t>Risk factor</t>
  </si>
  <si>
    <t xml:space="preserve">Interest rate </t>
  </si>
  <si>
    <t>Fees Per Term</t>
  </si>
  <si>
    <t>Toatl fees collected per student in a year</t>
  </si>
  <si>
    <t>Books &amp; learning material expenses:</t>
  </si>
  <si>
    <t>Teacher &amp; support staff expenses:</t>
  </si>
  <si>
    <t>Terms</t>
  </si>
  <si>
    <t>Default rate:</t>
  </si>
  <si>
    <t>Rate:</t>
  </si>
  <si>
    <t>Number of students per class</t>
  </si>
  <si>
    <t>Total number of  students</t>
  </si>
  <si>
    <t>Total teacher &amp; support staff expenses</t>
  </si>
  <si>
    <t>Total book &amp; learning material expenses</t>
  </si>
  <si>
    <t>Total default rate</t>
  </si>
  <si>
    <t>Number of classes
 per year</t>
  </si>
  <si>
    <t>Total fee collected 
per year</t>
  </si>
  <si>
    <t>Toatl number of students 
per year</t>
  </si>
  <si>
    <t>Teacher &amp; support staff
 expenses per year</t>
  </si>
  <si>
    <t>Books &amp; learning material 
 expenses per year</t>
  </si>
  <si>
    <t>Total building cost</t>
  </si>
  <si>
    <t>Amount to pay to the bank</t>
  </si>
  <si>
    <t>Amount to be paid to the bank</t>
  </si>
  <si>
    <t>Net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</si>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</sst>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KES]\ * #,##0.00_);_([$KES]\ * \(#,##0.00\);_([$KES]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2"/>
      <color rgb="FF0D0D0D"/>
      <name val="Tahoma"/>
      <family val="2"/>
    </font>
    <font>
      <b/>
      <sz val="12"/>
      <color theme="1"/>
      <name val="Tahoma"/>
      <family val="2"/>
    </font>
    <font>
      <b/>
      <sz val="14"/>
      <color theme="8" tint="-0.499984740745262"/>
      <name val="Calibri"/>
      <family val="2"/>
      <scheme val="minor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0" fontId="5" fillId="0" borderId="0" xfId="0" applyFont="1" applyAlignment="1"/>
    <xf numFmtId="164" fontId="5" fillId="0" borderId="0" xfId="0" applyNumberFormat="1" applyFont="1" applyAlignment="1"/>
    <xf numFmtId="0" fontId="4" fillId="4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/>
    <xf numFmtId="0" fontId="2" fillId="0" borderId="3" xfId="0" applyFont="1" applyBorder="1"/>
    <xf numFmtId="0" fontId="5" fillId="0" borderId="4" xfId="0" applyFont="1" applyBorder="1" applyAlignment="1">
      <alignment horizontal="right"/>
    </xf>
    <xf numFmtId="0" fontId="0" fillId="0" borderId="3" xfId="0" applyBorder="1" applyAlignment="1"/>
    <xf numFmtId="0" fontId="0" fillId="0" borderId="4" xfId="0" applyBorder="1" applyAlignment="1"/>
    <xf numFmtId="164" fontId="5" fillId="0" borderId="4" xfId="0" applyNumberFormat="1" applyFont="1" applyBorder="1" applyAlignment="1">
      <alignment horizontal="right"/>
    </xf>
    <xf numFmtId="0" fontId="3" fillId="0" borderId="3" xfId="0" applyFont="1" applyBorder="1"/>
    <xf numFmtId="9" fontId="5" fillId="0" borderId="4" xfId="0" applyNumberFormat="1" applyFont="1" applyBorder="1" applyAlignment="1">
      <alignment horizontal="right"/>
    </xf>
    <xf numFmtId="0" fontId="3" fillId="0" borderId="7" xfId="0" applyFont="1" applyBorder="1"/>
    <xf numFmtId="9" fontId="5" fillId="0" borderId="8" xfId="0" applyNumberFormat="1" applyFont="1" applyBorder="1" applyAlignment="1">
      <alignment horizontal="right"/>
    </xf>
    <xf numFmtId="164" fontId="2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5" borderId="0" xfId="0" applyFont="1" applyFill="1"/>
    <xf numFmtId="0" fontId="4" fillId="0" borderId="9" xfId="0" applyFont="1" applyFill="1" applyBorder="1" applyAlignment="1">
      <alignment wrapText="1"/>
    </xf>
    <xf numFmtId="0" fontId="4" fillId="0" borderId="9" xfId="0" applyFont="1" applyFill="1" applyBorder="1"/>
    <xf numFmtId="0" fontId="2" fillId="0" borderId="9" xfId="0" applyFont="1" applyBorder="1"/>
    <xf numFmtId="164" fontId="2" fillId="0" borderId="9" xfId="0" applyNumberFormat="1" applyFont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2" xfId="0" applyFont="1" applyFill="1" applyBorder="1"/>
    <xf numFmtId="164" fontId="6" fillId="3" borderId="9" xfId="0" applyNumberFormat="1" applyFont="1" applyFill="1" applyBorder="1"/>
    <xf numFmtId="0" fontId="6" fillId="3" borderId="9" xfId="0" applyFont="1" applyFill="1" applyBorder="1"/>
    <xf numFmtId="164" fontId="2" fillId="0" borderId="0" xfId="1" applyNumberFormat="1" applyFont="1"/>
    <xf numFmtId="0" fontId="4" fillId="0" borderId="9" xfId="0" applyFont="1" applyBorder="1" applyAlignment="1">
      <alignment wrapText="1"/>
    </xf>
    <xf numFmtId="0" fontId="4" fillId="0" borderId="9" xfId="0" applyFont="1" applyBorder="1"/>
    <xf numFmtId="164" fontId="6" fillId="5" borderId="9" xfId="0" applyNumberFormat="1" applyFont="1" applyFill="1" applyBorder="1"/>
    <xf numFmtId="0" fontId="6" fillId="5" borderId="9" xfId="0" applyFont="1" applyFill="1" applyBorder="1"/>
    <xf numFmtId="0" fontId="4" fillId="5" borderId="0" xfId="0" applyFont="1" applyFill="1" applyAlignment="1"/>
    <xf numFmtId="164" fontId="4" fillId="5" borderId="13" xfId="0" applyNumberFormat="1" applyFont="1" applyFill="1" applyBorder="1" applyAlignment="1"/>
    <xf numFmtId="0" fontId="4" fillId="3" borderId="11" xfId="0" applyFont="1" applyFill="1" applyBorder="1" applyAlignment="1"/>
    <xf numFmtId="164" fontId="4" fillId="3" borderId="13" xfId="0" applyNumberFormat="1" applyFont="1" applyFill="1" applyBorder="1" applyAlignment="1"/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Expenses Comparison in the two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93595826583486"/>
          <c:y val="0.21553297116930151"/>
          <c:w val="0.72911264216972882"/>
          <c:h val="0.44101643581273847"/>
        </c:manualLayout>
      </c:layout>
      <c:barChart>
        <c:barDir val="col"/>
        <c:grouping val="clustered"/>
        <c:varyColors val="0"/>
        <c:ser>
          <c:idx val="0"/>
          <c:order val="0"/>
          <c:tx>
            <c:v>One class per year 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('One year per class'!$G$6:$G$9,'One year per class'!$G$13)</c:f>
              <c:strCache>
                <c:ptCount val="5"/>
                <c:pt idx="0">
                  <c:v>Total teacher &amp; support
 staff expenses</c:v>
                </c:pt>
                <c:pt idx="1">
                  <c:v>Total book &amp; learning
material expenses</c:v>
                </c:pt>
                <c:pt idx="2">
                  <c:v>Toatl default </c:v>
                </c:pt>
                <c:pt idx="3">
                  <c:v>Total building cost</c:v>
                </c:pt>
                <c:pt idx="4">
                  <c:v>Total expenses</c:v>
                </c:pt>
              </c:strCache>
            </c:strRef>
          </c:cat>
          <c:val>
            <c:numRef>
              <c:f>'One year per class'!$H$6:$H$9</c:f>
              <c:numCache>
                <c:formatCode>_([$KES]\ * #,##0.00_);_([$KES]\ * \(#,##0.00\);_([$KES]\ * "-"??_);_(@_)</c:formatCode>
                <c:ptCount val="4"/>
                <c:pt idx="0">
                  <c:v>11232000</c:v>
                </c:pt>
                <c:pt idx="1">
                  <c:v>3369600</c:v>
                </c:pt>
                <c:pt idx="2">
                  <c:v>2808000</c:v>
                </c:pt>
                <c:pt idx="3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1-4013-A608-1E870A6EBB11}"/>
            </c:ext>
          </c:extLst>
        </c:ser>
        <c:ser>
          <c:idx val="1"/>
          <c:order val="1"/>
          <c:tx>
            <c:v>Four classes per year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('One year per class'!$G$6:$G$9,'One year per class'!$G$13)</c:f>
              <c:strCache>
                <c:ptCount val="5"/>
                <c:pt idx="0">
                  <c:v>Total teacher &amp; support
 staff expenses</c:v>
                </c:pt>
                <c:pt idx="1">
                  <c:v>Total book &amp; learning
material expenses</c:v>
                </c:pt>
                <c:pt idx="2">
                  <c:v>Toatl default </c:v>
                </c:pt>
                <c:pt idx="3">
                  <c:v>Total building cost</c:v>
                </c:pt>
                <c:pt idx="4">
                  <c:v>Total expenses</c:v>
                </c:pt>
              </c:strCache>
            </c:strRef>
          </c:cat>
          <c:val>
            <c:numRef>
              <c:f>'Four classes in a year'!$E$6:$E$9</c:f>
              <c:numCache>
                <c:formatCode>_([$KES]\ * #,##0.00_);_([$KES]\ * \(#,##0.00\);_([$KES]\ * "-"??_);_(@_)</c:formatCode>
                <c:ptCount val="4"/>
                <c:pt idx="0">
                  <c:v>13824000</c:v>
                </c:pt>
                <c:pt idx="1">
                  <c:v>4147200</c:v>
                </c:pt>
                <c:pt idx="2">
                  <c:v>3456000</c:v>
                </c:pt>
                <c:pt idx="3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1-4013-A608-1E870A6EB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9414991"/>
        <c:axId val="1329412079"/>
      </c:barChart>
      <c:scatterChart>
        <c:scatterStyle val="lineMarker"/>
        <c:varyColors val="0"/>
        <c:ser>
          <c:idx val="2"/>
          <c:order val="2"/>
          <c:tx>
            <c:v>Total one class per year expense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'One year per class'!$G$13</c:f>
              <c:strCache>
                <c:ptCount val="1"/>
                <c:pt idx="0">
                  <c:v>Total expenses</c:v>
                </c:pt>
              </c:strCache>
            </c:strRef>
          </c:xVal>
          <c:yVal>
            <c:numRef>
              <c:f>'One year per class'!$H$13</c:f>
              <c:numCache>
                <c:formatCode>_([$KES]\ * #,##0.00_);_([$KES]\ * \(#,##0.00\);_([$KES]\ * "-"??_);_(@_)</c:formatCode>
                <c:ptCount val="1"/>
                <c:pt idx="0">
                  <c:v>18409600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D1-4013-A608-1E870A6EB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73839"/>
        <c:axId val="1270374671"/>
      </c:scatterChart>
      <c:scatterChart>
        <c:scatterStyle val="smoothMarker"/>
        <c:varyColors val="0"/>
        <c:ser>
          <c:idx val="3"/>
          <c:order val="3"/>
          <c:tx>
            <c:v>Total four classes per year expense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'Four classes in a year'!$D$15</c:f>
              <c:strCache>
                <c:ptCount val="1"/>
                <c:pt idx="0">
                  <c:v>Total expenses</c:v>
                </c:pt>
              </c:strCache>
            </c:strRef>
          </c:xVal>
          <c:yVal>
            <c:numRef>
              <c:f>'Four classes in a year'!$E$15</c:f>
              <c:numCache>
                <c:formatCode>_([$KES]\ * #,##0.00_);_([$KES]\ * \(#,##0.00\);_([$KES]\ * "-"??_);_(@_)</c:formatCode>
                <c:ptCount val="1"/>
                <c:pt idx="0">
                  <c:v>22427200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D1-4013-A608-1E870A6EB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73839"/>
        <c:axId val="1270374671"/>
      </c:scatterChart>
      <c:catAx>
        <c:axId val="132941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12079"/>
        <c:crosses val="autoZero"/>
        <c:auto val="1"/>
        <c:lblAlgn val="ctr"/>
        <c:lblOffset val="100"/>
        <c:noMultiLvlLbl val="0"/>
      </c:catAx>
      <c:valAx>
        <c:axId val="13294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[$KES]\ * #,##0.00_);_([$KES]\ * \(#,##0.00\);_([$KES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14991"/>
        <c:crosses val="autoZero"/>
        <c:crossBetween val="between"/>
      </c:valAx>
      <c:valAx>
        <c:axId val="1270374671"/>
        <c:scaling>
          <c:orientation val="minMax"/>
        </c:scaling>
        <c:delete val="1"/>
        <c:axPos val="r"/>
        <c:numFmt formatCode="_([$KES]\ * #,##0.00_);_([$KES]\ * \(#,##0.00\);_([$KES]\ * &quot;-&quot;??_);_(@_)" sourceLinked="1"/>
        <c:majorTickMark val="out"/>
        <c:minorTickMark val="none"/>
        <c:tickLblPos val="nextTo"/>
        <c:crossAx val="1270373839"/>
        <c:crosses val="max"/>
        <c:crossBetween val="midCat"/>
      </c:valAx>
      <c:valAx>
        <c:axId val="1270373839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74671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67206182560513"/>
          <c:y val="0.77680348322218473"/>
          <c:w val="0.46453313549770242"/>
          <c:h val="0.18843850744337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Revenue for the two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51947385887109"/>
          <c:y val="0.138740607102913"/>
          <c:w val="0.79242348058983048"/>
          <c:h val="0.79631197063964432"/>
        </c:manualLayout>
      </c:layout>
      <c:barChart>
        <c:barDir val="col"/>
        <c:grouping val="clustered"/>
        <c:varyColors val="0"/>
        <c:ser>
          <c:idx val="0"/>
          <c:order val="0"/>
          <c:tx>
            <c:v>one class per year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'One year per class'!$H$19</c:f>
              <c:numCache>
                <c:formatCode>_([$KES]\ * #,##0.00_);_([$KES]\ * \(#,##0.00\);_([$KES]\ * "-"??_);_(@_)</c:formatCode>
                <c:ptCount val="1"/>
                <c:pt idx="0">
                  <c:v>8070400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D-4BFA-9C6D-D670EAEBDC0F}"/>
            </c:ext>
          </c:extLst>
        </c:ser>
        <c:ser>
          <c:idx val="1"/>
          <c:order val="1"/>
          <c:tx>
            <c:v>four classes per year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'Four classes in a year'!$E$21</c:f>
              <c:numCache>
                <c:formatCode>_([$KES]\ * #,##0.00_);_([$KES]\ * \(#,##0.00\);_([$KES]\ * "-"??_);_(@_)</c:formatCode>
                <c:ptCount val="1"/>
                <c:pt idx="0">
                  <c:v>10532800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D-4BFA-9C6D-D670EAEBD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371343"/>
        <c:axId val="1270368847"/>
      </c:barChart>
      <c:catAx>
        <c:axId val="1270371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68847"/>
        <c:crosses val="autoZero"/>
        <c:auto val="1"/>
        <c:lblAlgn val="ctr"/>
        <c:lblOffset val="100"/>
        <c:noMultiLvlLbl val="0"/>
      </c:catAx>
      <c:valAx>
        <c:axId val="12703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KES]\ * #,##0.00_);_([$KES]\ * \(#,##0.00\);_([$KES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7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6734177384915"/>
          <c:y val="9.2537610707599083E-2"/>
          <c:w val="0.48136734344988485"/>
          <c:h val="4.742866247958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99060</xdr:rowOff>
    </xdr:from>
    <xdr:to>
      <xdr:col>13</xdr:col>
      <xdr:colOff>53340</xdr:colOff>
      <xdr:row>34</xdr:row>
      <xdr:rowOff>91440</xdr:rowOff>
    </xdr:to>
    <xdr:graphicFrame macro="">
      <xdr:nvGraphicFramePr>
        <xdr:cNvPr id="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144780</xdr:colOff>
      <xdr:row>3</xdr:row>
      <xdr:rowOff>68580</xdr:rowOff>
    </xdr:from>
    <xdr:to>
      <xdr:col>23</xdr:col>
      <xdr:colOff>15240</xdr:colOff>
      <xdr:row>34</xdr:row>
      <xdr:rowOff>60960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9" sqref="D9"/>
    </sheetView>
  </sheetViews>
  <sheetFormatPr defaultRowHeight="14.4" x14ac:dyDescent="0.3"/>
  <cols>
    <col min="1" max="1" width="43.44140625" customWidth="1"/>
    <col min="2" max="2" width="39.6640625" customWidth="1"/>
    <col min="4" max="4" width="8.6640625" customWidth="1"/>
    <col min="5" max="5" width="3.21875" hidden="1" customWidth="1"/>
    <col min="6" max="6" width="8.88671875" hidden="1" customWidth="1"/>
  </cols>
  <sheetData>
    <row r="1" spans="1:6" ht="24.6" customHeight="1" thickTop="1" thickBot="1" x14ac:dyDescent="0.35">
      <c r="A1" s="40" t="s">
        <v>20</v>
      </c>
      <c r="B1" s="41"/>
      <c r="C1" s="7"/>
      <c r="D1" s="7"/>
      <c r="E1" s="6"/>
      <c r="F1" s="6"/>
    </row>
    <row r="2" spans="1:6" ht="18" x14ac:dyDescent="0.35">
      <c r="A2" s="9" t="s">
        <v>30</v>
      </c>
      <c r="B2" s="10">
        <v>3</v>
      </c>
      <c r="C2" s="4"/>
      <c r="D2" s="4"/>
      <c r="E2" s="4"/>
      <c r="F2" s="4"/>
    </row>
    <row r="3" spans="1:6" ht="18" x14ac:dyDescent="0.35">
      <c r="A3" s="9" t="s">
        <v>33</v>
      </c>
      <c r="B3" s="10">
        <v>20</v>
      </c>
      <c r="C3" s="4"/>
      <c r="D3" s="4"/>
      <c r="E3" s="4"/>
      <c r="F3" s="4"/>
    </row>
    <row r="4" spans="1:6" ht="15" thickBot="1" x14ac:dyDescent="0.35">
      <c r="A4" s="11"/>
      <c r="B4" s="12"/>
      <c r="C4" s="8"/>
      <c r="D4" s="8"/>
      <c r="E4" s="8"/>
      <c r="F4" s="8"/>
    </row>
    <row r="5" spans="1:6" ht="26.4" customHeight="1" thickBot="1" x14ac:dyDescent="0.35">
      <c r="A5" s="42" t="s">
        <v>21</v>
      </c>
      <c r="B5" s="43"/>
      <c r="C5" s="7"/>
      <c r="D5" s="7"/>
      <c r="E5" s="6"/>
      <c r="F5" s="6"/>
    </row>
    <row r="6" spans="1:6" ht="18" x14ac:dyDescent="0.35">
      <c r="A6" s="9" t="s">
        <v>2</v>
      </c>
      <c r="B6" s="13">
        <v>250000</v>
      </c>
      <c r="C6" s="5"/>
      <c r="D6" s="5"/>
      <c r="E6" s="5"/>
      <c r="F6" s="5"/>
    </row>
    <row r="7" spans="1:6" ht="15" thickBot="1" x14ac:dyDescent="0.35">
      <c r="A7" s="11"/>
      <c r="B7" s="12"/>
      <c r="C7" s="8"/>
      <c r="D7" s="8"/>
      <c r="E7" s="8"/>
      <c r="F7" s="8"/>
    </row>
    <row r="8" spans="1:6" ht="26.4" customHeight="1" thickBot="1" x14ac:dyDescent="0.35">
      <c r="A8" s="42" t="s">
        <v>22</v>
      </c>
      <c r="B8" s="43"/>
      <c r="C8" s="7"/>
      <c r="D8" s="7"/>
      <c r="E8" s="6"/>
      <c r="F8" s="6"/>
    </row>
    <row r="9" spans="1:6" ht="18" x14ac:dyDescent="0.35">
      <c r="A9" s="9" t="s">
        <v>26</v>
      </c>
      <c r="B9" s="13">
        <v>18000</v>
      </c>
      <c r="C9" s="5"/>
      <c r="D9" s="5"/>
      <c r="E9" s="5"/>
      <c r="F9" s="5"/>
    </row>
    <row r="10" spans="1:6" ht="18" x14ac:dyDescent="0.35">
      <c r="A10" s="9" t="s">
        <v>27</v>
      </c>
      <c r="B10" s="13">
        <f>(B9*B2)</f>
        <v>54000</v>
      </c>
      <c r="C10" s="5"/>
      <c r="D10" s="5"/>
      <c r="E10" s="5"/>
      <c r="F10" s="5"/>
    </row>
    <row r="11" spans="1:6" ht="15" thickBot="1" x14ac:dyDescent="0.35">
      <c r="A11" s="11"/>
      <c r="B11" s="12"/>
      <c r="C11" s="8"/>
      <c r="D11" s="8"/>
      <c r="E11" s="8"/>
      <c r="F11" s="8"/>
    </row>
    <row r="12" spans="1:6" ht="28.2" customHeight="1" thickBot="1" x14ac:dyDescent="0.35">
      <c r="A12" s="42" t="s">
        <v>23</v>
      </c>
      <c r="B12" s="43"/>
      <c r="C12" s="7"/>
      <c r="D12" s="7"/>
      <c r="E12" s="6"/>
      <c r="F12" s="6"/>
    </row>
    <row r="13" spans="1:6" ht="18" x14ac:dyDescent="0.35">
      <c r="A13" s="14" t="s">
        <v>29</v>
      </c>
      <c r="B13" s="15">
        <v>0.4</v>
      </c>
      <c r="C13" s="4"/>
      <c r="D13" s="4"/>
      <c r="E13" s="4"/>
      <c r="F13" s="4"/>
    </row>
    <row r="14" spans="1:6" ht="18" x14ac:dyDescent="0.35">
      <c r="A14" s="14" t="s">
        <v>28</v>
      </c>
      <c r="B14" s="15">
        <v>0.12</v>
      </c>
      <c r="C14" s="4"/>
      <c r="D14" s="4"/>
      <c r="E14" s="4"/>
      <c r="F14" s="4"/>
    </row>
    <row r="15" spans="1:6" ht="15" thickBot="1" x14ac:dyDescent="0.35">
      <c r="A15" s="11"/>
      <c r="B15" s="12"/>
      <c r="C15" s="8"/>
      <c r="D15" s="8"/>
      <c r="E15" s="8"/>
      <c r="F15" s="8"/>
    </row>
    <row r="16" spans="1:6" ht="27" customHeight="1" thickBot="1" x14ac:dyDescent="0.35">
      <c r="A16" s="42" t="s">
        <v>24</v>
      </c>
      <c r="B16" s="43"/>
      <c r="C16" s="7"/>
      <c r="D16" s="7"/>
      <c r="E16" s="6"/>
      <c r="F16" s="6"/>
    </row>
    <row r="17" spans="1:6" ht="18" x14ac:dyDescent="0.35">
      <c r="A17" s="14" t="s">
        <v>31</v>
      </c>
      <c r="B17" s="15">
        <v>0.1</v>
      </c>
      <c r="C17" s="4"/>
      <c r="D17" s="4"/>
      <c r="E17" s="4"/>
      <c r="F17" s="4"/>
    </row>
    <row r="18" spans="1:6" ht="15" thickBot="1" x14ac:dyDescent="0.35">
      <c r="A18" s="11"/>
      <c r="B18" s="12"/>
      <c r="C18" s="8"/>
      <c r="D18" s="8"/>
      <c r="E18" s="8"/>
      <c r="F18" s="8"/>
    </row>
    <row r="19" spans="1:6" ht="24" customHeight="1" thickBot="1" x14ac:dyDescent="0.35">
      <c r="A19" s="42" t="s">
        <v>25</v>
      </c>
      <c r="B19" s="43"/>
      <c r="C19" s="7"/>
      <c r="D19" s="7"/>
      <c r="E19" s="6"/>
      <c r="F19" s="6"/>
    </row>
    <row r="20" spans="1:6" ht="18.600000000000001" thickBot="1" x14ac:dyDescent="0.4">
      <c r="A20" s="16" t="s">
        <v>32</v>
      </c>
      <c r="B20" s="17">
        <v>0.15</v>
      </c>
      <c r="C20" s="4"/>
      <c r="D20" s="4"/>
      <c r="E20" s="4"/>
      <c r="F20" s="4"/>
    </row>
    <row r="21" spans="1:6" ht="15" thickTop="1" x14ac:dyDescent="0.3">
      <c r="A21" s="8"/>
      <c r="B21" s="8"/>
      <c r="C21" s="8"/>
      <c r="D21" s="8"/>
      <c r="E21" s="8"/>
      <c r="F21" s="8"/>
    </row>
  </sheetData>
  <mergeCells count="6">
    <mergeCell ref="A1:B1"/>
    <mergeCell ref="A19:B19"/>
    <mergeCell ref="A16:B16"/>
    <mergeCell ref="A12:B12"/>
    <mergeCell ref="A8:B8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A4" zoomScale="78" workbookViewId="0">
      <selection activeCell="H22" sqref="H22"/>
    </sheetView>
  </sheetViews>
  <sheetFormatPr defaultRowHeight="14.4" x14ac:dyDescent="0.3"/>
  <cols>
    <col min="1" max="1" width="32.44140625" customWidth="1"/>
    <col min="2" max="2" width="32.5546875" customWidth="1"/>
    <col min="3" max="5" width="24.109375" bestFit="1" customWidth="1"/>
    <col min="7" max="7" width="41.5546875" customWidth="1"/>
    <col min="8" max="8" width="35.5546875" customWidth="1"/>
    <col min="12" max="13" width="8.88671875" customWidth="1"/>
    <col min="14" max="14" width="10.77734375" customWidth="1"/>
    <col min="15" max="15" width="14.5546875" bestFit="1" customWidth="1"/>
  </cols>
  <sheetData>
    <row r="1" spans="1:15" ht="31.8" customHeight="1" x14ac:dyDescent="0.35">
      <c r="A1" s="44" t="s">
        <v>0</v>
      </c>
      <c r="B1" s="44"/>
      <c r="C1" s="44"/>
      <c r="D1" s="44"/>
      <c r="E1" s="44"/>
      <c r="F1" s="44"/>
      <c r="G1" s="44"/>
      <c r="H1" s="44"/>
    </row>
    <row r="2" spans="1:15" ht="21" customHeight="1" x14ac:dyDescent="0.3">
      <c r="A2" s="19" t="s">
        <v>1</v>
      </c>
      <c r="B2" s="3">
        <v>1</v>
      </c>
      <c r="C2" s="3">
        <v>2</v>
      </c>
      <c r="D2" s="3">
        <v>3</v>
      </c>
      <c r="E2" s="3">
        <v>4</v>
      </c>
      <c r="F2" s="19"/>
      <c r="G2" s="19"/>
      <c r="O2" s="2"/>
    </row>
    <row r="3" spans="1:15" ht="37.200000000000003" customHeight="1" x14ac:dyDescent="0.3">
      <c r="A3" s="20" t="s">
        <v>38</v>
      </c>
      <c r="B3" s="3">
        <v>5</v>
      </c>
      <c r="C3" s="3">
        <v>6</v>
      </c>
      <c r="D3" s="3">
        <v>7</v>
      </c>
      <c r="E3" s="3">
        <v>8</v>
      </c>
      <c r="F3" s="19"/>
      <c r="G3" s="19"/>
    </row>
    <row r="4" spans="1:15" ht="35.4" customHeight="1" x14ac:dyDescent="0.3">
      <c r="A4" s="20" t="s">
        <v>40</v>
      </c>
      <c r="B4" s="3">
        <f>Variables!$B$3*B3</f>
        <v>100</v>
      </c>
      <c r="C4" s="3">
        <f>Variables!$B$3*C3</f>
        <v>120</v>
      </c>
      <c r="D4" s="3">
        <f>Variables!$B$3*D3</f>
        <v>140</v>
      </c>
      <c r="E4" s="3">
        <f>Variables!$B$3*E3</f>
        <v>160</v>
      </c>
      <c r="F4" s="19"/>
      <c r="G4" s="32" t="s">
        <v>13</v>
      </c>
      <c r="H4" s="24">
        <f>SUM(B4:E4)</f>
        <v>520</v>
      </c>
      <c r="O4" s="2"/>
    </row>
    <row r="5" spans="1:15" ht="37.200000000000003" customHeight="1" x14ac:dyDescent="0.3">
      <c r="A5" s="20" t="s">
        <v>39</v>
      </c>
      <c r="B5" s="31">
        <f>Variables!$B$10*'One year per class'!B4</f>
        <v>5400000</v>
      </c>
      <c r="C5" s="31">
        <f>Variables!$B$10*'One year per class'!C4</f>
        <v>6480000</v>
      </c>
      <c r="D5" s="31">
        <f>Variables!$B$10*'One year per class'!D4</f>
        <v>7560000</v>
      </c>
      <c r="E5" s="31">
        <f>Variables!$B$10*'One year per class'!E4</f>
        <v>8640000</v>
      </c>
      <c r="F5" s="19"/>
      <c r="G5" s="33" t="s">
        <v>9</v>
      </c>
      <c r="H5" s="25">
        <f>SUM(B5:E5)</f>
        <v>28080000</v>
      </c>
    </row>
    <row r="6" spans="1:15" ht="43.8" customHeight="1" x14ac:dyDescent="0.3">
      <c r="A6" s="20" t="s">
        <v>41</v>
      </c>
      <c r="B6" s="31">
        <f>Variables!$B$13*'One year per class'!B5</f>
        <v>2160000</v>
      </c>
      <c r="C6" s="31">
        <f>Variables!$B$13*'One year per class'!C5</f>
        <v>2592000</v>
      </c>
      <c r="D6" s="31">
        <f>Variables!$B$13*'One year per class'!D5</f>
        <v>3024000</v>
      </c>
      <c r="E6" s="31">
        <f>Variables!$B$13*'One year per class'!E5</f>
        <v>3456000</v>
      </c>
      <c r="F6" s="19"/>
      <c r="G6" s="32" t="s">
        <v>10</v>
      </c>
      <c r="H6" s="25">
        <f t="shared" ref="H6:H8" si="0">SUM(B6:E6)</f>
        <v>11232000</v>
      </c>
      <c r="O6" s="2"/>
    </row>
    <row r="7" spans="1:15" ht="39.6" customHeight="1" x14ac:dyDescent="0.3">
      <c r="A7" s="20" t="s">
        <v>42</v>
      </c>
      <c r="B7" s="31">
        <f>Variables!$B$14*'One year per class'!B5</f>
        <v>648000</v>
      </c>
      <c r="C7" s="31">
        <f>Variables!$B$14*'One year per class'!C5</f>
        <v>777600</v>
      </c>
      <c r="D7" s="31">
        <f>Variables!$B$14*'One year per class'!D5</f>
        <v>907200</v>
      </c>
      <c r="E7" s="31">
        <f>Variables!$B$14*'One year per class'!E5</f>
        <v>1036800</v>
      </c>
      <c r="F7" s="19"/>
      <c r="G7" s="32" t="s">
        <v>11</v>
      </c>
      <c r="H7" s="25">
        <f t="shared" si="0"/>
        <v>3369600</v>
      </c>
      <c r="O7" s="1"/>
    </row>
    <row r="8" spans="1:15" ht="33" customHeight="1" x14ac:dyDescent="0.3">
      <c r="A8" s="19" t="s">
        <v>8</v>
      </c>
      <c r="B8" s="31">
        <f>Variables!$B$17*'One year per class'!B5</f>
        <v>540000</v>
      </c>
      <c r="C8" s="31">
        <f>Variables!$B$17*'One year per class'!C5</f>
        <v>648000</v>
      </c>
      <c r="D8" s="31">
        <f>Variables!$B$17*'One year per class'!D5</f>
        <v>756000</v>
      </c>
      <c r="E8" s="31">
        <f>Variables!$B$17*'One year per class'!E5</f>
        <v>864000</v>
      </c>
      <c r="F8" s="19"/>
      <c r="G8" s="33" t="s">
        <v>12</v>
      </c>
      <c r="H8" s="25">
        <f t="shared" si="0"/>
        <v>2808000</v>
      </c>
      <c r="O8" s="1"/>
    </row>
    <row r="9" spans="1:15" ht="25.2" customHeight="1" x14ac:dyDescent="0.3">
      <c r="A9" s="19"/>
      <c r="B9" s="19"/>
      <c r="C9" s="19"/>
      <c r="D9" s="19"/>
      <c r="E9" s="19"/>
      <c r="F9" s="19"/>
      <c r="G9" s="23" t="s">
        <v>43</v>
      </c>
      <c r="H9" s="25">
        <f>Variables!$B$6*4</f>
        <v>1000000</v>
      </c>
      <c r="O9" s="1"/>
    </row>
    <row r="10" spans="1:15" ht="28.8" customHeight="1" x14ac:dyDescent="0.3">
      <c r="A10" s="19"/>
      <c r="B10" s="19"/>
      <c r="C10" s="19"/>
      <c r="D10" s="19"/>
      <c r="E10" s="19"/>
      <c r="F10" s="19"/>
      <c r="G10" s="19"/>
      <c r="H10" s="19"/>
      <c r="O10" s="1"/>
    </row>
    <row r="11" spans="1:15" ht="34.799999999999997" customHeight="1" x14ac:dyDescent="0.3">
      <c r="C11" s="19"/>
      <c r="D11" s="19"/>
      <c r="E11" s="19"/>
      <c r="F11" s="19"/>
      <c r="G11" s="19"/>
      <c r="H11" s="19"/>
      <c r="O11" s="1"/>
    </row>
    <row r="12" spans="1:15" ht="38.4" customHeight="1" x14ac:dyDescent="0.3">
      <c r="C12" s="19"/>
      <c r="D12" s="19"/>
      <c r="E12" s="19"/>
      <c r="F12" s="19"/>
      <c r="G12" s="19"/>
      <c r="H12" s="19"/>
    </row>
    <row r="13" spans="1:15" ht="25.05" customHeight="1" x14ac:dyDescent="0.3">
      <c r="C13" s="19"/>
      <c r="D13" s="19"/>
      <c r="E13" s="19"/>
      <c r="F13" s="19"/>
      <c r="G13" s="21" t="s">
        <v>14</v>
      </c>
      <c r="H13" s="34">
        <f>SUM(H6:H9)</f>
        <v>18409600</v>
      </c>
    </row>
    <row r="14" spans="1:15" ht="25.05" customHeight="1" x14ac:dyDescent="0.3">
      <c r="C14" s="19"/>
      <c r="D14" s="19"/>
      <c r="E14" s="19"/>
      <c r="F14" s="19"/>
      <c r="G14" s="21" t="s">
        <v>15</v>
      </c>
      <c r="H14" s="34">
        <v>1000000</v>
      </c>
    </row>
    <row r="15" spans="1:15" ht="25.05" customHeight="1" x14ac:dyDescent="0.3">
      <c r="C15" s="19"/>
      <c r="D15" s="19"/>
      <c r="E15" s="19"/>
      <c r="F15" s="19"/>
      <c r="G15" s="21" t="s">
        <v>16</v>
      </c>
      <c r="H15" s="35">
        <v>4</v>
      </c>
    </row>
    <row r="16" spans="1:15" ht="25.05" customHeight="1" x14ac:dyDescent="0.3">
      <c r="C16" s="19"/>
      <c r="D16" s="19"/>
      <c r="E16" s="19"/>
      <c r="F16" s="19"/>
      <c r="G16" s="21" t="s">
        <v>17</v>
      </c>
      <c r="H16" s="34">
        <f>(H14*Variables!B20*'One year per class'!H15)</f>
        <v>600000</v>
      </c>
    </row>
    <row r="17" spans="1:8" ht="25.05" customHeight="1" x14ac:dyDescent="0.3">
      <c r="C17" s="19"/>
      <c r="D17" s="19"/>
      <c r="E17" s="19"/>
      <c r="F17" s="19"/>
      <c r="G17" s="36" t="s">
        <v>45</v>
      </c>
      <c r="H17" s="37">
        <f>H14+H16</f>
        <v>1600000</v>
      </c>
    </row>
    <row r="18" spans="1:8" ht="25.05" customHeight="1" x14ac:dyDescent="0.3">
      <c r="A18" s="19"/>
      <c r="B18" s="3"/>
      <c r="C18" s="19"/>
      <c r="D18" s="19"/>
      <c r="E18" s="19"/>
      <c r="F18" s="19"/>
      <c r="G18" s="21" t="s">
        <v>18</v>
      </c>
      <c r="H18" s="34">
        <f>H13+H17</f>
        <v>20009600</v>
      </c>
    </row>
    <row r="19" spans="1:8" ht="25.05" customHeight="1" x14ac:dyDescent="0.3">
      <c r="A19" s="19"/>
      <c r="B19" s="18"/>
      <c r="C19" s="19"/>
      <c r="D19" s="19"/>
      <c r="E19" s="19"/>
      <c r="F19" s="19"/>
      <c r="G19" s="21" t="s">
        <v>46</v>
      </c>
      <c r="H19" s="34">
        <f>H5-H18</f>
        <v>8070400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A7" workbookViewId="0">
      <selection activeCell="E19" sqref="E19"/>
    </sheetView>
  </sheetViews>
  <sheetFormatPr defaultRowHeight="14.4" x14ac:dyDescent="0.3"/>
  <cols>
    <col min="1" max="1" width="51" customWidth="1"/>
    <col min="2" max="2" width="37.88671875" customWidth="1"/>
    <col min="4" max="4" width="55.6640625" customWidth="1"/>
    <col min="5" max="5" width="35.44140625" customWidth="1"/>
    <col min="7" max="7" width="9.109375" customWidth="1"/>
    <col min="8" max="8" width="8.33203125" customWidth="1"/>
    <col min="14" max="14" width="18.88671875" customWidth="1"/>
    <col min="15" max="15" width="14.5546875" bestFit="1" customWidth="1"/>
  </cols>
  <sheetData>
    <row r="1" spans="1:15" ht="20.399999999999999" x14ac:dyDescent="0.35">
      <c r="A1" s="45" t="s">
        <v>19</v>
      </c>
      <c r="B1" s="45"/>
      <c r="C1" s="45"/>
      <c r="D1" s="45"/>
      <c r="E1" s="45"/>
      <c r="F1" s="8"/>
      <c r="G1" s="8"/>
    </row>
    <row r="2" spans="1:15" ht="15.6" x14ac:dyDescent="0.3">
      <c r="A2" s="19" t="s">
        <v>1</v>
      </c>
      <c r="B2" s="3">
        <v>1</v>
      </c>
      <c r="C2" s="3"/>
      <c r="D2" s="3"/>
      <c r="E2" s="3"/>
      <c r="O2" s="2"/>
    </row>
    <row r="3" spans="1:15" ht="15.6" x14ac:dyDescent="0.3">
      <c r="A3" s="19" t="s">
        <v>6</v>
      </c>
      <c r="B3" s="3">
        <v>8</v>
      </c>
      <c r="C3" s="3"/>
      <c r="D3" s="3"/>
      <c r="E3" s="3"/>
    </row>
    <row r="4" spans="1:15" ht="27" customHeight="1" x14ac:dyDescent="0.3">
      <c r="A4" s="19" t="s">
        <v>4</v>
      </c>
      <c r="B4" s="3">
        <f>Variables!B3*'Four classes in a year'!B3</f>
        <v>160</v>
      </c>
      <c r="C4" s="3"/>
      <c r="D4" s="22" t="s">
        <v>34</v>
      </c>
      <c r="E4" s="24">
        <f>B4*4</f>
        <v>640</v>
      </c>
      <c r="O4" s="2"/>
    </row>
    <row r="5" spans="1:15" ht="26.4" customHeight="1" x14ac:dyDescent="0.3">
      <c r="A5" s="19" t="s">
        <v>5</v>
      </c>
      <c r="B5" s="18">
        <f>(Variables!B10*'Four classes in a year'!B4)</f>
        <v>8640000</v>
      </c>
      <c r="C5" s="3"/>
      <c r="D5" s="23" t="s">
        <v>9</v>
      </c>
      <c r="E5" s="25">
        <f>B5*4</f>
        <v>34560000</v>
      </c>
    </row>
    <row r="6" spans="1:15" ht="33.6" customHeight="1" x14ac:dyDescent="0.3">
      <c r="A6" s="19" t="s">
        <v>3</v>
      </c>
      <c r="B6" s="18">
        <f>Variables!B13*'Four classes in a year'!$B$5</f>
        <v>3456000</v>
      </c>
      <c r="C6" s="3"/>
      <c r="D6" s="22" t="s">
        <v>35</v>
      </c>
      <c r="E6" s="25">
        <f>B6*4</f>
        <v>13824000</v>
      </c>
      <c r="O6" s="2"/>
    </row>
    <row r="7" spans="1:15" ht="30.6" customHeight="1" x14ac:dyDescent="0.3">
      <c r="A7" s="19" t="s">
        <v>7</v>
      </c>
      <c r="B7" s="18">
        <f>Variables!B14*'Four classes in a year'!$B$5</f>
        <v>1036800</v>
      </c>
      <c r="C7" s="3"/>
      <c r="D7" s="22" t="s">
        <v>36</v>
      </c>
      <c r="E7" s="25">
        <f>B7*4</f>
        <v>4147200</v>
      </c>
      <c r="O7" s="1"/>
    </row>
    <row r="8" spans="1:15" ht="31.2" customHeight="1" x14ac:dyDescent="0.3">
      <c r="A8" s="19" t="s">
        <v>8</v>
      </c>
      <c r="B8" s="18">
        <f>Variables!B17*'Four classes in a year'!$B$5</f>
        <v>864000</v>
      </c>
      <c r="C8" s="3"/>
      <c r="D8" s="23" t="s">
        <v>37</v>
      </c>
      <c r="E8" s="25">
        <f>B8*4</f>
        <v>3456000</v>
      </c>
      <c r="O8" s="1"/>
    </row>
    <row r="9" spans="1:15" ht="31.2" customHeight="1" x14ac:dyDescent="0.3">
      <c r="A9" s="19"/>
      <c r="B9" s="18"/>
      <c r="C9" s="3"/>
      <c r="D9" s="23" t="s">
        <v>43</v>
      </c>
      <c r="E9" s="25">
        <f>Variables!$B$6*4</f>
        <v>1000000</v>
      </c>
      <c r="O9" s="1"/>
    </row>
    <row r="10" spans="1:15" ht="15.6" x14ac:dyDescent="0.3">
      <c r="A10" s="19"/>
      <c r="B10" s="3"/>
      <c r="C10" s="3"/>
      <c r="D10" s="3"/>
      <c r="E10" s="3"/>
      <c r="O10" s="1"/>
    </row>
    <row r="11" spans="1:15" ht="15.6" x14ac:dyDescent="0.3">
      <c r="A11" s="19"/>
      <c r="B11" s="3"/>
      <c r="C11" s="3"/>
      <c r="D11" s="3"/>
      <c r="E11" s="3"/>
      <c r="O11" s="1"/>
    </row>
    <row r="12" spans="1:15" ht="15.6" x14ac:dyDescent="0.3">
      <c r="A12" s="19"/>
      <c r="B12" s="3"/>
      <c r="C12" s="3"/>
      <c r="D12" s="3"/>
      <c r="E12" s="3"/>
      <c r="O12" s="1"/>
    </row>
    <row r="13" spans="1:15" ht="15.6" x14ac:dyDescent="0.3">
      <c r="A13" s="19"/>
      <c r="B13" s="3"/>
      <c r="C13" s="3"/>
      <c r="D13" s="3"/>
      <c r="E13" s="3"/>
    </row>
    <row r="14" spans="1:15" ht="16.2" thickBot="1" x14ac:dyDescent="0.35">
      <c r="A14" s="19"/>
      <c r="B14" s="3"/>
      <c r="C14" s="3"/>
      <c r="D14" s="3"/>
      <c r="E14" s="3"/>
    </row>
    <row r="15" spans="1:15" ht="25.05" customHeight="1" x14ac:dyDescent="0.3">
      <c r="C15" s="3"/>
      <c r="D15" s="26" t="s">
        <v>14</v>
      </c>
      <c r="E15" s="29">
        <f>SUM(E6:E9)</f>
        <v>22427200</v>
      </c>
    </row>
    <row r="16" spans="1:15" ht="25.05" customHeight="1" x14ac:dyDescent="0.3">
      <c r="C16" s="3"/>
      <c r="D16" s="27" t="s">
        <v>15</v>
      </c>
      <c r="E16" s="29">
        <v>1000000</v>
      </c>
    </row>
    <row r="17" spans="3:5" ht="25.05" customHeight="1" x14ac:dyDescent="0.3">
      <c r="C17" s="3"/>
      <c r="D17" s="27" t="s">
        <v>16</v>
      </c>
      <c r="E17" s="30">
        <v>4</v>
      </c>
    </row>
    <row r="18" spans="3:5" ht="25.05" customHeight="1" x14ac:dyDescent="0.3">
      <c r="C18" s="3"/>
      <c r="D18" s="27" t="s">
        <v>17</v>
      </c>
      <c r="E18" s="29">
        <f>(E16*Variables!B20*'Four classes in a year'!E17)</f>
        <v>600000</v>
      </c>
    </row>
    <row r="19" spans="3:5" ht="25.05" customHeight="1" x14ac:dyDescent="0.3">
      <c r="C19" s="3"/>
      <c r="D19" s="38" t="s">
        <v>44</v>
      </c>
      <c r="E19" s="39">
        <f>E16+E18</f>
        <v>1600000</v>
      </c>
    </row>
    <row r="20" spans="3:5" ht="25.05" customHeight="1" x14ac:dyDescent="0.3">
      <c r="C20" s="3"/>
      <c r="D20" s="27" t="s">
        <v>18</v>
      </c>
      <c r="E20" s="29">
        <f>E15+E19</f>
        <v>24027200</v>
      </c>
    </row>
    <row r="21" spans="3:5" ht="25.05" customHeight="1" thickBot="1" x14ac:dyDescent="0.35">
      <c r="C21" s="3"/>
      <c r="D21" s="28" t="s">
        <v>47</v>
      </c>
      <c r="E21" s="29">
        <f>E5-E20</f>
        <v>10532800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T38" sqref="T38"/>
    </sheetView>
  </sheetViews>
  <sheetFormatPr defaultRowHeight="14.4" x14ac:dyDescent="0.3"/>
  <cols>
    <col min="1" max="2" width="8.886718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One year per class</vt:lpstr>
      <vt:lpstr>Four classes in a year</vt:lpstr>
      <vt:lpstr>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</dc:creator>
  <cp:lastModifiedBy>BRENDA</cp:lastModifiedBy>
  <dcterms:created xsi:type="dcterms:W3CDTF">2024-04-04T16:02:44Z</dcterms:created>
  <dcterms:modified xsi:type="dcterms:W3CDTF">2024-04-12T00:41:25Z</dcterms:modified>
</cp:coreProperties>
</file>