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0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<sst xmlns="http://schemas.openxmlformats.org/spreadsheetml/2006/main" count="80" uniqueCount="29">
  <si>
    <t>id</t>
  </si>
  <si>
    <t>name</t>
  </si>
  <si>
    <t>nstage</t>
  </si>
  <si>
    <t>fstage</t>
  </si>
  <si>
    <t>pstage</t>
  </si>
  <si>
    <t>PFLOW</t>
  </si>
  <si>
    <t>PFRAC</t>
  </si>
  <si>
    <t>LETHA</t>
  </si>
  <si>
    <t>LMETHA</t>
  </si>
  <si>
    <t>LH2O</t>
  </si>
  <si>
    <t>HMETHA</t>
  </si>
  <si>
    <t>HH20</t>
  </si>
  <si>
    <t>REB</t>
  </si>
  <si>
    <t>COND</t>
  </si>
  <si>
    <t>DCOL</t>
  </si>
  <si>
    <t>RR</t>
  </si>
  <si>
    <t>BR</t>
  </si>
  <si>
    <t>TAC</t>
  </si>
  <si>
    <t>TEC</t>
  </si>
  <si>
    <t>TCC</t>
  </si>
  <si>
    <t>CSCIN</t>
  </si>
  <si>
    <t>TCIN</t>
  </si>
  <si>
    <t>HECIN</t>
  </si>
  <si>
    <t>MS</t>
  </si>
  <si>
    <t>HTRAY</t>
  </si>
  <si>
    <t>HCOL</t>
  </si>
  <si>
    <t>A</t>
  </si>
  <si>
    <t>BEST RESULT</t>
  </si>
  <si>
    <t>ASPEN11142.db1110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</si>
</sst>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E+00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8"/>
      <color rgb="FF000000"/>
      <name val="Times New Roman"/>
      <charset val="134"/>
    </font>
    <font>
      <sz val="8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11" fontId="3" fillId="3" borderId="3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176" fontId="1" fillId="4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D53"/>
  <sheetViews>
    <sheetView tabSelected="1" zoomScale="70" zoomScaleNormal="70" topLeftCell="F1" workbookViewId="0">
      <selection activeCell="AC1" sqref="AC1"/>
    </sheetView>
  </sheetViews>
  <sheetFormatPr defaultColWidth="8.72727272727273" defaultRowHeight="14"/>
  <cols>
    <col min="1" max="6" width="8.72727272727273" style="1"/>
    <col min="7" max="7" width="9.36363636363636" style="1"/>
    <col min="8" max="13" width="8.72727272727273" style="1"/>
    <col min="14" max="14" width="9.36363636363636" style="1"/>
    <col min="15" max="17" width="8.72727272727273" style="1"/>
    <col min="18" max="24" width="12.8181818181818" style="2"/>
    <col min="25" max="25" width="8.72727272727273" style="2"/>
    <col min="26" max="26" width="9.54545454545454" style="2"/>
    <col min="27" max="27" width="12.8181818181818" style="2"/>
    <col min="28" max="29" width="8.72727272727273" style="1"/>
    <col min="30" max="30" width="12.9090909090909" style="1" customWidth="1"/>
    <col min="31" max="16384" width="8.72727272727273" style="1"/>
  </cols>
  <sheetData>
    <row r="1" spans="1: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0"/>
      <c r="AC1" s="10"/>
      <c r="AD1" s="11" t="s">
        <v>27</v>
      </c>
    </row>
    <row r="2" ht="21" spans="1:30">
      <c r="A2" s="4">
        <v>290</v>
      </c>
      <c r="B2" s="5" t="s">
        <v>28</v>
      </c>
      <c r="C2" s="5">
        <v>39</v>
      </c>
      <c r="D2" s="5">
        <v>18</v>
      </c>
      <c r="E2" s="5">
        <v>32</v>
      </c>
      <c r="F2" s="5">
        <v>302.339</v>
      </c>
      <c r="G2" s="5">
        <v>0.000509361723</v>
      </c>
      <c r="H2" s="5">
        <v>0</v>
      </c>
      <c r="I2" s="5">
        <v>0.999983</v>
      </c>
      <c r="J2" s="6">
        <v>1e-6</v>
      </c>
      <c r="K2" s="6">
        <v>1.7e-5</v>
      </c>
      <c r="L2" s="5">
        <v>0.999983</v>
      </c>
      <c r="M2" s="5">
        <v>27471.2268</v>
      </c>
      <c r="N2" s="5">
        <v>-41961.176</v>
      </c>
      <c r="O2" s="5">
        <v>4.798</v>
      </c>
      <c r="P2" s="5">
        <v>4.364</v>
      </c>
      <c r="Q2" s="8">
        <v>4.792</v>
      </c>
      <c r="R2" s="9">
        <f t="shared" ref="R2:R53" si="0">S2+T2/3</f>
        <v>14019448.450347</v>
      </c>
      <c r="S2" s="9">
        <f t="shared" ref="S2:S53" si="1">M2*224.064-N2*10.195</f>
        <v>6583107.1510352</v>
      </c>
      <c r="T2" s="9">
        <f t="shared" ref="T2:T53" si="2">U2+V2+W2</f>
        <v>22309023.8979353</v>
      </c>
      <c r="U2" s="9">
        <f t="shared" ref="U2:U53" si="3">X2*39793.32*O2^1.066*Z2^0.802</f>
        <v>17451649.535912</v>
      </c>
      <c r="V2" s="9">
        <f t="shared" ref="V2:V53" si="4">X2*97.243*O2^1.55*Y2</f>
        <v>145867.083239936</v>
      </c>
      <c r="W2" s="9">
        <f t="shared" ref="W2:W53" si="5">X2*1775.26*AA2^0.65</f>
        <v>4711507.27878334</v>
      </c>
      <c r="X2" s="9">
        <f t="shared" ref="X2:X53" si="6">1638.2/280</f>
        <v>5.85071428571429</v>
      </c>
      <c r="Y2" s="9">
        <f t="shared" ref="Y2:Y53" si="7">(C2-2)*0.6096</f>
        <v>22.5552</v>
      </c>
      <c r="Z2" s="9">
        <f t="shared" ref="Z2:Z53" si="8">Y2*1.2</f>
        <v>27.06624</v>
      </c>
      <c r="AA2" s="9">
        <f t="shared" ref="AA2:AA53" si="9">(M2-N2)/0.568/10</f>
        <v>12224.0145774648</v>
      </c>
      <c r="AB2" s="10"/>
      <c r="AC2" s="10">
        <f t="shared" ref="AC2:AC53" si="10">ROUNDUP(A2/100,0)</f>
        <v>3</v>
      </c>
      <c r="AD2" s="12">
        <f>MIN(R2:R2)</f>
        <v>14019448.450347</v>
      </c>
    </row>
    <row r="3" ht="21" spans="1:30">
      <c r="A3" s="4">
        <v>425</v>
      </c>
      <c r="B3" s="5" t="s">
        <v>28</v>
      </c>
      <c r="C3" s="5">
        <v>28</v>
      </c>
      <c r="D3" s="5">
        <v>13</v>
      </c>
      <c r="E3" s="5">
        <v>21</v>
      </c>
      <c r="F3" s="5">
        <v>1328.508</v>
      </c>
      <c r="G3" s="5">
        <v>0.00028400285</v>
      </c>
      <c r="H3" s="6">
        <v>9e-6</v>
      </c>
      <c r="I3" s="5">
        <v>0.999756</v>
      </c>
      <c r="J3" s="5">
        <v>0.000216</v>
      </c>
      <c r="K3" s="6">
        <v>8.4e-5</v>
      </c>
      <c r="L3" s="5">
        <v>0.999916</v>
      </c>
      <c r="M3" s="5">
        <v>12879.5503</v>
      </c>
      <c r="N3" s="5">
        <v>-27378.792</v>
      </c>
      <c r="O3" s="5">
        <v>3.802</v>
      </c>
      <c r="P3" s="5">
        <v>2.552</v>
      </c>
      <c r="Q3" s="8">
        <v>2.314</v>
      </c>
      <c r="R3" s="9">
        <f t="shared" si="0"/>
        <v>7711438.29579418</v>
      </c>
      <c r="S3" s="9">
        <f t="shared" si="1"/>
        <v>3164970.3428592</v>
      </c>
      <c r="T3" s="9">
        <f t="shared" si="2"/>
        <v>13639403.8588049</v>
      </c>
      <c r="U3" s="9">
        <f t="shared" si="3"/>
        <v>10261952.9118722</v>
      </c>
      <c r="V3" s="9">
        <f t="shared" si="4"/>
        <v>71466.7972070483</v>
      </c>
      <c r="W3" s="9">
        <f t="shared" si="5"/>
        <v>3305984.14972573</v>
      </c>
      <c r="X3" s="9">
        <f t="shared" si="6"/>
        <v>5.85071428571429</v>
      </c>
      <c r="Y3" s="9">
        <f t="shared" si="7"/>
        <v>15.8496</v>
      </c>
      <c r="Z3" s="9">
        <f t="shared" si="8"/>
        <v>19.01952</v>
      </c>
      <c r="AA3" s="9">
        <f t="shared" si="9"/>
        <v>7087.73632042254</v>
      </c>
      <c r="AB3" s="10"/>
      <c r="AC3" s="10">
        <f t="shared" si="10"/>
        <v>5</v>
      </c>
      <c r="AD3" s="12">
        <f>MIN(R2:R3)</f>
        <v>7711438.29579418</v>
      </c>
    </row>
    <row r="4" ht="21" spans="1:30">
      <c r="A4" s="4">
        <v>465</v>
      </c>
      <c r="B4" s="5" t="s">
        <v>28</v>
      </c>
      <c r="C4" s="5">
        <v>27</v>
      </c>
      <c r="D4" s="5">
        <v>9</v>
      </c>
      <c r="E4" s="5">
        <v>21</v>
      </c>
      <c r="F4" s="5">
        <v>349.831</v>
      </c>
      <c r="G4" s="5">
        <v>0.000543690689</v>
      </c>
      <c r="H4" s="6">
        <v>6e-6</v>
      </c>
      <c r="I4" s="5">
        <v>0.99903</v>
      </c>
      <c r="J4" s="5">
        <v>0.000947</v>
      </c>
      <c r="K4" s="6">
        <v>6.2e-5</v>
      </c>
      <c r="L4" s="5">
        <v>0.999938</v>
      </c>
      <c r="M4" s="5">
        <v>22304.1542</v>
      </c>
      <c r="N4" s="5">
        <v>-36797.3338</v>
      </c>
      <c r="O4" s="5">
        <v>4.462</v>
      </c>
      <c r="P4" s="5">
        <v>3.69</v>
      </c>
      <c r="Q4" s="8">
        <v>3.931</v>
      </c>
      <c r="R4" s="9">
        <f t="shared" si="0"/>
        <v>10747888.1923093</v>
      </c>
      <c r="S4" s="9">
        <f t="shared" si="1"/>
        <v>5372706.8247598</v>
      </c>
      <c r="T4" s="9">
        <f t="shared" si="2"/>
        <v>16125544.1026486</v>
      </c>
      <c r="U4" s="9">
        <f t="shared" si="3"/>
        <v>11794373.7172417</v>
      </c>
      <c r="V4" s="9">
        <f t="shared" si="4"/>
        <v>88068.9935119126</v>
      </c>
      <c r="W4" s="9">
        <f t="shared" si="5"/>
        <v>4243101.39189492</v>
      </c>
      <c r="X4" s="9">
        <f t="shared" si="6"/>
        <v>5.85071428571429</v>
      </c>
      <c r="Y4" s="9">
        <f t="shared" si="7"/>
        <v>15.24</v>
      </c>
      <c r="Z4" s="9">
        <f t="shared" si="8"/>
        <v>18.288</v>
      </c>
      <c r="AA4" s="9">
        <f t="shared" si="9"/>
        <v>10405.1915492958</v>
      </c>
      <c r="AB4" s="10"/>
      <c r="AC4" s="10">
        <f t="shared" si="10"/>
        <v>5</v>
      </c>
      <c r="AD4" s="12">
        <f>MIN(R2:R4)</f>
        <v>7711438.29579418</v>
      </c>
    </row>
    <row r="5" ht="21" spans="1:30">
      <c r="A5" s="4">
        <v>479</v>
      </c>
      <c r="B5" s="5" t="s">
        <v>28</v>
      </c>
      <c r="C5" s="5">
        <v>24</v>
      </c>
      <c r="D5" s="5">
        <v>10</v>
      </c>
      <c r="E5" s="5">
        <v>17</v>
      </c>
      <c r="F5" s="5">
        <v>729.123</v>
      </c>
      <c r="G5" s="5">
        <v>0.000518430761</v>
      </c>
      <c r="H5" s="6">
        <v>7e-6</v>
      </c>
      <c r="I5" s="5">
        <v>0.999495</v>
      </c>
      <c r="J5" s="5">
        <v>0.000481</v>
      </c>
      <c r="K5" s="6">
        <v>2.5e-5</v>
      </c>
      <c r="L5" s="5">
        <v>0.999975</v>
      </c>
      <c r="M5" s="5">
        <v>22001.2295</v>
      </c>
      <c r="N5" s="5">
        <v>-36496.402</v>
      </c>
      <c r="O5" s="5">
        <v>4.445</v>
      </c>
      <c r="P5" s="5">
        <v>3.715</v>
      </c>
      <c r="Q5" s="8">
        <v>3.899</v>
      </c>
      <c r="R5" s="9">
        <f t="shared" si="0"/>
        <v>10266361.684257</v>
      </c>
      <c r="S5" s="9">
        <f t="shared" si="1"/>
        <v>5301764.305078</v>
      </c>
      <c r="T5" s="9">
        <f t="shared" si="2"/>
        <v>14893792.1375371</v>
      </c>
      <c r="U5" s="9">
        <f t="shared" si="3"/>
        <v>10601877.2676656</v>
      </c>
      <c r="V5" s="9">
        <f t="shared" si="4"/>
        <v>77043.5195418097</v>
      </c>
      <c r="W5" s="9">
        <f t="shared" si="5"/>
        <v>4214871.35032969</v>
      </c>
      <c r="X5" s="9">
        <f t="shared" si="6"/>
        <v>5.85071428571429</v>
      </c>
      <c r="Y5" s="9">
        <f t="shared" si="7"/>
        <v>13.4112</v>
      </c>
      <c r="Z5" s="9">
        <f t="shared" si="8"/>
        <v>16.09344</v>
      </c>
      <c r="AA5" s="9">
        <f t="shared" si="9"/>
        <v>10298.8787852113</v>
      </c>
      <c r="AB5" s="10"/>
      <c r="AC5" s="10">
        <f t="shared" si="10"/>
        <v>5</v>
      </c>
      <c r="AD5" s="12">
        <f>MIN(R2:R5)</f>
        <v>7711438.29579418</v>
      </c>
    </row>
    <row r="6" ht="21" spans="1:30">
      <c r="A6" s="4">
        <v>545</v>
      </c>
      <c r="B6" s="5" t="s">
        <v>28</v>
      </c>
      <c r="C6" s="5">
        <v>34</v>
      </c>
      <c r="D6" s="5">
        <v>16</v>
      </c>
      <c r="E6" s="5">
        <v>24</v>
      </c>
      <c r="F6" s="5">
        <v>278.9</v>
      </c>
      <c r="G6" s="5">
        <v>0.00135353077</v>
      </c>
      <c r="H6" s="6">
        <v>5e-6</v>
      </c>
      <c r="I6" s="5">
        <v>0.999963</v>
      </c>
      <c r="J6" s="6">
        <v>1.5e-5</v>
      </c>
      <c r="K6" s="6">
        <v>1e-6</v>
      </c>
      <c r="L6" s="5">
        <v>0.999999</v>
      </c>
      <c r="M6" s="5">
        <v>18030.1142</v>
      </c>
      <c r="N6" s="5">
        <v>-32519.2524</v>
      </c>
      <c r="O6" s="5">
        <v>4.174</v>
      </c>
      <c r="P6" s="5">
        <v>3.157</v>
      </c>
      <c r="Q6" s="8">
        <v>3.137</v>
      </c>
      <c r="R6" s="9">
        <f t="shared" si="0"/>
        <v>10146246.1331628</v>
      </c>
      <c r="S6" s="9">
        <f t="shared" si="1"/>
        <v>4371433.2863268</v>
      </c>
      <c r="T6" s="9">
        <f t="shared" si="2"/>
        <v>17324438.540508</v>
      </c>
      <c r="U6" s="9">
        <f t="shared" si="3"/>
        <v>13389602.0366126</v>
      </c>
      <c r="V6" s="9">
        <f t="shared" si="4"/>
        <v>101652.593829487</v>
      </c>
      <c r="W6" s="9">
        <f t="shared" si="5"/>
        <v>3833183.91006587</v>
      </c>
      <c r="X6" s="9">
        <f t="shared" si="6"/>
        <v>5.85071428571429</v>
      </c>
      <c r="Y6" s="9">
        <f t="shared" si="7"/>
        <v>19.5072</v>
      </c>
      <c r="Z6" s="9">
        <f t="shared" si="8"/>
        <v>23.40864</v>
      </c>
      <c r="AA6" s="9">
        <f t="shared" si="9"/>
        <v>8899.53637323944</v>
      </c>
      <c r="AB6" s="10"/>
      <c r="AC6" s="10">
        <f t="shared" si="10"/>
        <v>6</v>
      </c>
      <c r="AD6" s="12">
        <f>MIN(R2:R6)</f>
        <v>7711438.29579418</v>
      </c>
    </row>
    <row r="7" ht="21" spans="1:30">
      <c r="A7" s="4">
        <v>590</v>
      </c>
      <c r="B7" s="5" t="s">
        <v>28</v>
      </c>
      <c r="C7" s="5">
        <v>28</v>
      </c>
      <c r="D7" s="5">
        <v>13</v>
      </c>
      <c r="E7" s="5">
        <v>21</v>
      </c>
      <c r="F7" s="5">
        <v>1325.942</v>
      </c>
      <c r="G7" s="5">
        <v>0.00028455249</v>
      </c>
      <c r="H7" s="6">
        <v>9e-6</v>
      </c>
      <c r="I7" s="5">
        <v>0.999756</v>
      </c>
      <c r="J7" s="5">
        <v>0.000216</v>
      </c>
      <c r="K7" s="6">
        <v>8.4e-5</v>
      </c>
      <c r="L7" s="5">
        <v>0.999916</v>
      </c>
      <c r="M7" s="5">
        <v>12879.5503</v>
      </c>
      <c r="N7" s="5">
        <v>-27378.792</v>
      </c>
      <c r="O7" s="5">
        <v>3.802</v>
      </c>
      <c r="P7" s="5">
        <v>2.552</v>
      </c>
      <c r="Q7" s="8">
        <v>2.314</v>
      </c>
      <c r="R7" s="9">
        <f t="shared" si="0"/>
        <v>7711438.29579418</v>
      </c>
      <c r="S7" s="9">
        <f t="shared" si="1"/>
        <v>3164970.3428592</v>
      </c>
      <c r="T7" s="9">
        <f t="shared" si="2"/>
        <v>13639403.8588049</v>
      </c>
      <c r="U7" s="9">
        <f t="shared" si="3"/>
        <v>10261952.9118722</v>
      </c>
      <c r="V7" s="9">
        <f t="shared" si="4"/>
        <v>71466.7972070483</v>
      </c>
      <c r="W7" s="9">
        <f t="shared" si="5"/>
        <v>3305984.14972573</v>
      </c>
      <c r="X7" s="9">
        <f t="shared" si="6"/>
        <v>5.85071428571429</v>
      </c>
      <c r="Y7" s="9">
        <f t="shared" si="7"/>
        <v>15.8496</v>
      </c>
      <c r="Z7" s="9">
        <f t="shared" si="8"/>
        <v>19.01952</v>
      </c>
      <c r="AA7" s="9">
        <f t="shared" si="9"/>
        <v>7087.73632042254</v>
      </c>
      <c r="AB7" s="10"/>
      <c r="AC7" s="10">
        <f t="shared" si="10"/>
        <v>6</v>
      </c>
      <c r="AD7" s="12">
        <f>MIN(R2:R7)</f>
        <v>7711438.29579418</v>
      </c>
    </row>
    <row r="8" ht="21" spans="1:30">
      <c r="A8" s="4">
        <v>648</v>
      </c>
      <c r="B8" s="5" t="s">
        <v>28</v>
      </c>
      <c r="C8" s="5">
        <v>36</v>
      </c>
      <c r="D8" s="5">
        <v>11</v>
      </c>
      <c r="E8" s="5">
        <v>21</v>
      </c>
      <c r="F8" s="5">
        <v>12.428</v>
      </c>
      <c r="G8" s="5">
        <v>0.0220706495</v>
      </c>
      <c r="H8" s="6">
        <v>7e-6</v>
      </c>
      <c r="I8" s="5">
        <v>0.999743</v>
      </c>
      <c r="J8" s="5">
        <v>0.000232</v>
      </c>
      <c r="K8" s="5">
        <v>0</v>
      </c>
      <c r="L8" s="5">
        <v>1</v>
      </c>
      <c r="M8" s="5">
        <v>23211.1633</v>
      </c>
      <c r="N8" s="5">
        <v>-37699.1059</v>
      </c>
      <c r="O8" s="5">
        <v>4.523</v>
      </c>
      <c r="P8" s="5">
        <v>3.773</v>
      </c>
      <c r="Q8" s="8">
        <v>4.027</v>
      </c>
      <c r="R8" s="9">
        <f t="shared" si="0"/>
        <v>12172578.7513568</v>
      </c>
      <c r="S8" s="9">
        <f t="shared" si="1"/>
        <v>5585128.4783017</v>
      </c>
      <c r="T8" s="9">
        <f t="shared" si="2"/>
        <v>19762350.8191652</v>
      </c>
      <c r="U8" s="9">
        <f t="shared" si="3"/>
        <v>15312965.8677781</v>
      </c>
      <c r="V8" s="9">
        <f t="shared" si="4"/>
        <v>122321.366818359</v>
      </c>
      <c r="W8" s="9">
        <f t="shared" si="5"/>
        <v>4327063.58456867</v>
      </c>
      <c r="X8" s="9">
        <f t="shared" si="6"/>
        <v>5.85071428571429</v>
      </c>
      <c r="Y8" s="9">
        <f t="shared" si="7"/>
        <v>20.7264</v>
      </c>
      <c r="Z8" s="9">
        <f t="shared" si="8"/>
        <v>24.87168</v>
      </c>
      <c r="AA8" s="9">
        <f t="shared" si="9"/>
        <v>10723.638943662</v>
      </c>
      <c r="AB8" s="10"/>
      <c r="AC8" s="10">
        <f t="shared" si="10"/>
        <v>7</v>
      </c>
      <c r="AD8" s="12">
        <f>MIN(R2:R8)</f>
        <v>7711438.29579418</v>
      </c>
    </row>
    <row r="9" ht="21" spans="1:30">
      <c r="A9" s="4">
        <v>653</v>
      </c>
      <c r="B9" s="5" t="s">
        <v>28</v>
      </c>
      <c r="C9" s="5">
        <v>24</v>
      </c>
      <c r="D9" s="5">
        <v>11</v>
      </c>
      <c r="E9" s="5">
        <v>16</v>
      </c>
      <c r="F9" s="5">
        <v>790.324</v>
      </c>
      <c r="G9" s="5">
        <v>0.000479676769</v>
      </c>
      <c r="H9" s="6">
        <v>6e-6</v>
      </c>
      <c r="I9" s="5">
        <v>0.999783</v>
      </c>
      <c r="J9" s="5">
        <v>0.000193</v>
      </c>
      <c r="K9" s="6">
        <v>3e-6</v>
      </c>
      <c r="L9" s="5">
        <v>0.999997</v>
      </c>
      <c r="M9" s="5">
        <v>24886.4222</v>
      </c>
      <c r="N9" s="5">
        <v>-39381.8917</v>
      </c>
      <c r="O9" s="5">
        <v>4.635</v>
      </c>
      <c r="P9" s="5">
        <v>4.1</v>
      </c>
      <c r="Q9" s="8">
        <v>4.415</v>
      </c>
      <c r="R9" s="9">
        <f t="shared" si="0"/>
        <v>11193818.0219477</v>
      </c>
      <c r="S9" s="9">
        <f t="shared" si="1"/>
        <v>5977649.6897023</v>
      </c>
      <c r="T9" s="9">
        <f t="shared" si="2"/>
        <v>15648504.9967363</v>
      </c>
      <c r="U9" s="9">
        <f t="shared" si="3"/>
        <v>11085632.8710002</v>
      </c>
      <c r="V9" s="9">
        <f t="shared" si="4"/>
        <v>82207.6006100362</v>
      </c>
      <c r="W9" s="9">
        <f t="shared" si="5"/>
        <v>4480664.525126</v>
      </c>
      <c r="X9" s="9">
        <f t="shared" si="6"/>
        <v>5.85071428571429</v>
      </c>
      <c r="Y9" s="9">
        <f t="shared" si="7"/>
        <v>13.4112</v>
      </c>
      <c r="Z9" s="9">
        <f t="shared" si="8"/>
        <v>16.09344</v>
      </c>
      <c r="AA9" s="9">
        <f t="shared" si="9"/>
        <v>11314.8439964789</v>
      </c>
      <c r="AB9" s="10"/>
      <c r="AC9" s="10">
        <f t="shared" si="10"/>
        <v>7</v>
      </c>
      <c r="AD9" s="12">
        <f>MIN(R2:R9)</f>
        <v>7711438.29579418</v>
      </c>
    </row>
    <row r="10" ht="21" spans="1:30">
      <c r="A10" s="4">
        <v>658</v>
      </c>
      <c r="B10" s="5" t="s">
        <v>28</v>
      </c>
      <c r="C10" s="5">
        <v>28</v>
      </c>
      <c r="D10" s="5">
        <v>13</v>
      </c>
      <c r="E10" s="5">
        <v>21</v>
      </c>
      <c r="F10" s="5">
        <v>1326.309</v>
      </c>
      <c r="G10" s="5">
        <v>0.000284473752</v>
      </c>
      <c r="H10" s="6">
        <v>9e-6</v>
      </c>
      <c r="I10" s="5">
        <v>0.999756</v>
      </c>
      <c r="J10" s="5">
        <v>0.000216</v>
      </c>
      <c r="K10" s="6">
        <v>8.4e-5</v>
      </c>
      <c r="L10" s="5">
        <v>0.999916</v>
      </c>
      <c r="M10" s="5">
        <v>12879.5503</v>
      </c>
      <c r="N10" s="5">
        <v>-27378.792</v>
      </c>
      <c r="O10" s="5">
        <v>3.802</v>
      </c>
      <c r="P10" s="5">
        <v>2.552</v>
      </c>
      <c r="Q10" s="8">
        <v>2.314</v>
      </c>
      <c r="R10" s="9">
        <f t="shared" si="0"/>
        <v>7711438.29579418</v>
      </c>
      <c r="S10" s="9">
        <f t="shared" si="1"/>
        <v>3164970.3428592</v>
      </c>
      <c r="T10" s="9">
        <f t="shared" si="2"/>
        <v>13639403.8588049</v>
      </c>
      <c r="U10" s="9">
        <f t="shared" si="3"/>
        <v>10261952.9118722</v>
      </c>
      <c r="V10" s="9">
        <f t="shared" si="4"/>
        <v>71466.7972070483</v>
      </c>
      <c r="W10" s="9">
        <f t="shared" si="5"/>
        <v>3305984.14972573</v>
      </c>
      <c r="X10" s="9">
        <f t="shared" si="6"/>
        <v>5.85071428571429</v>
      </c>
      <c r="Y10" s="9">
        <f t="shared" si="7"/>
        <v>15.8496</v>
      </c>
      <c r="Z10" s="9">
        <f t="shared" si="8"/>
        <v>19.01952</v>
      </c>
      <c r="AA10" s="9">
        <f t="shared" si="9"/>
        <v>7087.73632042254</v>
      </c>
      <c r="AB10" s="10"/>
      <c r="AC10" s="10">
        <f t="shared" si="10"/>
        <v>7</v>
      </c>
      <c r="AD10" s="12">
        <f>MIN(R2:R10)</f>
        <v>7711438.29579418</v>
      </c>
    </row>
    <row r="11" ht="21" spans="1:30">
      <c r="A11" s="4">
        <v>665</v>
      </c>
      <c r="B11" s="5" t="s">
        <v>28</v>
      </c>
      <c r="C11" s="5">
        <v>34</v>
      </c>
      <c r="D11" s="5">
        <v>16</v>
      </c>
      <c r="E11" s="5">
        <v>24</v>
      </c>
      <c r="F11" s="5">
        <v>278.961</v>
      </c>
      <c r="G11" s="5">
        <v>0.00135323752</v>
      </c>
      <c r="H11" s="6">
        <v>5e-6</v>
      </c>
      <c r="I11" s="5">
        <v>0.999963</v>
      </c>
      <c r="J11" s="6">
        <v>1.5e-5</v>
      </c>
      <c r="K11" s="6">
        <v>1e-6</v>
      </c>
      <c r="L11" s="5">
        <v>0.999999</v>
      </c>
      <c r="M11" s="5">
        <v>18030.0717</v>
      </c>
      <c r="N11" s="5">
        <v>-32519.2123</v>
      </c>
      <c r="O11" s="5">
        <v>4.174</v>
      </c>
      <c r="P11" s="5">
        <v>3.157</v>
      </c>
      <c r="Q11" s="8">
        <v>3.137</v>
      </c>
      <c r="R11" s="9">
        <f t="shared" si="0"/>
        <v>10146234.8445097</v>
      </c>
      <c r="S11" s="9">
        <f t="shared" si="1"/>
        <v>4371423.3547873</v>
      </c>
      <c r="T11" s="9">
        <f t="shared" si="2"/>
        <v>17324434.4691671</v>
      </c>
      <c r="U11" s="9">
        <f t="shared" si="3"/>
        <v>13389602.0366126</v>
      </c>
      <c r="V11" s="9">
        <f t="shared" si="4"/>
        <v>101652.593829487</v>
      </c>
      <c r="W11" s="9">
        <f t="shared" si="5"/>
        <v>3833179.83872498</v>
      </c>
      <c r="X11" s="9">
        <f t="shared" si="6"/>
        <v>5.85071428571429</v>
      </c>
      <c r="Y11" s="9">
        <f t="shared" si="7"/>
        <v>19.5072</v>
      </c>
      <c r="Z11" s="9">
        <f t="shared" si="8"/>
        <v>23.40864</v>
      </c>
      <c r="AA11" s="9">
        <f t="shared" si="9"/>
        <v>8899.52183098592</v>
      </c>
      <c r="AB11" s="10"/>
      <c r="AC11" s="10">
        <f t="shared" si="10"/>
        <v>7</v>
      </c>
      <c r="AD11" s="12">
        <f>MIN(R2:R11)</f>
        <v>7711438.29579418</v>
      </c>
    </row>
    <row r="12" ht="21" spans="1:30">
      <c r="A12" s="4">
        <v>708</v>
      </c>
      <c r="B12" s="5" t="s">
        <v>28</v>
      </c>
      <c r="C12" s="5">
        <v>21</v>
      </c>
      <c r="D12" s="5">
        <v>9</v>
      </c>
      <c r="E12" s="5">
        <v>14</v>
      </c>
      <c r="F12" s="5">
        <v>1032.903</v>
      </c>
      <c r="G12" s="5">
        <v>0.000366152606</v>
      </c>
      <c r="H12" s="6">
        <v>8e-6</v>
      </c>
      <c r="I12" s="5">
        <v>0.999195</v>
      </c>
      <c r="J12" s="5">
        <v>0.000779</v>
      </c>
      <c r="K12" s="6">
        <v>1.7e-5</v>
      </c>
      <c r="L12" s="5">
        <v>0.999983</v>
      </c>
      <c r="M12" s="5">
        <v>24710.8644</v>
      </c>
      <c r="N12" s="5">
        <v>-39208.707</v>
      </c>
      <c r="O12" s="5">
        <v>4.621</v>
      </c>
      <c r="P12" s="5">
        <v>4.093</v>
      </c>
      <c r="Q12" s="8">
        <v>4.416</v>
      </c>
      <c r="R12" s="9">
        <f t="shared" si="0"/>
        <v>10723119.8335633</v>
      </c>
      <c r="S12" s="9">
        <f t="shared" si="1"/>
        <v>5936547.8887866</v>
      </c>
      <c r="T12" s="9">
        <f t="shared" si="2"/>
        <v>14359715.8343302</v>
      </c>
      <c r="U12" s="9">
        <f t="shared" si="3"/>
        <v>9824204.8789957</v>
      </c>
      <c r="V12" s="9">
        <f t="shared" si="4"/>
        <v>70665.3556978936</v>
      </c>
      <c r="W12" s="9">
        <f t="shared" si="5"/>
        <v>4464845.59963661</v>
      </c>
      <c r="X12" s="9">
        <f t="shared" si="6"/>
        <v>5.85071428571429</v>
      </c>
      <c r="Y12" s="9">
        <f t="shared" si="7"/>
        <v>11.5824</v>
      </c>
      <c r="Z12" s="9">
        <f t="shared" si="8"/>
        <v>13.89888</v>
      </c>
      <c r="AA12" s="9">
        <f t="shared" si="9"/>
        <v>11253.4456690141</v>
      </c>
      <c r="AB12" s="10"/>
      <c r="AC12" s="10">
        <f t="shared" si="10"/>
        <v>8</v>
      </c>
      <c r="AD12" s="12">
        <f>MIN(R2:R12)</f>
        <v>7711438.29579418</v>
      </c>
    </row>
    <row r="13" ht="21" spans="1:30">
      <c r="A13" s="4">
        <v>729</v>
      </c>
      <c r="B13" s="5" t="s">
        <v>28</v>
      </c>
      <c r="C13" s="5">
        <v>28</v>
      </c>
      <c r="D13" s="5">
        <v>14</v>
      </c>
      <c r="E13" s="5">
        <v>21</v>
      </c>
      <c r="F13" s="5">
        <v>1456.911</v>
      </c>
      <c r="G13" s="5">
        <v>0.000259453074</v>
      </c>
      <c r="H13" s="6">
        <v>9e-6</v>
      </c>
      <c r="I13" s="5">
        <v>0.999852</v>
      </c>
      <c r="J13" s="5">
        <v>0.000121</v>
      </c>
      <c r="K13" s="6">
        <v>7.9e-5</v>
      </c>
      <c r="L13" s="5">
        <v>0.999921</v>
      </c>
      <c r="M13" s="5">
        <v>12877.7144</v>
      </c>
      <c r="N13" s="5">
        <v>-27376.9667</v>
      </c>
      <c r="O13" s="5">
        <v>3.802</v>
      </c>
      <c r="P13" s="5">
        <v>2.552</v>
      </c>
      <c r="Q13" s="8">
        <v>2.314</v>
      </c>
      <c r="R13" s="9">
        <f t="shared" si="0"/>
        <v>7710943.18482436</v>
      </c>
      <c r="S13" s="9">
        <f t="shared" si="1"/>
        <v>3164540.3748281</v>
      </c>
      <c r="T13" s="9">
        <f t="shared" si="2"/>
        <v>13639208.4299888</v>
      </c>
      <c r="U13" s="9">
        <f t="shared" si="3"/>
        <v>10261952.9118722</v>
      </c>
      <c r="V13" s="9">
        <f t="shared" si="4"/>
        <v>71466.7972070483</v>
      </c>
      <c r="W13" s="9">
        <f t="shared" si="5"/>
        <v>3305788.72090957</v>
      </c>
      <c r="X13" s="9">
        <f t="shared" si="6"/>
        <v>5.85071428571429</v>
      </c>
      <c r="Y13" s="9">
        <f t="shared" si="7"/>
        <v>15.8496</v>
      </c>
      <c r="Z13" s="9">
        <f t="shared" si="8"/>
        <v>19.01952</v>
      </c>
      <c r="AA13" s="9">
        <f t="shared" si="9"/>
        <v>7087.09174295775</v>
      </c>
      <c r="AB13" s="10"/>
      <c r="AC13" s="10">
        <f t="shared" si="10"/>
        <v>8</v>
      </c>
      <c r="AD13" s="12">
        <f>MIN(R2:R13)</f>
        <v>7710943.18482436</v>
      </c>
    </row>
    <row r="14" ht="21" spans="1:30">
      <c r="A14" s="4">
        <v>761</v>
      </c>
      <c r="B14" s="5" t="s">
        <v>28</v>
      </c>
      <c r="C14" s="5">
        <v>23</v>
      </c>
      <c r="D14" s="5">
        <v>10</v>
      </c>
      <c r="E14" s="5">
        <v>16</v>
      </c>
      <c r="F14" s="5">
        <v>612.365</v>
      </c>
      <c r="G14" s="5">
        <v>0.000615319369</v>
      </c>
      <c r="H14" s="6">
        <v>7e-6</v>
      </c>
      <c r="I14" s="5">
        <v>0.999591</v>
      </c>
      <c r="J14" s="5">
        <v>0.000385</v>
      </c>
      <c r="K14" s="6">
        <v>2.5e-5</v>
      </c>
      <c r="L14" s="5">
        <v>0.999975</v>
      </c>
      <c r="M14" s="5">
        <v>25071.5586</v>
      </c>
      <c r="N14" s="5">
        <v>-39564.7679</v>
      </c>
      <c r="O14" s="5">
        <v>4.645</v>
      </c>
      <c r="P14" s="5">
        <v>4.1</v>
      </c>
      <c r="Q14" s="8">
        <v>4.415</v>
      </c>
      <c r="R14" s="9">
        <f t="shared" si="0"/>
        <v>11114423.5239288</v>
      </c>
      <c r="S14" s="9">
        <f t="shared" si="1"/>
        <v>6020996.5148909</v>
      </c>
      <c r="T14" s="9">
        <f t="shared" si="2"/>
        <v>15280281.0271138</v>
      </c>
      <c r="U14" s="9">
        <f t="shared" si="3"/>
        <v>10704222.5679461</v>
      </c>
      <c r="V14" s="9">
        <f t="shared" si="4"/>
        <v>78733.4632776221</v>
      </c>
      <c r="W14" s="9">
        <f t="shared" si="5"/>
        <v>4497324.9958901</v>
      </c>
      <c r="X14" s="9">
        <f t="shared" si="6"/>
        <v>5.85071428571429</v>
      </c>
      <c r="Y14" s="9">
        <f t="shared" si="7"/>
        <v>12.8016</v>
      </c>
      <c r="Z14" s="9">
        <f t="shared" si="8"/>
        <v>15.36192</v>
      </c>
      <c r="AA14" s="9">
        <f t="shared" si="9"/>
        <v>11379.6349471831</v>
      </c>
      <c r="AB14" s="10"/>
      <c r="AC14" s="10">
        <f t="shared" si="10"/>
        <v>8</v>
      </c>
      <c r="AD14" s="12">
        <f>MIN(R2:R14)</f>
        <v>7710943.18482436</v>
      </c>
    </row>
    <row r="15" ht="21" spans="1:30">
      <c r="A15" s="4">
        <v>767</v>
      </c>
      <c r="B15" s="5" t="s">
        <v>28</v>
      </c>
      <c r="C15" s="5">
        <v>39</v>
      </c>
      <c r="D15" s="5">
        <v>18</v>
      </c>
      <c r="E15" s="5">
        <v>13</v>
      </c>
      <c r="F15" s="5">
        <v>1057.81</v>
      </c>
      <c r="G15" s="5">
        <v>0.00035961092</v>
      </c>
      <c r="H15" s="6">
        <v>9e-6</v>
      </c>
      <c r="I15" s="5">
        <v>0.999936</v>
      </c>
      <c r="J15" s="6">
        <v>3.6e-5</v>
      </c>
      <c r="K15" s="5">
        <v>0</v>
      </c>
      <c r="L15" s="5">
        <v>1</v>
      </c>
      <c r="M15" s="5">
        <v>26802.7388</v>
      </c>
      <c r="N15" s="5">
        <v>-41299.9282</v>
      </c>
      <c r="O15" s="5">
        <v>4.758</v>
      </c>
      <c r="P15" s="5">
        <v>4.373</v>
      </c>
      <c r="Q15" s="8">
        <v>4.781</v>
      </c>
      <c r="R15" s="9">
        <f t="shared" si="0"/>
        <v>13790996.049784</v>
      </c>
      <c r="S15" s="9">
        <f t="shared" si="1"/>
        <v>6426581.6344822</v>
      </c>
      <c r="T15" s="9">
        <f t="shared" si="2"/>
        <v>22093243.2459055</v>
      </c>
      <c r="U15" s="9">
        <f t="shared" si="3"/>
        <v>17296598.8732713</v>
      </c>
      <c r="V15" s="9">
        <f t="shared" si="4"/>
        <v>143986.508160017</v>
      </c>
      <c r="W15" s="9">
        <f t="shared" si="5"/>
        <v>4652657.86447423</v>
      </c>
      <c r="X15" s="9">
        <f t="shared" si="6"/>
        <v>5.85071428571429</v>
      </c>
      <c r="Y15" s="9">
        <f t="shared" si="7"/>
        <v>22.5552</v>
      </c>
      <c r="Z15" s="9">
        <f t="shared" si="8"/>
        <v>27.06624</v>
      </c>
      <c r="AA15" s="9">
        <f t="shared" si="9"/>
        <v>11989.9061619718</v>
      </c>
      <c r="AB15" s="10"/>
      <c r="AC15" s="10">
        <f t="shared" si="10"/>
        <v>8</v>
      </c>
      <c r="AD15" s="12">
        <f>MIN(R2:R15)</f>
        <v>7710943.18482436</v>
      </c>
    </row>
    <row r="16" ht="21" spans="1:30">
      <c r="A16" s="4">
        <v>775</v>
      </c>
      <c r="B16" s="5" t="s">
        <v>28</v>
      </c>
      <c r="C16" s="5">
        <v>27</v>
      </c>
      <c r="D16" s="5">
        <v>10</v>
      </c>
      <c r="E16" s="5">
        <v>19</v>
      </c>
      <c r="F16" s="5">
        <v>217.801</v>
      </c>
      <c r="G16" s="5">
        <v>0.00172037498</v>
      </c>
      <c r="H16" s="6">
        <v>5e-6</v>
      </c>
      <c r="I16" s="5">
        <v>0.999648</v>
      </c>
      <c r="J16" s="5">
        <v>0.000331</v>
      </c>
      <c r="K16" s="6">
        <v>1.3e-5</v>
      </c>
      <c r="L16" s="5">
        <v>0.999987</v>
      </c>
      <c r="M16" s="5">
        <v>27671.3553</v>
      </c>
      <c r="N16" s="5">
        <v>-42159.4467</v>
      </c>
      <c r="O16" s="5">
        <v>4.809</v>
      </c>
      <c r="P16" s="5">
        <v>4.381</v>
      </c>
      <c r="Q16" s="8">
        <v>4.798</v>
      </c>
      <c r="R16" s="9">
        <f t="shared" si="0"/>
        <v>12497488.485331</v>
      </c>
      <c r="S16" s="9">
        <f t="shared" si="1"/>
        <v>6629970.1130457</v>
      </c>
      <c r="T16" s="9">
        <f t="shared" si="2"/>
        <v>17602555.1168558</v>
      </c>
      <c r="U16" s="9">
        <f t="shared" si="3"/>
        <v>12774583.8063663</v>
      </c>
      <c r="V16" s="9">
        <f t="shared" si="4"/>
        <v>98909.295908545</v>
      </c>
      <c r="W16" s="9">
        <f t="shared" si="5"/>
        <v>4729062.01458088</v>
      </c>
      <c r="X16" s="9">
        <f t="shared" si="6"/>
        <v>5.85071428571429</v>
      </c>
      <c r="Y16" s="9">
        <f t="shared" si="7"/>
        <v>15.24</v>
      </c>
      <c r="Z16" s="9">
        <f t="shared" si="8"/>
        <v>18.288</v>
      </c>
      <c r="AA16" s="9">
        <f t="shared" si="9"/>
        <v>12294.1552816901</v>
      </c>
      <c r="AB16" s="10"/>
      <c r="AC16" s="10">
        <f t="shared" si="10"/>
        <v>8</v>
      </c>
      <c r="AD16" s="12">
        <f>MIN(R2:R16)</f>
        <v>7710943.18482436</v>
      </c>
    </row>
    <row r="17" ht="21" spans="1:30">
      <c r="A17" s="4">
        <v>806</v>
      </c>
      <c r="B17" s="5" t="s">
        <v>28</v>
      </c>
      <c r="C17" s="5">
        <v>22</v>
      </c>
      <c r="D17" s="5">
        <v>11</v>
      </c>
      <c r="E17" s="5">
        <v>15</v>
      </c>
      <c r="F17" s="5">
        <v>1064.748</v>
      </c>
      <c r="G17" s="5">
        <v>0.000355858757</v>
      </c>
      <c r="H17" s="6">
        <v>7e-6</v>
      </c>
      <c r="I17" s="5">
        <v>0.99978</v>
      </c>
      <c r="J17" s="5">
        <v>0.000195</v>
      </c>
      <c r="K17" s="6">
        <v>1.6e-5</v>
      </c>
      <c r="L17" s="5">
        <v>0.999984</v>
      </c>
      <c r="M17" s="5">
        <v>24660.2797</v>
      </c>
      <c r="N17" s="5">
        <v>-39157.7297</v>
      </c>
      <c r="O17" s="5">
        <v>4.62</v>
      </c>
      <c r="P17" s="5">
        <v>4.092</v>
      </c>
      <c r="Q17" s="8">
        <v>4.402</v>
      </c>
      <c r="R17" s="9">
        <f t="shared" si="0"/>
        <v>10847695.4344615</v>
      </c>
      <c r="S17" s="9">
        <f t="shared" si="1"/>
        <v>5924693.9649923</v>
      </c>
      <c r="T17" s="9">
        <f t="shared" si="2"/>
        <v>14769004.4084076</v>
      </c>
      <c r="U17" s="9">
        <f t="shared" si="3"/>
        <v>10234411.6902415</v>
      </c>
      <c r="V17" s="9">
        <f t="shared" si="4"/>
        <v>74359.6359633152</v>
      </c>
      <c r="W17" s="9">
        <f t="shared" si="5"/>
        <v>4460233.08220271</v>
      </c>
      <c r="X17" s="9">
        <f t="shared" si="6"/>
        <v>5.85071428571429</v>
      </c>
      <c r="Y17" s="9">
        <f t="shared" si="7"/>
        <v>12.192</v>
      </c>
      <c r="Z17" s="9">
        <f t="shared" si="8"/>
        <v>14.6304</v>
      </c>
      <c r="AA17" s="9">
        <f t="shared" si="9"/>
        <v>11235.5650352113</v>
      </c>
      <c r="AB17" s="10"/>
      <c r="AC17" s="10">
        <f t="shared" si="10"/>
        <v>9</v>
      </c>
      <c r="AD17" s="12">
        <f>MIN(R2:R17)</f>
        <v>7710943.18482436</v>
      </c>
    </row>
    <row r="18" ht="21" spans="1:30">
      <c r="A18" s="4">
        <v>828</v>
      </c>
      <c r="B18" s="5" t="s">
        <v>28</v>
      </c>
      <c r="C18" s="5">
        <v>21</v>
      </c>
      <c r="D18" s="5">
        <v>10</v>
      </c>
      <c r="E18" s="5">
        <v>14</v>
      </c>
      <c r="F18" s="5">
        <v>1085.338</v>
      </c>
      <c r="G18" s="5">
        <v>0.000348647127</v>
      </c>
      <c r="H18" s="6">
        <v>8e-6</v>
      </c>
      <c r="I18" s="5">
        <v>0.999585</v>
      </c>
      <c r="J18" s="5">
        <v>0.000389</v>
      </c>
      <c r="K18" s="6">
        <v>1.7e-5</v>
      </c>
      <c r="L18" s="5">
        <v>0.999983</v>
      </c>
      <c r="M18" s="5">
        <v>24731.728</v>
      </c>
      <c r="N18" s="5">
        <v>-39229.1931</v>
      </c>
      <c r="O18" s="5">
        <v>4.624</v>
      </c>
      <c r="P18" s="5">
        <v>4.1</v>
      </c>
      <c r="Q18" s="8">
        <v>4.415</v>
      </c>
      <c r="R18" s="9">
        <f t="shared" si="0"/>
        <v>10730919.2645871</v>
      </c>
      <c r="S18" s="9">
        <f t="shared" si="1"/>
        <v>5941431.5262465</v>
      </c>
      <c r="T18" s="9">
        <f t="shared" si="2"/>
        <v>14368463.2150219</v>
      </c>
      <c r="U18" s="9">
        <f t="shared" si="3"/>
        <v>9831003.94416775</v>
      </c>
      <c r="V18" s="9">
        <f t="shared" si="4"/>
        <v>70736.4772220373</v>
      </c>
      <c r="W18" s="9">
        <f t="shared" si="5"/>
        <v>4466722.79363214</v>
      </c>
      <c r="X18" s="9">
        <f t="shared" si="6"/>
        <v>5.85071428571429</v>
      </c>
      <c r="Y18" s="9">
        <f t="shared" si="7"/>
        <v>11.5824</v>
      </c>
      <c r="Z18" s="9">
        <f t="shared" si="8"/>
        <v>13.89888</v>
      </c>
      <c r="AA18" s="9">
        <f t="shared" si="9"/>
        <v>11260.7255457746</v>
      </c>
      <c r="AB18" s="10"/>
      <c r="AC18" s="10">
        <f t="shared" si="10"/>
        <v>9</v>
      </c>
      <c r="AD18" s="12">
        <f>MIN(R2:R18)</f>
        <v>7710943.18482436</v>
      </c>
    </row>
    <row r="19" ht="21" spans="1:30">
      <c r="A19" s="4">
        <v>829</v>
      </c>
      <c r="B19" s="5" t="s">
        <v>28</v>
      </c>
      <c r="C19" s="5">
        <v>28</v>
      </c>
      <c r="D19" s="5">
        <v>13</v>
      </c>
      <c r="E19" s="5">
        <v>21</v>
      </c>
      <c r="F19" s="5">
        <v>1528.78</v>
      </c>
      <c r="G19" s="5">
        <v>0.00024751758</v>
      </c>
      <c r="H19" s="6">
        <v>9e-6</v>
      </c>
      <c r="I19" s="5">
        <v>0.999753</v>
      </c>
      <c r="J19" s="5">
        <v>0.000219</v>
      </c>
      <c r="K19" s="6">
        <v>7.4e-5</v>
      </c>
      <c r="L19" s="5">
        <v>0.999926</v>
      </c>
      <c r="M19" s="5">
        <v>12811.5277</v>
      </c>
      <c r="N19" s="5">
        <v>-27311.0073</v>
      </c>
      <c r="O19" s="5">
        <v>3.797</v>
      </c>
      <c r="P19" s="5">
        <v>2.542</v>
      </c>
      <c r="Q19" s="8">
        <v>2.304</v>
      </c>
      <c r="R19" s="9">
        <f t="shared" si="0"/>
        <v>7688244.31211441</v>
      </c>
      <c r="S19" s="9">
        <f t="shared" si="1"/>
        <v>3149037.8619963</v>
      </c>
      <c r="T19" s="9">
        <f t="shared" si="2"/>
        <v>13617619.3503543</v>
      </c>
      <c r="U19" s="9">
        <f t="shared" si="3"/>
        <v>10247567.3689131</v>
      </c>
      <c r="V19" s="9">
        <f t="shared" si="4"/>
        <v>71321.1719225663</v>
      </c>
      <c r="W19" s="9">
        <f t="shared" si="5"/>
        <v>3298730.80951862</v>
      </c>
      <c r="X19" s="9">
        <f t="shared" si="6"/>
        <v>5.85071428571429</v>
      </c>
      <c r="Y19" s="9">
        <f t="shared" si="7"/>
        <v>15.8496</v>
      </c>
      <c r="Z19" s="9">
        <f t="shared" si="8"/>
        <v>19.01952</v>
      </c>
      <c r="AA19" s="9">
        <f t="shared" si="9"/>
        <v>7063.82658450704</v>
      </c>
      <c r="AB19" s="10"/>
      <c r="AC19" s="10">
        <f t="shared" si="10"/>
        <v>9</v>
      </c>
      <c r="AD19" s="12">
        <f>MIN(R2:R19)</f>
        <v>7688244.31211441</v>
      </c>
    </row>
    <row r="20" ht="21" spans="1:30">
      <c r="A20" s="4">
        <v>831</v>
      </c>
      <c r="B20" s="5" t="s">
        <v>28</v>
      </c>
      <c r="C20" s="5">
        <v>22</v>
      </c>
      <c r="D20" s="5">
        <v>10</v>
      </c>
      <c r="E20" s="5">
        <v>14</v>
      </c>
      <c r="F20" s="5">
        <v>1081.149</v>
      </c>
      <c r="G20" s="5">
        <v>0.000350645433</v>
      </c>
      <c r="H20" s="6">
        <v>8e-6</v>
      </c>
      <c r="I20" s="5">
        <v>0.999584</v>
      </c>
      <c r="J20" s="5">
        <v>0.000391</v>
      </c>
      <c r="K20" s="6">
        <v>2e-6</v>
      </c>
      <c r="L20" s="5">
        <v>0.999998</v>
      </c>
      <c r="M20" s="5">
        <v>24678.0695</v>
      </c>
      <c r="N20" s="5">
        <v>-39175.7093</v>
      </c>
      <c r="O20" s="5">
        <v>4.621</v>
      </c>
      <c r="P20" s="5">
        <v>4.092</v>
      </c>
      <c r="Q20" s="8">
        <v>4.408</v>
      </c>
      <c r="R20" s="9">
        <f t="shared" si="0"/>
        <v>10853201.8570413</v>
      </c>
      <c r="S20" s="9">
        <f t="shared" si="1"/>
        <v>5928863.3207615</v>
      </c>
      <c r="T20" s="9">
        <f t="shared" si="2"/>
        <v>14773015.6088394</v>
      </c>
      <c r="U20" s="9">
        <f t="shared" si="3"/>
        <v>10236773.1536148</v>
      </c>
      <c r="V20" s="9">
        <f t="shared" si="4"/>
        <v>74384.5849451511</v>
      </c>
      <c r="W20" s="9">
        <f t="shared" si="5"/>
        <v>4461857.8702795</v>
      </c>
      <c r="X20" s="9">
        <f t="shared" si="6"/>
        <v>5.85071428571429</v>
      </c>
      <c r="Y20" s="9">
        <f t="shared" si="7"/>
        <v>12.192</v>
      </c>
      <c r="Z20" s="9">
        <f t="shared" si="8"/>
        <v>14.6304</v>
      </c>
      <c r="AA20" s="9">
        <f t="shared" si="9"/>
        <v>11241.8624647887</v>
      </c>
      <c r="AB20" s="10"/>
      <c r="AC20" s="10">
        <f t="shared" si="10"/>
        <v>9</v>
      </c>
      <c r="AD20" s="12">
        <f>MIN(R2:R20)</f>
        <v>7688244.31211441</v>
      </c>
    </row>
    <row r="21" ht="21" spans="1:30">
      <c r="A21" s="4">
        <v>912</v>
      </c>
      <c r="B21" s="5" t="s">
        <v>28</v>
      </c>
      <c r="C21" s="5">
        <v>36</v>
      </c>
      <c r="D21" s="5">
        <v>17</v>
      </c>
      <c r="E21" s="5">
        <v>13</v>
      </c>
      <c r="F21" s="5">
        <v>1057.594</v>
      </c>
      <c r="G21" s="5">
        <v>0.00035968444</v>
      </c>
      <c r="H21" s="6">
        <v>9e-6</v>
      </c>
      <c r="I21" s="5">
        <v>0.999936</v>
      </c>
      <c r="J21" s="6">
        <v>3.6e-5</v>
      </c>
      <c r="K21" s="5">
        <v>0</v>
      </c>
      <c r="L21" s="5">
        <v>1</v>
      </c>
      <c r="M21" s="5">
        <v>26802.7567</v>
      </c>
      <c r="N21" s="5">
        <v>-41299.9465</v>
      </c>
      <c r="O21" s="5">
        <v>4.758</v>
      </c>
      <c r="P21" s="5">
        <v>4.373</v>
      </c>
      <c r="Q21" s="8">
        <v>4.781</v>
      </c>
      <c r="R21" s="9">
        <f t="shared" si="0"/>
        <v>13409082.310168</v>
      </c>
      <c r="S21" s="9">
        <f t="shared" si="1"/>
        <v>6426585.8317963</v>
      </c>
      <c r="T21" s="9">
        <f t="shared" si="2"/>
        <v>20947489.4351151</v>
      </c>
      <c r="U21" s="9">
        <f t="shared" si="3"/>
        <v>16162518.0366943</v>
      </c>
      <c r="V21" s="9">
        <f t="shared" si="4"/>
        <v>132311.926417313</v>
      </c>
      <c r="W21" s="9">
        <f t="shared" si="5"/>
        <v>4652659.47200349</v>
      </c>
      <c r="X21" s="9">
        <f t="shared" si="6"/>
        <v>5.85071428571429</v>
      </c>
      <c r="Y21" s="9">
        <f t="shared" si="7"/>
        <v>20.7264</v>
      </c>
      <c r="Z21" s="9">
        <f t="shared" si="8"/>
        <v>24.87168</v>
      </c>
      <c r="AA21" s="9">
        <f t="shared" si="9"/>
        <v>11989.9125352113</v>
      </c>
      <c r="AB21" s="10"/>
      <c r="AC21" s="10">
        <f t="shared" si="10"/>
        <v>10</v>
      </c>
      <c r="AD21" s="12">
        <f>MIN(R2:R21)</f>
        <v>7688244.31211441</v>
      </c>
    </row>
    <row r="22" ht="21" spans="1:30">
      <c r="A22" s="4">
        <v>918</v>
      </c>
      <c r="B22" s="5" t="s">
        <v>28</v>
      </c>
      <c r="C22" s="5">
        <v>42</v>
      </c>
      <c r="D22" s="5">
        <v>18</v>
      </c>
      <c r="E22" s="5">
        <v>14</v>
      </c>
      <c r="F22" s="5">
        <v>771.168</v>
      </c>
      <c r="G22" s="5">
        <v>0.000493278025</v>
      </c>
      <c r="H22" s="6">
        <v>9e-6</v>
      </c>
      <c r="I22" s="5">
        <v>0.999952</v>
      </c>
      <c r="J22" s="6">
        <v>2e-5</v>
      </c>
      <c r="K22" s="5">
        <v>0</v>
      </c>
      <c r="L22" s="5">
        <v>1</v>
      </c>
      <c r="M22" s="5">
        <v>24900.4054</v>
      </c>
      <c r="N22" s="5">
        <v>-39395.6427</v>
      </c>
      <c r="O22" s="5">
        <v>4.636</v>
      </c>
      <c r="P22" s="5">
        <v>4.1</v>
      </c>
      <c r="Q22" s="8">
        <v>4.415</v>
      </c>
      <c r="R22" s="9">
        <f t="shared" si="0"/>
        <v>13494652.3784101</v>
      </c>
      <c r="S22" s="9">
        <f t="shared" si="1"/>
        <v>5980923.0128721</v>
      </c>
      <c r="T22" s="9">
        <f t="shared" si="2"/>
        <v>22541188.096614</v>
      </c>
      <c r="U22" s="9">
        <f t="shared" si="3"/>
        <v>17909748.4904808</v>
      </c>
      <c r="V22" s="9">
        <f t="shared" si="4"/>
        <v>149518.351738081</v>
      </c>
      <c r="W22" s="9">
        <f t="shared" si="5"/>
        <v>4481921.25439511</v>
      </c>
      <c r="X22" s="9">
        <f t="shared" si="6"/>
        <v>5.85071428571429</v>
      </c>
      <c r="Y22" s="9">
        <f t="shared" si="7"/>
        <v>24.384</v>
      </c>
      <c r="Z22" s="9">
        <f t="shared" si="8"/>
        <v>29.2608</v>
      </c>
      <c r="AA22" s="9">
        <f t="shared" si="9"/>
        <v>11319.726778169</v>
      </c>
      <c r="AB22" s="10"/>
      <c r="AC22" s="10">
        <f t="shared" si="10"/>
        <v>10</v>
      </c>
      <c r="AD22" s="12">
        <f>MIN(R2:R22)</f>
        <v>7688244.31211441</v>
      </c>
    </row>
    <row r="23" ht="21" spans="1:30">
      <c r="A23" s="4">
        <v>939</v>
      </c>
      <c r="B23" s="5" t="s">
        <v>28</v>
      </c>
      <c r="C23" s="5">
        <v>24</v>
      </c>
      <c r="D23" s="5">
        <v>10</v>
      </c>
      <c r="E23" s="5">
        <v>17</v>
      </c>
      <c r="F23" s="5">
        <v>730.261</v>
      </c>
      <c r="G23" s="5">
        <v>0.000517623306</v>
      </c>
      <c r="H23" s="6">
        <v>7e-6</v>
      </c>
      <c r="I23" s="5">
        <v>0.999495</v>
      </c>
      <c r="J23" s="5">
        <v>0.000481</v>
      </c>
      <c r="K23" s="6">
        <v>2.5e-5</v>
      </c>
      <c r="L23" s="5">
        <v>0.999975</v>
      </c>
      <c r="M23" s="5">
        <v>22000.1866</v>
      </c>
      <c r="N23" s="5">
        <v>-36495.3741</v>
      </c>
      <c r="O23" s="5">
        <v>4.444</v>
      </c>
      <c r="P23" s="5">
        <v>3.715</v>
      </c>
      <c r="Q23" s="8">
        <v>3.899</v>
      </c>
      <c r="R23" s="9">
        <f t="shared" si="0"/>
        <v>10265228.7379681</v>
      </c>
      <c r="S23" s="9">
        <f t="shared" si="1"/>
        <v>5301520.1492919</v>
      </c>
      <c r="T23" s="9">
        <f t="shared" si="2"/>
        <v>14891125.7660285</v>
      </c>
      <c r="U23" s="9">
        <f t="shared" si="3"/>
        <v>10599334.7440981</v>
      </c>
      <c r="V23" s="9">
        <f t="shared" si="4"/>
        <v>77016.6556347211</v>
      </c>
      <c r="W23" s="9">
        <f t="shared" si="5"/>
        <v>4214774.36629571</v>
      </c>
      <c r="X23" s="9">
        <f t="shared" si="6"/>
        <v>5.85071428571429</v>
      </c>
      <c r="Y23" s="9">
        <f t="shared" si="7"/>
        <v>13.4112</v>
      </c>
      <c r="Z23" s="9">
        <f t="shared" si="8"/>
        <v>16.09344</v>
      </c>
      <c r="AA23" s="9">
        <f t="shared" si="9"/>
        <v>10298.5142077465</v>
      </c>
      <c r="AB23" s="10"/>
      <c r="AC23" s="10">
        <f t="shared" si="10"/>
        <v>10</v>
      </c>
      <c r="AD23" s="12">
        <f>MIN(R2:R23)</f>
        <v>7688244.31211441</v>
      </c>
    </row>
    <row r="24" ht="21" spans="1:30">
      <c r="A24" s="4">
        <v>952</v>
      </c>
      <c r="B24" s="5" t="s">
        <v>28</v>
      </c>
      <c r="C24" s="5">
        <v>21</v>
      </c>
      <c r="D24" s="5">
        <v>10</v>
      </c>
      <c r="E24" s="5">
        <v>13</v>
      </c>
      <c r="F24" s="5">
        <v>1285.129</v>
      </c>
      <c r="G24" s="5">
        <v>0.000295223237</v>
      </c>
      <c r="H24" s="6">
        <v>8e-6</v>
      </c>
      <c r="I24" s="5">
        <v>0.999631</v>
      </c>
      <c r="J24" s="5">
        <v>0.000343</v>
      </c>
      <c r="K24" s="6">
        <v>2e-6</v>
      </c>
      <c r="L24" s="5">
        <v>0.999998</v>
      </c>
      <c r="M24" s="5">
        <v>26755.8824</v>
      </c>
      <c r="N24" s="5">
        <v>-41253.2992</v>
      </c>
      <c r="O24" s="5">
        <v>4.754</v>
      </c>
      <c r="P24" s="5">
        <v>4.364</v>
      </c>
      <c r="Q24" s="8">
        <v>4.775</v>
      </c>
      <c r="R24" s="9">
        <f t="shared" si="0"/>
        <v>11365025.9407959</v>
      </c>
      <c r="S24" s="9">
        <f t="shared" si="1"/>
        <v>6415607.4194176</v>
      </c>
      <c r="T24" s="9">
        <f t="shared" si="2"/>
        <v>14848255.5641348</v>
      </c>
      <c r="U24" s="9">
        <f t="shared" si="3"/>
        <v>10125907.4010029</v>
      </c>
      <c r="V24" s="9">
        <f t="shared" si="4"/>
        <v>73842.6923750771</v>
      </c>
      <c r="W24" s="9">
        <f t="shared" si="5"/>
        <v>4648505.47075689</v>
      </c>
      <c r="X24" s="9">
        <f t="shared" si="6"/>
        <v>5.85071428571429</v>
      </c>
      <c r="Y24" s="9">
        <f t="shared" si="7"/>
        <v>11.5824</v>
      </c>
      <c r="Z24" s="9">
        <f t="shared" si="8"/>
        <v>13.89888</v>
      </c>
      <c r="AA24" s="9">
        <f t="shared" si="9"/>
        <v>11973.4474647887</v>
      </c>
      <c r="AB24" s="10"/>
      <c r="AC24" s="10">
        <f t="shared" si="10"/>
        <v>10</v>
      </c>
      <c r="AD24" s="12">
        <f>MIN(R2:R24)</f>
        <v>7688244.31211441</v>
      </c>
    </row>
    <row r="25" ht="21" spans="1:30">
      <c r="A25" s="4">
        <v>953</v>
      </c>
      <c r="B25" s="5" t="s">
        <v>28</v>
      </c>
      <c r="C25" s="5">
        <v>34</v>
      </c>
      <c r="D25" s="5">
        <v>17</v>
      </c>
      <c r="E25" s="5">
        <v>24</v>
      </c>
      <c r="F25" s="5">
        <v>312.281</v>
      </c>
      <c r="G25" s="5">
        <v>0.00121076771</v>
      </c>
      <c r="H25" s="6">
        <v>5e-6</v>
      </c>
      <c r="I25" s="5">
        <v>0.999971</v>
      </c>
      <c r="J25" s="6">
        <v>8e-6</v>
      </c>
      <c r="K25" s="6">
        <v>1e-6</v>
      </c>
      <c r="L25" s="5">
        <v>0.999999</v>
      </c>
      <c r="M25" s="5">
        <v>18003.8622</v>
      </c>
      <c r="N25" s="5">
        <v>-32493.4745</v>
      </c>
      <c r="O25" s="5">
        <v>4.173</v>
      </c>
      <c r="P25" s="5">
        <v>3.157</v>
      </c>
      <c r="Q25" s="8">
        <v>3.137</v>
      </c>
      <c r="R25" s="9">
        <f t="shared" si="0"/>
        <v>10138093.7649899</v>
      </c>
      <c r="S25" s="9">
        <f t="shared" si="1"/>
        <v>4365288.3525083</v>
      </c>
      <c r="T25" s="9">
        <f t="shared" si="2"/>
        <v>17318416.2374447</v>
      </c>
      <c r="U25" s="9">
        <f t="shared" si="3"/>
        <v>13386182.4863211</v>
      </c>
      <c r="V25" s="9">
        <f t="shared" si="4"/>
        <v>101614.847988741</v>
      </c>
      <c r="W25" s="9">
        <f t="shared" si="5"/>
        <v>3830618.90313484</v>
      </c>
      <c r="X25" s="9">
        <f t="shared" si="6"/>
        <v>5.85071428571429</v>
      </c>
      <c r="Y25" s="9">
        <f t="shared" si="7"/>
        <v>19.5072</v>
      </c>
      <c r="Z25" s="9">
        <f t="shared" si="8"/>
        <v>23.40864</v>
      </c>
      <c r="AA25" s="9">
        <f t="shared" si="9"/>
        <v>8890.37617957747</v>
      </c>
      <c r="AB25" s="10"/>
      <c r="AC25" s="10">
        <f t="shared" si="10"/>
        <v>10</v>
      </c>
      <c r="AD25" s="12">
        <f>MIN(R2:R25)</f>
        <v>7688244.31211441</v>
      </c>
    </row>
    <row r="26" ht="21" spans="1:30">
      <c r="A26" s="4">
        <v>996</v>
      </c>
      <c r="B26" s="5" t="s">
        <v>28</v>
      </c>
      <c r="C26" s="5">
        <v>23</v>
      </c>
      <c r="D26" s="5">
        <v>10</v>
      </c>
      <c r="E26" s="5">
        <v>16</v>
      </c>
      <c r="F26" s="5">
        <v>612.066</v>
      </c>
      <c r="G26" s="5">
        <v>0.000615619434</v>
      </c>
      <c r="H26" s="6">
        <v>7e-6</v>
      </c>
      <c r="I26" s="5">
        <v>0.999591</v>
      </c>
      <c r="J26" s="5">
        <v>0.000385</v>
      </c>
      <c r="K26" s="6">
        <v>2.5e-5</v>
      </c>
      <c r="L26" s="5">
        <v>0.999975</v>
      </c>
      <c r="M26" s="5">
        <v>25071.8596</v>
      </c>
      <c r="N26" s="5">
        <v>-39565.0652</v>
      </c>
      <c r="O26" s="5">
        <v>4.645</v>
      </c>
      <c r="P26" s="5">
        <v>4.1</v>
      </c>
      <c r="Q26" s="8">
        <v>4.415</v>
      </c>
      <c r="R26" s="9">
        <f t="shared" si="0"/>
        <v>11114503.0177815</v>
      </c>
      <c r="S26" s="9">
        <f t="shared" si="1"/>
        <v>6021066.9891284</v>
      </c>
      <c r="T26" s="9">
        <f t="shared" si="2"/>
        <v>15280308.0859593</v>
      </c>
      <c r="U26" s="9">
        <f t="shared" si="3"/>
        <v>10704222.5679461</v>
      </c>
      <c r="V26" s="9">
        <f t="shared" si="4"/>
        <v>78733.4632776221</v>
      </c>
      <c r="W26" s="9">
        <f t="shared" si="5"/>
        <v>4497352.05473558</v>
      </c>
      <c r="X26" s="9">
        <f t="shared" si="6"/>
        <v>5.85071428571429</v>
      </c>
      <c r="Y26" s="9">
        <f t="shared" si="7"/>
        <v>12.8016</v>
      </c>
      <c r="Z26" s="9">
        <f t="shared" si="8"/>
        <v>15.36192</v>
      </c>
      <c r="AA26" s="9">
        <f t="shared" si="9"/>
        <v>11379.7402816901</v>
      </c>
      <c r="AB26" s="10"/>
      <c r="AC26" s="10">
        <f t="shared" si="10"/>
        <v>10</v>
      </c>
      <c r="AD26" s="13">
        <f>MIN(R2:R26)</f>
        <v>7688244.31211441</v>
      </c>
    </row>
    <row r="27" ht="21" spans="1:30">
      <c r="A27" s="4">
        <v>999</v>
      </c>
      <c r="B27" s="5" t="s">
        <v>28</v>
      </c>
      <c r="C27" s="5">
        <v>27</v>
      </c>
      <c r="D27" s="5">
        <v>14</v>
      </c>
      <c r="E27" s="5">
        <v>20</v>
      </c>
      <c r="F27" s="5">
        <v>1745.125</v>
      </c>
      <c r="G27" s="5">
        <v>0.000216832639</v>
      </c>
      <c r="H27" s="6">
        <v>9e-6</v>
      </c>
      <c r="I27" s="5">
        <v>0.999851</v>
      </c>
      <c r="J27" s="5">
        <v>0.000121</v>
      </c>
      <c r="K27" s="6">
        <v>7.9e-5</v>
      </c>
      <c r="L27" s="5">
        <v>0.999921</v>
      </c>
      <c r="M27" s="5">
        <v>12877.7429</v>
      </c>
      <c r="N27" s="5">
        <v>-27376.9946</v>
      </c>
      <c r="O27" s="5">
        <v>3.802</v>
      </c>
      <c r="P27" s="5">
        <v>2.552</v>
      </c>
      <c r="Q27" s="8">
        <v>2.314</v>
      </c>
      <c r="R27" s="9">
        <f t="shared" si="0"/>
        <v>7604112.6225652</v>
      </c>
      <c r="S27" s="9">
        <f t="shared" si="1"/>
        <v>3164547.0450926</v>
      </c>
      <c r="T27" s="9">
        <f t="shared" si="2"/>
        <v>13318696.7324178</v>
      </c>
      <c r="U27" s="9">
        <f t="shared" si="3"/>
        <v>9944186.92668453</v>
      </c>
      <c r="V27" s="9">
        <f t="shared" si="4"/>
        <v>68718.0742375464</v>
      </c>
      <c r="W27" s="9">
        <f t="shared" si="5"/>
        <v>3305791.73149571</v>
      </c>
      <c r="X27" s="9">
        <f t="shared" si="6"/>
        <v>5.85071428571429</v>
      </c>
      <c r="Y27" s="9">
        <f t="shared" si="7"/>
        <v>15.24</v>
      </c>
      <c r="Z27" s="9">
        <f t="shared" si="8"/>
        <v>18.288</v>
      </c>
      <c r="AA27" s="9">
        <f t="shared" si="9"/>
        <v>7087.10167253521</v>
      </c>
      <c r="AB27" s="10"/>
      <c r="AC27" s="10">
        <f t="shared" si="10"/>
        <v>10</v>
      </c>
      <c r="AD27" s="12">
        <f>MIN(R2:R27)</f>
        <v>7604112.6225652</v>
      </c>
    </row>
    <row r="28" ht="21" spans="1:30">
      <c r="A28" s="4">
        <v>1004</v>
      </c>
      <c r="B28" s="5" t="s">
        <v>28</v>
      </c>
      <c r="C28" s="5">
        <v>33</v>
      </c>
      <c r="D28" s="5">
        <v>15</v>
      </c>
      <c r="E28" s="5">
        <v>23</v>
      </c>
      <c r="F28" s="5">
        <v>86.407</v>
      </c>
      <c r="G28" s="5">
        <v>0.004335312</v>
      </c>
      <c r="H28" s="6">
        <v>2e-6</v>
      </c>
      <c r="I28" s="5">
        <v>0.999972</v>
      </c>
      <c r="J28" s="6">
        <v>1e-5</v>
      </c>
      <c r="K28" s="6">
        <v>8.4e-5</v>
      </c>
      <c r="L28" s="5">
        <v>0.999916</v>
      </c>
      <c r="M28" s="5">
        <v>27654.5647</v>
      </c>
      <c r="N28" s="5">
        <v>-42140.8313</v>
      </c>
      <c r="O28" s="5">
        <v>4.809</v>
      </c>
      <c r="P28" s="5">
        <v>4.364</v>
      </c>
      <c r="Q28" s="8">
        <v>4.768</v>
      </c>
      <c r="R28" s="9">
        <f t="shared" si="0"/>
        <v>13302725.5572614</v>
      </c>
      <c r="S28" s="9">
        <f t="shared" si="1"/>
        <v>6626018.1600443</v>
      </c>
      <c r="T28" s="9">
        <f t="shared" si="2"/>
        <v>20030122.1916514</v>
      </c>
      <c r="U28" s="9">
        <f t="shared" si="3"/>
        <v>15179971.329354</v>
      </c>
      <c r="V28" s="9">
        <f t="shared" si="4"/>
        <v>122647.526926596</v>
      </c>
      <c r="W28" s="9">
        <f t="shared" si="5"/>
        <v>4727503.33537083</v>
      </c>
      <c r="X28" s="9">
        <f t="shared" si="6"/>
        <v>5.85071428571429</v>
      </c>
      <c r="Y28" s="9">
        <f t="shared" si="7"/>
        <v>18.8976</v>
      </c>
      <c r="Z28" s="9">
        <f t="shared" si="8"/>
        <v>22.67712</v>
      </c>
      <c r="AA28" s="9">
        <f t="shared" si="9"/>
        <v>12287.9218309859</v>
      </c>
      <c r="AB28" s="10"/>
      <c r="AC28" s="10">
        <f t="shared" si="10"/>
        <v>11</v>
      </c>
      <c r="AD28" s="12">
        <f>MIN(R2:R28)</f>
        <v>7604112.6225652</v>
      </c>
    </row>
    <row r="29" ht="21" spans="1:30">
      <c r="A29" s="4">
        <v>1037</v>
      </c>
      <c r="B29" s="5" t="s">
        <v>28</v>
      </c>
      <c r="C29" s="5">
        <v>39</v>
      </c>
      <c r="D29" s="5">
        <v>18</v>
      </c>
      <c r="E29" s="5">
        <v>13</v>
      </c>
      <c r="F29" s="5">
        <v>1057.522</v>
      </c>
      <c r="G29" s="5">
        <v>0.000359708849</v>
      </c>
      <c r="H29" s="6">
        <v>9e-6</v>
      </c>
      <c r="I29" s="5">
        <v>0.999936</v>
      </c>
      <c r="J29" s="6">
        <v>3.6e-5</v>
      </c>
      <c r="K29" s="5">
        <v>0</v>
      </c>
      <c r="L29" s="5">
        <v>1</v>
      </c>
      <c r="M29" s="5">
        <v>26802.7389</v>
      </c>
      <c r="N29" s="5">
        <v>-41299.9283</v>
      </c>
      <c r="O29" s="5">
        <v>4.758</v>
      </c>
      <c r="P29" s="5">
        <v>4.373</v>
      </c>
      <c r="Q29" s="8">
        <v>4.781</v>
      </c>
      <c r="R29" s="9">
        <f t="shared" si="0"/>
        <v>13790996.0761704</v>
      </c>
      <c r="S29" s="9">
        <f t="shared" si="1"/>
        <v>6426581.6579081</v>
      </c>
      <c r="T29" s="9">
        <f t="shared" si="2"/>
        <v>22093243.2547869</v>
      </c>
      <c r="U29" s="9">
        <f t="shared" si="3"/>
        <v>17296598.8732713</v>
      </c>
      <c r="V29" s="9">
        <f t="shared" si="4"/>
        <v>143986.508160017</v>
      </c>
      <c r="W29" s="9">
        <f t="shared" si="5"/>
        <v>4652657.87335561</v>
      </c>
      <c r="X29" s="9">
        <f t="shared" si="6"/>
        <v>5.85071428571429</v>
      </c>
      <c r="Y29" s="9">
        <f t="shared" si="7"/>
        <v>22.5552</v>
      </c>
      <c r="Z29" s="9">
        <f t="shared" si="8"/>
        <v>27.06624</v>
      </c>
      <c r="AA29" s="9">
        <f t="shared" si="9"/>
        <v>11989.9061971831</v>
      </c>
      <c r="AB29" s="10"/>
      <c r="AC29" s="10">
        <f t="shared" si="10"/>
        <v>11</v>
      </c>
      <c r="AD29" s="12">
        <f>MIN(R2:R29)</f>
        <v>7604112.6225652</v>
      </c>
    </row>
    <row r="30" ht="21" spans="1:30">
      <c r="A30" s="4">
        <v>1039</v>
      </c>
      <c r="B30" s="5" t="s">
        <v>28</v>
      </c>
      <c r="C30" s="5">
        <v>22</v>
      </c>
      <c r="D30" s="5">
        <v>11</v>
      </c>
      <c r="E30" s="5">
        <v>14</v>
      </c>
      <c r="F30" s="5">
        <v>1145.486</v>
      </c>
      <c r="G30" s="5">
        <v>0.00033103866</v>
      </c>
      <c r="H30" s="6">
        <v>8e-6</v>
      </c>
      <c r="I30" s="5">
        <v>0.999779</v>
      </c>
      <c r="J30" s="5">
        <v>0.000196</v>
      </c>
      <c r="K30" s="6">
        <v>2e-6</v>
      </c>
      <c r="L30" s="5">
        <v>0.999998</v>
      </c>
      <c r="M30" s="5">
        <v>24730.6733</v>
      </c>
      <c r="N30" s="5">
        <v>-39228.1437</v>
      </c>
      <c r="O30" s="5">
        <v>4.625</v>
      </c>
      <c r="P30" s="5">
        <v>4.101</v>
      </c>
      <c r="Q30" s="8">
        <v>4.415</v>
      </c>
      <c r="R30" s="9">
        <f t="shared" si="0"/>
        <v>10870294.8529228</v>
      </c>
      <c r="S30" s="9">
        <f t="shared" si="1"/>
        <v>5941184.5073127</v>
      </c>
      <c r="T30" s="9">
        <f t="shared" si="2"/>
        <v>14787331.0368302</v>
      </c>
      <c r="U30" s="9">
        <f t="shared" si="3"/>
        <v>10246219.3443208</v>
      </c>
      <c r="V30" s="9">
        <f t="shared" si="4"/>
        <v>74484.4105661127</v>
      </c>
      <c r="W30" s="9">
        <f t="shared" si="5"/>
        <v>4466627.28194322</v>
      </c>
      <c r="X30" s="9">
        <f t="shared" si="6"/>
        <v>5.85071428571429</v>
      </c>
      <c r="Y30" s="9">
        <f t="shared" si="7"/>
        <v>12.192</v>
      </c>
      <c r="Z30" s="9">
        <f t="shared" si="8"/>
        <v>14.6304</v>
      </c>
      <c r="AA30" s="9">
        <f t="shared" si="9"/>
        <v>11260.3551056338</v>
      </c>
      <c r="AB30" s="10"/>
      <c r="AC30" s="10">
        <f t="shared" si="10"/>
        <v>11</v>
      </c>
      <c r="AD30" s="12">
        <f>MIN(R2:R30)</f>
        <v>7604112.6225652</v>
      </c>
    </row>
    <row r="31" ht="21" spans="1:30">
      <c r="A31" s="4">
        <v>1040</v>
      </c>
      <c r="B31" s="5" t="s">
        <v>28</v>
      </c>
      <c r="C31" s="5">
        <v>28</v>
      </c>
      <c r="D31" s="5">
        <v>13</v>
      </c>
      <c r="E31" s="5">
        <v>21</v>
      </c>
      <c r="F31" s="5">
        <v>1326.065</v>
      </c>
      <c r="G31" s="5">
        <v>0.000284525966</v>
      </c>
      <c r="H31" s="6">
        <v>9e-6</v>
      </c>
      <c r="I31" s="5">
        <v>0.999756</v>
      </c>
      <c r="J31" s="5">
        <v>0.000216</v>
      </c>
      <c r="K31" s="6">
        <v>8.4e-5</v>
      </c>
      <c r="L31" s="5">
        <v>0.999916</v>
      </c>
      <c r="M31" s="5">
        <v>12879.5503</v>
      </c>
      <c r="N31" s="5">
        <v>-27378.792</v>
      </c>
      <c r="O31" s="5">
        <v>3.802</v>
      </c>
      <c r="P31" s="5">
        <v>2.552</v>
      </c>
      <c r="Q31" s="8">
        <v>2.314</v>
      </c>
      <c r="R31" s="9">
        <f t="shared" si="0"/>
        <v>7711438.29579418</v>
      </c>
      <c r="S31" s="9">
        <f t="shared" si="1"/>
        <v>3164970.3428592</v>
      </c>
      <c r="T31" s="9">
        <f t="shared" si="2"/>
        <v>13639403.8588049</v>
      </c>
      <c r="U31" s="9">
        <f t="shared" si="3"/>
        <v>10261952.9118722</v>
      </c>
      <c r="V31" s="9">
        <f t="shared" si="4"/>
        <v>71466.7972070483</v>
      </c>
      <c r="W31" s="9">
        <f t="shared" si="5"/>
        <v>3305984.14972573</v>
      </c>
      <c r="X31" s="9">
        <f t="shared" si="6"/>
        <v>5.85071428571429</v>
      </c>
      <c r="Y31" s="9">
        <f t="shared" si="7"/>
        <v>15.8496</v>
      </c>
      <c r="Z31" s="9">
        <f t="shared" si="8"/>
        <v>19.01952</v>
      </c>
      <c r="AA31" s="9">
        <f t="shared" si="9"/>
        <v>7087.73632042254</v>
      </c>
      <c r="AB31" s="10"/>
      <c r="AC31" s="10">
        <f t="shared" si="10"/>
        <v>11</v>
      </c>
      <c r="AD31" s="12">
        <f>MIN(R2:R31)</f>
        <v>7604112.6225652</v>
      </c>
    </row>
    <row r="32" ht="21" spans="1:30">
      <c r="A32" s="4">
        <v>1042</v>
      </c>
      <c r="B32" s="5" t="s">
        <v>28</v>
      </c>
      <c r="C32" s="5">
        <v>23</v>
      </c>
      <c r="D32" s="5">
        <v>10</v>
      </c>
      <c r="E32" s="5">
        <v>16</v>
      </c>
      <c r="F32" s="5">
        <v>612.167</v>
      </c>
      <c r="G32" s="5">
        <v>0.000615518256</v>
      </c>
      <c r="H32" s="6">
        <v>7e-6</v>
      </c>
      <c r="I32" s="5">
        <v>0.999591</v>
      </c>
      <c r="J32" s="5">
        <v>0.000385</v>
      </c>
      <c r="K32" s="6">
        <v>2.5e-5</v>
      </c>
      <c r="L32" s="5">
        <v>0.999975</v>
      </c>
      <c r="M32" s="5">
        <v>25071.758</v>
      </c>
      <c r="N32" s="5">
        <v>-39564.9647</v>
      </c>
      <c r="O32" s="5">
        <v>4.645</v>
      </c>
      <c r="P32" s="5">
        <v>4.1</v>
      </c>
      <c r="Q32" s="8">
        <v>4.415</v>
      </c>
      <c r="R32" s="9">
        <f t="shared" si="0"/>
        <v>11114476.1815454</v>
      </c>
      <c r="S32" s="9">
        <f t="shared" si="1"/>
        <v>6021043.1996285</v>
      </c>
      <c r="T32" s="9">
        <f t="shared" si="2"/>
        <v>15280298.9457507</v>
      </c>
      <c r="U32" s="9">
        <f t="shared" si="3"/>
        <v>10704222.5679461</v>
      </c>
      <c r="V32" s="9">
        <f t="shared" si="4"/>
        <v>78733.4632776221</v>
      </c>
      <c r="W32" s="9">
        <f t="shared" si="5"/>
        <v>4497342.91452698</v>
      </c>
      <c r="X32" s="9">
        <f t="shared" si="6"/>
        <v>5.85071428571429</v>
      </c>
      <c r="Y32" s="9">
        <f t="shared" si="7"/>
        <v>12.8016</v>
      </c>
      <c r="Z32" s="9">
        <f t="shared" si="8"/>
        <v>15.36192</v>
      </c>
      <c r="AA32" s="9">
        <f t="shared" si="9"/>
        <v>11379.7047007042</v>
      </c>
      <c r="AB32" s="10"/>
      <c r="AC32" s="10">
        <f t="shared" si="10"/>
        <v>11</v>
      </c>
      <c r="AD32" s="12">
        <f>MIN(R2:R32)</f>
        <v>7604112.6225652</v>
      </c>
    </row>
    <row r="33" ht="21" spans="1:30">
      <c r="A33" s="4">
        <v>1050</v>
      </c>
      <c r="B33" s="5" t="s">
        <v>28</v>
      </c>
      <c r="C33" s="5">
        <v>27</v>
      </c>
      <c r="D33" s="5">
        <v>10</v>
      </c>
      <c r="E33" s="5">
        <v>19</v>
      </c>
      <c r="F33" s="5">
        <v>273.805</v>
      </c>
      <c r="G33" s="5">
        <v>0.0013772561</v>
      </c>
      <c r="H33" s="6">
        <v>5e-6</v>
      </c>
      <c r="I33" s="5">
        <v>0.999648</v>
      </c>
      <c r="J33" s="5">
        <v>0.000331</v>
      </c>
      <c r="K33" s="6">
        <v>8e-6</v>
      </c>
      <c r="L33" s="5">
        <v>0.999992</v>
      </c>
      <c r="M33" s="5">
        <v>27606.1344</v>
      </c>
      <c r="N33" s="5">
        <v>-42095.0013</v>
      </c>
      <c r="O33" s="5">
        <v>4.805</v>
      </c>
      <c r="P33" s="5">
        <v>4.38</v>
      </c>
      <c r="Q33" s="8">
        <v>4.798</v>
      </c>
      <c r="R33" s="9">
        <f t="shared" si="0"/>
        <v>12476496.5814689</v>
      </c>
      <c r="S33" s="9">
        <f t="shared" si="1"/>
        <v>6614699.4364551</v>
      </c>
      <c r="T33" s="9">
        <f t="shared" si="2"/>
        <v>17585391.4350414</v>
      </c>
      <c r="U33" s="9">
        <f t="shared" si="3"/>
        <v>12763257.2665829</v>
      </c>
      <c r="V33" s="9">
        <f t="shared" si="4"/>
        <v>98781.8063376343</v>
      </c>
      <c r="W33" s="9">
        <f t="shared" si="5"/>
        <v>4723352.36212092</v>
      </c>
      <c r="X33" s="9">
        <f t="shared" si="6"/>
        <v>5.85071428571429</v>
      </c>
      <c r="Y33" s="9">
        <f t="shared" si="7"/>
        <v>15.24</v>
      </c>
      <c r="Z33" s="9">
        <f t="shared" si="8"/>
        <v>18.288</v>
      </c>
      <c r="AA33" s="9">
        <f t="shared" si="9"/>
        <v>12271.3267077465</v>
      </c>
      <c r="AB33" s="10"/>
      <c r="AC33" s="10">
        <f t="shared" si="10"/>
        <v>11</v>
      </c>
      <c r="AD33" s="12">
        <f>MIN(R2:R33)</f>
        <v>7604112.6225652</v>
      </c>
    </row>
    <row r="34" ht="21" spans="1:30">
      <c r="A34" s="4">
        <v>1055</v>
      </c>
      <c r="B34" s="5" t="s">
        <v>28</v>
      </c>
      <c r="C34" s="5">
        <v>21</v>
      </c>
      <c r="D34" s="5">
        <v>10</v>
      </c>
      <c r="E34" s="5">
        <v>13</v>
      </c>
      <c r="F34" s="5">
        <v>1656.069</v>
      </c>
      <c r="G34" s="5">
        <v>0.00022927792</v>
      </c>
      <c r="H34" s="6">
        <v>9e-6</v>
      </c>
      <c r="I34" s="5">
        <v>0.99958</v>
      </c>
      <c r="J34" s="5">
        <v>0.000393</v>
      </c>
      <c r="K34" s="6">
        <v>2e-6</v>
      </c>
      <c r="L34" s="5">
        <v>0.999998</v>
      </c>
      <c r="M34" s="5">
        <v>24696.0148</v>
      </c>
      <c r="N34" s="5">
        <v>-39193.7219</v>
      </c>
      <c r="O34" s="5">
        <v>4.622</v>
      </c>
      <c r="P34" s="5">
        <v>4.094</v>
      </c>
      <c r="Q34" s="8">
        <v>4.412</v>
      </c>
      <c r="R34" s="9">
        <f t="shared" si="0"/>
        <v>10719951.5754075</v>
      </c>
      <c r="S34" s="9">
        <f t="shared" si="1"/>
        <v>5933067.8549177</v>
      </c>
      <c r="T34" s="9">
        <f t="shared" si="2"/>
        <v>14360651.1614694</v>
      </c>
      <c r="U34" s="9">
        <f t="shared" si="3"/>
        <v>9826471.20169297</v>
      </c>
      <c r="V34" s="9">
        <f t="shared" si="4"/>
        <v>70689.060051806</v>
      </c>
      <c r="W34" s="9">
        <f t="shared" si="5"/>
        <v>4463490.89972459</v>
      </c>
      <c r="X34" s="9">
        <f t="shared" si="6"/>
        <v>5.85071428571429</v>
      </c>
      <c r="Y34" s="9">
        <f t="shared" si="7"/>
        <v>11.5824</v>
      </c>
      <c r="Z34" s="9">
        <f t="shared" si="8"/>
        <v>13.89888</v>
      </c>
      <c r="AA34" s="9">
        <f t="shared" si="9"/>
        <v>11248.1930809859</v>
      </c>
      <c r="AB34" s="10"/>
      <c r="AC34" s="10">
        <f t="shared" si="10"/>
        <v>11</v>
      </c>
      <c r="AD34" s="12">
        <f>MIN(R2:R34)</f>
        <v>7604112.6225652</v>
      </c>
    </row>
    <row r="35" ht="21" spans="1:30">
      <c r="A35" s="4">
        <v>1066</v>
      </c>
      <c r="B35" s="5" t="s">
        <v>28</v>
      </c>
      <c r="C35" s="5">
        <v>23</v>
      </c>
      <c r="D35" s="5">
        <v>17</v>
      </c>
      <c r="E35" s="5">
        <v>14</v>
      </c>
      <c r="F35" s="5">
        <v>859.455</v>
      </c>
      <c r="G35" s="5">
        <v>0.000441326301</v>
      </c>
      <c r="H35" s="6">
        <v>9e-6</v>
      </c>
      <c r="I35" s="5">
        <v>0.999953</v>
      </c>
      <c r="J35" s="6">
        <v>2e-5</v>
      </c>
      <c r="K35" s="5">
        <v>0</v>
      </c>
      <c r="L35" s="5">
        <v>1</v>
      </c>
      <c r="M35" s="5">
        <v>24797.5338</v>
      </c>
      <c r="N35" s="5">
        <v>-39293.6194</v>
      </c>
      <c r="O35" s="5">
        <v>4.63</v>
      </c>
      <c r="P35" s="5">
        <v>4.1</v>
      </c>
      <c r="Q35" s="8">
        <v>4.408</v>
      </c>
      <c r="R35" s="9">
        <f t="shared" si="0"/>
        <v>11029616.4576237</v>
      </c>
      <c r="S35" s="9">
        <f t="shared" si="1"/>
        <v>5956833.0631462</v>
      </c>
      <c r="T35" s="9">
        <f t="shared" si="2"/>
        <v>15218350.1834325</v>
      </c>
      <c r="U35" s="9">
        <f t="shared" si="3"/>
        <v>10667378.1630874</v>
      </c>
      <c r="V35" s="9">
        <f t="shared" si="4"/>
        <v>78339.7223503504</v>
      </c>
      <c r="W35" s="9">
        <f t="shared" si="5"/>
        <v>4472632.29799477</v>
      </c>
      <c r="X35" s="9">
        <f t="shared" si="6"/>
        <v>5.85071428571429</v>
      </c>
      <c r="Y35" s="9">
        <f t="shared" si="7"/>
        <v>12.8016</v>
      </c>
      <c r="Z35" s="9">
        <f t="shared" si="8"/>
        <v>15.36192</v>
      </c>
      <c r="AA35" s="9">
        <f t="shared" si="9"/>
        <v>11283.6537323944</v>
      </c>
      <c r="AB35" s="10"/>
      <c r="AC35" s="10">
        <f t="shared" si="10"/>
        <v>11</v>
      </c>
      <c r="AD35" s="12">
        <f>MIN(R2:R35)</f>
        <v>7604112.6225652</v>
      </c>
    </row>
    <row r="36" ht="21" spans="1:30">
      <c r="A36" s="4">
        <v>1075</v>
      </c>
      <c r="B36" s="5" t="s">
        <v>28</v>
      </c>
      <c r="C36" s="5">
        <v>22</v>
      </c>
      <c r="D36" s="5">
        <v>10</v>
      </c>
      <c r="E36" s="5">
        <v>13</v>
      </c>
      <c r="F36" s="5">
        <v>1469.369</v>
      </c>
      <c r="G36" s="5">
        <v>0.000258546287</v>
      </c>
      <c r="H36" s="6">
        <v>8e-6</v>
      </c>
      <c r="I36" s="5">
        <v>0.999624</v>
      </c>
      <c r="J36" s="5">
        <v>0.00035</v>
      </c>
      <c r="K36" s="5">
        <v>0</v>
      </c>
      <c r="L36" s="5">
        <v>1</v>
      </c>
      <c r="M36" s="5">
        <v>26447.2149</v>
      </c>
      <c r="N36" s="5">
        <v>-40944.7328</v>
      </c>
      <c r="O36" s="5">
        <v>4.734</v>
      </c>
      <c r="P36" s="5">
        <v>4.323</v>
      </c>
      <c r="Q36" s="8">
        <v>4.722</v>
      </c>
      <c r="R36" s="9">
        <f t="shared" si="0"/>
        <v>11410665.6886206</v>
      </c>
      <c r="S36" s="9">
        <f t="shared" si="1"/>
        <v>6343300.3102496</v>
      </c>
      <c r="T36" s="9">
        <f t="shared" si="2"/>
        <v>15202096.1351131</v>
      </c>
      <c r="U36" s="9">
        <f t="shared" si="3"/>
        <v>10503834.1375129</v>
      </c>
      <c r="V36" s="9">
        <f t="shared" si="4"/>
        <v>77222.8784835157</v>
      </c>
      <c r="W36" s="9">
        <f t="shared" si="5"/>
        <v>4621039.11911668</v>
      </c>
      <c r="X36" s="9">
        <f t="shared" si="6"/>
        <v>5.85071428571429</v>
      </c>
      <c r="Y36" s="9">
        <f t="shared" si="7"/>
        <v>12.192</v>
      </c>
      <c r="Z36" s="9">
        <f t="shared" si="8"/>
        <v>14.6304</v>
      </c>
      <c r="AA36" s="9">
        <f t="shared" si="9"/>
        <v>11864.7795246479</v>
      </c>
      <c r="AB36" s="10"/>
      <c r="AC36" s="10">
        <f t="shared" si="10"/>
        <v>11</v>
      </c>
      <c r="AD36" s="12">
        <f>MIN(R2:R36)</f>
        <v>7604112.6225652</v>
      </c>
    </row>
    <row r="37" ht="21" spans="1:30">
      <c r="A37" s="4">
        <v>1086</v>
      </c>
      <c r="B37" s="5" t="s">
        <v>28</v>
      </c>
      <c r="C37" s="5">
        <v>28</v>
      </c>
      <c r="D37" s="5">
        <v>13</v>
      </c>
      <c r="E37" s="5">
        <v>21</v>
      </c>
      <c r="F37" s="5">
        <v>1447.025</v>
      </c>
      <c r="G37" s="5">
        <v>0.000261363801</v>
      </c>
      <c r="H37" s="6">
        <v>9e-6</v>
      </c>
      <c r="I37" s="5">
        <v>0.999756</v>
      </c>
      <c r="J37" s="5">
        <v>0.000216</v>
      </c>
      <c r="K37" s="6">
        <v>7.6e-5</v>
      </c>
      <c r="L37" s="5">
        <v>0.999924</v>
      </c>
      <c r="M37" s="5">
        <v>12870.5871</v>
      </c>
      <c r="N37" s="5">
        <v>-27370.0034</v>
      </c>
      <c r="O37" s="5">
        <v>3.801</v>
      </c>
      <c r="P37" s="5">
        <v>2.55</v>
      </c>
      <c r="Q37" s="8">
        <v>2.314</v>
      </c>
      <c r="R37" s="9">
        <f t="shared" si="0"/>
        <v>7708055.71161447</v>
      </c>
      <c r="S37" s="9">
        <f t="shared" si="1"/>
        <v>3162872.4126374</v>
      </c>
      <c r="T37" s="9">
        <f t="shared" si="2"/>
        <v>13635549.8969312</v>
      </c>
      <c r="U37" s="9">
        <f t="shared" si="3"/>
        <v>10259075.7033378</v>
      </c>
      <c r="V37" s="9">
        <f t="shared" si="4"/>
        <v>71437.6637186038</v>
      </c>
      <c r="W37" s="9">
        <f t="shared" si="5"/>
        <v>3305036.52987481</v>
      </c>
      <c r="X37" s="9">
        <f t="shared" si="6"/>
        <v>5.85071428571429</v>
      </c>
      <c r="Y37" s="9">
        <f t="shared" si="7"/>
        <v>15.8496</v>
      </c>
      <c r="Z37" s="9">
        <f t="shared" si="8"/>
        <v>19.01952</v>
      </c>
      <c r="AA37" s="9">
        <f t="shared" si="9"/>
        <v>7084.61100352113</v>
      </c>
      <c r="AB37" s="10"/>
      <c r="AC37" s="10">
        <f t="shared" si="10"/>
        <v>11</v>
      </c>
      <c r="AD37" s="12">
        <f>MIN(R2:R37)</f>
        <v>7604112.6225652</v>
      </c>
    </row>
    <row r="38" ht="21" spans="1:30">
      <c r="A38" s="4">
        <v>1106</v>
      </c>
      <c r="B38" s="5" t="s">
        <v>28</v>
      </c>
      <c r="C38" s="5">
        <v>23</v>
      </c>
      <c r="D38" s="5">
        <v>17</v>
      </c>
      <c r="E38" s="5">
        <v>14</v>
      </c>
      <c r="F38" s="5">
        <v>859.654</v>
      </c>
      <c r="G38" s="5">
        <v>0.000441224137</v>
      </c>
      <c r="H38" s="6">
        <v>9e-6</v>
      </c>
      <c r="I38" s="5">
        <v>0.999953</v>
      </c>
      <c r="J38" s="6">
        <v>2e-5</v>
      </c>
      <c r="K38" s="5">
        <v>0</v>
      </c>
      <c r="L38" s="5">
        <v>1</v>
      </c>
      <c r="M38" s="5">
        <v>24797.3336</v>
      </c>
      <c r="N38" s="5">
        <v>-39293.4218</v>
      </c>
      <c r="O38" s="5">
        <v>4.63</v>
      </c>
      <c r="P38" s="5">
        <v>4.1</v>
      </c>
      <c r="Q38" s="8">
        <v>4.408</v>
      </c>
      <c r="R38" s="9">
        <f t="shared" si="0"/>
        <v>11029563.5706613</v>
      </c>
      <c r="S38" s="9">
        <f t="shared" si="1"/>
        <v>5956786.1910014</v>
      </c>
      <c r="T38" s="9">
        <f t="shared" si="2"/>
        <v>15218332.1389797</v>
      </c>
      <c r="U38" s="9">
        <f t="shared" si="3"/>
        <v>10667378.1630874</v>
      </c>
      <c r="V38" s="9">
        <f t="shared" si="4"/>
        <v>78339.7223503504</v>
      </c>
      <c r="W38" s="9">
        <f t="shared" si="5"/>
        <v>4472614.25354196</v>
      </c>
      <c r="X38" s="9">
        <f t="shared" si="6"/>
        <v>5.85071428571429</v>
      </c>
      <c r="Y38" s="9">
        <f t="shared" si="7"/>
        <v>12.8016</v>
      </c>
      <c r="Z38" s="9">
        <f t="shared" si="8"/>
        <v>15.36192</v>
      </c>
      <c r="AA38" s="9">
        <f t="shared" si="9"/>
        <v>11283.5836971831</v>
      </c>
      <c r="AB38" s="10"/>
      <c r="AC38" s="10">
        <f t="shared" si="10"/>
        <v>12</v>
      </c>
      <c r="AD38" s="12">
        <f>MIN(R2:R38)</f>
        <v>7604112.6225652</v>
      </c>
    </row>
    <row r="39" ht="21" spans="1:30">
      <c r="A39" s="4">
        <v>1109</v>
      </c>
      <c r="B39" s="5" t="s">
        <v>28</v>
      </c>
      <c r="C39" s="5">
        <v>22</v>
      </c>
      <c r="D39" s="5">
        <v>10</v>
      </c>
      <c r="E39" s="5">
        <v>14</v>
      </c>
      <c r="F39" s="5">
        <v>1081.314</v>
      </c>
      <c r="G39" s="5">
        <v>0.000350592051</v>
      </c>
      <c r="H39" s="6">
        <v>8e-6</v>
      </c>
      <c r="I39" s="5">
        <v>0.999584</v>
      </c>
      <c r="J39" s="5">
        <v>0.000391</v>
      </c>
      <c r="K39" s="6">
        <v>2e-6</v>
      </c>
      <c r="L39" s="5">
        <v>0.999998</v>
      </c>
      <c r="M39" s="5">
        <v>24678.069</v>
      </c>
      <c r="N39" s="5">
        <v>-39175.7088</v>
      </c>
      <c r="O39" s="5">
        <v>4.621</v>
      </c>
      <c r="P39" s="5">
        <v>4.092</v>
      </c>
      <c r="Q39" s="8">
        <v>4.408</v>
      </c>
      <c r="R39" s="9">
        <f t="shared" si="0"/>
        <v>10853201.724772</v>
      </c>
      <c r="S39" s="9">
        <f t="shared" si="1"/>
        <v>5928863.203632</v>
      </c>
      <c r="T39" s="9">
        <f t="shared" si="2"/>
        <v>14773015.5634199</v>
      </c>
      <c r="U39" s="9">
        <f t="shared" si="3"/>
        <v>10236773.1536148</v>
      </c>
      <c r="V39" s="9">
        <f t="shared" si="4"/>
        <v>74384.5849451511</v>
      </c>
      <c r="W39" s="9">
        <f t="shared" si="5"/>
        <v>4461857.82485999</v>
      </c>
      <c r="X39" s="9">
        <f t="shared" si="6"/>
        <v>5.85071428571429</v>
      </c>
      <c r="Y39" s="9">
        <f t="shared" si="7"/>
        <v>12.192</v>
      </c>
      <c r="Z39" s="9">
        <f t="shared" si="8"/>
        <v>14.6304</v>
      </c>
      <c r="AA39" s="9">
        <f t="shared" si="9"/>
        <v>11241.8622887324</v>
      </c>
      <c r="AB39" s="10"/>
      <c r="AC39" s="10">
        <f t="shared" si="10"/>
        <v>12</v>
      </c>
      <c r="AD39" s="12">
        <f>MIN(R2:R39)</f>
        <v>7604112.6225652</v>
      </c>
    </row>
    <row r="40" ht="21" spans="1:30">
      <c r="A40" s="4">
        <v>1121</v>
      </c>
      <c r="B40" s="5" t="s">
        <v>28</v>
      </c>
      <c r="C40" s="5">
        <v>28</v>
      </c>
      <c r="D40" s="5">
        <v>13</v>
      </c>
      <c r="E40" s="5">
        <v>21</v>
      </c>
      <c r="F40" s="5">
        <v>1358.893</v>
      </c>
      <c r="G40" s="5">
        <v>0.000277873263</v>
      </c>
      <c r="H40" s="6">
        <v>9e-6</v>
      </c>
      <c r="I40" s="5">
        <v>0.999756</v>
      </c>
      <c r="J40" s="5">
        <v>0.000216</v>
      </c>
      <c r="K40" s="6">
        <v>8.1e-5</v>
      </c>
      <c r="L40" s="5">
        <v>0.999919</v>
      </c>
      <c r="M40" s="5">
        <v>12881.8928</v>
      </c>
      <c r="N40" s="5">
        <v>-27381.2069</v>
      </c>
      <c r="O40" s="5">
        <v>3.802</v>
      </c>
      <c r="P40" s="5">
        <v>2.552</v>
      </c>
      <c r="Q40" s="8">
        <v>2.315</v>
      </c>
      <c r="R40" s="9">
        <f t="shared" si="0"/>
        <v>7712072.42991001</v>
      </c>
      <c r="S40" s="9">
        <f t="shared" si="1"/>
        <v>3165519.8326847</v>
      </c>
      <c r="T40" s="9">
        <f t="shared" si="2"/>
        <v>13639657.7916759</v>
      </c>
      <c r="U40" s="9">
        <f t="shared" si="3"/>
        <v>10261952.9118722</v>
      </c>
      <c r="V40" s="9">
        <f t="shared" si="4"/>
        <v>71466.7972070483</v>
      </c>
      <c r="W40" s="9">
        <f t="shared" si="5"/>
        <v>3306238.08259674</v>
      </c>
      <c r="X40" s="9">
        <f t="shared" si="6"/>
        <v>5.85071428571429</v>
      </c>
      <c r="Y40" s="9">
        <f t="shared" si="7"/>
        <v>15.8496</v>
      </c>
      <c r="Z40" s="9">
        <f t="shared" si="8"/>
        <v>19.01952</v>
      </c>
      <c r="AA40" s="9">
        <f t="shared" si="9"/>
        <v>7088.57389084507</v>
      </c>
      <c r="AB40" s="10"/>
      <c r="AC40" s="10">
        <f t="shared" si="10"/>
        <v>12</v>
      </c>
      <c r="AD40" s="12">
        <f>MIN(R2:R40)</f>
        <v>7604112.6225652</v>
      </c>
    </row>
    <row r="41" ht="21" spans="1:30">
      <c r="A41" s="4">
        <v>1136</v>
      </c>
      <c r="B41" s="5" t="s">
        <v>28</v>
      </c>
      <c r="C41" s="5">
        <v>23</v>
      </c>
      <c r="D41" s="5">
        <v>10</v>
      </c>
      <c r="E41" s="5">
        <v>16</v>
      </c>
      <c r="F41" s="5">
        <v>612.222</v>
      </c>
      <c r="G41" s="5">
        <v>0.000615463368</v>
      </c>
      <c r="H41" s="6">
        <v>7e-6</v>
      </c>
      <c r="I41" s="5">
        <v>0.999591</v>
      </c>
      <c r="J41" s="5">
        <v>0.000385</v>
      </c>
      <c r="K41" s="6">
        <v>2.5e-5</v>
      </c>
      <c r="L41" s="5">
        <v>0.999975</v>
      </c>
      <c r="M41" s="5">
        <v>25071.7027</v>
      </c>
      <c r="N41" s="5">
        <v>-39564.91</v>
      </c>
      <c r="O41" s="5">
        <v>4.645</v>
      </c>
      <c r="P41" s="5">
        <v>4.1</v>
      </c>
      <c r="Q41" s="8">
        <v>4.415</v>
      </c>
      <c r="R41" s="9">
        <f t="shared" si="0"/>
        <v>11114461.5748455</v>
      </c>
      <c r="S41" s="9">
        <f t="shared" si="1"/>
        <v>6021030.2512228</v>
      </c>
      <c r="T41" s="9">
        <f t="shared" si="2"/>
        <v>15280293.970868</v>
      </c>
      <c r="U41" s="9">
        <f t="shared" si="3"/>
        <v>10704222.5679461</v>
      </c>
      <c r="V41" s="9">
        <f t="shared" si="4"/>
        <v>78733.4632776221</v>
      </c>
      <c r="W41" s="9">
        <f t="shared" si="5"/>
        <v>4497337.93964427</v>
      </c>
      <c r="X41" s="9">
        <f t="shared" si="6"/>
        <v>5.85071428571429</v>
      </c>
      <c r="Y41" s="9">
        <f t="shared" si="7"/>
        <v>12.8016</v>
      </c>
      <c r="Z41" s="9">
        <f t="shared" si="8"/>
        <v>15.36192</v>
      </c>
      <c r="AA41" s="9">
        <f t="shared" si="9"/>
        <v>11379.685334507</v>
      </c>
      <c r="AB41" s="10"/>
      <c r="AC41" s="10">
        <f t="shared" si="10"/>
        <v>12</v>
      </c>
      <c r="AD41" s="12">
        <f>MIN(R2:R41)</f>
        <v>7604112.6225652</v>
      </c>
    </row>
    <row r="42" ht="21" spans="1:30">
      <c r="A42" s="4">
        <v>1145</v>
      </c>
      <c r="B42" s="5" t="s">
        <v>28</v>
      </c>
      <c r="C42" s="5">
        <v>25</v>
      </c>
      <c r="D42" s="5">
        <v>18</v>
      </c>
      <c r="E42" s="5">
        <v>14</v>
      </c>
      <c r="F42" s="5">
        <v>852.652</v>
      </c>
      <c r="G42" s="5">
        <v>0.000445785617</v>
      </c>
      <c r="H42" s="6">
        <v>9e-6</v>
      </c>
      <c r="I42" s="5">
        <v>0.999952</v>
      </c>
      <c r="J42" s="6">
        <v>2e-5</v>
      </c>
      <c r="K42" s="5">
        <v>0</v>
      </c>
      <c r="L42" s="5">
        <v>1</v>
      </c>
      <c r="M42" s="5">
        <v>24810.3868</v>
      </c>
      <c r="N42" s="5">
        <v>-39306.505</v>
      </c>
      <c r="O42" s="5">
        <v>4.631</v>
      </c>
      <c r="P42" s="5">
        <v>4.1</v>
      </c>
      <c r="Q42" s="8">
        <v>4.411</v>
      </c>
      <c r="R42" s="9">
        <f t="shared" si="0"/>
        <v>11305520.7304344</v>
      </c>
      <c r="S42" s="9">
        <f t="shared" si="1"/>
        <v>5959844.3264302</v>
      </c>
      <c r="T42" s="9">
        <f t="shared" si="2"/>
        <v>16037029.2120125</v>
      </c>
      <c r="U42" s="9">
        <f t="shared" si="3"/>
        <v>11477400.1048334</v>
      </c>
      <c r="V42" s="9">
        <f t="shared" si="4"/>
        <v>85829.3737536248</v>
      </c>
      <c r="W42" s="9">
        <f t="shared" si="5"/>
        <v>4473799.73342541</v>
      </c>
      <c r="X42" s="9">
        <f t="shared" si="6"/>
        <v>5.85071428571429</v>
      </c>
      <c r="Y42" s="9">
        <f t="shared" si="7"/>
        <v>14.0208</v>
      </c>
      <c r="Z42" s="9">
        <f t="shared" si="8"/>
        <v>16.82496</v>
      </c>
      <c r="AA42" s="9">
        <f t="shared" si="9"/>
        <v>11288.1851760563</v>
      </c>
      <c r="AB42" s="10"/>
      <c r="AC42" s="10">
        <f t="shared" si="10"/>
        <v>12</v>
      </c>
      <c r="AD42" s="12">
        <f>MIN(R2:R42)</f>
        <v>7604112.6225652</v>
      </c>
    </row>
    <row r="43" ht="21" spans="1:30">
      <c r="A43" s="4">
        <v>1160</v>
      </c>
      <c r="B43" s="5" t="s">
        <v>28</v>
      </c>
      <c r="C43" s="5">
        <v>21</v>
      </c>
      <c r="D43" s="5">
        <v>10</v>
      </c>
      <c r="E43" s="5">
        <v>14</v>
      </c>
      <c r="F43" s="5">
        <v>1084.433</v>
      </c>
      <c r="G43" s="5">
        <v>0.000348938258</v>
      </c>
      <c r="H43" s="6">
        <v>8e-6</v>
      </c>
      <c r="I43" s="5">
        <v>0.999585</v>
      </c>
      <c r="J43" s="5">
        <v>0.000389</v>
      </c>
      <c r="K43" s="6">
        <v>1.7e-5</v>
      </c>
      <c r="L43" s="5">
        <v>0.999983</v>
      </c>
      <c r="M43" s="5">
        <v>24731.7283</v>
      </c>
      <c r="N43" s="5">
        <v>-39229.1933</v>
      </c>
      <c r="O43" s="5">
        <v>4.624</v>
      </c>
      <c r="P43" s="5">
        <v>4.1</v>
      </c>
      <c r="Q43" s="8">
        <v>4.415</v>
      </c>
      <c r="R43" s="9">
        <f t="shared" si="0"/>
        <v>10730919.3414108</v>
      </c>
      <c r="S43" s="9">
        <f t="shared" si="1"/>
        <v>5941431.5955047</v>
      </c>
      <c r="T43" s="9">
        <f t="shared" si="2"/>
        <v>14368463.2377184</v>
      </c>
      <c r="U43" s="9">
        <f t="shared" si="3"/>
        <v>9831003.94416775</v>
      </c>
      <c r="V43" s="9">
        <f t="shared" si="4"/>
        <v>70736.4772220373</v>
      </c>
      <c r="W43" s="9">
        <f t="shared" si="5"/>
        <v>4466722.81632857</v>
      </c>
      <c r="X43" s="9">
        <f t="shared" si="6"/>
        <v>5.85071428571429</v>
      </c>
      <c r="Y43" s="9">
        <f t="shared" si="7"/>
        <v>11.5824</v>
      </c>
      <c r="Z43" s="9">
        <f t="shared" si="8"/>
        <v>13.89888</v>
      </c>
      <c r="AA43" s="9">
        <f t="shared" si="9"/>
        <v>11260.7256338028</v>
      </c>
      <c r="AB43" s="10"/>
      <c r="AC43" s="10">
        <f t="shared" si="10"/>
        <v>12</v>
      </c>
      <c r="AD43" s="12">
        <f>MIN(R2:R43)</f>
        <v>7604112.6225652</v>
      </c>
    </row>
    <row r="44" ht="21" spans="1:30">
      <c r="A44" s="4">
        <v>1164</v>
      </c>
      <c r="B44" s="5" t="s">
        <v>28</v>
      </c>
      <c r="C44" s="5">
        <v>22</v>
      </c>
      <c r="D44" s="5">
        <v>10</v>
      </c>
      <c r="E44" s="5">
        <v>15</v>
      </c>
      <c r="F44" s="5">
        <v>682.069</v>
      </c>
      <c r="G44" s="5">
        <v>0.000552876794</v>
      </c>
      <c r="H44" s="6">
        <v>7e-6</v>
      </c>
      <c r="I44" s="5">
        <v>0.99964</v>
      </c>
      <c r="J44" s="5">
        <v>0.000335</v>
      </c>
      <c r="K44" s="6">
        <v>1.9e-5</v>
      </c>
      <c r="L44" s="5">
        <v>0.999981</v>
      </c>
      <c r="M44" s="5">
        <v>27117.3613</v>
      </c>
      <c r="N44" s="5">
        <v>-41611.212</v>
      </c>
      <c r="O44" s="5">
        <v>4.776</v>
      </c>
      <c r="P44" s="5">
        <v>4.375</v>
      </c>
      <c r="Q44" s="8">
        <v>4.785</v>
      </c>
      <c r="R44" s="9">
        <f t="shared" si="0"/>
        <v>11620883.7105118</v>
      </c>
      <c r="S44" s="9">
        <f t="shared" si="1"/>
        <v>6500250.7486632</v>
      </c>
      <c r="T44" s="9">
        <f t="shared" si="2"/>
        <v>15361898.8855457</v>
      </c>
      <c r="U44" s="9">
        <f t="shared" si="3"/>
        <v>10603203.5860077</v>
      </c>
      <c r="V44" s="9">
        <f t="shared" si="4"/>
        <v>78287.40287943</v>
      </c>
      <c r="W44" s="9">
        <f t="shared" si="5"/>
        <v>4680407.89665852</v>
      </c>
      <c r="X44" s="9">
        <f t="shared" si="6"/>
        <v>5.85071428571429</v>
      </c>
      <c r="Y44" s="9">
        <f t="shared" si="7"/>
        <v>12.192</v>
      </c>
      <c r="Z44" s="9">
        <f t="shared" si="8"/>
        <v>14.6304</v>
      </c>
      <c r="AA44" s="9">
        <f t="shared" si="9"/>
        <v>12100.1009330986</v>
      </c>
      <c r="AB44" s="10"/>
      <c r="AC44" s="10">
        <f t="shared" si="10"/>
        <v>12</v>
      </c>
      <c r="AD44" s="12">
        <f>MIN(R2:R44)</f>
        <v>7604112.6225652</v>
      </c>
    </row>
    <row r="45" ht="21" spans="1:30">
      <c r="A45" s="4">
        <v>1177</v>
      </c>
      <c r="B45" s="5" t="s">
        <v>28</v>
      </c>
      <c r="C45" s="5">
        <v>23</v>
      </c>
      <c r="D45" s="5">
        <v>11</v>
      </c>
      <c r="E45" s="5">
        <v>15</v>
      </c>
      <c r="F45" s="5">
        <v>1047.606</v>
      </c>
      <c r="G45" s="5">
        <v>0.000362158931</v>
      </c>
      <c r="H45" s="6">
        <v>7e-6</v>
      </c>
      <c r="I45" s="5">
        <v>0.999781</v>
      </c>
      <c r="J45" s="5">
        <v>0.000194</v>
      </c>
      <c r="K45" s="6">
        <v>2e-6</v>
      </c>
      <c r="L45" s="5">
        <v>0.999998</v>
      </c>
      <c r="M45" s="5">
        <v>24725.7093</v>
      </c>
      <c r="N45" s="5">
        <v>-39223.2068</v>
      </c>
      <c r="O45" s="5">
        <v>4.625</v>
      </c>
      <c r="P45" s="5">
        <v>4.1</v>
      </c>
      <c r="Q45" s="8">
        <v>4.415</v>
      </c>
      <c r="R45" s="9">
        <f t="shared" si="0"/>
        <v>11006516.8917743</v>
      </c>
      <c r="S45" s="9">
        <f t="shared" si="1"/>
        <v>5940021.9219212</v>
      </c>
      <c r="T45" s="9">
        <f t="shared" si="2"/>
        <v>15199484.9095594</v>
      </c>
      <c r="U45" s="9">
        <f t="shared" si="3"/>
        <v>10655098.4441453</v>
      </c>
      <c r="V45" s="9">
        <f t="shared" si="4"/>
        <v>78208.6310944183</v>
      </c>
      <c r="W45" s="9">
        <f t="shared" si="5"/>
        <v>4466177.83431963</v>
      </c>
      <c r="X45" s="9">
        <f t="shared" si="6"/>
        <v>5.85071428571429</v>
      </c>
      <c r="Y45" s="9">
        <f t="shared" si="7"/>
        <v>12.8016</v>
      </c>
      <c r="Z45" s="9">
        <f t="shared" si="8"/>
        <v>15.36192</v>
      </c>
      <c r="AA45" s="9">
        <f t="shared" si="9"/>
        <v>11258.6119894366</v>
      </c>
      <c r="AB45" s="10"/>
      <c r="AC45" s="10">
        <f t="shared" si="10"/>
        <v>12</v>
      </c>
      <c r="AD45" s="12">
        <f>MIN(R2:R45)</f>
        <v>7604112.6225652</v>
      </c>
    </row>
    <row r="46" ht="21" spans="1:30">
      <c r="A46" s="4">
        <v>1184</v>
      </c>
      <c r="B46" s="5" t="s">
        <v>28</v>
      </c>
      <c r="C46" s="5">
        <v>23</v>
      </c>
      <c r="D46" s="5">
        <v>11</v>
      </c>
      <c r="E46" s="5">
        <v>15</v>
      </c>
      <c r="F46" s="5">
        <v>1046.016</v>
      </c>
      <c r="G46" s="5">
        <v>0.000362709442</v>
      </c>
      <c r="H46" s="6">
        <v>7e-6</v>
      </c>
      <c r="I46" s="5">
        <v>0.999781</v>
      </c>
      <c r="J46" s="5">
        <v>0.000194</v>
      </c>
      <c r="K46" s="6">
        <v>2e-6</v>
      </c>
      <c r="L46" s="5">
        <v>0.999998</v>
      </c>
      <c r="M46" s="5">
        <v>24725.7083</v>
      </c>
      <c r="N46" s="5">
        <v>-39223.206</v>
      </c>
      <c r="O46" s="5">
        <v>4.625</v>
      </c>
      <c r="P46" s="5">
        <v>4.1</v>
      </c>
      <c r="Q46" s="8">
        <v>4.415</v>
      </c>
      <c r="R46" s="9">
        <f t="shared" si="0"/>
        <v>11006516.6323168</v>
      </c>
      <c r="S46" s="9">
        <f t="shared" si="1"/>
        <v>5940021.6897012</v>
      </c>
      <c r="T46" s="9">
        <f t="shared" si="2"/>
        <v>15199484.8278469</v>
      </c>
      <c r="U46" s="9">
        <f t="shared" si="3"/>
        <v>10655098.4441453</v>
      </c>
      <c r="V46" s="9">
        <f t="shared" si="4"/>
        <v>78208.6310944183</v>
      </c>
      <c r="W46" s="9">
        <f t="shared" si="5"/>
        <v>4466177.7526071</v>
      </c>
      <c r="X46" s="9">
        <f t="shared" si="6"/>
        <v>5.85071428571429</v>
      </c>
      <c r="Y46" s="9">
        <f t="shared" si="7"/>
        <v>12.8016</v>
      </c>
      <c r="Z46" s="9">
        <f t="shared" si="8"/>
        <v>15.36192</v>
      </c>
      <c r="AA46" s="9">
        <f t="shared" si="9"/>
        <v>11258.6116725352</v>
      </c>
      <c r="AB46" s="10"/>
      <c r="AC46" s="10">
        <f t="shared" si="10"/>
        <v>12</v>
      </c>
      <c r="AD46" s="12">
        <f>MIN(R2:R46)</f>
        <v>7604112.6225652</v>
      </c>
    </row>
    <row r="47" ht="21" spans="1:30">
      <c r="A47" s="4">
        <v>1187</v>
      </c>
      <c r="B47" s="5" t="s">
        <v>28</v>
      </c>
      <c r="C47" s="5">
        <v>34</v>
      </c>
      <c r="D47" s="5">
        <v>25</v>
      </c>
      <c r="E47" s="5">
        <v>22</v>
      </c>
      <c r="F47" s="5">
        <v>310.963</v>
      </c>
      <c r="G47" s="5">
        <v>0.00121011164</v>
      </c>
      <c r="H47" s="6">
        <v>7e-6</v>
      </c>
      <c r="I47" s="5">
        <v>0.999975</v>
      </c>
      <c r="J47" s="5">
        <v>0</v>
      </c>
      <c r="K47" s="5">
        <v>0</v>
      </c>
      <c r="L47" s="5">
        <v>1</v>
      </c>
      <c r="M47" s="5">
        <v>18000.2538</v>
      </c>
      <c r="N47" s="5">
        <v>-32489.7304</v>
      </c>
      <c r="O47" s="5">
        <v>4.172</v>
      </c>
      <c r="P47" s="5">
        <v>3.157</v>
      </c>
      <c r="Q47" s="8">
        <v>3.135</v>
      </c>
      <c r="R47" s="9">
        <f t="shared" si="0"/>
        <v>10135973.8212149</v>
      </c>
      <c r="S47" s="9">
        <f t="shared" si="1"/>
        <v>4364441.6688712</v>
      </c>
      <c r="T47" s="9">
        <f t="shared" si="2"/>
        <v>17314596.457031</v>
      </c>
      <c r="U47" s="9">
        <f t="shared" si="3"/>
        <v>13382762.9901127</v>
      </c>
      <c r="V47" s="9">
        <f t="shared" si="4"/>
        <v>101577.107122556</v>
      </c>
      <c r="W47" s="9">
        <f t="shared" si="5"/>
        <v>3830256.35979572</v>
      </c>
      <c r="X47" s="9">
        <f t="shared" si="6"/>
        <v>5.85071428571429</v>
      </c>
      <c r="Y47" s="9">
        <f t="shared" si="7"/>
        <v>19.5072</v>
      </c>
      <c r="Z47" s="9">
        <f t="shared" si="8"/>
        <v>23.40864</v>
      </c>
      <c r="AA47" s="9">
        <f t="shared" si="9"/>
        <v>8889.08172535211</v>
      </c>
      <c r="AB47" s="10"/>
      <c r="AC47" s="10">
        <f t="shared" si="10"/>
        <v>12</v>
      </c>
      <c r="AD47" s="12">
        <f>MIN(R2:R47)</f>
        <v>7604112.6225652</v>
      </c>
    </row>
    <row r="48" ht="21" spans="1:30">
      <c r="A48" s="4">
        <v>1192</v>
      </c>
      <c r="B48" s="5" t="s">
        <v>28</v>
      </c>
      <c r="C48" s="5">
        <v>34</v>
      </c>
      <c r="D48" s="5">
        <v>17</v>
      </c>
      <c r="E48" s="5">
        <v>24</v>
      </c>
      <c r="F48" s="5">
        <v>312.322</v>
      </c>
      <c r="G48" s="5">
        <v>0.00121060954</v>
      </c>
      <c r="H48" s="6">
        <v>5e-6</v>
      </c>
      <c r="I48" s="5">
        <v>0.999971</v>
      </c>
      <c r="J48" s="6">
        <v>8e-6</v>
      </c>
      <c r="K48" s="6">
        <v>1e-6</v>
      </c>
      <c r="L48" s="5">
        <v>0.999999</v>
      </c>
      <c r="M48" s="5">
        <v>18003.8302</v>
      </c>
      <c r="N48" s="5">
        <v>-32493.443</v>
      </c>
      <c r="O48" s="5">
        <v>4.173</v>
      </c>
      <c r="P48" s="5">
        <v>3.157</v>
      </c>
      <c r="Q48" s="8">
        <v>3.137</v>
      </c>
      <c r="R48" s="9">
        <f t="shared" si="0"/>
        <v>10138085.2301217</v>
      </c>
      <c r="S48" s="9">
        <f t="shared" si="1"/>
        <v>4365280.8613178</v>
      </c>
      <c r="T48" s="9">
        <f t="shared" si="2"/>
        <v>17318413.1064117</v>
      </c>
      <c r="U48" s="9">
        <f t="shared" si="3"/>
        <v>13386182.4863211</v>
      </c>
      <c r="V48" s="9">
        <f t="shared" si="4"/>
        <v>101614.847988741</v>
      </c>
      <c r="W48" s="9">
        <f t="shared" si="5"/>
        <v>3830615.77210179</v>
      </c>
      <c r="X48" s="9">
        <f t="shared" si="6"/>
        <v>5.85071428571429</v>
      </c>
      <c r="Y48" s="9">
        <f t="shared" si="7"/>
        <v>19.5072</v>
      </c>
      <c r="Z48" s="9">
        <f t="shared" si="8"/>
        <v>23.40864</v>
      </c>
      <c r="AA48" s="9">
        <f t="shared" si="9"/>
        <v>8890.365</v>
      </c>
      <c r="AB48" s="10"/>
      <c r="AC48" s="10">
        <f t="shared" si="10"/>
        <v>12</v>
      </c>
      <c r="AD48" s="12">
        <f>MIN(R2:R48)</f>
        <v>7604112.6225652</v>
      </c>
    </row>
    <row r="49" ht="21" spans="1:30">
      <c r="A49" s="4">
        <v>1207</v>
      </c>
      <c r="B49" s="5" t="s">
        <v>28</v>
      </c>
      <c r="C49" s="5">
        <v>23</v>
      </c>
      <c r="D49" s="5">
        <v>17</v>
      </c>
      <c r="E49" s="5">
        <v>15</v>
      </c>
      <c r="F49" s="5">
        <v>732.273</v>
      </c>
      <c r="G49" s="5">
        <v>0.000515381684</v>
      </c>
      <c r="H49" s="6">
        <v>8e-6</v>
      </c>
      <c r="I49" s="5">
        <v>0.999964</v>
      </c>
      <c r="J49" s="6">
        <v>1e-5</v>
      </c>
      <c r="K49" s="6">
        <v>2e-6</v>
      </c>
      <c r="L49" s="5">
        <v>0.999998</v>
      </c>
      <c r="M49" s="5">
        <v>24945.0738</v>
      </c>
      <c r="N49" s="5">
        <v>-39439.3065</v>
      </c>
      <c r="O49" s="5">
        <v>4.639</v>
      </c>
      <c r="P49" s="5">
        <v>4.104</v>
      </c>
      <c r="Q49" s="8">
        <v>4.408</v>
      </c>
      <c r="R49" s="9">
        <f t="shared" si="0"/>
        <v>11076037.533287</v>
      </c>
      <c r="S49" s="9">
        <f t="shared" si="1"/>
        <v>5991376.7456907</v>
      </c>
      <c r="T49" s="9">
        <f t="shared" si="2"/>
        <v>15253982.362789</v>
      </c>
      <c r="U49" s="9">
        <f t="shared" si="3"/>
        <v>10689483.8622449</v>
      </c>
      <c r="V49" s="9">
        <f t="shared" si="4"/>
        <v>78575.8828561031</v>
      </c>
      <c r="W49" s="9">
        <f t="shared" si="5"/>
        <v>4485922.61768802</v>
      </c>
      <c r="X49" s="9">
        <f t="shared" si="6"/>
        <v>5.85071428571429</v>
      </c>
      <c r="Y49" s="9">
        <f t="shared" si="7"/>
        <v>12.8016</v>
      </c>
      <c r="Z49" s="9">
        <f t="shared" si="8"/>
        <v>15.36192</v>
      </c>
      <c r="AA49" s="9">
        <f t="shared" si="9"/>
        <v>11335.278221831</v>
      </c>
      <c r="AB49" s="10"/>
      <c r="AC49" s="10">
        <f t="shared" si="10"/>
        <v>13</v>
      </c>
      <c r="AD49" s="12">
        <f>MIN(R2:R49)</f>
        <v>7604112.6225652</v>
      </c>
    </row>
    <row r="50" ht="21" spans="1:30">
      <c r="A50" s="4">
        <v>1216</v>
      </c>
      <c r="B50" s="5" t="s">
        <v>28</v>
      </c>
      <c r="C50" s="5">
        <v>28</v>
      </c>
      <c r="D50" s="5">
        <v>13</v>
      </c>
      <c r="E50" s="5">
        <v>21</v>
      </c>
      <c r="F50" s="5">
        <v>1527.616</v>
      </c>
      <c r="G50" s="5">
        <v>0.00024770621</v>
      </c>
      <c r="H50" s="6">
        <v>9e-6</v>
      </c>
      <c r="I50" s="5">
        <v>0.999753</v>
      </c>
      <c r="J50" s="5">
        <v>0.000219</v>
      </c>
      <c r="K50" s="6">
        <v>7.4e-5</v>
      </c>
      <c r="L50" s="5">
        <v>0.999926</v>
      </c>
      <c r="M50" s="5">
        <v>12811.5275</v>
      </c>
      <c r="N50" s="5">
        <v>-27311.0072</v>
      </c>
      <c r="O50" s="5">
        <v>3.797</v>
      </c>
      <c r="P50" s="5">
        <v>2.542</v>
      </c>
      <c r="Q50" s="8">
        <v>2.304</v>
      </c>
      <c r="R50" s="9">
        <f t="shared" si="0"/>
        <v>7688244.26093805</v>
      </c>
      <c r="S50" s="9">
        <f t="shared" si="1"/>
        <v>3149037.816164</v>
      </c>
      <c r="T50" s="9">
        <f t="shared" si="2"/>
        <v>13617619.3343221</v>
      </c>
      <c r="U50" s="9">
        <f t="shared" si="3"/>
        <v>10247567.3689131</v>
      </c>
      <c r="V50" s="9">
        <f t="shared" si="4"/>
        <v>71321.1719225663</v>
      </c>
      <c r="W50" s="9">
        <f t="shared" si="5"/>
        <v>3298730.79348642</v>
      </c>
      <c r="X50" s="9">
        <f t="shared" si="6"/>
        <v>5.85071428571429</v>
      </c>
      <c r="Y50" s="9">
        <f t="shared" si="7"/>
        <v>15.8496</v>
      </c>
      <c r="Z50" s="9">
        <f t="shared" si="8"/>
        <v>19.01952</v>
      </c>
      <c r="AA50" s="9">
        <f t="shared" si="9"/>
        <v>7063.82653169014</v>
      </c>
      <c r="AB50" s="10"/>
      <c r="AC50" s="10">
        <f t="shared" si="10"/>
        <v>13</v>
      </c>
      <c r="AD50" s="12">
        <f>MIN(R2:R50)</f>
        <v>7604112.6225652</v>
      </c>
    </row>
    <row r="51" ht="21" spans="1:30">
      <c r="A51" s="4">
        <v>1219</v>
      </c>
      <c r="B51" s="5" t="s">
        <v>28</v>
      </c>
      <c r="C51" s="5">
        <v>25</v>
      </c>
      <c r="D51" s="5">
        <v>19</v>
      </c>
      <c r="E51" s="5">
        <v>17</v>
      </c>
      <c r="F51" s="5">
        <v>459.058</v>
      </c>
      <c r="G51" s="5">
        <v>0.000817980115</v>
      </c>
      <c r="H51" s="6">
        <v>7e-6</v>
      </c>
      <c r="I51" s="5">
        <v>0.999973</v>
      </c>
      <c r="J51" s="6">
        <v>2e-6</v>
      </c>
      <c r="K51" s="6">
        <v>3e-6</v>
      </c>
      <c r="L51" s="5">
        <v>0.999997</v>
      </c>
      <c r="M51" s="5">
        <v>25187.5995</v>
      </c>
      <c r="N51" s="5">
        <v>-39678.2736</v>
      </c>
      <c r="O51" s="5">
        <v>4.654</v>
      </c>
      <c r="P51" s="5">
        <v>4.1</v>
      </c>
      <c r="Q51" s="8">
        <v>4.402</v>
      </c>
      <c r="R51" s="9">
        <f t="shared" si="0"/>
        <v>11425609.6881667</v>
      </c>
      <c r="S51" s="9">
        <f t="shared" si="1"/>
        <v>6048154.29372</v>
      </c>
      <c r="T51" s="9">
        <f t="shared" si="2"/>
        <v>16132366.1833402</v>
      </c>
      <c r="U51" s="9">
        <f t="shared" si="3"/>
        <v>11538175.0876216</v>
      </c>
      <c r="V51" s="9">
        <f t="shared" si="4"/>
        <v>86491.0004329143</v>
      </c>
      <c r="W51" s="9">
        <f t="shared" si="5"/>
        <v>4507700.09528576</v>
      </c>
      <c r="X51" s="9">
        <f t="shared" si="6"/>
        <v>5.85071428571429</v>
      </c>
      <c r="Y51" s="9">
        <f t="shared" si="7"/>
        <v>14.0208</v>
      </c>
      <c r="Z51" s="9">
        <f t="shared" si="8"/>
        <v>16.82496</v>
      </c>
      <c r="AA51" s="9">
        <f t="shared" si="9"/>
        <v>11420.0480809859</v>
      </c>
      <c r="AB51" s="10"/>
      <c r="AC51" s="10">
        <f t="shared" si="10"/>
        <v>13</v>
      </c>
      <c r="AD51" s="12">
        <f>MIN(R2:R51)</f>
        <v>7604112.6225652</v>
      </c>
    </row>
    <row r="52" ht="21" spans="1:30">
      <c r="A52" s="4">
        <v>1235</v>
      </c>
      <c r="B52" s="5" t="s">
        <v>28</v>
      </c>
      <c r="C52" s="5">
        <v>27</v>
      </c>
      <c r="D52" s="5">
        <v>10</v>
      </c>
      <c r="E52" s="5">
        <v>19</v>
      </c>
      <c r="F52" s="5">
        <v>217.773</v>
      </c>
      <c r="G52" s="5">
        <v>0.00172059556</v>
      </c>
      <c r="H52" s="6">
        <v>5e-6</v>
      </c>
      <c r="I52" s="5">
        <v>0.999648</v>
      </c>
      <c r="J52" s="5">
        <v>0.000331</v>
      </c>
      <c r="K52" s="6">
        <v>1.3e-5</v>
      </c>
      <c r="L52" s="5">
        <v>0.999987</v>
      </c>
      <c r="M52" s="5">
        <v>27671.3853</v>
      </c>
      <c r="N52" s="5">
        <v>-42159.4764</v>
      </c>
      <c r="O52" s="5">
        <v>4.809</v>
      </c>
      <c r="P52" s="5">
        <v>4.381</v>
      </c>
      <c r="Q52" s="8">
        <v>4.798</v>
      </c>
      <c r="R52" s="9">
        <f t="shared" si="0"/>
        <v>12497496.3860228</v>
      </c>
      <c r="S52" s="9">
        <f t="shared" si="1"/>
        <v>6629977.1377572</v>
      </c>
      <c r="T52" s="9">
        <f t="shared" si="2"/>
        <v>17602557.7447967</v>
      </c>
      <c r="U52" s="9">
        <f t="shared" si="3"/>
        <v>12774583.8063663</v>
      </c>
      <c r="V52" s="9">
        <f t="shared" si="4"/>
        <v>98909.295908545</v>
      </c>
      <c r="W52" s="9">
        <f t="shared" si="5"/>
        <v>4729064.64252183</v>
      </c>
      <c r="X52" s="9">
        <f t="shared" si="6"/>
        <v>5.85071428571429</v>
      </c>
      <c r="Y52" s="9">
        <f t="shared" si="7"/>
        <v>15.24</v>
      </c>
      <c r="Z52" s="9">
        <f t="shared" si="8"/>
        <v>18.288</v>
      </c>
      <c r="AA52" s="9">
        <f t="shared" si="9"/>
        <v>12294.1657922535</v>
      </c>
      <c r="AB52" s="10"/>
      <c r="AC52" s="10">
        <f t="shared" si="10"/>
        <v>13</v>
      </c>
      <c r="AD52" s="12">
        <f>MIN(R2:R52)</f>
        <v>7604112.6225652</v>
      </c>
    </row>
    <row r="53" ht="21" spans="1:30">
      <c r="A53" s="4">
        <v>1245</v>
      </c>
      <c r="B53" s="5" t="s">
        <v>28</v>
      </c>
      <c r="C53" s="5">
        <v>27</v>
      </c>
      <c r="D53" s="5">
        <v>9</v>
      </c>
      <c r="E53" s="5">
        <v>21</v>
      </c>
      <c r="F53" s="5">
        <v>344.076</v>
      </c>
      <c r="G53" s="5">
        <v>0.000823656279</v>
      </c>
      <c r="H53" s="6">
        <v>6e-6</v>
      </c>
      <c r="I53" s="5">
        <v>0.999033</v>
      </c>
      <c r="J53" s="5">
        <v>0.000945</v>
      </c>
      <c r="K53" s="6">
        <v>6.9e-5</v>
      </c>
      <c r="L53" s="5">
        <v>0.999931</v>
      </c>
      <c r="M53" s="5">
        <v>22329.4523</v>
      </c>
      <c r="N53" s="5">
        <v>-36822.2291</v>
      </c>
      <c r="O53" s="5">
        <v>4.463</v>
      </c>
      <c r="P53" s="5">
        <v>3.694</v>
      </c>
      <c r="Q53" s="8">
        <v>3.931</v>
      </c>
      <c r="R53" s="9">
        <f t="shared" si="0"/>
        <v>10755540.5038963</v>
      </c>
      <c r="S53" s="9">
        <f t="shared" si="1"/>
        <v>5378629.0258217</v>
      </c>
      <c r="T53" s="9">
        <f t="shared" si="2"/>
        <v>16130734.4342239</v>
      </c>
      <c r="U53" s="9">
        <f t="shared" si="3"/>
        <v>11797191.4885017</v>
      </c>
      <c r="V53" s="9">
        <f t="shared" si="4"/>
        <v>88099.588615632</v>
      </c>
      <c r="W53" s="9">
        <f t="shared" si="5"/>
        <v>4245443.35710662</v>
      </c>
      <c r="X53" s="9">
        <f t="shared" si="6"/>
        <v>5.85071428571429</v>
      </c>
      <c r="Y53" s="9">
        <f t="shared" si="7"/>
        <v>15.24</v>
      </c>
      <c r="Z53" s="9">
        <f t="shared" si="8"/>
        <v>18.288</v>
      </c>
      <c r="AA53" s="9">
        <f t="shared" si="9"/>
        <v>10414.028415493</v>
      </c>
      <c r="AB53" s="10"/>
      <c r="AC53" s="10">
        <f t="shared" si="10"/>
        <v>13</v>
      </c>
      <c r="AD53" s="12">
        <f>MIN(R2:R53)</f>
        <v>7604112.6225652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y t</dc:creator>
  <cp:lastModifiedBy>huang y t</cp:lastModifiedBy>
  <dcterms:created xsi:type="dcterms:W3CDTF">2024-11-20T11:36:09Z</dcterms:created>
  <dcterms:modified xsi:type="dcterms:W3CDTF">2024-11-20T11:38:25Z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D0C6D094602E4CB5B9A0A035EF868613</vt:lpwstr>
  </property>
  <property fmtid="{D5CDD505-2E9C-101B-9397-08002B2CF9AE}" pid="3" name="KSOProductBuildVer">
    <vt:lpwstr>2052-11.8.2.11813</vt:lpwstr>
  </property>
</Properties>
</file>