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n\Documents\Sailing\BMS\"/>
    </mc:Choice>
  </mc:AlternateContent>
  <xr:revisionPtr revIDLastSave="0" documentId="13_ncr:1_{6E30D24A-18D7-4C0C-9183-D966B74FC3D6}" xr6:coauthVersionLast="40" xr6:coauthVersionMax="40" xr10:uidLastSave="{00000000-0000-0000-0000-000000000000}"/>
  <bookViews>
    <workbookView xWindow="0" yWindow="0" windowWidth="19200" windowHeight="6940" xr2:uid="{F9EDFE82-30AB-4F82-841B-C183184C5B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6" i="1" s="1"/>
  <c r="F25" i="1"/>
  <c r="F5" i="1" s="1"/>
  <c r="F16" i="1"/>
  <c r="F12" i="1" l="1"/>
  <c r="F17" i="1"/>
  <c r="F18" i="1" s="1"/>
  <c r="F8" i="1"/>
  <c r="F9" i="1"/>
  <c r="F11" i="1"/>
  <c r="B12" i="1"/>
  <c r="B11" i="1"/>
  <c r="C26" i="1" l="1"/>
  <c r="C6" i="1" s="1"/>
  <c r="C25" i="1"/>
  <c r="C5" i="1" s="1"/>
  <c r="D25" i="1"/>
  <c r="D5" i="1" s="1"/>
  <c r="E25" i="1"/>
  <c r="E5" i="1" s="1"/>
  <c r="D26" i="1"/>
  <c r="D6" i="1" s="1"/>
  <c r="E26" i="1"/>
  <c r="E6" i="1" s="1"/>
  <c r="D11" i="1" l="1"/>
  <c r="D12" i="1"/>
  <c r="E11" i="1"/>
  <c r="E12" i="1"/>
  <c r="E8" i="1"/>
  <c r="C12" i="1"/>
  <c r="C11" i="1"/>
  <c r="E9" i="1"/>
  <c r="E16" i="1"/>
  <c r="E17" i="1" s="1"/>
  <c r="D9" i="1"/>
  <c r="B9" i="1"/>
  <c r="B8" i="1"/>
  <c r="C9" i="1"/>
  <c r="C8" i="1"/>
  <c r="D8" i="1"/>
  <c r="B16" i="1" l="1"/>
  <c r="C15" i="1"/>
  <c r="B17" i="1" l="1"/>
  <c r="E18" i="1" s="1"/>
  <c r="C16" i="1"/>
  <c r="C17" i="1" s="1"/>
  <c r="D16" i="1"/>
  <c r="D17" i="1" s="1"/>
  <c r="D18" i="1" l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lilin</author>
  </authors>
  <commentList>
    <comment ref="B1" authorId="0" shapeId="0" xr:uid="{44CD0444-1689-47E1-8F79-1ACAB8AD1EDC}">
      <text>
        <r>
          <rPr>
            <sz val="9"/>
            <color indexed="81"/>
            <rFont val="Tahoma"/>
            <family val="2"/>
          </rPr>
          <t>In this scenario we use a voltage divider to reduce cell voltage to a range accepted by the ADC. This should be differencial reading because it will not be at a common ground with the BMS.</t>
        </r>
      </text>
    </comment>
    <comment ref="C1" authorId="0" shapeId="0" xr:uid="{506E5C4B-1F43-4F87-9521-86A39AFFBFAF}">
      <text>
        <r>
          <rPr>
            <sz val="9"/>
            <color indexed="81"/>
            <rFont val="Tahoma"/>
            <family val="2"/>
          </rPr>
          <t>A linear reference voltage chip from the same cell being monitored feeds the ADC and an operational amp.</t>
        </r>
      </text>
    </comment>
    <comment ref="D1" authorId="0" shapeId="0" xr:uid="{ACE448ED-D3A0-4B39-AC66-C4718E6AFFE7}">
      <text>
        <r>
          <rPr>
            <sz val="9"/>
            <color indexed="81"/>
            <rFont val="Tahoma"/>
            <family val="2"/>
          </rPr>
          <t>This is less aggressive with the vREF as 1.2 is the minimum for the circuit.</t>
        </r>
      </text>
    </comment>
    <comment ref="E1" authorId="0" shapeId="0" xr:uid="{C2F1B541-9AF0-4584-9616-C462D3924D76}">
      <text>
        <r>
          <rPr>
            <sz val="9"/>
            <color indexed="81"/>
            <rFont val="Tahoma"/>
            <family val="2"/>
          </rPr>
          <t>This gets rather aggressive in narrowing the range but provides the most accuracy, even if a bit drops off.</t>
        </r>
      </text>
    </comment>
    <comment ref="F1" authorId="0" shapeId="0" xr:uid="{9743CFB0-C2CF-4E9C-9033-8861CF34AC1F}">
      <text>
        <r>
          <rPr>
            <sz val="9"/>
            <color indexed="81"/>
            <rFont val="Tahoma"/>
            <family val="2"/>
          </rPr>
          <t>This gets rather aggressive in narrowing the range but provides the most accuracy, even if a bit drops off.</t>
        </r>
      </text>
    </comment>
  </commentList>
</comments>
</file>

<file path=xl/sharedStrings.xml><?xml version="1.0" encoding="utf-8"?>
<sst xmlns="http://schemas.openxmlformats.org/spreadsheetml/2006/main" count="26" uniqueCount="18">
  <si>
    <t>vRef</t>
  </si>
  <si>
    <t>vMax</t>
  </si>
  <si>
    <t>vMin</t>
  </si>
  <si>
    <t>Op-Amp</t>
  </si>
  <si>
    <t>Bits</t>
  </si>
  <si>
    <t>Counts</t>
  </si>
  <si>
    <t>vDiv</t>
  </si>
  <si>
    <r>
      <t xml:space="preserve"># /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V</t>
    </r>
  </si>
  <si>
    <t>Normal</t>
  </si>
  <si>
    <t>R1</t>
  </si>
  <si>
    <t>R2</t>
  </si>
  <si>
    <t>R3</t>
  </si>
  <si>
    <t>R4</t>
  </si>
  <si>
    <t>Neg Mult</t>
  </si>
  <si>
    <t>Pos Mult</t>
  </si>
  <si>
    <t>Output Values at targets</t>
  </si>
  <si>
    <t>Actual Input Ranges</t>
  </si>
  <si>
    <r>
      <t>Resistors Values (k</t>
    </r>
    <r>
      <rPr>
        <b/>
        <sz val="11"/>
        <color theme="1"/>
        <rFont val="Calibri"/>
        <family val="2"/>
      </rPr>
      <t>Ω)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</si>
</sst>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.000_-;\-* #,##0.0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2" applyFont="1"/>
    <xf numFmtId="164" fontId="0" fillId="0" borderId="0" xfId="1" applyNumberFormat="1" applyFont="1"/>
    <xf numFmtId="165" fontId="0" fillId="0" borderId="0" xfId="1" applyNumberFormat="1" applyFont="1"/>
    <xf numFmtId="0" fontId="4" fillId="0" borderId="0" xfId="3"/>
    <xf numFmtId="43" fontId="0" fillId="0" borderId="0" xfId="1" applyFont="1"/>
    <xf numFmtId="0" fontId="5" fillId="0" borderId="0" xfId="0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3</xdr:row>
      <xdr:rowOff>99492</xdr:rowOff>
    </xdr:from>
    <xdr:to>
      <xdr:col>13</xdr:col>
      <xdr:colOff>152401</xdr:colOff>
      <xdr:row>20</xdr:row>
      <xdr:rowOff>21412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6768E2-5421-4CF7-8642-37841A369C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4750"/>
        <a:stretch/>
      </xdr:blipFill>
      <xdr:spPr>
        <a:xfrm>
          <a:off x="4267201" y="651942"/>
          <a:ext cx="3810000" cy="3052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6D7-8186-4C32-9E76-AD586DD9C184}">
  <dimension ref="A1:H26"/>
  <sheetViews>
    <sheetView tabSelected="1" workbookViewId="0"/>
  </sheetViews>
  <sheetFormatPr defaultRowHeight="14.5" x14ac:dyDescent="0.35"/>
  <sheetData>
    <row r="1" spans="1:8" x14ac:dyDescent="0.35">
      <c r="B1" t="s">
        <v>8</v>
      </c>
      <c r="C1" t="s">
        <v>3</v>
      </c>
      <c r="D1" t="s">
        <v>3</v>
      </c>
      <c r="E1" t="s">
        <v>3</v>
      </c>
      <c r="F1" t="s">
        <v>3</v>
      </c>
    </row>
    <row r="2" spans="1:8" x14ac:dyDescent="0.35">
      <c r="A2" t="s">
        <v>0</v>
      </c>
      <c r="B2" s="5">
        <v>3.3</v>
      </c>
      <c r="C2" s="5">
        <v>1.2</v>
      </c>
      <c r="D2" s="5">
        <v>1.25</v>
      </c>
      <c r="E2" s="5">
        <v>1.25</v>
      </c>
      <c r="F2" s="5">
        <v>1.25</v>
      </c>
      <c r="G2" s="5"/>
      <c r="H2" s="4"/>
    </row>
    <row r="3" spans="1:8" x14ac:dyDescent="0.35">
      <c r="A3" t="s">
        <v>1</v>
      </c>
      <c r="B3" s="5">
        <v>3.46</v>
      </c>
      <c r="C3" s="5">
        <v>3.46</v>
      </c>
      <c r="D3" s="5">
        <v>3.46</v>
      </c>
      <c r="E3" s="5">
        <v>3.46</v>
      </c>
      <c r="F3" s="5">
        <v>3.46</v>
      </c>
      <c r="G3" s="5"/>
    </row>
    <row r="4" spans="1:8" x14ac:dyDescent="0.35">
      <c r="A4" t="s">
        <v>2</v>
      </c>
      <c r="B4" s="5">
        <v>3</v>
      </c>
      <c r="C4" s="5">
        <v>3</v>
      </c>
      <c r="D4" s="5">
        <v>3</v>
      </c>
      <c r="E4" s="5">
        <v>3</v>
      </c>
      <c r="F4" s="5">
        <v>3</v>
      </c>
      <c r="G4" s="5"/>
    </row>
    <row r="5" spans="1:8" x14ac:dyDescent="0.35">
      <c r="A5" t="s">
        <v>3</v>
      </c>
      <c r="B5" s="3">
        <v>0</v>
      </c>
      <c r="C5" s="3">
        <f t="shared" ref="C5:D5" si="0">C25</f>
        <v>-3.3</v>
      </c>
      <c r="D5" s="3">
        <f t="shared" si="0"/>
        <v>-3</v>
      </c>
      <c r="E5" s="3">
        <f>E25</f>
        <v>-4.59</v>
      </c>
      <c r="F5" s="3">
        <f>F25</f>
        <v>-3.3</v>
      </c>
      <c r="G5" s="3"/>
    </row>
    <row r="6" spans="1:8" x14ac:dyDescent="0.35">
      <c r="A6" t="s">
        <v>6</v>
      </c>
      <c r="B6" s="3">
        <v>0.88</v>
      </c>
      <c r="C6" s="3">
        <f t="shared" ref="C6:D6" si="1">C26</f>
        <v>1.4333333333333333</v>
      </c>
      <c r="D6" s="3">
        <f t="shared" si="1"/>
        <v>1.3333333333333333</v>
      </c>
      <c r="E6" s="3">
        <f>E26</f>
        <v>1.9964285714285714</v>
      </c>
      <c r="F6" s="3">
        <f>F26</f>
        <v>1.4333333333333333</v>
      </c>
      <c r="G6" s="3"/>
    </row>
    <row r="7" spans="1:8" x14ac:dyDescent="0.35">
      <c r="A7" s="6" t="s">
        <v>15</v>
      </c>
      <c r="B7" s="3"/>
      <c r="C7" s="3"/>
      <c r="D7" s="3"/>
      <c r="E7" s="3"/>
      <c r="F7" s="3"/>
      <c r="G7" s="3"/>
    </row>
    <row r="8" spans="1:8" x14ac:dyDescent="0.35">
      <c r="A8" t="s">
        <v>1</v>
      </c>
      <c r="B8" s="5">
        <f>B$5*B$2+B3*B$6</f>
        <v>3.0448</v>
      </c>
      <c r="C8" s="5">
        <f>C$5*C$2+C3*C$6</f>
        <v>0.99933333333333385</v>
      </c>
      <c r="D8" s="5">
        <f>D$5*D$2+D3*D$6</f>
        <v>0.86333333333333329</v>
      </c>
      <c r="E8" s="5">
        <f>E$5*E$2+E3*E$6</f>
        <v>1.1701428571428574</v>
      </c>
      <c r="F8" s="5">
        <f>F$5*F$2+F3*F$6</f>
        <v>0.83433333333333337</v>
      </c>
      <c r="G8" s="5"/>
    </row>
    <row r="9" spans="1:8" x14ac:dyDescent="0.35">
      <c r="A9" t="s">
        <v>2</v>
      </c>
      <c r="B9" s="5">
        <f>B$5*B$2+B4*B$6</f>
        <v>2.64</v>
      </c>
      <c r="C9" s="5">
        <f>C$5*C$2+C4*C$6</f>
        <v>0.3400000000000003</v>
      </c>
      <c r="D9" s="5">
        <f>D$5*D$2+D4*D$6</f>
        <v>0.25</v>
      </c>
      <c r="E9" s="5">
        <f t="shared" ref="E9:G9" si="2">E$5*E$2+E4*E$6</f>
        <v>0.25178571428571406</v>
      </c>
      <c r="F9" s="5">
        <f t="shared" ref="F9" si="3">F$5*F$2+F4*F$6</f>
        <v>0.17499999999999982</v>
      </c>
      <c r="G9" s="5"/>
    </row>
    <row r="10" spans="1:8" x14ac:dyDescent="0.35">
      <c r="A10" s="6" t="s">
        <v>16</v>
      </c>
      <c r="B10" s="5"/>
      <c r="C10" s="5"/>
      <c r="D10" s="5"/>
      <c r="E10" s="5"/>
      <c r="F10" s="5"/>
      <c r="G10" s="5"/>
    </row>
    <row r="11" spans="1:8" x14ac:dyDescent="0.35">
      <c r="A11" t="s">
        <v>1</v>
      </c>
      <c r="B11" s="5">
        <f t="shared" ref="B11" si="4">(B2-B$5*B$2)/B$6</f>
        <v>3.75</v>
      </c>
      <c r="C11" s="5">
        <f t="shared" ref="C11:D11" si="5">(C2-C$5*C$2)/C$6</f>
        <v>3.5999999999999996</v>
      </c>
      <c r="D11" s="5">
        <f t="shared" si="5"/>
        <v>3.75</v>
      </c>
      <c r="E11" s="5">
        <f>(E2-E$5*E$2)/E$6</f>
        <v>3.5</v>
      </c>
      <c r="F11" s="5">
        <f>(F2-F$5*F$2)/F$6</f>
        <v>3.75</v>
      </c>
      <c r="G11" s="5"/>
    </row>
    <row r="12" spans="1:8" x14ac:dyDescent="0.35">
      <c r="A12" t="s">
        <v>2</v>
      </c>
      <c r="B12" s="5">
        <f t="shared" ref="B12:D12" si="6">(0-B$5*B$2)/B$6</f>
        <v>0</v>
      </c>
      <c r="C12" s="5">
        <f t="shared" si="6"/>
        <v>2.7627906976744181</v>
      </c>
      <c r="D12" s="5">
        <f t="shared" si="6"/>
        <v>2.8125</v>
      </c>
      <c r="E12" s="5">
        <f>(0-E$5*E$2)/E$6</f>
        <v>2.8738819320214666</v>
      </c>
      <c r="F12" s="5">
        <f>(0-F$5*F$2)/F$6</f>
        <v>2.8779069767441858</v>
      </c>
      <c r="G12" s="5"/>
    </row>
    <row r="15" spans="1:8" x14ac:dyDescent="0.35">
      <c r="A15" t="s">
        <v>4</v>
      </c>
      <c r="B15">
        <v>13</v>
      </c>
      <c r="C15">
        <f>B15</f>
        <v>13</v>
      </c>
      <c r="D15">
        <v>13</v>
      </c>
      <c r="E15">
        <v>13</v>
      </c>
      <c r="F15">
        <v>13</v>
      </c>
    </row>
    <row r="16" spans="1:8" x14ac:dyDescent="0.35">
      <c r="A16" t="s">
        <v>5</v>
      </c>
      <c r="B16">
        <f>2^B15</f>
        <v>8192</v>
      </c>
      <c r="C16">
        <f t="shared" ref="C16:D16" si="7">2^C15</f>
        <v>8192</v>
      </c>
      <c r="D16">
        <f t="shared" si="7"/>
        <v>8192</v>
      </c>
      <c r="E16">
        <f t="shared" ref="E16:G16" si="8">2^E15</f>
        <v>8192</v>
      </c>
      <c r="F16">
        <f t="shared" ref="F16" si="9">2^F15</f>
        <v>8192</v>
      </c>
    </row>
    <row r="17" spans="1:7" x14ac:dyDescent="0.35">
      <c r="A17" t="s">
        <v>7</v>
      </c>
      <c r="B17" s="2">
        <f t="shared" ref="B17" si="10">B16/(B2*1000)*B6</f>
        <v>2.1845333333333334</v>
      </c>
      <c r="C17" s="2">
        <f t="shared" ref="C17:D17" si="11">C16/(C2*1000)*C6</f>
        <v>9.7848888888888901</v>
      </c>
      <c r="D17" s="2">
        <f t="shared" si="11"/>
        <v>8.7381333333333338</v>
      </c>
      <c r="E17" s="2">
        <f t="shared" ref="E17:G17" si="12">E16/(E2*1000)*E6</f>
        <v>13.083794285714287</v>
      </c>
      <c r="F17" s="2">
        <f t="shared" ref="F17" si="13">F16/(F2*1000)*F6</f>
        <v>9.3934933333333337</v>
      </c>
      <c r="G17" s="2"/>
    </row>
    <row r="18" spans="1:7" x14ac:dyDescent="0.35">
      <c r="C18" s="1">
        <f t="shared" ref="C18" si="14">C17/$B$17-1</f>
        <v>3.479166666666667</v>
      </c>
      <c r="D18" s="1">
        <f>D17/$B$17-1</f>
        <v>3</v>
      </c>
      <c r="E18" s="1">
        <f>E17/$B$17-1</f>
        <v>4.9892857142857148</v>
      </c>
      <c r="F18" s="1">
        <f>F17/$B$17-1</f>
        <v>3.3</v>
      </c>
      <c r="G18" s="1"/>
    </row>
    <row r="20" spans="1:7" x14ac:dyDescent="0.35">
      <c r="A20" s="6" t="s">
        <v>17</v>
      </c>
    </row>
    <row r="21" spans="1:7" x14ac:dyDescent="0.35">
      <c r="A21" t="s">
        <v>9</v>
      </c>
      <c r="C21">
        <v>10</v>
      </c>
      <c r="D21">
        <v>10</v>
      </c>
      <c r="E21">
        <v>10</v>
      </c>
      <c r="F21">
        <v>10</v>
      </c>
    </row>
    <row r="22" spans="1:7" x14ac:dyDescent="0.35">
      <c r="A22" t="s">
        <v>11</v>
      </c>
      <c r="C22">
        <v>33</v>
      </c>
      <c r="D22">
        <v>30</v>
      </c>
      <c r="E22">
        <v>45.9</v>
      </c>
      <c r="F22">
        <v>33</v>
      </c>
    </row>
    <row r="23" spans="1:7" x14ac:dyDescent="0.35">
      <c r="A23" t="s">
        <v>10</v>
      </c>
      <c r="C23">
        <v>20</v>
      </c>
      <c r="D23">
        <v>20</v>
      </c>
      <c r="E23">
        <v>18</v>
      </c>
      <c r="F23">
        <v>20</v>
      </c>
    </row>
    <row r="24" spans="1:7" x14ac:dyDescent="0.35">
      <c r="A24" t="s">
        <v>12</v>
      </c>
      <c r="C24">
        <v>10</v>
      </c>
      <c r="D24">
        <v>10</v>
      </c>
      <c r="E24">
        <v>10</v>
      </c>
      <c r="F24">
        <v>10</v>
      </c>
    </row>
    <row r="25" spans="1:7" x14ac:dyDescent="0.35">
      <c r="A25" t="s">
        <v>13</v>
      </c>
      <c r="B25" s="5"/>
      <c r="C25" s="5">
        <f t="shared" ref="C25" si="15">-C22/C21</f>
        <v>-3.3</v>
      </c>
      <c r="D25" s="5">
        <f t="shared" ref="D25" si="16">-D22/D21</f>
        <v>-3</v>
      </c>
      <c r="E25" s="5">
        <f>-E22/E21</f>
        <v>-4.59</v>
      </c>
      <c r="F25" s="5">
        <f>-F22/F21</f>
        <v>-3.3</v>
      </c>
      <c r="G25" s="5"/>
    </row>
    <row r="26" spans="1:7" x14ac:dyDescent="0.35">
      <c r="A26" t="s">
        <v>14</v>
      </c>
      <c r="B26" s="5"/>
      <c r="C26" s="5">
        <f t="shared" ref="C26" si="17">(C22+C21)/(C23+C24)</f>
        <v>1.4333333333333333</v>
      </c>
      <c r="D26" s="5">
        <f t="shared" ref="D26" si="18">(D22+D21)/(D23+D24)</f>
        <v>1.3333333333333333</v>
      </c>
      <c r="E26" s="5">
        <f>(E22+E21)/(E23+E24)</f>
        <v>1.9964285714285714</v>
      </c>
      <c r="F26" s="5">
        <f>(F22+F21)/(F23+F24)</f>
        <v>1.4333333333333333</v>
      </c>
      <c r="G26" s="5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lilin</dc:creator>
  <cp:lastModifiedBy>lilin</cp:lastModifiedBy>
  <dcterms:created xsi:type="dcterms:W3CDTF">2018-10-14T17:17:55Z</dcterms:created>
  <dcterms:modified xsi:type="dcterms:W3CDTF">2019-01-20T20:22:40Z</dcterms:modified>
</cp:coreProperties>
</file>