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bk/Dropbox/Documents/OSU/Buckeye Current/Design/Electrical Hardware/Battery balancer/Hardware/Front panel/Calculations/"/>
    </mc:Choice>
  </mc:AlternateContent>
  <bookViews>
    <workbookView xWindow="0" yWindow="460" windowWidth="20620" windowHeight="17540" tabRatio="500"/>
  </bookViews>
  <sheets>
    <sheet name="Sheet1" sheetId="1" r:id="rId1"/>
  </sheets>
  <definedNames>
    <definedName name="Beta">Sheet1!$C$2</definedName>
    <definedName name="R_25">Sheet1!$C$3</definedName>
    <definedName name="R_inf">Sheet1!$C$6</definedName>
    <definedName name="Rs">Sheet1!$C$17</definedName>
    <definedName name="T_max">Sheet1!$C$10</definedName>
    <definedName name="T_midpoint">Sheet1!$C$21</definedName>
    <definedName name="T_min">Sheet1!$C$9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3" i="1"/>
  <c r="C27" i="1"/>
  <c r="C29" i="1"/>
  <c r="C26" i="1"/>
  <c r="C28" i="1"/>
  <c r="C6" i="1"/>
  <c r="C21" i="1"/>
  <c r="C14" i="1"/>
  <c r="C13" i="1"/>
</calcChain>
</file>

<file path=xl/sharedStrings.xml><?xml version="1.0" encoding="utf-8"?>
<sst xmlns="http://schemas.openxmlformats.org/spreadsheetml/2006/main" count="46" uniqueCount="35">
  <si>
    <t>Thermistor parameters</t>
  </si>
  <si>
    <t>β value</t>
  </si>
  <si>
    <t>K</t>
  </si>
  <si>
    <t>Resistance at 25º C</t>
  </si>
  <si>
    <t>ohm</t>
  </si>
  <si>
    <t>Calculated parameters</t>
  </si>
  <si>
    <t>R_inf</t>
  </si>
  <si>
    <t>Typically the team uses NTC thermistors with parameters similar to the Cantherm CWF1B103H3380:</t>
  </si>
  <si>
    <t>We will define a range of temperatures that we expect to measure:</t>
  </si>
  <si>
    <t>Design temperature range</t>
  </si>
  <si>
    <t>Maximum measurable temperature</t>
  </si>
  <si>
    <t>Minimum measurable temperature</t>
  </si>
  <si>
    <t>ºC</t>
  </si>
  <si>
    <t>which sets the upper and lower bounds on our thermistor resistance:</t>
  </si>
  <si>
    <t>Thermistor resistance range</t>
  </si>
  <si>
    <t>Minimum thermistor resistance</t>
  </si>
  <si>
    <t>Maximum thermistor resistance</t>
  </si>
  <si>
    <t>For now we will hard code our series resistor (we cheated and calculated it in Mathematica)</t>
  </si>
  <si>
    <t>Scaling resistor</t>
  </si>
  <si>
    <t>Rs (series resistance)</t>
  </si>
  <si>
    <t>For our first-order RC filter, we should be aware that the effective corner frequency will change with the temperature. We can set a desired corner frequency at the midpoint of our temperature range…</t>
  </si>
  <si>
    <t>Filter capacitor</t>
  </si>
  <si>
    <t>Desired corner frequency</t>
  </si>
  <si>
    <t>Hz</t>
  </si>
  <si>
    <t>at…</t>
  </si>
  <si>
    <t>Effective input impedance</t>
  </si>
  <si>
    <t>Required capacitance</t>
  </si>
  <si>
    <t>uF</t>
  </si>
  <si>
    <t>… then check the corner frequency at our temperature limits.</t>
  </si>
  <si>
    <t>Filter behavior</t>
  </si>
  <si>
    <t>Corner frequency at max temp</t>
  </si>
  <si>
    <t>Corner frequency at min temp</t>
  </si>
  <si>
    <t>Effective input impedance @ min temp</t>
  </si>
  <si>
    <t>Effective input impedance @ max temp</t>
  </si>
  <si>
    <t>Remember -- at minimum, we must always sample above 2x our max corner frequency. And if we don't do any DSP on the microcontroller, we must also send out CAN data at &gt;2x the corner frequency.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</si>
</sst>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"/>
    <numFmt numFmtId="169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9" fontId="0" fillId="0" borderId="0" xfId="0" applyNumberFormat="1"/>
    <xf numFmtId="0" fontId="0" fillId="0" borderId="0" xfId="0" applyFont="1"/>
    <xf numFmtId="0" fontId="1" fillId="0" borderId="1" xfId="0" applyFont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19" workbookViewId="0">
      <selection activeCell="E6" sqref="E6"/>
    </sheetView>
  </sheetViews>
  <sheetFormatPr baseColWidth="10" defaultRowHeight="16" x14ac:dyDescent="0.2"/>
  <cols>
    <col min="1" max="1" width="41.33203125" style="1" customWidth="1"/>
    <col min="2" max="2" width="33.83203125" customWidth="1"/>
    <col min="3" max="3" width="12.83203125" customWidth="1"/>
  </cols>
  <sheetData>
    <row r="1" spans="1:4" ht="48" x14ac:dyDescent="0.2">
      <c r="A1" s="1" t="s">
        <v>7</v>
      </c>
      <c r="B1" s="10" t="s">
        <v>0</v>
      </c>
      <c r="C1" s="10"/>
      <c r="D1" s="3"/>
    </row>
    <row r="2" spans="1:4" x14ac:dyDescent="0.2">
      <c r="B2" t="s">
        <v>1</v>
      </c>
      <c r="C2">
        <v>3380</v>
      </c>
      <c r="D2" t="s">
        <v>2</v>
      </c>
    </row>
    <row r="3" spans="1:4" x14ac:dyDescent="0.2">
      <c r="B3" t="s">
        <v>3</v>
      </c>
      <c r="C3">
        <v>10000</v>
      </c>
      <c r="D3" t="s">
        <v>4</v>
      </c>
    </row>
    <row r="5" spans="1:4" x14ac:dyDescent="0.2">
      <c r="B5" s="11" t="s">
        <v>5</v>
      </c>
      <c r="C5" s="11"/>
      <c r="D5" s="3"/>
    </row>
    <row r="6" spans="1:4" x14ac:dyDescent="0.2">
      <c r="B6" t="s">
        <v>6</v>
      </c>
      <c r="C6" s="2">
        <f>R_25*EXP(-Beta/(25+273.15))</f>
        <v>0.11928553845185222</v>
      </c>
      <c r="D6" t="s">
        <v>4</v>
      </c>
    </row>
    <row r="8" spans="1:4" ht="32" x14ac:dyDescent="0.2">
      <c r="A8" s="1" t="s">
        <v>8</v>
      </c>
      <c r="B8" s="10" t="s">
        <v>9</v>
      </c>
      <c r="C8" s="10"/>
      <c r="D8" s="3"/>
    </row>
    <row r="9" spans="1:4" x14ac:dyDescent="0.2">
      <c r="B9" t="s">
        <v>11</v>
      </c>
      <c r="C9" s="5">
        <v>-40</v>
      </c>
      <c r="D9" t="s">
        <v>12</v>
      </c>
    </row>
    <row r="10" spans="1:4" x14ac:dyDescent="0.2">
      <c r="B10" t="s">
        <v>10</v>
      </c>
      <c r="C10">
        <v>125</v>
      </c>
      <c r="D10" t="s">
        <v>12</v>
      </c>
    </row>
    <row r="12" spans="1:4" ht="32" x14ac:dyDescent="0.2">
      <c r="A12" s="1" t="s">
        <v>13</v>
      </c>
      <c r="B12" s="4" t="s">
        <v>14</v>
      </c>
      <c r="C12" s="4"/>
      <c r="D12" s="4"/>
    </row>
    <row r="13" spans="1:4" x14ac:dyDescent="0.2">
      <c r="B13" t="s">
        <v>15</v>
      </c>
      <c r="C13" s="6">
        <f>R_inf*EXP(Beta/(T_max+273.15))</f>
        <v>579.99974471507198</v>
      </c>
      <c r="D13" t="s">
        <v>4</v>
      </c>
    </row>
    <row r="14" spans="1:4" x14ac:dyDescent="0.2">
      <c r="B14" t="s">
        <v>16</v>
      </c>
      <c r="C14" s="6">
        <f>R_inf*EXP(Beta/(T_min+273.15))</f>
        <v>235830.75593322571</v>
      </c>
      <c r="D14" t="s">
        <v>4</v>
      </c>
    </row>
    <row r="16" spans="1:4" ht="32" x14ac:dyDescent="0.2">
      <c r="A16" s="1" t="s">
        <v>17</v>
      </c>
      <c r="B16" s="4" t="s">
        <v>18</v>
      </c>
      <c r="C16" s="4"/>
      <c r="D16" s="4"/>
    </row>
    <row r="17" spans="1:4" x14ac:dyDescent="0.2">
      <c r="B17" t="s">
        <v>19</v>
      </c>
      <c r="C17">
        <v>10000</v>
      </c>
      <c r="D17" t="s">
        <v>4</v>
      </c>
    </row>
    <row r="19" spans="1:4" ht="80" x14ac:dyDescent="0.2">
      <c r="A19" s="1" t="s">
        <v>20</v>
      </c>
      <c r="B19" s="4" t="s">
        <v>21</v>
      </c>
      <c r="C19" s="4"/>
      <c r="D19" s="4"/>
    </row>
    <row r="20" spans="1:4" x14ac:dyDescent="0.2">
      <c r="B20" t="s">
        <v>22</v>
      </c>
      <c r="C20">
        <v>1</v>
      </c>
      <c r="D20" t="s">
        <v>23</v>
      </c>
    </row>
    <row r="21" spans="1:4" x14ac:dyDescent="0.2">
      <c r="B21" s="7" t="s">
        <v>24</v>
      </c>
      <c r="C21">
        <f>(T_min+T_max)/2</f>
        <v>42.5</v>
      </c>
      <c r="D21" t="s">
        <v>12</v>
      </c>
    </row>
    <row r="22" spans="1:4" x14ac:dyDescent="0.2">
      <c r="B22" t="s">
        <v>25</v>
      </c>
      <c r="C22" s="5">
        <f>1/((1/(R_inf*EXP(Beta/(T_midpoint+273.15))))+(1/Rs))</f>
        <v>3478.4782744149006</v>
      </c>
      <c r="D22" t="s">
        <v>4</v>
      </c>
    </row>
    <row r="23" spans="1:4" x14ac:dyDescent="0.2">
      <c r="B23" t="s">
        <v>26</v>
      </c>
      <c r="C23" s="8">
        <f>1/(2*PI()*C22*C20)*1000000</f>
        <v>45.75418632409486</v>
      </c>
      <c r="D23" t="s">
        <v>27</v>
      </c>
    </row>
    <row r="25" spans="1:4" ht="32" x14ac:dyDescent="0.2">
      <c r="A25" s="1" t="s">
        <v>28</v>
      </c>
      <c r="B25" s="4" t="s">
        <v>29</v>
      </c>
      <c r="C25" s="4"/>
      <c r="D25" s="4"/>
    </row>
    <row r="26" spans="1:4" x14ac:dyDescent="0.2">
      <c r="B26" s="9" t="s">
        <v>33</v>
      </c>
      <c r="C26" s="5">
        <f>1/((1/(R_inf*EXP(Beta/(T_max+273.15))))+(1/Rs))</f>
        <v>548.20393072768627</v>
      </c>
      <c r="D26" t="s">
        <v>4</v>
      </c>
    </row>
    <row r="27" spans="1:4" x14ac:dyDescent="0.2">
      <c r="B27" s="9" t="s">
        <v>32</v>
      </c>
      <c r="C27" s="5">
        <f>1/((1/(R_inf*EXP(Beta/(T_min+273.15))))+(1/Rs))</f>
        <v>9593.2160741222997</v>
      </c>
      <c r="D27" t="s">
        <v>4</v>
      </c>
    </row>
    <row r="28" spans="1:4" x14ac:dyDescent="0.2">
      <c r="B28" t="s">
        <v>30</v>
      </c>
      <c r="C28" s="8">
        <f>1/(2*PI()*C26*C23/1000000)</f>
        <v>6.3452268023645253</v>
      </c>
      <c r="D28" t="s">
        <v>23</v>
      </c>
    </row>
    <row r="29" spans="1:4" x14ac:dyDescent="0.2">
      <c r="B29" t="s">
        <v>31</v>
      </c>
      <c r="C29" s="8">
        <f>1/(2*PI()*C27*C23/1000000)</f>
        <v>0.36259771984059608</v>
      </c>
      <c r="D29" t="s">
        <v>23</v>
      </c>
    </row>
    <row r="31" spans="1:4" ht="80" x14ac:dyDescent="0.2">
      <c r="A31" s="1" t="s">
        <v>34</v>
      </c>
    </row>
  </sheetData>
  <mergeCells count="4">
    <mergeCell ref="B25:D25"/>
    <mergeCell ref="B12:D12"/>
    <mergeCell ref="B16:D16"/>
    <mergeCell ref="B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Bonnell-Kangas</dc:creator>
  <cp:lastModifiedBy>Aaron Bonnell-Kangas</cp:lastModifiedBy>
  <dcterms:created xsi:type="dcterms:W3CDTF">2016-01-29T18:00:39Z</dcterms:created>
  <dcterms:modified xsi:type="dcterms:W3CDTF">2016-01-29T22:16:34Z</dcterms:modified>
</cp:coreProperties>
</file>