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1" sheetId="1" r:id="rId4"/>
    <sheet state="visible" name="Задача 2" sheetId="2" r:id="rId5"/>
    <sheet state="visible" name="Задача 3" sheetId="3" r:id="rId6"/>
    <sheet state="visible" name="Задача 4" sheetId="4" r:id="rId7"/>
  </sheets>
  <definedNames/>
  <calcPr/>
</workbook>
</file>

<file path=xl/sharedStrings.xml><?xml version="1.0" encoding="utf-8"?>
<sst xmlns="http://schemas.openxmlformats.org/spreadsheetml/2006/main" count="25" uniqueCount="23">
  <si>
    <t>t</t>
  </si>
  <si>
    <t>Не смог построить график в google таблицах.</t>
  </si>
  <si>
    <t>t1</t>
  </si>
  <si>
    <t>t2</t>
  </si>
  <si>
    <t>m1</t>
  </si>
  <si>
    <t>m2</t>
  </si>
  <si>
    <t>Q</t>
  </si>
  <si>
    <t>q1</t>
  </si>
  <si>
    <t>Q1</t>
  </si>
  <si>
    <t>x</t>
  </si>
  <si>
    <t>Q2</t>
  </si>
  <si>
    <t>c</t>
  </si>
  <si>
    <t>q2</t>
  </si>
  <si>
    <t>r</t>
  </si>
  <si>
    <t>Ex</t>
  </si>
  <si>
    <t>S</t>
  </si>
  <si>
    <t>V</t>
  </si>
  <si>
    <t>C</t>
  </si>
  <si>
    <t>R</t>
  </si>
  <si>
    <t>I0</t>
  </si>
  <si>
    <t>e</t>
  </si>
  <si>
    <t>I</t>
  </si>
  <si>
    <t>Ln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</si>
</sst>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4.0"/>
      <color rgb="FF000000"/>
      <name val="Times New Roman"/>
    </font>
    <font>
      <sz val="14.0"/>
      <name val="Times New Roman"/>
    </font>
    <font>
      <sz val="14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S(t)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'Задача 1'!$B$1</c:f>
            </c:strRef>
          </c:tx>
          <c:marker>
            <c:symbol val="none"/>
          </c:marker>
          <c:cat>
            <c:strRef>
              <c:f>'Задача 1'!$A$2:$A$57</c:f>
            </c:strRef>
          </c:cat>
          <c:val>
            <c:numRef>
              <c:f>'Задача 1'!$B$2:$B$57</c:f>
            </c:numRef>
          </c:val>
          <c:smooth val="1"/>
        </c:ser>
        <c:axId val="844720171"/>
        <c:axId val="2101018182"/>
      </c:lineChart>
      <c:catAx>
        <c:axId val="844720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2101018182"/>
      </c:catAx>
      <c:valAx>
        <c:axId val="2101018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t>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844720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t>V(t)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'Задача 1'!$C$1</c:f>
            </c:strRef>
          </c:tx>
          <c:marker>
            <c:symbol val="none"/>
          </c:marker>
          <c:cat>
            <c:strRef>
              <c:f>'Задача 1'!$A$2:$A$57</c:f>
            </c:strRef>
          </c:cat>
          <c:val>
            <c:numRef>
              <c:f>'Задача 1'!$C$2:$C$57</c:f>
            </c:numRef>
          </c:val>
          <c:smooth val="0"/>
        </c:ser>
        <c:axId val="1712268340"/>
        <c:axId val="1540604913"/>
      </c:lineChart>
      <c:catAx>
        <c:axId val="1712268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t>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540604913"/>
      </c:catAx>
      <c:valAx>
        <c:axId val="1540604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t>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712268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F98"/>
                </a:solidFill>
                <a:latin typeface="+mn-lt"/>
              </a:defRPr>
            </a:pPr>
            <a:r>
              <a:t>Ln(t)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'Задача 4'!$A$5:$V$5</c:f>
            </c:strRef>
          </c:cat>
          <c:val>
            <c:numRef>
              <c:f>'Задача 4'!$A$7:$V$7</c:f>
            </c:numRef>
          </c:val>
          <c:smooth val="0"/>
        </c:ser>
        <c:axId val="1219234151"/>
        <c:axId val="1673979573"/>
      </c:lineChart>
      <c:catAx>
        <c:axId val="1219234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673979573"/>
      </c:catAx>
      <c:valAx>
        <c:axId val="1673979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2F4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1A2F40"/>
                </a:solidFill>
                <a:latin typeface="+mn-lt"/>
              </a:defRPr>
            </a:pPr>
          </a:p>
        </c:txPr>
        <c:crossAx val="1219234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453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428625</xdr:colOff>
      <xdr:row>14</xdr:row>
      <xdr:rowOff>76200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7</xdr:row>
      <xdr:rowOff>9525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6.71"/>
    <col customWidth="1" min="3" max="3" width="15.71"/>
  </cols>
  <sheetData>
    <row r="1">
      <c r="A1" s="8" t="s">
        <v>0</v>
      </c>
      <c r="B1" s="8" t="s">
        <v>15</v>
      </c>
      <c r="C1" s="8" t="s">
        <v>16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0.0</v>
      </c>
      <c r="B2" s="9">
        <v>0.0</v>
      </c>
      <c r="C2" s="9">
        <v>0.0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>
        <v>2.0</v>
      </c>
      <c r="B3" s="10">
        <f t="shared" ref="B3:B57" si="1">((A3*A3)/2)-(2/SQRT(A3))</f>
        <v>0.5857864376</v>
      </c>
      <c r="C3" s="10">
        <f t="shared" ref="C3:C57" si="2">A3+(1/A3*SQRT(A3))</f>
        <v>2.707106781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9">
        <v>4.0</v>
      </c>
      <c r="B4" s="10">
        <f t="shared" si="1"/>
        <v>7</v>
      </c>
      <c r="C4" s="10">
        <f t="shared" si="2"/>
        <v>4.5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9">
        <v>6.0</v>
      </c>
      <c r="B5" s="10">
        <f t="shared" si="1"/>
        <v>17.18350342</v>
      </c>
      <c r="C5" s="10">
        <f t="shared" si="2"/>
        <v>6.40824829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9">
        <v>8.0</v>
      </c>
      <c r="B6" s="10">
        <f t="shared" si="1"/>
        <v>31.29289322</v>
      </c>
      <c r="C6" s="10">
        <f t="shared" si="2"/>
        <v>8.353553391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9">
        <v>10.0</v>
      </c>
      <c r="B7" s="10">
        <f t="shared" si="1"/>
        <v>49.36754447</v>
      </c>
      <c r="C7" s="10">
        <f t="shared" si="2"/>
        <v>10.31622777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9">
        <v>12.0</v>
      </c>
      <c r="B8" s="10">
        <f t="shared" si="1"/>
        <v>71.42264973</v>
      </c>
      <c r="C8" s="10">
        <f t="shared" si="2"/>
        <v>12.28867513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9">
        <v>14.0</v>
      </c>
      <c r="B9" s="10">
        <f t="shared" si="1"/>
        <v>97.46547752</v>
      </c>
      <c r="C9" s="10">
        <f t="shared" si="2"/>
        <v>14.26726124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9">
        <v>16.0</v>
      </c>
      <c r="B10" s="10">
        <f t="shared" si="1"/>
        <v>127.5</v>
      </c>
      <c r="C10" s="10">
        <f t="shared" si="2"/>
        <v>16.25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9">
        <v>18.0</v>
      </c>
      <c r="B11" s="10">
        <f t="shared" si="1"/>
        <v>161.5285955</v>
      </c>
      <c r="C11" s="10">
        <f t="shared" si="2"/>
        <v>18.23570226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9">
        <v>20.0</v>
      </c>
      <c r="B12" s="10">
        <f t="shared" si="1"/>
        <v>199.5527864</v>
      </c>
      <c r="C12" s="10">
        <f t="shared" si="2"/>
        <v>20.2236068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9">
        <v>22.0</v>
      </c>
      <c r="B13" s="10">
        <f t="shared" si="1"/>
        <v>241.5735986</v>
      </c>
      <c r="C13" s="10">
        <f t="shared" si="2"/>
        <v>22.21320072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9">
        <v>24.0</v>
      </c>
      <c r="B14" s="10">
        <f t="shared" si="1"/>
        <v>287.5917517</v>
      </c>
      <c r="C14" s="10">
        <f t="shared" si="2"/>
        <v>24.20412415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9">
        <v>26.0</v>
      </c>
      <c r="B15" s="10">
        <f t="shared" si="1"/>
        <v>337.6077677</v>
      </c>
      <c r="C15" s="10">
        <f t="shared" si="2"/>
        <v>26.19611614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9">
        <v>28.0</v>
      </c>
      <c r="B16" s="10">
        <f t="shared" si="1"/>
        <v>391.6220355</v>
      </c>
      <c r="C16" s="10">
        <f t="shared" si="2"/>
        <v>28.18898224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9">
        <v>30.0</v>
      </c>
      <c r="B17" s="10">
        <f t="shared" si="1"/>
        <v>449.6348516</v>
      </c>
      <c r="C17" s="10">
        <f t="shared" si="2"/>
        <v>30.18257419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9">
        <v>32.0</v>
      </c>
      <c r="B18" s="10">
        <f t="shared" si="1"/>
        <v>511.6464466</v>
      </c>
      <c r="C18" s="10">
        <f t="shared" si="2"/>
        <v>32.1767767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9">
        <v>34.0</v>
      </c>
      <c r="B19" s="10">
        <f t="shared" si="1"/>
        <v>577.6570028</v>
      </c>
      <c r="C19" s="10">
        <f t="shared" si="2"/>
        <v>34.17149859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9">
        <v>36.0</v>
      </c>
      <c r="B20" s="10">
        <f t="shared" si="1"/>
        <v>647.6666667</v>
      </c>
      <c r="C20" s="10">
        <f t="shared" si="2"/>
        <v>36.16666667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9">
        <v>38.0</v>
      </c>
      <c r="B21" s="10">
        <f t="shared" si="1"/>
        <v>721.6755572</v>
      </c>
      <c r="C21" s="10">
        <f t="shared" si="2"/>
        <v>38.16222142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9">
        <v>40.0</v>
      </c>
      <c r="B22" s="10">
        <f t="shared" si="1"/>
        <v>799.6837722</v>
      </c>
      <c r="C22" s="10">
        <f t="shared" si="2"/>
        <v>40.15811388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9">
        <v>42.0</v>
      </c>
      <c r="B23" s="10">
        <f t="shared" si="1"/>
        <v>881.6913933</v>
      </c>
      <c r="C23" s="10">
        <f t="shared" si="2"/>
        <v>42.15430335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9">
        <v>44.0</v>
      </c>
      <c r="B24" s="10">
        <f t="shared" si="1"/>
        <v>967.6984887</v>
      </c>
      <c r="C24" s="10">
        <f t="shared" si="2"/>
        <v>44.15075567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9">
        <v>46.0</v>
      </c>
      <c r="B25" s="10">
        <f t="shared" si="1"/>
        <v>1057.705116</v>
      </c>
      <c r="C25" s="10">
        <f t="shared" si="2"/>
        <v>46.14744196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9">
        <v>48.0</v>
      </c>
      <c r="B26" s="10">
        <f t="shared" si="1"/>
        <v>1151.711325</v>
      </c>
      <c r="C26" s="10">
        <f t="shared" si="2"/>
        <v>48.14433757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9">
        <v>50.0</v>
      </c>
      <c r="B27" s="10">
        <f t="shared" si="1"/>
        <v>1249.717157</v>
      </c>
      <c r="C27" s="10">
        <f t="shared" si="2"/>
        <v>50.14142136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9">
        <v>52.0</v>
      </c>
      <c r="B28" s="10">
        <f t="shared" si="1"/>
        <v>1351.72265</v>
      </c>
      <c r="C28" s="10">
        <f t="shared" si="2"/>
        <v>52.13867505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9">
        <v>54.0</v>
      </c>
      <c r="B29" s="10">
        <f t="shared" si="1"/>
        <v>1457.727834</v>
      </c>
      <c r="C29" s="10">
        <f t="shared" si="2"/>
        <v>54.13608276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9">
        <v>56.0</v>
      </c>
      <c r="B30" s="10">
        <f t="shared" si="1"/>
        <v>1567.732739</v>
      </c>
      <c r="C30" s="10">
        <f t="shared" si="2"/>
        <v>56.13363062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9">
        <v>58.0</v>
      </c>
      <c r="B31" s="10">
        <f t="shared" si="1"/>
        <v>1681.737387</v>
      </c>
      <c r="C31" s="10">
        <f t="shared" si="2"/>
        <v>58.13130643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9">
        <v>60.0</v>
      </c>
      <c r="B32" s="10">
        <f t="shared" si="1"/>
        <v>1799.741801</v>
      </c>
      <c r="C32" s="10">
        <f t="shared" si="2"/>
        <v>60.12909944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9">
        <v>62.0</v>
      </c>
      <c r="B33" s="10">
        <f t="shared" si="1"/>
        <v>1921.746</v>
      </c>
      <c r="C33" s="10">
        <f t="shared" si="2"/>
        <v>62.12700013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9">
        <v>64.0</v>
      </c>
      <c r="B34" s="10">
        <f t="shared" si="1"/>
        <v>2047.75</v>
      </c>
      <c r="C34" s="10">
        <f t="shared" si="2"/>
        <v>64.125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9">
        <v>66.0</v>
      </c>
      <c r="B35" s="10">
        <f t="shared" si="1"/>
        <v>2177.753817</v>
      </c>
      <c r="C35" s="10">
        <f t="shared" si="2"/>
        <v>66.12309149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9">
        <v>68.0</v>
      </c>
      <c r="B36" s="10">
        <f t="shared" si="1"/>
        <v>2311.757464</v>
      </c>
      <c r="C36" s="10">
        <f t="shared" si="2"/>
        <v>68.12126781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9">
        <v>70.0</v>
      </c>
      <c r="B37" s="10">
        <f t="shared" si="1"/>
        <v>2449.760954</v>
      </c>
      <c r="C37" s="10">
        <f t="shared" si="2"/>
        <v>70.11952286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9">
        <v>72.0</v>
      </c>
      <c r="B38" s="10">
        <f t="shared" si="1"/>
        <v>2591.764298</v>
      </c>
      <c r="C38" s="10">
        <f t="shared" si="2"/>
        <v>72.11785113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9">
        <v>74.0</v>
      </c>
      <c r="B39" s="10">
        <f t="shared" si="1"/>
        <v>2737.767505</v>
      </c>
      <c r="C39" s="10">
        <f t="shared" si="2"/>
        <v>74.11624764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9">
        <v>76.0</v>
      </c>
      <c r="B40" s="10">
        <f t="shared" si="1"/>
        <v>2887.770584</v>
      </c>
      <c r="C40" s="10">
        <f t="shared" si="2"/>
        <v>76.11470787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9">
        <v>78.0</v>
      </c>
      <c r="B41" s="10">
        <f t="shared" si="1"/>
        <v>3041.773545</v>
      </c>
      <c r="C41" s="10">
        <f t="shared" si="2"/>
        <v>78.1132277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9">
        <v>80.0</v>
      </c>
      <c r="B42" s="10">
        <f t="shared" si="1"/>
        <v>3199.776393</v>
      </c>
      <c r="C42" s="10">
        <f t="shared" si="2"/>
        <v>80.1118034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9">
        <v>82.0</v>
      </c>
      <c r="B43" s="10">
        <f t="shared" si="1"/>
        <v>3361.779137</v>
      </c>
      <c r="C43" s="10">
        <f t="shared" si="2"/>
        <v>82.11043153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9">
        <v>84.0</v>
      </c>
      <c r="B44" s="10">
        <f t="shared" si="1"/>
        <v>3527.781782</v>
      </c>
      <c r="C44" s="10">
        <f t="shared" si="2"/>
        <v>84.10910895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9">
        <v>86.0</v>
      </c>
      <c r="B45" s="10">
        <f t="shared" si="1"/>
        <v>3697.784334</v>
      </c>
      <c r="C45" s="10">
        <f t="shared" si="2"/>
        <v>86.10783277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9">
        <v>88.0</v>
      </c>
      <c r="B46" s="10">
        <f t="shared" si="1"/>
        <v>3871.786799</v>
      </c>
      <c r="C46" s="10">
        <f t="shared" si="2"/>
        <v>88.10660036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9">
        <v>90.0</v>
      </c>
      <c r="B47" s="10">
        <f t="shared" si="1"/>
        <v>4049.789181</v>
      </c>
      <c r="C47" s="10">
        <f t="shared" si="2"/>
        <v>90.10540926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9">
        <v>92.0</v>
      </c>
      <c r="B48" s="10">
        <f t="shared" si="1"/>
        <v>4231.791486</v>
      </c>
      <c r="C48" s="10">
        <f t="shared" si="2"/>
        <v>92.10425721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9">
        <v>94.0</v>
      </c>
      <c r="B49" s="10">
        <f t="shared" si="1"/>
        <v>4417.793716</v>
      </c>
      <c r="C49" s="10">
        <f t="shared" si="2"/>
        <v>94.10314212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9">
        <v>96.0</v>
      </c>
      <c r="B50" s="10">
        <f t="shared" si="1"/>
        <v>4607.795876</v>
      </c>
      <c r="C50" s="10">
        <f t="shared" si="2"/>
        <v>96.10206207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9">
        <v>98.0</v>
      </c>
      <c r="B51" s="10">
        <f t="shared" si="1"/>
        <v>4801.797969</v>
      </c>
      <c r="C51" s="10">
        <f t="shared" si="2"/>
        <v>98.10101525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9">
        <v>100.0</v>
      </c>
      <c r="B52" s="10">
        <f t="shared" si="1"/>
        <v>4999.8</v>
      </c>
      <c r="C52" s="10">
        <f t="shared" si="2"/>
        <v>100.1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9">
        <v>102.0</v>
      </c>
      <c r="B53" s="10">
        <f t="shared" si="1"/>
        <v>5201.80197</v>
      </c>
      <c r="C53" s="10">
        <f t="shared" si="2"/>
        <v>102.0990148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9">
        <v>104.0</v>
      </c>
      <c r="B54" s="10">
        <f t="shared" si="1"/>
        <v>5407.803884</v>
      </c>
      <c r="C54" s="10">
        <f t="shared" si="2"/>
        <v>104.0980581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9">
        <v>106.0</v>
      </c>
      <c r="B55" s="10">
        <f t="shared" si="1"/>
        <v>5617.805743</v>
      </c>
      <c r="C55" s="10">
        <f t="shared" si="2"/>
        <v>106.0971286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9">
        <v>108.0</v>
      </c>
      <c r="B56" s="10">
        <f t="shared" si="1"/>
        <v>5831.80755</v>
      </c>
      <c r="C56" s="10">
        <f t="shared" si="2"/>
        <v>108.096225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9">
        <v>110.0</v>
      </c>
      <c r="B57" s="10">
        <f t="shared" si="1"/>
        <v>6049.809307</v>
      </c>
      <c r="C57" s="10">
        <f t="shared" si="2"/>
        <v>110.0953463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0.0</v>
      </c>
      <c r="C1" s="2"/>
      <c r="D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</v>
      </c>
      <c r="B2" s="1">
        <v>40.0</v>
      </c>
      <c r="C2" s="2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3</v>
      </c>
      <c r="B3" s="1">
        <v>10.0</v>
      </c>
      <c r="C3" s="2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1">
        <v>0.15</v>
      </c>
      <c r="C4" s="2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1">
        <v>0.25</v>
      </c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6</v>
      </c>
      <c r="B6" s="4">
        <f>(B4*B2+B5*B3)/(B4+B5)</f>
        <v>21.25</v>
      </c>
      <c r="C6" s="2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8</v>
      </c>
      <c r="B7" s="4">
        <f>B9*B4*(B2-B6)</f>
        <v>11812.5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10</v>
      </c>
      <c r="B8" s="4">
        <f>B9*B5*(B6-B3)</f>
        <v>11812.5</v>
      </c>
      <c r="C8" s="1"/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11</v>
      </c>
      <c r="B9" s="1">
        <v>4200.0</v>
      </c>
      <c r="C9" s="2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D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8.57"/>
  </cols>
  <sheetData>
    <row r="1">
      <c r="A1" s="3" t="s">
        <v>7</v>
      </c>
      <c r="B1" s="5">
        <f>8*10^-9</f>
        <v>0.000000008</v>
      </c>
      <c r="C1" s="6"/>
      <c r="D1" s="3" t="s">
        <v>9</v>
      </c>
      <c r="E1" s="7">
        <f>(B3*(B1*SQRT(B1*B2)))/(B1-B2)</f>
        <v>0.000000003373096171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12</v>
      </c>
      <c r="B2" s="7">
        <f>5*10^-9</f>
        <v>0.000000005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13</v>
      </c>
      <c r="B3" s="3">
        <v>0.2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14</v>
      </c>
      <c r="B4" s="3">
        <v>0.0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7"/>
      <c r="G8" s="7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17</v>
      </c>
      <c r="B1" s="3">
        <v>1.0E-4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18</v>
      </c>
      <c r="B2" s="3">
        <v>5.0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" t="s">
        <v>19</v>
      </c>
      <c r="B3" s="3">
        <v>10.0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20</v>
      </c>
      <c r="B4" s="7">
        <f>EXP(1)</f>
        <v>2.718281828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" t="s">
        <v>0</v>
      </c>
      <c r="B5" s="3">
        <v>0.0</v>
      </c>
      <c r="C5" s="3">
        <v>2.0</v>
      </c>
      <c r="D5" s="3">
        <v>4.0</v>
      </c>
      <c r="E5" s="3">
        <v>6.0</v>
      </c>
      <c r="F5" s="3">
        <v>8.0</v>
      </c>
      <c r="G5" s="3">
        <v>10.0</v>
      </c>
      <c r="H5" s="3">
        <v>12.0</v>
      </c>
      <c r="I5" s="3">
        <v>14.0</v>
      </c>
      <c r="J5" s="3">
        <v>16.0</v>
      </c>
      <c r="K5" s="3">
        <v>18.0</v>
      </c>
      <c r="L5" s="3">
        <v>20.0</v>
      </c>
      <c r="M5" s="3">
        <v>22.0</v>
      </c>
      <c r="N5" s="3">
        <v>24.0</v>
      </c>
      <c r="O5" s="3">
        <v>26.0</v>
      </c>
      <c r="P5" s="3">
        <v>28.0</v>
      </c>
      <c r="Q5" s="3">
        <v>30.0</v>
      </c>
      <c r="R5" s="3">
        <v>32.0</v>
      </c>
      <c r="S5" s="3">
        <v>34.0</v>
      </c>
      <c r="T5" s="3">
        <v>36.0</v>
      </c>
      <c r="U5" s="3">
        <v>38.0</v>
      </c>
      <c r="V5" s="3">
        <v>40.0</v>
      </c>
      <c r="W5" s="6"/>
      <c r="X5" s="6"/>
      <c r="Y5" s="6"/>
      <c r="Z5" s="6"/>
    </row>
    <row r="6">
      <c r="A6" s="3" t="s">
        <v>21</v>
      </c>
      <c r="B6" s="7">
        <f t="shared" ref="B6:V6" si="1">$B$3*$B$4^-B5/$B$1/$B$2</f>
        <v>20000</v>
      </c>
      <c r="C6" s="7">
        <f t="shared" si="1"/>
        <v>2706.705665</v>
      </c>
      <c r="D6" s="7">
        <f t="shared" si="1"/>
        <v>366.3127778</v>
      </c>
      <c r="E6" s="7">
        <f t="shared" si="1"/>
        <v>49.57504353</v>
      </c>
      <c r="F6" s="7">
        <f t="shared" si="1"/>
        <v>6.709252558</v>
      </c>
      <c r="G6" s="7">
        <f t="shared" si="1"/>
        <v>0.9079985952</v>
      </c>
      <c r="H6" s="7">
        <f t="shared" si="1"/>
        <v>0.1228842471</v>
      </c>
      <c r="I6" s="7">
        <f t="shared" si="1"/>
        <v>0.01663057438</v>
      </c>
      <c r="J6" s="7">
        <f t="shared" si="1"/>
        <v>0.002250703494</v>
      </c>
      <c r="K6" s="7">
        <f t="shared" si="1"/>
        <v>0.0003045995949</v>
      </c>
      <c r="L6" s="7">
        <f t="shared" si="1"/>
        <v>0.00004122307245</v>
      </c>
      <c r="M6" s="7">
        <f t="shared" si="1"/>
        <v>0.000005578936186</v>
      </c>
      <c r="N6" s="7">
        <f t="shared" si="1"/>
        <v>0.0000007550269089</v>
      </c>
      <c r="O6" s="7">
        <f t="shared" si="1"/>
        <v>0.0000001021817806</v>
      </c>
      <c r="P6" s="7">
        <f t="shared" si="1"/>
        <v>0.00000001382880021</v>
      </c>
      <c r="Q6" s="7">
        <f t="shared" si="1"/>
        <v>0.000000001871524594</v>
      </c>
      <c r="R6" s="7">
        <f t="shared" si="1"/>
        <v>0.000000000253283311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6"/>
      <c r="X6" s="6"/>
      <c r="Y6" s="6"/>
      <c r="Z6" s="6"/>
    </row>
    <row r="7">
      <c r="A7" s="3" t="s">
        <v>22</v>
      </c>
      <c r="B7" s="7">
        <f t="shared" ref="B7:V7" si="2">LN($B$3)-1/$B$1/$B$2*B5
</f>
        <v>2.302585093</v>
      </c>
      <c r="C7" s="7">
        <f t="shared" si="2"/>
        <v>-3997.697415</v>
      </c>
      <c r="D7" s="7">
        <f t="shared" si="2"/>
        <v>-7997.697415</v>
      </c>
      <c r="E7" s="7">
        <f t="shared" si="2"/>
        <v>-11997.69741</v>
      </c>
      <c r="F7" s="7">
        <f t="shared" si="2"/>
        <v>-15997.69741</v>
      </c>
      <c r="G7" s="7">
        <f t="shared" si="2"/>
        <v>-19997.69741</v>
      </c>
      <c r="H7" s="7">
        <f t="shared" si="2"/>
        <v>-23997.69741</v>
      </c>
      <c r="I7" s="7">
        <f t="shared" si="2"/>
        <v>-27997.69741</v>
      </c>
      <c r="J7" s="7">
        <f t="shared" si="2"/>
        <v>-31997.69741</v>
      </c>
      <c r="K7" s="7">
        <f t="shared" si="2"/>
        <v>-35997.69741</v>
      </c>
      <c r="L7" s="7">
        <f t="shared" si="2"/>
        <v>-39997.69741</v>
      </c>
      <c r="M7" s="7">
        <f t="shared" si="2"/>
        <v>-43997.69741</v>
      </c>
      <c r="N7" s="7">
        <f t="shared" si="2"/>
        <v>-47997.69741</v>
      </c>
      <c r="O7" s="7">
        <f t="shared" si="2"/>
        <v>-51997.69741</v>
      </c>
      <c r="P7" s="7">
        <f t="shared" si="2"/>
        <v>-55997.69741</v>
      </c>
      <c r="Q7" s="7">
        <f t="shared" si="2"/>
        <v>-59997.69741</v>
      </c>
      <c r="R7" s="7">
        <f t="shared" si="2"/>
        <v>-63997.69741</v>
      </c>
      <c r="S7" s="7">
        <f t="shared" si="2"/>
        <v>-67997.69741</v>
      </c>
      <c r="T7" s="7">
        <f t="shared" si="2"/>
        <v>-71997.69741</v>
      </c>
      <c r="U7" s="7">
        <f t="shared" si="2"/>
        <v>-75997.69741</v>
      </c>
      <c r="V7" s="7">
        <f t="shared" si="2"/>
        <v>-79997.69741</v>
      </c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