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</sheets>
  <definedNames/>
  <calcPr/>
</workbook>
</file>

<file path=xl/sharedStrings.xml><?xml version="1.0" encoding="utf-8"?>
<sst xmlns="http://schemas.openxmlformats.org/spreadsheetml/2006/main" count="58" uniqueCount="32">
  <si>
    <t>С балкона находящегося на 12 этаже на высоте 50 метров от земли бросают теннисный мяч с начальной скоростью 30 м/с под углом 30 градусов к горизонту. Найти дальность полета, а также исследовать зависимость дальности полета от высоты и начальной скорости мяча.</t>
  </si>
  <si>
    <t>t</t>
  </si>
  <si>
    <t>x</t>
  </si>
  <si>
    <t>y</t>
  </si>
  <si>
    <t>v0(м/с)</t>
  </si>
  <si>
    <t>V0 (м/с)</t>
  </si>
  <si>
    <t>g(м/с^2)</t>
  </si>
  <si>
    <t>а (рад)</t>
  </si>
  <si>
    <t>58(град)</t>
  </si>
  <si>
    <t>a</t>
  </si>
  <si>
    <t>a(рад)</t>
  </si>
  <si>
    <t>град</t>
  </si>
  <si>
    <t>30(град)</t>
  </si>
  <si>
    <t>h</t>
  </si>
  <si>
    <t>g (м/с^2)</t>
  </si>
  <si>
    <t>рад</t>
  </si>
  <si>
    <t>Мат. модель</t>
  </si>
  <si>
    <t>x = V0 * cos(a) * t</t>
  </si>
  <si>
    <t>y = V0 * sin(a) * t - ((g*t^2)/2)</t>
  </si>
  <si>
    <t>Ответ: дальность полета мяча составит 130 метров.</t>
  </si>
  <si>
    <t>y1</t>
  </si>
  <si>
    <t>y2</t>
  </si>
  <si>
    <t>h1</t>
  </si>
  <si>
    <t>h2</t>
  </si>
  <si>
    <t>x1</t>
  </si>
  <si>
    <t>x2</t>
  </si>
  <si>
    <t>v01</t>
  </si>
  <si>
    <t>v02</t>
  </si>
  <si>
    <t>Ответ: Дальность полёта при угле 58 градусов равна 3596 м.</t>
  </si>
  <si>
    <t>Ответ: дальность полета уменьшается при уменьшении высоты, а при увеличении - увеличивается.</t>
  </si>
  <si>
    <t>Ответ: при угле в 45 градусов, дальность полёта будет максимальной.</t>
  </si>
  <si>
    <t>Ответ: дальность полета уменьшается при уменьшении начальной скорости и увеличивается при увеличении начальной скорости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</si>
</sst>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4.0"/>
      <color rgb="FF000000"/>
      <name val="Times New Roman"/>
    </font>
    <font/>
    <font>
      <color rgb="FF000000"/>
      <name val="Times New Roman"/>
    </font>
    <font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4" fillId="3" fontId="1" numFmtId="0" xfId="0" applyAlignment="1" applyBorder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4" fillId="4" fontId="1" numFmtId="0" xfId="0" applyAlignment="1" applyBorder="1" applyFill="1" applyFon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3" numFmtId="0" xfId="0" applyFont="1"/>
    <xf borderId="0" fillId="2" fontId="1" numFmtId="0" xfId="0" applyAlignment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1"/>
    </xf>
    <xf borderId="9" fillId="4" fontId="1" numFmtId="0" xfId="0" applyAlignment="1" applyBorder="1" applyFont="1">
      <alignment horizontal="center" readingOrder="0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readingOrder="0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2" fillId="5" fontId="1" numFmtId="0" xfId="0" applyAlignment="1" applyBorder="1" applyFill="1" applyFont="1">
      <alignment horizontal="center" shrinkToFit="0" vertical="center" wrapText="1"/>
    </xf>
    <xf borderId="10" fillId="5" fontId="1" numFmtId="0" xfId="0" applyAlignment="1" applyBorder="1" applyFont="1">
      <alignment horizontal="center" shrinkToFit="0" vertical="center" wrapText="1"/>
    </xf>
    <xf borderId="9" fillId="5" fontId="1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horizontal="center" shrinkToFit="0" wrapText="1"/>
    </xf>
    <xf borderId="0" fillId="0" fontId="4" numFmtId="0" xfId="0" applyFont="1"/>
    <xf borderId="0" fillId="7" fontId="1" numFmtId="0" xfId="0" applyAlignment="1" applyFill="1" applyFont="1">
      <alignment horizontal="center" shrinkToFit="0" vertical="center" wrapText="1"/>
    </xf>
    <xf borderId="10" fillId="2" fontId="1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7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Полёт тела брошенного под углом 58 градусов (а)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1'!$C$6</c:f>
            </c:strRef>
          </c:tx>
          <c:marker>
            <c:symbol val="none"/>
          </c:marker>
          <c:cat>
            <c:strRef>
              <c:f>'Задание 1'!$B$7:$B$41</c:f>
            </c:strRef>
          </c:cat>
          <c:val>
            <c:numRef>
              <c:f>'Задание 1'!$C$7:$C$41</c:f>
            </c:numRef>
          </c:val>
          <c:smooth val="0"/>
        </c:ser>
        <c:axId val="2030703698"/>
        <c:axId val="1117738542"/>
      </c:lineChart>
      <c:catAx>
        <c:axId val="2030703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3E5656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3E5656"/>
                </a:solidFill>
                <a:latin typeface="+mn-lt"/>
              </a:defRPr>
            </a:pPr>
          </a:p>
        </c:txPr>
        <c:crossAx val="1117738542"/>
      </c:catAx>
      <c:valAx>
        <c:axId val="1117738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3E5656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3E5656"/>
                </a:solidFill>
                <a:latin typeface="+mn-lt"/>
              </a:defRPr>
            </a:pPr>
          </a:p>
        </c:txPr>
        <c:crossAx val="203070369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Полет тела брошенного под углом 30 градусов к горизонту с высоты 50 метров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2'!$I$1</c:f>
            </c:strRef>
          </c:tx>
          <c:marker>
            <c:symbol val="none"/>
          </c:marker>
          <c:cat>
            <c:strRef>
              <c:f>'Задание 2'!$H$2:$H$23</c:f>
            </c:strRef>
          </c:cat>
          <c:val>
            <c:numRef>
              <c:f>'Задание 2'!$I$2:$I$23</c:f>
            </c:numRef>
          </c:val>
          <c:smooth val="1"/>
        </c:ser>
        <c:axId val="343044382"/>
        <c:axId val="1246066333"/>
      </c:lineChart>
      <c:catAx>
        <c:axId val="343044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246066333"/>
      </c:catAx>
      <c:valAx>
        <c:axId val="1246066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343044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Дальность полета с разной высотой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'Задание 2'!$C$19</c:f>
            </c:strRef>
          </c:tx>
          <c:marker>
            <c:symbol val="none"/>
          </c:marker>
          <c:cat>
            <c:strRef>
              <c:f>'Задание 2'!$B$20:$B$44</c:f>
            </c:strRef>
          </c:cat>
          <c:val>
            <c:numRef>
              <c:f>'Задание 2'!$C$20:$C$44</c:f>
            </c:numRef>
          </c:val>
          <c:smooth val="0"/>
        </c:ser>
        <c:ser>
          <c:idx val="1"/>
          <c:order val="1"/>
          <c:tx>
            <c:strRef>
              <c:f>'Задание 2'!$D$19</c:f>
            </c:strRef>
          </c:tx>
          <c:marker>
            <c:symbol val="none"/>
          </c:marker>
          <c:cat>
            <c:strRef>
              <c:f>'Задание 2'!$B$20:$B$44</c:f>
            </c:strRef>
          </c:cat>
          <c:val>
            <c:numRef>
              <c:f>'Задание 2'!$D$20:$D$44</c:f>
            </c:numRef>
          </c:val>
          <c:smooth val="0"/>
        </c:ser>
        <c:axId val="91572353"/>
        <c:axId val="1439535440"/>
      </c:lineChart>
      <c:catAx>
        <c:axId val="91572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439535440"/>
      </c:catAx>
      <c:valAx>
        <c:axId val="1439535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9157235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Дальность с меньшей начальной скоростью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2'!$O$19</c:f>
            </c:strRef>
          </c:tx>
          <c:marker>
            <c:symbol val="none"/>
          </c:marker>
          <c:cat>
            <c:strRef>
              <c:f>'Задание 2'!$M$20:$M$40</c:f>
            </c:strRef>
          </c:cat>
          <c:val>
            <c:numRef>
              <c:f>'Задание 2'!$O$20:$O$40</c:f>
            </c:numRef>
          </c:val>
          <c:smooth val="1"/>
        </c:ser>
        <c:axId val="1282583710"/>
        <c:axId val="836938986"/>
      </c:lineChart>
      <c:catAx>
        <c:axId val="1282583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t>x1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836938986"/>
      </c:catAx>
      <c:valAx>
        <c:axId val="836938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t>y1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282583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Дальность с большей начальной скоростью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2'!$P$19</c:f>
            </c:strRef>
          </c:tx>
          <c:marker>
            <c:symbol val="none"/>
          </c:marker>
          <c:cat>
            <c:strRef>
              <c:f>'Задание 2'!$N$20:$N$43</c:f>
            </c:strRef>
          </c:cat>
          <c:val>
            <c:numRef>
              <c:f>'Задание 2'!$P$20:$P$43</c:f>
            </c:numRef>
          </c:val>
          <c:smooth val="1"/>
        </c:ser>
        <c:axId val="1554692648"/>
        <c:axId val="847134861"/>
      </c:lineChart>
      <c:catAx>
        <c:axId val="155469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t>x2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847134861"/>
      </c:catAx>
      <c:valAx>
        <c:axId val="847134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t>y2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554692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5</xdr:row>
      <xdr:rowOff>38100</xdr:rowOff>
    </xdr:from>
    <xdr:ext cx="6543675" cy="40481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476250</xdr:colOff>
      <xdr:row>0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85725</xdr:colOff>
      <xdr:row>20</xdr:row>
      <xdr:rowOff>104775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123825</xdr:colOff>
      <xdr:row>20</xdr:row>
      <xdr:rowOff>38100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123825</xdr:colOff>
      <xdr:row>37</xdr:row>
      <xdr:rowOff>28575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35.86"/>
    <col customWidth="1" min="3" max="3" width="23.57"/>
    <col customWidth="1" min="4" max="4" width="21.86"/>
    <col customWidth="1" min="5" max="10" width="19.86"/>
    <col customWidth="1" min="11" max="16" width="18.57"/>
    <col customWidth="1" min="17" max="17" width="9.14"/>
    <col customWidth="1" min="18" max="18" width="16.29"/>
    <col customWidth="1" min="19" max="19" width="17.14"/>
    <col customWidth="1" min="21" max="21" width="9.14"/>
    <col customWidth="1" min="22" max="22" width="16.29"/>
    <col customWidth="1" min="23" max="23" width="17.14"/>
  </cols>
  <sheetData>
    <row r="1" ht="15.75" customHeight="1">
      <c r="A1" s="19" t="s">
        <v>5</v>
      </c>
      <c r="B1" s="20">
        <v>200.0</v>
      </c>
      <c r="C1" s="21"/>
      <c r="D1" s="22"/>
      <c r="E1" s="21"/>
      <c r="F1" s="21"/>
      <c r="G1" s="22"/>
      <c r="H1" s="22"/>
      <c r="I1" s="22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10" t="s">
        <v>7</v>
      </c>
      <c r="B2" s="25">
        <v>1.0123</v>
      </c>
      <c r="C2" s="26" t="s">
        <v>8</v>
      </c>
      <c r="D2" s="21"/>
      <c r="E2" s="21"/>
      <c r="F2" s="21"/>
      <c r="G2" s="22"/>
      <c r="H2" s="22"/>
      <c r="I2" s="27" t="s">
        <v>9</v>
      </c>
      <c r="J2" s="28">
        <v>30.0</v>
      </c>
      <c r="K2" s="20" t="s">
        <v>11</v>
      </c>
      <c r="L2" s="21"/>
      <c r="M2" s="30" t="s">
        <v>9</v>
      </c>
      <c r="N2" s="28">
        <v>45.0</v>
      </c>
      <c r="O2" s="20" t="s">
        <v>11</v>
      </c>
      <c r="P2" s="21"/>
      <c r="Q2" s="27" t="s">
        <v>9</v>
      </c>
      <c r="R2" s="28">
        <v>60.0</v>
      </c>
      <c r="S2" s="20" t="s">
        <v>11</v>
      </c>
      <c r="T2" s="21"/>
      <c r="U2" s="19" t="s">
        <v>9</v>
      </c>
      <c r="V2" s="28">
        <v>75.0</v>
      </c>
      <c r="W2" s="20" t="s">
        <v>11</v>
      </c>
      <c r="X2" s="21"/>
      <c r="Y2" s="21"/>
      <c r="Z2" s="21"/>
    </row>
    <row r="3" ht="15.75" customHeight="1">
      <c r="A3" s="33" t="s">
        <v>14</v>
      </c>
      <c r="B3" s="35">
        <v>10.0</v>
      </c>
      <c r="C3" s="21"/>
      <c r="D3" s="21"/>
      <c r="E3" s="21"/>
      <c r="F3" s="21"/>
      <c r="G3" s="22"/>
      <c r="H3" s="22"/>
      <c r="I3" s="22"/>
      <c r="J3" s="37">
        <v>0.5236</v>
      </c>
      <c r="K3" s="38" t="s">
        <v>15</v>
      </c>
      <c r="L3" s="21"/>
      <c r="M3" s="21"/>
      <c r="N3" s="37">
        <v>0.7854</v>
      </c>
      <c r="O3" s="38" t="s">
        <v>15</v>
      </c>
      <c r="P3" s="21"/>
      <c r="Q3" s="21"/>
      <c r="R3" s="37">
        <v>1.0472</v>
      </c>
      <c r="S3" s="38" t="s">
        <v>15</v>
      </c>
      <c r="T3" s="21"/>
      <c r="U3" s="39"/>
      <c r="V3" s="37">
        <v>1.309</v>
      </c>
      <c r="W3" s="38" t="s">
        <v>15</v>
      </c>
      <c r="X3" s="21"/>
      <c r="Y3" s="21"/>
      <c r="Z3" s="21"/>
    </row>
    <row r="4" ht="15.75" customHeight="1">
      <c r="A4" s="37" t="s">
        <v>16</v>
      </c>
      <c r="B4" s="40" t="s">
        <v>17</v>
      </c>
      <c r="C4" s="30" t="s">
        <v>18</v>
      </c>
      <c r="D4" s="41"/>
      <c r="E4" s="21"/>
      <c r="F4" s="21"/>
      <c r="G4" s="22"/>
      <c r="H4" s="22"/>
      <c r="I4" s="22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21"/>
      <c r="B5" s="21"/>
      <c r="C5" s="21"/>
      <c r="D5" s="21"/>
      <c r="E5" s="21"/>
      <c r="F5" s="21"/>
      <c r="G5" s="22"/>
      <c r="H5" s="22"/>
      <c r="I5" s="22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42" t="s">
        <v>1</v>
      </c>
      <c r="B6" s="43" t="s">
        <v>2</v>
      </c>
      <c r="C6" s="44" t="s">
        <v>3</v>
      </c>
      <c r="D6" s="21"/>
      <c r="E6" s="21"/>
      <c r="F6" s="21"/>
      <c r="G6" s="22"/>
      <c r="H6" s="22"/>
      <c r="I6" s="43" t="s">
        <v>1</v>
      </c>
      <c r="J6" s="45" t="s">
        <v>2</v>
      </c>
      <c r="K6" s="44">
        <v>30.0</v>
      </c>
      <c r="L6" s="21"/>
      <c r="M6" s="43" t="s">
        <v>1</v>
      </c>
      <c r="N6" s="45" t="s">
        <v>2</v>
      </c>
      <c r="O6" s="44">
        <v>45.0</v>
      </c>
      <c r="P6" s="21"/>
      <c r="Q6" s="45" t="s">
        <v>1</v>
      </c>
      <c r="R6" s="45" t="s">
        <v>2</v>
      </c>
      <c r="S6" s="44">
        <v>60.0</v>
      </c>
      <c r="T6" s="21"/>
      <c r="U6" s="43" t="s">
        <v>1</v>
      </c>
      <c r="V6" s="45" t="s">
        <v>2</v>
      </c>
      <c r="W6" s="44">
        <v>75.0</v>
      </c>
      <c r="X6" s="21"/>
      <c r="Y6" s="21"/>
      <c r="Z6" s="21"/>
    </row>
    <row r="7" ht="15.75" customHeight="1">
      <c r="A7" s="46">
        <v>0.0</v>
      </c>
      <c r="B7" s="46">
        <f t="shared" ref="B7:B41" si="1">$B$1 * COS($B$2) * A7</f>
        <v>0</v>
      </c>
      <c r="C7" s="46">
        <f t="shared" ref="C7:C41" si="2">$B$1 * SIN($B$2) * A7 - (($B$3*(A7^2))/2)</f>
        <v>0</v>
      </c>
      <c r="D7" s="21"/>
      <c r="E7" s="21"/>
      <c r="F7" s="21"/>
      <c r="G7" s="22"/>
      <c r="H7" s="22"/>
      <c r="I7" s="48">
        <v>0.0</v>
      </c>
      <c r="J7" s="46">
        <f t="shared" ref="J7:J27" si="3">$B$1 * COS($J$3) * I7</f>
        <v>0</v>
      </c>
      <c r="K7" s="46">
        <f t="shared" ref="K7:K27" si="4">$B$1 * SIN($J$3) * I7 - (($B$3*(I7^2))/2)</f>
        <v>0</v>
      </c>
      <c r="L7" s="21"/>
      <c r="M7" s="48">
        <v>0.0</v>
      </c>
      <c r="N7" s="46">
        <f t="shared" ref="N7:N36" si="5">$B$1 * COS($N$3) * M7</f>
        <v>0</v>
      </c>
      <c r="O7" s="46">
        <f t="shared" ref="O7:O36" si="6">$B$1 * SIN($N$3) * M7 - (($B$3*(M7^2))/2)</f>
        <v>0</v>
      </c>
      <c r="P7" s="21"/>
      <c r="Q7" s="48">
        <v>0.0</v>
      </c>
      <c r="R7" s="46">
        <f t="shared" ref="R7:R42" si="7">$B$1 * COS($R$3) * Q7</f>
        <v>0</v>
      </c>
      <c r="S7" s="46">
        <f t="shared" ref="S7:S42" si="8">$B$1 * SIN($R$3) * Q7 - (($B$3*(Q7^2))/2)</f>
        <v>0</v>
      </c>
      <c r="T7" s="21"/>
      <c r="U7" s="48">
        <v>0.0</v>
      </c>
      <c r="V7" s="46">
        <f t="shared" ref="V7:V46" si="9">$B$1 * COS($V$3) * U7</f>
        <v>0</v>
      </c>
      <c r="W7" s="46">
        <f t="shared" ref="W7:W46" si="10">$B$1 * SIN($V$3) * U7 - (($B$3*(U7^2))/2)</f>
        <v>0</v>
      </c>
      <c r="X7" s="21"/>
      <c r="Y7" s="21"/>
      <c r="Z7" s="21"/>
    </row>
    <row r="8" ht="15.75" customHeight="1">
      <c r="A8" s="46">
        <v>1.0</v>
      </c>
      <c r="B8" s="46">
        <f t="shared" si="1"/>
        <v>105.9823206</v>
      </c>
      <c r="C8" s="46">
        <f t="shared" si="2"/>
        <v>164.6105767</v>
      </c>
      <c r="D8" s="21"/>
      <c r="E8" s="21"/>
      <c r="F8" s="21"/>
      <c r="G8" s="22"/>
      <c r="H8" s="22"/>
      <c r="I8" s="48">
        <v>1.0</v>
      </c>
      <c r="J8" s="46">
        <f t="shared" si="3"/>
        <v>173.2049583</v>
      </c>
      <c r="K8" s="46">
        <f t="shared" si="4"/>
        <v>95.00021207</v>
      </c>
      <c r="L8" s="21"/>
      <c r="M8" s="48">
        <v>1.0</v>
      </c>
      <c r="N8" s="46">
        <f t="shared" si="5"/>
        <v>141.4210965</v>
      </c>
      <c r="O8" s="46">
        <f t="shared" si="6"/>
        <v>136.421616</v>
      </c>
      <c r="P8" s="21"/>
      <c r="Q8" s="48">
        <v>1.0</v>
      </c>
      <c r="R8" s="46">
        <f t="shared" si="7"/>
        <v>99.99957585</v>
      </c>
      <c r="S8" s="46">
        <f t="shared" si="8"/>
        <v>168.2053256</v>
      </c>
      <c r="T8" s="21"/>
      <c r="U8" s="48">
        <v>1.0</v>
      </c>
      <c r="V8" s="46">
        <f t="shared" si="9"/>
        <v>51.76321768</v>
      </c>
      <c r="W8" s="46">
        <f t="shared" si="10"/>
        <v>188.1853237</v>
      </c>
      <c r="X8" s="21"/>
      <c r="Y8" s="21"/>
      <c r="Z8" s="21"/>
    </row>
    <row r="9" ht="15.75" customHeight="1">
      <c r="A9" s="46">
        <v>2.0</v>
      </c>
      <c r="B9" s="46">
        <f t="shared" si="1"/>
        <v>211.9646412</v>
      </c>
      <c r="C9" s="46">
        <f t="shared" si="2"/>
        <v>319.2211533</v>
      </c>
      <c r="D9" s="21"/>
      <c r="E9" s="21"/>
      <c r="F9" s="21"/>
      <c r="G9" s="22"/>
      <c r="H9" s="22"/>
      <c r="I9" s="48">
        <v>2.0</v>
      </c>
      <c r="J9" s="46">
        <f t="shared" si="3"/>
        <v>346.4099166</v>
      </c>
      <c r="K9" s="46">
        <f t="shared" si="4"/>
        <v>180.0004241</v>
      </c>
      <c r="L9" s="21"/>
      <c r="M9" s="48">
        <v>2.0</v>
      </c>
      <c r="N9" s="46">
        <f t="shared" si="5"/>
        <v>282.842193</v>
      </c>
      <c r="O9" s="46">
        <f t="shared" si="6"/>
        <v>262.8432319</v>
      </c>
      <c r="P9" s="21"/>
      <c r="Q9" s="48">
        <v>2.0</v>
      </c>
      <c r="R9" s="46">
        <f t="shared" si="7"/>
        <v>199.9991517</v>
      </c>
      <c r="S9" s="46">
        <f t="shared" si="8"/>
        <v>326.4106513</v>
      </c>
      <c r="T9" s="21"/>
      <c r="U9" s="48">
        <v>2.0</v>
      </c>
      <c r="V9" s="46">
        <f t="shared" si="9"/>
        <v>103.5264354</v>
      </c>
      <c r="W9" s="46">
        <f t="shared" si="10"/>
        <v>366.3706474</v>
      </c>
      <c r="X9" s="21"/>
      <c r="Y9" s="21"/>
      <c r="Z9" s="21"/>
    </row>
    <row r="10" ht="15.75" customHeight="1">
      <c r="A10" s="46">
        <v>3.0</v>
      </c>
      <c r="B10" s="46">
        <f t="shared" si="1"/>
        <v>317.9469618</v>
      </c>
      <c r="C10" s="46">
        <f t="shared" si="2"/>
        <v>463.83173</v>
      </c>
      <c r="D10" s="21"/>
      <c r="E10" s="21"/>
      <c r="F10" s="21"/>
      <c r="G10" s="22"/>
      <c r="H10" s="22"/>
      <c r="I10" s="48">
        <v>3.0</v>
      </c>
      <c r="J10" s="46">
        <f t="shared" si="3"/>
        <v>519.6148749</v>
      </c>
      <c r="K10" s="46">
        <f t="shared" si="4"/>
        <v>255.0006362</v>
      </c>
      <c r="L10" s="21"/>
      <c r="M10" s="48">
        <v>3.0</v>
      </c>
      <c r="N10" s="46">
        <f t="shared" si="5"/>
        <v>424.2632895</v>
      </c>
      <c r="O10" s="46">
        <f t="shared" si="6"/>
        <v>379.2648479</v>
      </c>
      <c r="P10" s="21"/>
      <c r="Q10" s="48">
        <v>3.0</v>
      </c>
      <c r="R10" s="46">
        <f t="shared" si="7"/>
        <v>299.9987276</v>
      </c>
      <c r="S10" s="46">
        <f t="shared" si="8"/>
        <v>474.6159769</v>
      </c>
      <c r="T10" s="21"/>
      <c r="U10" s="48">
        <v>3.0</v>
      </c>
      <c r="V10" s="46">
        <f t="shared" si="9"/>
        <v>155.289653</v>
      </c>
      <c r="W10" s="46">
        <f t="shared" si="10"/>
        <v>534.5559711</v>
      </c>
      <c r="X10" s="21"/>
      <c r="Y10" s="21"/>
      <c r="Z10" s="21"/>
    </row>
    <row r="11" ht="15.75" customHeight="1">
      <c r="A11" s="46">
        <v>4.0</v>
      </c>
      <c r="B11" s="46">
        <f t="shared" si="1"/>
        <v>423.9292825</v>
      </c>
      <c r="C11" s="46">
        <f t="shared" si="2"/>
        <v>598.4423067</v>
      </c>
      <c r="D11" s="21"/>
      <c r="E11" s="21"/>
      <c r="F11" s="21"/>
      <c r="G11" s="22"/>
      <c r="H11" s="22"/>
      <c r="I11" s="48">
        <v>4.0</v>
      </c>
      <c r="J11" s="46">
        <f t="shared" si="3"/>
        <v>692.8198333</v>
      </c>
      <c r="K11" s="46">
        <f t="shared" si="4"/>
        <v>320.0008483</v>
      </c>
      <c r="L11" s="21"/>
      <c r="M11" s="48">
        <v>4.0</v>
      </c>
      <c r="N11" s="46">
        <f t="shared" si="5"/>
        <v>565.684386</v>
      </c>
      <c r="O11" s="46">
        <f t="shared" si="6"/>
        <v>485.6864639</v>
      </c>
      <c r="P11" s="21"/>
      <c r="Q11" s="48">
        <v>4.0</v>
      </c>
      <c r="R11" s="46">
        <f t="shared" si="7"/>
        <v>399.9983034</v>
      </c>
      <c r="S11" s="46">
        <f t="shared" si="8"/>
        <v>612.8213025</v>
      </c>
      <c r="T11" s="21"/>
      <c r="U11" s="48">
        <v>4.0</v>
      </c>
      <c r="V11" s="46">
        <f t="shared" si="9"/>
        <v>207.0528707</v>
      </c>
      <c r="W11" s="46">
        <f t="shared" si="10"/>
        <v>692.7412948</v>
      </c>
      <c r="X11" s="21"/>
      <c r="Y11" s="21"/>
      <c r="Z11" s="21"/>
    </row>
    <row r="12" ht="15.75" customHeight="1">
      <c r="A12" s="46">
        <v>5.0</v>
      </c>
      <c r="B12" s="46">
        <f t="shared" si="1"/>
        <v>529.9116031</v>
      </c>
      <c r="C12" s="46">
        <f t="shared" si="2"/>
        <v>723.0528833</v>
      </c>
      <c r="D12" s="21"/>
      <c r="E12" s="21"/>
      <c r="F12" s="21"/>
      <c r="G12" s="22"/>
      <c r="H12" s="22"/>
      <c r="I12" s="48">
        <v>5.0</v>
      </c>
      <c r="J12" s="46">
        <f t="shared" si="3"/>
        <v>866.0247916</v>
      </c>
      <c r="K12" s="46">
        <f t="shared" si="4"/>
        <v>375.0010604</v>
      </c>
      <c r="L12" s="21"/>
      <c r="M12" s="48">
        <v>5.0</v>
      </c>
      <c r="N12" s="46">
        <f t="shared" si="5"/>
        <v>707.1054825</v>
      </c>
      <c r="O12" s="46">
        <f t="shared" si="6"/>
        <v>582.1080799</v>
      </c>
      <c r="P12" s="21"/>
      <c r="Q12" s="48">
        <v>5.0</v>
      </c>
      <c r="R12" s="46">
        <f t="shared" si="7"/>
        <v>499.9978793</v>
      </c>
      <c r="S12" s="46">
        <f t="shared" si="8"/>
        <v>741.0266282</v>
      </c>
      <c r="T12" s="21"/>
      <c r="U12" s="48">
        <v>5.0</v>
      </c>
      <c r="V12" s="46">
        <f t="shared" si="9"/>
        <v>258.8160884</v>
      </c>
      <c r="W12" s="46">
        <f t="shared" si="10"/>
        <v>840.9266185</v>
      </c>
      <c r="X12" s="21"/>
      <c r="Y12" s="21"/>
      <c r="Z12" s="21"/>
    </row>
    <row r="13" ht="15.75" customHeight="1">
      <c r="A13" s="46">
        <v>6.0</v>
      </c>
      <c r="B13" s="46">
        <f t="shared" si="1"/>
        <v>635.8939237</v>
      </c>
      <c r="C13" s="46">
        <f t="shared" si="2"/>
        <v>837.66346</v>
      </c>
      <c r="D13" s="21"/>
      <c r="E13" s="21"/>
      <c r="F13" s="21"/>
      <c r="G13" s="22"/>
      <c r="H13" s="22"/>
      <c r="I13" s="48">
        <v>6.0</v>
      </c>
      <c r="J13" s="46">
        <f t="shared" si="3"/>
        <v>1039.22975</v>
      </c>
      <c r="K13" s="46">
        <f t="shared" si="4"/>
        <v>420.0012724</v>
      </c>
      <c r="L13" s="21"/>
      <c r="M13" s="48">
        <v>6.0</v>
      </c>
      <c r="N13" s="46">
        <f t="shared" si="5"/>
        <v>848.526579</v>
      </c>
      <c r="O13" s="46">
        <f t="shared" si="6"/>
        <v>668.5296958</v>
      </c>
      <c r="P13" s="21"/>
      <c r="Q13" s="48">
        <v>6.0</v>
      </c>
      <c r="R13" s="46">
        <f t="shared" si="7"/>
        <v>599.9974551</v>
      </c>
      <c r="S13" s="46">
        <f t="shared" si="8"/>
        <v>859.2319538</v>
      </c>
      <c r="T13" s="21"/>
      <c r="U13" s="48">
        <v>6.0</v>
      </c>
      <c r="V13" s="46">
        <f t="shared" si="9"/>
        <v>310.5793061</v>
      </c>
      <c r="W13" s="46">
        <f t="shared" si="10"/>
        <v>979.1119422</v>
      </c>
      <c r="X13" s="21"/>
      <c r="Y13" s="21"/>
      <c r="Z13" s="21"/>
    </row>
    <row r="14" ht="15.75" customHeight="1">
      <c r="A14" s="46">
        <v>7.0</v>
      </c>
      <c r="B14" s="46">
        <f t="shared" si="1"/>
        <v>741.8762443</v>
      </c>
      <c r="C14" s="46">
        <f t="shared" si="2"/>
        <v>942.2740367</v>
      </c>
      <c r="D14" s="21"/>
      <c r="E14" s="21"/>
      <c r="F14" s="21"/>
      <c r="G14" s="22"/>
      <c r="H14" s="22"/>
      <c r="I14" s="48">
        <v>7.0</v>
      </c>
      <c r="J14" s="46">
        <f t="shared" si="3"/>
        <v>1212.434708</v>
      </c>
      <c r="K14" s="46">
        <f t="shared" si="4"/>
        <v>455.0014845</v>
      </c>
      <c r="L14" s="21"/>
      <c r="M14" s="48">
        <v>7.0</v>
      </c>
      <c r="N14" s="46">
        <f t="shared" si="5"/>
        <v>989.9476755</v>
      </c>
      <c r="O14" s="46">
        <f t="shared" si="6"/>
        <v>744.9513118</v>
      </c>
      <c r="P14" s="21"/>
      <c r="Q14" s="48">
        <v>7.0</v>
      </c>
      <c r="R14" s="46">
        <f t="shared" si="7"/>
        <v>699.997031</v>
      </c>
      <c r="S14" s="46">
        <f t="shared" si="8"/>
        <v>967.4372795</v>
      </c>
      <c r="T14" s="21"/>
      <c r="U14" s="48">
        <v>7.0</v>
      </c>
      <c r="V14" s="46">
        <f t="shared" si="9"/>
        <v>362.3425238</v>
      </c>
      <c r="W14" s="46">
        <f t="shared" si="10"/>
        <v>1107.297266</v>
      </c>
      <c r="X14" s="21"/>
      <c r="Y14" s="21"/>
      <c r="Z14" s="21"/>
    </row>
    <row r="15" ht="15.75" customHeight="1">
      <c r="A15" s="46">
        <v>8.0</v>
      </c>
      <c r="B15" s="46">
        <f t="shared" si="1"/>
        <v>847.8585649</v>
      </c>
      <c r="C15" s="46">
        <f t="shared" si="2"/>
        <v>1036.884613</v>
      </c>
      <c r="D15" s="21"/>
      <c r="E15" s="21"/>
      <c r="F15" s="21"/>
      <c r="G15" s="22"/>
      <c r="H15" s="22"/>
      <c r="I15" s="48">
        <v>8.0</v>
      </c>
      <c r="J15" s="46">
        <f t="shared" si="3"/>
        <v>1385.639667</v>
      </c>
      <c r="K15" s="46">
        <f t="shared" si="4"/>
        <v>480.0016966</v>
      </c>
      <c r="L15" s="21"/>
      <c r="M15" s="48">
        <v>8.0</v>
      </c>
      <c r="N15" s="46">
        <f t="shared" si="5"/>
        <v>1131.368772</v>
      </c>
      <c r="O15" s="46">
        <f t="shared" si="6"/>
        <v>811.3729278</v>
      </c>
      <c r="P15" s="21"/>
      <c r="Q15" s="48">
        <v>8.0</v>
      </c>
      <c r="R15" s="46">
        <f t="shared" si="7"/>
        <v>799.9966068</v>
      </c>
      <c r="S15" s="46">
        <f t="shared" si="8"/>
        <v>1065.642605</v>
      </c>
      <c r="T15" s="21"/>
      <c r="U15" s="48">
        <v>8.0</v>
      </c>
      <c r="V15" s="46">
        <f t="shared" si="9"/>
        <v>414.1057414</v>
      </c>
      <c r="W15" s="46">
        <f t="shared" si="10"/>
        <v>1225.48259</v>
      </c>
      <c r="X15" s="21"/>
      <c r="Y15" s="21"/>
      <c r="Z15" s="21"/>
    </row>
    <row r="16" ht="15.75" customHeight="1">
      <c r="A16" s="46">
        <v>9.0</v>
      </c>
      <c r="B16" s="46">
        <f t="shared" si="1"/>
        <v>953.8408855</v>
      </c>
      <c r="C16" s="46">
        <f t="shared" si="2"/>
        <v>1121.49519</v>
      </c>
      <c r="D16" s="21"/>
      <c r="E16" s="21"/>
      <c r="F16" s="21"/>
      <c r="G16" s="22"/>
      <c r="H16" s="22"/>
      <c r="I16" s="48">
        <v>9.0</v>
      </c>
      <c r="J16" s="46">
        <f t="shared" si="3"/>
        <v>1558.844625</v>
      </c>
      <c r="K16" s="46">
        <f t="shared" si="4"/>
        <v>495.0019087</v>
      </c>
      <c r="L16" s="21"/>
      <c r="M16" s="48">
        <v>9.0</v>
      </c>
      <c r="N16" s="46">
        <f t="shared" si="5"/>
        <v>1272.789869</v>
      </c>
      <c r="O16" s="46">
        <f t="shared" si="6"/>
        <v>867.7945437</v>
      </c>
      <c r="P16" s="21"/>
      <c r="Q16" s="48">
        <v>9.0</v>
      </c>
      <c r="R16" s="46">
        <f t="shared" si="7"/>
        <v>899.9961827</v>
      </c>
      <c r="S16" s="46">
        <f t="shared" si="8"/>
        <v>1153.847931</v>
      </c>
      <c r="T16" s="21"/>
      <c r="U16" s="48">
        <v>9.0</v>
      </c>
      <c r="V16" s="46">
        <f t="shared" si="9"/>
        <v>465.8689591</v>
      </c>
      <c r="W16" s="46">
        <f t="shared" si="10"/>
        <v>1333.667913</v>
      </c>
      <c r="X16" s="21"/>
      <c r="Y16" s="21"/>
      <c r="Z16" s="21"/>
    </row>
    <row r="17" ht="15.75" customHeight="1">
      <c r="A17" s="46">
        <v>10.0</v>
      </c>
      <c r="B17" s="46">
        <f t="shared" si="1"/>
        <v>1059.823206</v>
      </c>
      <c r="C17" s="46">
        <f t="shared" si="2"/>
        <v>1196.105767</v>
      </c>
      <c r="D17" s="21"/>
      <c r="E17" s="21"/>
      <c r="F17" s="21"/>
      <c r="G17" s="21"/>
      <c r="H17" s="21"/>
      <c r="I17" s="48">
        <v>10.0</v>
      </c>
      <c r="J17" s="46">
        <f t="shared" si="3"/>
        <v>1732.049583</v>
      </c>
      <c r="K17" s="46">
        <f t="shared" si="4"/>
        <v>500.0021207</v>
      </c>
      <c r="L17" s="21"/>
      <c r="M17" s="48">
        <v>10.0</v>
      </c>
      <c r="N17" s="46">
        <f t="shared" si="5"/>
        <v>1414.210965</v>
      </c>
      <c r="O17" s="46">
        <f t="shared" si="6"/>
        <v>914.2161597</v>
      </c>
      <c r="P17" s="21"/>
      <c r="Q17" s="48">
        <v>10.0</v>
      </c>
      <c r="R17" s="46">
        <f t="shared" si="7"/>
        <v>999.9957585</v>
      </c>
      <c r="S17" s="46">
        <f t="shared" si="8"/>
        <v>1232.053256</v>
      </c>
      <c r="T17" s="21"/>
      <c r="U17" s="48">
        <v>10.0</v>
      </c>
      <c r="V17" s="46">
        <f t="shared" si="9"/>
        <v>517.6321768</v>
      </c>
      <c r="W17" s="46">
        <f t="shared" si="10"/>
        <v>1431.853237</v>
      </c>
      <c r="X17" s="21"/>
      <c r="Y17" s="21"/>
      <c r="Z17" s="21"/>
    </row>
    <row r="18" ht="15.75" customHeight="1">
      <c r="A18" s="46">
        <v>11.0</v>
      </c>
      <c r="B18" s="46">
        <f t="shared" si="1"/>
        <v>1165.805527</v>
      </c>
      <c r="C18" s="46">
        <f t="shared" si="2"/>
        <v>1260.716343</v>
      </c>
      <c r="D18" s="21"/>
      <c r="E18" s="21"/>
      <c r="F18" s="21"/>
      <c r="G18" s="21"/>
      <c r="H18" s="21"/>
      <c r="I18" s="48">
        <v>11.0</v>
      </c>
      <c r="J18" s="46">
        <f t="shared" si="3"/>
        <v>1905.254541</v>
      </c>
      <c r="K18" s="46">
        <f t="shared" si="4"/>
        <v>495.0023328</v>
      </c>
      <c r="L18" s="21"/>
      <c r="M18" s="48">
        <v>11.0</v>
      </c>
      <c r="N18" s="46">
        <f t="shared" si="5"/>
        <v>1555.632062</v>
      </c>
      <c r="O18" s="46">
        <f t="shared" si="6"/>
        <v>950.6377757</v>
      </c>
      <c r="P18" s="21"/>
      <c r="Q18" s="48">
        <v>11.0</v>
      </c>
      <c r="R18" s="46">
        <f t="shared" si="7"/>
        <v>1099.995334</v>
      </c>
      <c r="S18" s="46">
        <f t="shared" si="8"/>
        <v>1300.258582</v>
      </c>
      <c r="T18" s="21"/>
      <c r="U18" s="48">
        <v>11.0</v>
      </c>
      <c r="V18" s="46">
        <f t="shared" si="9"/>
        <v>569.3953945</v>
      </c>
      <c r="W18" s="46">
        <f t="shared" si="10"/>
        <v>1520.038561</v>
      </c>
      <c r="X18" s="21"/>
      <c r="Y18" s="21"/>
      <c r="Z18" s="21"/>
    </row>
    <row r="19" ht="15.75" customHeight="1">
      <c r="A19" s="46">
        <v>12.0</v>
      </c>
      <c r="B19" s="46">
        <f t="shared" si="1"/>
        <v>1271.787847</v>
      </c>
      <c r="C19" s="46">
        <f t="shared" si="2"/>
        <v>1315.32692</v>
      </c>
      <c r="D19" s="21"/>
      <c r="E19" s="21"/>
      <c r="F19" s="21"/>
      <c r="G19" s="21"/>
      <c r="H19" s="21"/>
      <c r="I19" s="48">
        <v>12.0</v>
      </c>
      <c r="J19" s="46">
        <f t="shared" si="3"/>
        <v>2078.4595</v>
      </c>
      <c r="K19" s="46">
        <f t="shared" si="4"/>
        <v>480.0025449</v>
      </c>
      <c r="L19" s="21"/>
      <c r="M19" s="48">
        <v>12.0</v>
      </c>
      <c r="N19" s="46">
        <f t="shared" si="5"/>
        <v>1697.053158</v>
      </c>
      <c r="O19" s="46">
        <f t="shared" si="6"/>
        <v>977.0593917</v>
      </c>
      <c r="P19" s="21"/>
      <c r="Q19" s="48">
        <v>12.0</v>
      </c>
      <c r="R19" s="46">
        <f t="shared" si="7"/>
        <v>1199.99491</v>
      </c>
      <c r="S19" s="46">
        <f t="shared" si="8"/>
        <v>1358.463908</v>
      </c>
      <c r="T19" s="21"/>
      <c r="U19" s="48">
        <v>12.0</v>
      </c>
      <c r="V19" s="46">
        <f t="shared" si="9"/>
        <v>621.1586122</v>
      </c>
      <c r="W19" s="46">
        <f t="shared" si="10"/>
        <v>1598.223884</v>
      </c>
      <c r="X19" s="21"/>
      <c r="Y19" s="21"/>
      <c r="Z19" s="21"/>
    </row>
    <row r="20" ht="15.75" customHeight="1">
      <c r="A20" s="46">
        <v>13.0</v>
      </c>
      <c r="B20" s="46">
        <f t="shared" si="1"/>
        <v>1377.770168</v>
      </c>
      <c r="C20" s="46">
        <f t="shared" si="2"/>
        <v>1359.937497</v>
      </c>
      <c r="D20" s="21"/>
      <c r="E20" s="21"/>
      <c r="F20" s="21"/>
      <c r="G20" s="21"/>
      <c r="H20" s="21"/>
      <c r="I20" s="48">
        <v>13.0</v>
      </c>
      <c r="J20" s="46">
        <f t="shared" si="3"/>
        <v>2251.664458</v>
      </c>
      <c r="K20" s="46">
        <f t="shared" si="4"/>
        <v>455.0027569</v>
      </c>
      <c r="L20" s="21"/>
      <c r="M20" s="48">
        <v>13.0</v>
      </c>
      <c r="N20" s="46">
        <f t="shared" si="5"/>
        <v>1838.474255</v>
      </c>
      <c r="O20" s="46">
        <f t="shared" si="6"/>
        <v>993.4810076</v>
      </c>
      <c r="P20" s="21"/>
      <c r="Q20" s="48">
        <v>13.0</v>
      </c>
      <c r="R20" s="46">
        <f t="shared" si="7"/>
        <v>1299.994486</v>
      </c>
      <c r="S20" s="46">
        <f t="shared" si="8"/>
        <v>1406.669233</v>
      </c>
      <c r="T20" s="21"/>
      <c r="U20" s="48">
        <v>13.0</v>
      </c>
      <c r="V20" s="46">
        <f t="shared" si="9"/>
        <v>672.9218298</v>
      </c>
      <c r="W20" s="46">
        <f t="shared" si="10"/>
        <v>1666.409208</v>
      </c>
      <c r="X20" s="21"/>
      <c r="Y20" s="21"/>
      <c r="Z20" s="21"/>
    </row>
    <row r="21" ht="15.75" customHeight="1">
      <c r="A21" s="46">
        <v>14.0</v>
      </c>
      <c r="B21" s="46">
        <f t="shared" si="1"/>
        <v>1483.752489</v>
      </c>
      <c r="C21" s="46">
        <f t="shared" si="2"/>
        <v>1394.548073</v>
      </c>
      <c r="D21" s="49"/>
      <c r="E21" s="49"/>
      <c r="F21" s="49"/>
      <c r="G21" s="49"/>
      <c r="H21" s="49"/>
      <c r="I21" s="48">
        <v>14.0</v>
      </c>
      <c r="J21" s="46">
        <f t="shared" si="3"/>
        <v>2424.869416</v>
      </c>
      <c r="K21" s="46">
        <f t="shared" si="4"/>
        <v>420.002969</v>
      </c>
      <c r="L21" s="21"/>
      <c r="M21" s="48">
        <v>14.0</v>
      </c>
      <c r="N21" s="46">
        <f t="shared" si="5"/>
        <v>1979.895351</v>
      </c>
      <c r="O21" s="46">
        <f t="shared" si="6"/>
        <v>999.9026236</v>
      </c>
      <c r="P21" s="21"/>
      <c r="Q21" s="48">
        <v>14.0</v>
      </c>
      <c r="R21" s="46">
        <f t="shared" si="7"/>
        <v>1399.994062</v>
      </c>
      <c r="S21" s="46">
        <f t="shared" si="8"/>
        <v>1444.874559</v>
      </c>
      <c r="T21" s="21"/>
      <c r="U21" s="48">
        <v>14.0</v>
      </c>
      <c r="V21" s="46">
        <f t="shared" si="9"/>
        <v>724.6850475</v>
      </c>
      <c r="W21" s="46">
        <f t="shared" si="10"/>
        <v>1724.594532</v>
      </c>
      <c r="X21" s="21"/>
      <c r="Y21" s="21"/>
      <c r="Z21" s="21"/>
    </row>
    <row r="22" ht="15.75" customHeight="1">
      <c r="A22" s="46">
        <v>15.0</v>
      </c>
      <c r="B22" s="46">
        <f t="shared" si="1"/>
        <v>1589.734809</v>
      </c>
      <c r="C22" s="46">
        <f t="shared" si="2"/>
        <v>1419.15865</v>
      </c>
      <c r="D22" s="21"/>
      <c r="E22" s="21"/>
      <c r="F22" s="21"/>
      <c r="G22" s="21"/>
      <c r="H22" s="21"/>
      <c r="I22" s="48">
        <v>15.0</v>
      </c>
      <c r="J22" s="46">
        <f t="shared" si="3"/>
        <v>2598.074375</v>
      </c>
      <c r="K22" s="46">
        <f t="shared" si="4"/>
        <v>375.0031811</v>
      </c>
      <c r="L22" s="21"/>
      <c r="M22" s="48">
        <v>15.0</v>
      </c>
      <c r="N22" s="46">
        <f t="shared" si="5"/>
        <v>2121.316448</v>
      </c>
      <c r="O22" s="46">
        <f t="shared" si="6"/>
        <v>996.3242396</v>
      </c>
      <c r="P22" s="21"/>
      <c r="Q22" s="48">
        <v>15.0</v>
      </c>
      <c r="R22" s="46">
        <f t="shared" si="7"/>
        <v>1499.993638</v>
      </c>
      <c r="S22" s="46">
        <f t="shared" si="8"/>
        <v>1473.079885</v>
      </c>
      <c r="T22" s="21"/>
      <c r="U22" s="48">
        <v>15.0</v>
      </c>
      <c r="V22" s="46">
        <f t="shared" si="9"/>
        <v>776.4482652</v>
      </c>
      <c r="W22" s="46">
        <f t="shared" si="10"/>
        <v>1772.779856</v>
      </c>
      <c r="X22" s="21"/>
      <c r="Y22" s="21"/>
      <c r="Z22" s="21"/>
    </row>
    <row r="23" ht="15.75" customHeight="1">
      <c r="A23" s="46">
        <v>16.0</v>
      </c>
      <c r="B23" s="46">
        <f t="shared" si="1"/>
        <v>1695.71713</v>
      </c>
      <c r="C23" s="46">
        <f t="shared" si="2"/>
        <v>1433.769227</v>
      </c>
      <c r="D23" s="49"/>
      <c r="E23" s="49"/>
      <c r="F23" s="49"/>
      <c r="G23" s="49"/>
      <c r="H23" s="49"/>
      <c r="I23" s="48">
        <v>16.0</v>
      </c>
      <c r="J23" s="46">
        <f t="shared" si="3"/>
        <v>2771.279333</v>
      </c>
      <c r="K23" s="46">
        <f t="shared" si="4"/>
        <v>320.0033932</v>
      </c>
      <c r="L23" s="21"/>
      <c r="M23" s="48">
        <v>16.0</v>
      </c>
      <c r="N23" s="46">
        <f t="shared" si="5"/>
        <v>2262.737544</v>
      </c>
      <c r="O23" s="46">
        <f t="shared" si="6"/>
        <v>982.7458556</v>
      </c>
      <c r="P23" s="21"/>
      <c r="Q23" s="48">
        <v>16.0</v>
      </c>
      <c r="R23" s="46">
        <f t="shared" si="7"/>
        <v>1599.993214</v>
      </c>
      <c r="S23" s="46">
        <f t="shared" si="8"/>
        <v>1491.28521</v>
      </c>
      <c r="T23" s="21"/>
      <c r="U23" s="48">
        <v>16.0</v>
      </c>
      <c r="V23" s="46">
        <f t="shared" si="9"/>
        <v>828.2114829</v>
      </c>
      <c r="W23" s="46">
        <f t="shared" si="10"/>
        <v>1810.965179</v>
      </c>
      <c r="X23" s="21"/>
      <c r="Y23" s="21"/>
      <c r="Z23" s="21"/>
    </row>
    <row r="24" ht="15.75" customHeight="1">
      <c r="A24" s="46">
        <v>17.0</v>
      </c>
      <c r="B24" s="46">
        <f t="shared" si="1"/>
        <v>1801.69945</v>
      </c>
      <c r="C24" s="46">
        <f t="shared" si="2"/>
        <v>1438.379803</v>
      </c>
      <c r="D24" s="49"/>
      <c r="E24" s="49"/>
      <c r="F24" s="49"/>
      <c r="G24" s="49"/>
      <c r="H24" s="49"/>
      <c r="I24" s="48">
        <v>17.0</v>
      </c>
      <c r="J24" s="46">
        <f t="shared" si="3"/>
        <v>2944.484291</v>
      </c>
      <c r="K24" s="46">
        <f t="shared" si="4"/>
        <v>255.0036052</v>
      </c>
      <c r="L24" s="21"/>
      <c r="M24" s="48">
        <v>17.0</v>
      </c>
      <c r="N24" s="46">
        <f t="shared" si="5"/>
        <v>2404.158641</v>
      </c>
      <c r="O24" s="46">
        <f t="shared" si="6"/>
        <v>959.1674715</v>
      </c>
      <c r="P24" s="21"/>
      <c r="Q24" s="48">
        <v>17.0</v>
      </c>
      <c r="R24" s="46">
        <f t="shared" si="7"/>
        <v>1699.99279</v>
      </c>
      <c r="S24" s="46">
        <f t="shared" si="8"/>
        <v>1499.490536</v>
      </c>
      <c r="T24" s="21"/>
      <c r="U24" s="48">
        <v>17.0</v>
      </c>
      <c r="V24" s="46">
        <f t="shared" si="9"/>
        <v>879.9747006</v>
      </c>
      <c r="W24" s="46">
        <f t="shared" si="10"/>
        <v>1839.150503</v>
      </c>
      <c r="X24" s="21"/>
      <c r="Y24" s="21"/>
      <c r="Z24" s="21"/>
    </row>
    <row r="25" ht="15.75" customHeight="1">
      <c r="A25" s="46">
        <v>18.0</v>
      </c>
      <c r="B25" s="46">
        <f t="shared" si="1"/>
        <v>1907.681771</v>
      </c>
      <c r="C25" s="46">
        <f t="shared" si="2"/>
        <v>1432.99038</v>
      </c>
      <c r="D25" s="21"/>
      <c r="E25" s="21"/>
      <c r="F25" s="21"/>
      <c r="G25" s="21"/>
      <c r="H25" s="21"/>
      <c r="I25" s="48">
        <v>18.0</v>
      </c>
      <c r="J25" s="46">
        <f t="shared" si="3"/>
        <v>3117.68925</v>
      </c>
      <c r="K25" s="46">
        <f t="shared" si="4"/>
        <v>180.0038173</v>
      </c>
      <c r="L25" s="21"/>
      <c r="M25" s="48">
        <v>18.0</v>
      </c>
      <c r="N25" s="46">
        <f t="shared" si="5"/>
        <v>2545.579737</v>
      </c>
      <c r="O25" s="46">
        <f t="shared" si="6"/>
        <v>925.5890875</v>
      </c>
      <c r="P25" s="21"/>
      <c r="Q25" s="48">
        <v>18.0</v>
      </c>
      <c r="R25" s="46">
        <f t="shared" si="7"/>
        <v>1799.992365</v>
      </c>
      <c r="S25" s="46">
        <f t="shared" si="8"/>
        <v>1497.695861</v>
      </c>
      <c r="T25" s="21"/>
      <c r="U25" s="48">
        <v>18.0</v>
      </c>
      <c r="V25" s="46">
        <f t="shared" si="9"/>
        <v>931.7379182</v>
      </c>
      <c r="W25" s="46">
        <f t="shared" si="10"/>
        <v>1857.335827</v>
      </c>
      <c r="X25" s="21"/>
      <c r="Y25" s="21"/>
      <c r="Z25" s="21"/>
    </row>
    <row r="26" ht="15.75" customHeight="1">
      <c r="A26" s="46">
        <v>19.0</v>
      </c>
      <c r="B26" s="46">
        <f t="shared" si="1"/>
        <v>2013.664092</v>
      </c>
      <c r="C26" s="46">
        <f t="shared" si="2"/>
        <v>1417.600957</v>
      </c>
      <c r="D26" s="21"/>
      <c r="E26" s="21"/>
      <c r="F26" s="21"/>
      <c r="G26" s="21"/>
      <c r="H26" s="21"/>
      <c r="I26" s="48">
        <v>19.0</v>
      </c>
      <c r="J26" s="46">
        <f t="shared" si="3"/>
        <v>3290.894208</v>
      </c>
      <c r="K26" s="46">
        <f t="shared" si="4"/>
        <v>95.00402938</v>
      </c>
      <c r="L26" s="21"/>
      <c r="M26" s="48">
        <v>19.0</v>
      </c>
      <c r="N26" s="46">
        <f t="shared" si="5"/>
        <v>2687.000834</v>
      </c>
      <c r="O26" s="46">
        <f t="shared" si="6"/>
        <v>882.0107035</v>
      </c>
      <c r="P26" s="21"/>
      <c r="Q26" s="48">
        <v>19.0</v>
      </c>
      <c r="R26" s="46">
        <f t="shared" si="7"/>
        <v>1899.991941</v>
      </c>
      <c r="S26" s="46">
        <f t="shared" si="8"/>
        <v>1485.901187</v>
      </c>
      <c r="T26" s="21"/>
      <c r="U26" s="48">
        <v>19.0</v>
      </c>
      <c r="V26" s="46">
        <f t="shared" si="9"/>
        <v>983.5011359</v>
      </c>
      <c r="W26" s="46">
        <f t="shared" si="10"/>
        <v>1865.52115</v>
      </c>
      <c r="X26" s="21"/>
      <c r="Y26" s="21"/>
      <c r="Z26" s="21"/>
    </row>
    <row r="27" ht="15.75" customHeight="1">
      <c r="A27" s="46">
        <v>20.0</v>
      </c>
      <c r="B27" s="46">
        <f t="shared" si="1"/>
        <v>2119.646412</v>
      </c>
      <c r="C27" s="46">
        <f t="shared" si="2"/>
        <v>1392.211533</v>
      </c>
      <c r="D27" s="51" t="s">
        <v>28</v>
      </c>
      <c r="E27" s="52"/>
      <c r="F27" s="52"/>
      <c r="G27" s="52"/>
      <c r="H27" s="41"/>
      <c r="I27" s="48">
        <v>20.0</v>
      </c>
      <c r="J27" s="46">
        <f t="shared" si="3"/>
        <v>3464.099166</v>
      </c>
      <c r="K27" s="46">
        <f t="shared" si="4"/>
        <v>0.004241450411</v>
      </c>
      <c r="L27" s="21"/>
      <c r="M27" s="48">
        <v>20.0</v>
      </c>
      <c r="N27" s="46">
        <f t="shared" si="5"/>
        <v>2828.42193</v>
      </c>
      <c r="O27" s="46">
        <f t="shared" si="6"/>
        <v>828.4323194</v>
      </c>
      <c r="P27" s="21"/>
      <c r="Q27" s="48">
        <v>20.0</v>
      </c>
      <c r="R27" s="46">
        <f t="shared" si="7"/>
        <v>1999.991517</v>
      </c>
      <c r="S27" s="46">
        <f t="shared" si="8"/>
        <v>1464.106513</v>
      </c>
      <c r="T27" s="21"/>
      <c r="U27" s="48">
        <v>20.0</v>
      </c>
      <c r="V27" s="46">
        <f t="shared" si="9"/>
        <v>1035.264354</v>
      </c>
      <c r="W27" s="46">
        <f t="shared" si="10"/>
        <v>1863.706474</v>
      </c>
      <c r="X27" s="21"/>
      <c r="Y27" s="21"/>
      <c r="Z27" s="21"/>
    </row>
    <row r="28" ht="15.75" customHeight="1">
      <c r="A28" s="46">
        <v>21.0</v>
      </c>
      <c r="B28" s="46">
        <f t="shared" si="1"/>
        <v>2225.628733</v>
      </c>
      <c r="C28" s="46">
        <f t="shared" si="2"/>
        <v>1356.82211</v>
      </c>
      <c r="D28" s="21"/>
      <c r="E28" s="21"/>
      <c r="F28" s="21"/>
      <c r="G28" s="21"/>
      <c r="H28" s="21"/>
      <c r="I28" s="53"/>
      <c r="J28" s="21"/>
      <c r="K28" s="21"/>
      <c r="L28" s="21"/>
      <c r="M28" s="48">
        <v>21.0</v>
      </c>
      <c r="N28" s="46">
        <f t="shared" si="5"/>
        <v>2969.843027</v>
      </c>
      <c r="O28" s="46">
        <f t="shared" si="6"/>
        <v>764.8539354</v>
      </c>
      <c r="P28" s="21"/>
      <c r="Q28" s="48">
        <v>21.0</v>
      </c>
      <c r="R28" s="46">
        <f t="shared" si="7"/>
        <v>2099.991093</v>
      </c>
      <c r="S28" s="46">
        <f t="shared" si="8"/>
        <v>1432.311838</v>
      </c>
      <c r="T28" s="21"/>
      <c r="U28" s="48">
        <v>21.0</v>
      </c>
      <c r="V28" s="46">
        <f t="shared" si="9"/>
        <v>1087.027571</v>
      </c>
      <c r="W28" s="46">
        <f t="shared" si="10"/>
        <v>1851.891798</v>
      </c>
      <c r="X28" s="21"/>
      <c r="Y28" s="21"/>
      <c r="Z28" s="21"/>
    </row>
    <row r="29" ht="15.75" customHeight="1">
      <c r="A29" s="46">
        <v>22.0</v>
      </c>
      <c r="B29" s="46">
        <f t="shared" si="1"/>
        <v>2331.611054</v>
      </c>
      <c r="C29" s="46">
        <f t="shared" si="2"/>
        <v>1311.432687</v>
      </c>
      <c r="D29" s="21"/>
      <c r="E29" s="21"/>
      <c r="F29" s="21"/>
      <c r="G29" s="21"/>
      <c r="H29" s="21"/>
      <c r="I29" s="54"/>
      <c r="J29" s="21"/>
      <c r="K29" s="21"/>
      <c r="L29" s="21"/>
      <c r="M29" s="48">
        <v>22.0</v>
      </c>
      <c r="N29" s="46">
        <f t="shared" si="5"/>
        <v>3111.264123</v>
      </c>
      <c r="O29" s="46">
        <f t="shared" si="6"/>
        <v>691.2755514</v>
      </c>
      <c r="P29" s="21"/>
      <c r="Q29" s="48">
        <v>22.0</v>
      </c>
      <c r="R29" s="46">
        <f t="shared" si="7"/>
        <v>2199.990669</v>
      </c>
      <c r="S29" s="46">
        <f t="shared" si="8"/>
        <v>1390.517164</v>
      </c>
      <c r="T29" s="21"/>
      <c r="U29" s="48">
        <v>22.0</v>
      </c>
      <c r="V29" s="46">
        <f t="shared" si="9"/>
        <v>1138.790789</v>
      </c>
      <c r="W29" s="46">
        <f t="shared" si="10"/>
        <v>1830.077122</v>
      </c>
      <c r="X29" s="21"/>
      <c r="Y29" s="21"/>
      <c r="Z29" s="21"/>
    </row>
    <row r="30" ht="15.75" customHeight="1">
      <c r="A30" s="46">
        <v>23.0</v>
      </c>
      <c r="B30" s="46">
        <f t="shared" si="1"/>
        <v>2437.593374</v>
      </c>
      <c r="C30" s="46">
        <f t="shared" si="2"/>
        <v>1256.043263</v>
      </c>
      <c r="D30" s="51" t="s">
        <v>30</v>
      </c>
      <c r="E30" s="52"/>
      <c r="F30" s="52"/>
      <c r="G30" s="52"/>
      <c r="H30" s="41"/>
      <c r="I30" s="54"/>
      <c r="J30" s="21"/>
      <c r="K30" s="21"/>
      <c r="L30" s="21"/>
      <c r="M30" s="48">
        <v>23.0</v>
      </c>
      <c r="N30" s="46">
        <f t="shared" si="5"/>
        <v>3252.68522</v>
      </c>
      <c r="O30" s="46">
        <f t="shared" si="6"/>
        <v>607.6971674</v>
      </c>
      <c r="P30" s="21"/>
      <c r="Q30" s="48">
        <v>23.0</v>
      </c>
      <c r="R30" s="46">
        <f t="shared" si="7"/>
        <v>2299.990245</v>
      </c>
      <c r="S30" s="46">
        <f t="shared" si="8"/>
        <v>1338.72249</v>
      </c>
      <c r="T30" s="21"/>
      <c r="U30" s="48">
        <v>23.0</v>
      </c>
      <c r="V30" s="46">
        <f t="shared" si="9"/>
        <v>1190.554007</v>
      </c>
      <c r="W30" s="46">
        <f t="shared" si="10"/>
        <v>1798.262445</v>
      </c>
      <c r="X30" s="21"/>
      <c r="Y30" s="21"/>
      <c r="Z30" s="21"/>
    </row>
    <row r="31" ht="15.75" customHeight="1">
      <c r="A31" s="46">
        <v>24.0</v>
      </c>
      <c r="B31" s="46">
        <f t="shared" si="1"/>
        <v>2543.575695</v>
      </c>
      <c r="C31" s="46">
        <f t="shared" si="2"/>
        <v>1190.65384</v>
      </c>
      <c r="D31" s="21"/>
      <c r="E31" s="21"/>
      <c r="F31" s="21"/>
      <c r="G31" s="21"/>
      <c r="H31" s="21"/>
      <c r="I31" s="54"/>
      <c r="J31" s="21"/>
      <c r="K31" s="21"/>
      <c r="L31" s="21"/>
      <c r="M31" s="48">
        <v>24.0</v>
      </c>
      <c r="N31" s="46">
        <f t="shared" si="5"/>
        <v>3394.106316</v>
      </c>
      <c r="O31" s="46">
        <f t="shared" si="6"/>
        <v>514.1187833</v>
      </c>
      <c r="P31" s="21"/>
      <c r="Q31" s="48">
        <v>24.0</v>
      </c>
      <c r="R31" s="46">
        <f t="shared" si="7"/>
        <v>2399.989821</v>
      </c>
      <c r="S31" s="46">
        <f t="shared" si="8"/>
        <v>1276.927815</v>
      </c>
      <c r="T31" s="21"/>
      <c r="U31" s="48">
        <v>24.0</v>
      </c>
      <c r="V31" s="46">
        <f t="shared" si="9"/>
        <v>1242.317224</v>
      </c>
      <c r="W31" s="46">
        <f t="shared" si="10"/>
        <v>1756.447769</v>
      </c>
      <c r="X31" s="21"/>
      <c r="Y31" s="21"/>
      <c r="Z31" s="21"/>
    </row>
    <row r="32" ht="15.75" customHeight="1">
      <c r="A32" s="46">
        <v>25.0</v>
      </c>
      <c r="B32" s="46">
        <f t="shared" si="1"/>
        <v>2649.558015</v>
      </c>
      <c r="C32" s="46">
        <f t="shared" si="2"/>
        <v>1115.264417</v>
      </c>
      <c r="D32" s="21"/>
      <c r="E32" s="21"/>
      <c r="F32" s="21"/>
      <c r="G32" s="21"/>
      <c r="H32" s="21"/>
      <c r="I32" s="54"/>
      <c r="J32" s="21"/>
      <c r="K32" s="21"/>
      <c r="L32" s="21"/>
      <c r="M32" s="48">
        <v>25.0</v>
      </c>
      <c r="N32" s="46">
        <f t="shared" si="5"/>
        <v>3535.527413</v>
      </c>
      <c r="O32" s="46">
        <f t="shared" si="6"/>
        <v>410.5403993</v>
      </c>
      <c r="P32" s="21"/>
      <c r="Q32" s="48">
        <v>25.0</v>
      </c>
      <c r="R32" s="46">
        <f t="shared" si="7"/>
        <v>2499.989396</v>
      </c>
      <c r="S32" s="46">
        <f t="shared" si="8"/>
        <v>1205.133141</v>
      </c>
      <c r="T32" s="21"/>
      <c r="U32" s="48">
        <v>25.0</v>
      </c>
      <c r="V32" s="46">
        <f t="shared" si="9"/>
        <v>1294.080442</v>
      </c>
      <c r="W32" s="46">
        <f t="shared" si="10"/>
        <v>1704.633093</v>
      </c>
      <c r="X32" s="21"/>
      <c r="Y32" s="21"/>
      <c r="Z32" s="21"/>
    </row>
    <row r="33" ht="15.75" customHeight="1">
      <c r="A33" s="46">
        <v>26.0</v>
      </c>
      <c r="B33" s="46">
        <f t="shared" si="1"/>
        <v>2755.540336</v>
      </c>
      <c r="C33" s="46">
        <f t="shared" si="2"/>
        <v>1029.874993</v>
      </c>
      <c r="D33" s="21"/>
      <c r="E33" s="21"/>
      <c r="F33" s="21"/>
      <c r="G33" s="21"/>
      <c r="H33" s="21"/>
      <c r="I33" s="54"/>
      <c r="J33" s="21"/>
      <c r="K33" s="21"/>
      <c r="L33" s="21"/>
      <c r="M33" s="48">
        <v>26.0</v>
      </c>
      <c r="N33" s="46">
        <f t="shared" si="5"/>
        <v>3676.948509</v>
      </c>
      <c r="O33" s="46">
        <f t="shared" si="6"/>
        <v>296.9620153</v>
      </c>
      <c r="P33" s="21"/>
      <c r="Q33" s="48">
        <v>26.0</v>
      </c>
      <c r="R33" s="46">
        <f t="shared" si="7"/>
        <v>2599.988972</v>
      </c>
      <c r="S33" s="46">
        <f t="shared" si="8"/>
        <v>1123.338467</v>
      </c>
      <c r="T33" s="21"/>
      <c r="U33" s="48">
        <v>26.0</v>
      </c>
      <c r="V33" s="46">
        <f t="shared" si="9"/>
        <v>1345.84366</v>
      </c>
      <c r="W33" s="46">
        <f t="shared" si="10"/>
        <v>1642.818416</v>
      </c>
      <c r="X33" s="21"/>
      <c r="Y33" s="21"/>
      <c r="Z33" s="21"/>
    </row>
    <row r="34" ht="15.75" customHeight="1">
      <c r="A34" s="46">
        <v>27.0</v>
      </c>
      <c r="B34" s="46">
        <f t="shared" si="1"/>
        <v>2861.522657</v>
      </c>
      <c r="C34" s="46">
        <f t="shared" si="2"/>
        <v>934.48557</v>
      </c>
      <c r="D34" s="21"/>
      <c r="E34" s="21"/>
      <c r="F34" s="21"/>
      <c r="G34" s="21"/>
      <c r="H34" s="21"/>
      <c r="I34" s="54"/>
      <c r="J34" s="21"/>
      <c r="K34" s="21"/>
      <c r="L34" s="21"/>
      <c r="M34" s="48">
        <v>27.0</v>
      </c>
      <c r="N34" s="46">
        <f t="shared" si="5"/>
        <v>3818.369606</v>
      </c>
      <c r="O34" s="46">
        <f t="shared" si="6"/>
        <v>173.3836312</v>
      </c>
      <c r="P34" s="21"/>
      <c r="Q34" s="48">
        <v>27.0</v>
      </c>
      <c r="R34" s="46">
        <f t="shared" si="7"/>
        <v>2699.988548</v>
      </c>
      <c r="S34" s="46">
        <f t="shared" si="8"/>
        <v>1031.543792</v>
      </c>
      <c r="T34" s="21"/>
      <c r="U34" s="48">
        <v>27.0</v>
      </c>
      <c r="V34" s="46">
        <f t="shared" si="9"/>
        <v>1397.606877</v>
      </c>
      <c r="W34" s="46">
        <f t="shared" si="10"/>
        <v>1571.00374</v>
      </c>
      <c r="X34" s="21"/>
      <c r="Y34" s="21"/>
      <c r="Z34" s="21"/>
    </row>
    <row r="35" ht="15.75" customHeight="1">
      <c r="A35" s="46">
        <v>28.0</v>
      </c>
      <c r="B35" s="46">
        <f t="shared" si="1"/>
        <v>2967.504977</v>
      </c>
      <c r="C35" s="46">
        <f t="shared" si="2"/>
        <v>829.0961466</v>
      </c>
      <c r="D35" s="21"/>
      <c r="E35" s="21"/>
      <c r="F35" s="21"/>
      <c r="G35" s="21"/>
      <c r="H35" s="21"/>
      <c r="I35" s="54"/>
      <c r="J35" s="21"/>
      <c r="K35" s="21"/>
      <c r="L35" s="21"/>
      <c r="M35" s="48">
        <v>28.0</v>
      </c>
      <c r="N35" s="46">
        <f t="shared" si="5"/>
        <v>3959.790702</v>
      </c>
      <c r="O35" s="46">
        <f t="shared" si="6"/>
        <v>39.80524721</v>
      </c>
      <c r="P35" s="21"/>
      <c r="Q35" s="48">
        <v>28.0</v>
      </c>
      <c r="R35" s="46">
        <f t="shared" si="7"/>
        <v>2799.988124</v>
      </c>
      <c r="S35" s="46">
        <f t="shared" si="8"/>
        <v>929.7491178</v>
      </c>
      <c r="T35" s="21"/>
      <c r="U35" s="48">
        <v>28.0</v>
      </c>
      <c r="V35" s="46">
        <f t="shared" si="9"/>
        <v>1449.370095</v>
      </c>
      <c r="W35" s="46">
        <f t="shared" si="10"/>
        <v>1489.189064</v>
      </c>
      <c r="X35" s="21"/>
      <c r="Y35" s="21"/>
      <c r="Z35" s="21"/>
    </row>
    <row r="36" ht="15.75" customHeight="1">
      <c r="A36" s="46">
        <v>29.0</v>
      </c>
      <c r="B36" s="46">
        <f t="shared" si="1"/>
        <v>3073.487298</v>
      </c>
      <c r="C36" s="46">
        <f t="shared" si="2"/>
        <v>713.7067233</v>
      </c>
      <c r="D36" s="21"/>
      <c r="E36" s="21"/>
      <c r="F36" s="21"/>
      <c r="G36" s="21"/>
      <c r="H36" s="21"/>
      <c r="I36" s="54"/>
      <c r="J36" s="21"/>
      <c r="K36" s="21"/>
      <c r="L36" s="21"/>
      <c r="M36" s="48">
        <v>28.29</v>
      </c>
      <c r="N36" s="46">
        <f t="shared" si="5"/>
        <v>4000.80282</v>
      </c>
      <c r="O36" s="46">
        <f t="shared" si="6"/>
        <v>-0.8029841551</v>
      </c>
      <c r="P36" s="21"/>
      <c r="Q36" s="48">
        <v>29.0</v>
      </c>
      <c r="R36" s="46">
        <f t="shared" si="7"/>
        <v>2899.9877</v>
      </c>
      <c r="S36" s="46">
        <f t="shared" si="8"/>
        <v>817.9544435</v>
      </c>
      <c r="T36" s="21"/>
      <c r="U36" s="48">
        <v>29.0</v>
      </c>
      <c r="V36" s="46">
        <f t="shared" si="9"/>
        <v>1501.133313</v>
      </c>
      <c r="W36" s="46">
        <f t="shared" si="10"/>
        <v>1397.374387</v>
      </c>
      <c r="X36" s="21"/>
      <c r="Y36" s="21"/>
      <c r="Z36" s="21"/>
    </row>
    <row r="37" ht="15.75" customHeight="1">
      <c r="A37" s="46">
        <v>30.0</v>
      </c>
      <c r="B37" s="46">
        <f t="shared" si="1"/>
        <v>3179.469618</v>
      </c>
      <c r="C37" s="46">
        <f t="shared" si="2"/>
        <v>588.3173</v>
      </c>
      <c r="D37" s="21"/>
      <c r="E37" s="21"/>
      <c r="F37" s="21"/>
      <c r="G37" s="21"/>
      <c r="H37" s="21"/>
      <c r="I37" s="54"/>
      <c r="J37" s="21"/>
      <c r="K37" s="21"/>
      <c r="L37" s="21"/>
      <c r="M37" s="54"/>
      <c r="N37" s="21"/>
      <c r="O37" s="21"/>
      <c r="P37" s="21"/>
      <c r="Q37" s="48">
        <v>30.0</v>
      </c>
      <c r="R37" s="46">
        <f t="shared" si="7"/>
        <v>2999.987276</v>
      </c>
      <c r="S37" s="46">
        <f t="shared" si="8"/>
        <v>696.1597691</v>
      </c>
      <c r="T37" s="21"/>
      <c r="U37" s="48">
        <v>30.0</v>
      </c>
      <c r="V37" s="46">
        <f t="shared" si="9"/>
        <v>1552.89653</v>
      </c>
      <c r="W37" s="46">
        <f t="shared" si="10"/>
        <v>1295.559711</v>
      </c>
      <c r="X37" s="21"/>
      <c r="Y37" s="21"/>
      <c r="Z37" s="21"/>
    </row>
    <row r="38" ht="15.75" customHeight="1">
      <c r="A38" s="46">
        <v>31.0</v>
      </c>
      <c r="B38" s="46">
        <f t="shared" si="1"/>
        <v>3285.451939</v>
      </c>
      <c r="C38" s="46">
        <f t="shared" si="2"/>
        <v>452.9278766</v>
      </c>
      <c r="D38" s="55"/>
      <c r="E38" s="55"/>
      <c r="F38" s="55"/>
      <c r="G38" s="55"/>
      <c r="H38" s="55"/>
      <c r="I38" s="54"/>
      <c r="J38" s="21"/>
      <c r="K38" s="21"/>
      <c r="L38" s="21"/>
      <c r="M38" s="54"/>
      <c r="N38" s="21"/>
      <c r="O38" s="21"/>
      <c r="P38" s="21"/>
      <c r="Q38" s="48">
        <v>31.0</v>
      </c>
      <c r="R38" s="46">
        <f t="shared" si="7"/>
        <v>3099.986851</v>
      </c>
      <c r="S38" s="46">
        <f t="shared" si="8"/>
        <v>564.3650947</v>
      </c>
      <c r="T38" s="21"/>
      <c r="U38" s="48">
        <v>31.0</v>
      </c>
      <c r="V38" s="46">
        <f t="shared" si="9"/>
        <v>1604.659748</v>
      </c>
      <c r="W38" s="46">
        <f t="shared" si="10"/>
        <v>1183.745035</v>
      </c>
      <c r="X38" s="21"/>
      <c r="Y38" s="21"/>
      <c r="Z38" s="21"/>
    </row>
    <row r="39" ht="15.75" customHeight="1">
      <c r="A39" s="46">
        <v>32.0</v>
      </c>
      <c r="B39" s="46">
        <f t="shared" si="1"/>
        <v>3391.43426</v>
      </c>
      <c r="C39" s="46">
        <f t="shared" si="2"/>
        <v>307.5384533</v>
      </c>
      <c r="D39" s="21"/>
      <c r="E39" s="21"/>
      <c r="F39" s="21"/>
      <c r="G39" s="21"/>
      <c r="H39" s="21"/>
      <c r="I39" s="54"/>
      <c r="J39" s="21"/>
      <c r="K39" s="21"/>
      <c r="L39" s="21"/>
      <c r="M39" s="54"/>
      <c r="N39" s="21"/>
      <c r="O39" s="21"/>
      <c r="P39" s="21"/>
      <c r="Q39" s="48">
        <v>32.0</v>
      </c>
      <c r="R39" s="46">
        <f t="shared" si="7"/>
        <v>3199.986427</v>
      </c>
      <c r="S39" s="46">
        <f t="shared" si="8"/>
        <v>422.5704204</v>
      </c>
      <c r="T39" s="21"/>
      <c r="U39" s="48">
        <v>32.0</v>
      </c>
      <c r="V39" s="46">
        <f t="shared" si="9"/>
        <v>1656.422966</v>
      </c>
      <c r="W39" s="46">
        <f t="shared" si="10"/>
        <v>1061.930359</v>
      </c>
      <c r="X39" s="21"/>
      <c r="Y39" s="21"/>
      <c r="Z39" s="21"/>
    </row>
    <row r="40" ht="15.75" customHeight="1">
      <c r="A40" s="46">
        <v>33.0</v>
      </c>
      <c r="B40" s="46">
        <f t="shared" si="1"/>
        <v>3497.41658</v>
      </c>
      <c r="C40" s="46">
        <f t="shared" si="2"/>
        <v>152.14903</v>
      </c>
      <c r="D40" s="49"/>
      <c r="E40" s="49"/>
      <c r="F40" s="49"/>
      <c r="G40" s="49"/>
      <c r="H40" s="49"/>
      <c r="I40" s="54"/>
      <c r="J40" s="21"/>
      <c r="K40" s="21"/>
      <c r="L40" s="21"/>
      <c r="M40" s="54"/>
      <c r="N40" s="21"/>
      <c r="O40" s="21"/>
      <c r="P40" s="21"/>
      <c r="Q40" s="48">
        <v>33.0</v>
      </c>
      <c r="R40" s="46">
        <f t="shared" si="7"/>
        <v>3299.986003</v>
      </c>
      <c r="S40" s="46">
        <f t="shared" si="8"/>
        <v>270.775746</v>
      </c>
      <c r="T40" s="21"/>
      <c r="U40" s="48">
        <v>33.0</v>
      </c>
      <c r="V40" s="46">
        <f t="shared" si="9"/>
        <v>1708.186183</v>
      </c>
      <c r="W40" s="46">
        <f t="shared" si="10"/>
        <v>930.1156823</v>
      </c>
      <c r="X40" s="21"/>
      <c r="Y40" s="21"/>
      <c r="Z40" s="21"/>
    </row>
    <row r="41" ht="15.75" customHeight="1">
      <c r="A41" s="46">
        <v>33.92</v>
      </c>
      <c r="B41" s="46">
        <f t="shared" si="1"/>
        <v>3594.920315</v>
      </c>
      <c r="C41" s="46">
        <f t="shared" si="2"/>
        <v>0.3587605067</v>
      </c>
      <c r="D41" s="21"/>
      <c r="E41" s="21"/>
      <c r="F41" s="21"/>
      <c r="G41" s="21"/>
      <c r="H41" s="21"/>
      <c r="I41" s="54"/>
      <c r="J41" s="21"/>
      <c r="K41" s="21"/>
      <c r="L41" s="21"/>
      <c r="M41" s="54"/>
      <c r="N41" s="21"/>
      <c r="O41" s="21"/>
      <c r="P41" s="21"/>
      <c r="Q41" s="48">
        <v>34.0</v>
      </c>
      <c r="R41" s="46">
        <f t="shared" si="7"/>
        <v>3399.985579</v>
      </c>
      <c r="S41" s="46">
        <f t="shared" si="8"/>
        <v>108.9810716</v>
      </c>
      <c r="T41" s="21"/>
      <c r="U41" s="48">
        <v>34.0</v>
      </c>
      <c r="V41" s="46">
        <f t="shared" si="9"/>
        <v>1759.949401</v>
      </c>
      <c r="W41" s="46">
        <f t="shared" si="10"/>
        <v>788.301006</v>
      </c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54"/>
      <c r="J42" s="21"/>
      <c r="K42" s="21"/>
      <c r="L42" s="21"/>
      <c r="M42" s="54"/>
      <c r="N42" s="21"/>
      <c r="O42" s="21"/>
      <c r="P42" s="21"/>
      <c r="Q42" s="48">
        <v>34.64</v>
      </c>
      <c r="R42" s="46">
        <f t="shared" si="7"/>
        <v>3463.985308</v>
      </c>
      <c r="S42" s="46">
        <f t="shared" si="8"/>
        <v>0.1844800556</v>
      </c>
      <c r="T42" s="21"/>
      <c r="U42" s="48">
        <v>35.0</v>
      </c>
      <c r="V42" s="46">
        <f t="shared" si="9"/>
        <v>1811.712619</v>
      </c>
      <c r="W42" s="46">
        <f t="shared" si="10"/>
        <v>636.4863297</v>
      </c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54"/>
      <c r="J43" s="21"/>
      <c r="K43" s="21"/>
      <c r="L43" s="21"/>
      <c r="M43" s="54"/>
      <c r="N43" s="21"/>
      <c r="O43" s="21"/>
      <c r="P43" s="21"/>
      <c r="Q43" s="54"/>
      <c r="R43" s="21"/>
      <c r="S43" s="21"/>
      <c r="T43" s="21"/>
      <c r="U43" s="48">
        <v>36.0</v>
      </c>
      <c r="V43" s="46">
        <f t="shared" si="9"/>
        <v>1863.475836</v>
      </c>
      <c r="W43" s="46">
        <f t="shared" si="10"/>
        <v>474.6716534</v>
      </c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54"/>
      <c r="J44" s="21"/>
      <c r="K44" s="21"/>
      <c r="L44" s="21"/>
      <c r="M44" s="54"/>
      <c r="N44" s="21"/>
      <c r="O44" s="21"/>
      <c r="P44" s="21"/>
      <c r="Q44" s="54"/>
      <c r="R44" s="21"/>
      <c r="S44" s="21"/>
      <c r="T44" s="21"/>
      <c r="U44" s="48">
        <v>37.0</v>
      </c>
      <c r="V44" s="46">
        <f t="shared" si="9"/>
        <v>1915.239054</v>
      </c>
      <c r="W44" s="46">
        <f t="shared" si="10"/>
        <v>302.8569771</v>
      </c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54"/>
      <c r="J45" s="21"/>
      <c r="K45" s="21"/>
      <c r="L45" s="21"/>
      <c r="M45" s="54"/>
      <c r="N45" s="21"/>
      <c r="O45" s="21"/>
      <c r="P45" s="21"/>
      <c r="Q45" s="54"/>
      <c r="R45" s="21"/>
      <c r="S45" s="21"/>
      <c r="T45" s="21"/>
      <c r="U45" s="48">
        <v>38.0</v>
      </c>
      <c r="V45" s="46">
        <f t="shared" si="9"/>
        <v>1967.002272</v>
      </c>
      <c r="W45" s="46">
        <f t="shared" si="10"/>
        <v>121.0423008</v>
      </c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54"/>
      <c r="J46" s="21"/>
      <c r="K46" s="21"/>
      <c r="L46" s="21"/>
      <c r="M46" s="54"/>
      <c r="N46" s="21"/>
      <c r="O46" s="21"/>
      <c r="P46" s="21"/>
      <c r="Q46" s="54"/>
      <c r="R46" s="21"/>
      <c r="S46" s="21"/>
      <c r="T46" s="21"/>
      <c r="U46" s="48">
        <v>38.64</v>
      </c>
      <c r="V46" s="46">
        <f t="shared" si="9"/>
        <v>2000.130731</v>
      </c>
      <c r="W46" s="46">
        <f t="shared" si="10"/>
        <v>-0.5670919944</v>
      </c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54"/>
      <c r="J47" s="21"/>
      <c r="K47" s="21"/>
      <c r="L47" s="21"/>
      <c r="M47" s="54"/>
      <c r="N47" s="21"/>
      <c r="O47" s="21"/>
      <c r="P47" s="21"/>
      <c r="Q47" s="54"/>
      <c r="R47" s="21"/>
      <c r="S47" s="21"/>
      <c r="T47" s="21"/>
      <c r="U47" s="54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54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54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54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mergeCells count="3">
    <mergeCell ref="C4:D4"/>
    <mergeCell ref="D27:H27"/>
    <mergeCell ref="D30:H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/>
      <c r="C1" s="2"/>
      <c r="D1" s="3"/>
      <c r="E1" s="4"/>
      <c r="F1" s="4"/>
      <c r="G1" s="5" t="s">
        <v>1</v>
      </c>
      <c r="H1" s="6" t="s">
        <v>2</v>
      </c>
      <c r="I1" s="7" t="s">
        <v>3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/>
      <c r="D2" s="9"/>
      <c r="E2" s="4"/>
      <c r="F2" s="4"/>
      <c r="G2" s="10">
        <v>0.0</v>
      </c>
      <c r="H2" s="11">
        <f t="shared" ref="H2:H12" si="1">$B$9*COS($B$11)*$G2</f>
        <v>0</v>
      </c>
      <c r="I2" s="12">
        <f t="shared" ref="I2:I12" si="2">$B$9*sin($B$11)*$G2-(($B$10*(G2^2))/2)+$B$12</f>
        <v>50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/>
      <c r="D3" s="9"/>
      <c r="E3" s="4"/>
      <c r="F3" s="4"/>
      <c r="G3" s="10">
        <v>0.5</v>
      </c>
      <c r="H3" s="11">
        <f t="shared" si="1"/>
        <v>12.99037187</v>
      </c>
      <c r="I3" s="12">
        <f t="shared" si="2"/>
        <v>56.25001591</v>
      </c>
      <c r="J3" s="1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/>
      <c r="D4" s="9"/>
      <c r="E4" s="4"/>
      <c r="F4" s="4"/>
      <c r="G4" s="10">
        <v>1.0</v>
      </c>
      <c r="H4" s="11">
        <f t="shared" si="1"/>
        <v>25.98074375</v>
      </c>
      <c r="I4" s="12">
        <f t="shared" si="2"/>
        <v>60.00003181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/>
      <c r="D5" s="9"/>
      <c r="E5" s="4"/>
      <c r="F5" s="4"/>
      <c r="G5" s="10">
        <v>1.5</v>
      </c>
      <c r="H5" s="11">
        <f t="shared" si="1"/>
        <v>38.97111562</v>
      </c>
      <c r="I5" s="12">
        <f t="shared" si="2"/>
        <v>61.25004772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/>
      <c r="D6" s="9"/>
      <c r="E6" s="4"/>
      <c r="F6" s="4"/>
      <c r="G6" s="10">
        <v>2.0</v>
      </c>
      <c r="H6" s="11">
        <f t="shared" si="1"/>
        <v>51.96148749</v>
      </c>
      <c r="I6" s="12">
        <f t="shared" si="2"/>
        <v>60.00006362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4"/>
      <c r="B7" s="15"/>
      <c r="C7" s="15"/>
      <c r="D7" s="16"/>
      <c r="E7" s="4"/>
      <c r="F7" s="4"/>
      <c r="G7" s="10">
        <v>2.5</v>
      </c>
      <c r="H7" s="11">
        <f t="shared" si="1"/>
        <v>64.95185937</v>
      </c>
      <c r="I7" s="12">
        <f t="shared" si="2"/>
        <v>56.25007953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10">
        <v>3.0</v>
      </c>
      <c r="H8" s="11">
        <f t="shared" si="1"/>
        <v>77.94223124</v>
      </c>
      <c r="I8" s="12">
        <f t="shared" si="2"/>
        <v>50.00009543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7" t="s">
        <v>4</v>
      </c>
      <c r="B9" s="18">
        <v>30.0</v>
      </c>
      <c r="C9" s="4"/>
      <c r="D9" s="4"/>
      <c r="E9" s="4"/>
      <c r="F9" s="4"/>
      <c r="G9" s="10">
        <v>3.5</v>
      </c>
      <c r="H9" s="11">
        <f t="shared" si="1"/>
        <v>90.93260312</v>
      </c>
      <c r="I9" s="12">
        <f t="shared" si="2"/>
        <v>41.25011134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3" t="s">
        <v>6</v>
      </c>
      <c r="B10" s="24">
        <v>10.0</v>
      </c>
      <c r="C10" s="4"/>
      <c r="D10" s="4"/>
      <c r="E10" s="4"/>
      <c r="F10" s="4"/>
      <c r="G10" s="10">
        <v>4.0</v>
      </c>
      <c r="H10" s="11">
        <f t="shared" si="1"/>
        <v>103.922975</v>
      </c>
      <c r="I10" s="12">
        <f t="shared" si="2"/>
        <v>30.00012724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3" t="s">
        <v>10</v>
      </c>
      <c r="B11" s="23">
        <v>0.5236</v>
      </c>
      <c r="C11" s="29" t="s">
        <v>12</v>
      </c>
      <c r="D11" s="4"/>
      <c r="E11" s="4"/>
      <c r="F11" s="4"/>
      <c r="G11" s="10">
        <v>4.5</v>
      </c>
      <c r="H11" s="11">
        <f t="shared" si="1"/>
        <v>116.9133469</v>
      </c>
      <c r="I11" s="12">
        <f t="shared" si="2"/>
        <v>16.25014315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1" t="s">
        <v>13</v>
      </c>
      <c r="B12" s="32">
        <v>50.0</v>
      </c>
      <c r="C12" s="4"/>
      <c r="D12" s="4"/>
      <c r="E12" s="4"/>
      <c r="F12" s="4"/>
      <c r="G12" s="34">
        <v>5.0</v>
      </c>
      <c r="H12" s="36">
        <f t="shared" si="1"/>
        <v>129.9037187</v>
      </c>
      <c r="I12" s="12">
        <f t="shared" si="2"/>
        <v>0.0001590543904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1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1" t="s">
        <v>19</v>
      </c>
      <c r="H14" s="2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8"/>
      <c r="I15" s="9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14"/>
      <c r="H16" s="15"/>
      <c r="I16" s="1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1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1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 t="s">
        <v>1</v>
      </c>
      <c r="B19" s="6" t="s">
        <v>2</v>
      </c>
      <c r="C19" s="6" t="s">
        <v>20</v>
      </c>
      <c r="D19" s="6" t="s">
        <v>21</v>
      </c>
      <c r="E19" s="6" t="s">
        <v>22</v>
      </c>
      <c r="F19" s="6" t="s">
        <v>23</v>
      </c>
      <c r="G19" s="13"/>
      <c r="H19" s="4"/>
      <c r="I19" s="4"/>
      <c r="J19" s="4"/>
      <c r="K19" s="4"/>
      <c r="L19" s="6" t="s">
        <v>1</v>
      </c>
      <c r="M19" s="6" t="s">
        <v>24</v>
      </c>
      <c r="N19" s="6" t="s">
        <v>25</v>
      </c>
      <c r="O19" s="6" t="s">
        <v>20</v>
      </c>
      <c r="P19" s="6" t="s">
        <v>21</v>
      </c>
      <c r="Q19" s="6" t="s">
        <v>26</v>
      </c>
      <c r="R19" s="6" t="s">
        <v>27</v>
      </c>
      <c r="S19" s="6" t="s">
        <v>13</v>
      </c>
      <c r="T19" s="4"/>
      <c r="U19" s="4"/>
      <c r="V19" s="4"/>
      <c r="W19" s="4"/>
      <c r="X19" s="4"/>
      <c r="Y19" s="4"/>
      <c r="Z19" s="4"/>
    </row>
    <row r="20">
      <c r="A20" s="47">
        <v>0.0</v>
      </c>
      <c r="B20" s="11">
        <f t="shared" ref="B20:B43" si="3">$B$9*COS($B$11)*$A20</f>
        <v>0</v>
      </c>
      <c r="C20" s="11">
        <f t="shared" ref="C20:C37" si="4">$B$9*sin($B$11)*$A20-(($B$10*(A20^2))/2)+$E$20</f>
        <v>25</v>
      </c>
      <c r="D20" s="47">
        <f t="shared" ref="D20:D43" si="5">$B$9*sin($B$11)*$A20-(($B$10*(A20^2))/2)+$F$20</f>
        <v>75</v>
      </c>
      <c r="E20" s="47">
        <v>25.0</v>
      </c>
      <c r="F20" s="47">
        <v>75.0</v>
      </c>
      <c r="G20" s="13"/>
      <c r="H20" s="4"/>
      <c r="I20" s="4"/>
      <c r="J20" s="4"/>
      <c r="K20" s="4"/>
      <c r="L20" s="47">
        <v>0.0</v>
      </c>
      <c r="M20" s="11">
        <f t="shared" ref="M20:M32" si="6">$Q$20*COS($B$11)*$L20</f>
        <v>0</v>
      </c>
      <c r="N20" s="11">
        <f t="shared" ref="N20:N43" si="7">$R$20*COS($B$11)*$L20</f>
        <v>0</v>
      </c>
      <c r="O20" s="11">
        <f t="shared" ref="O20:O32" si="8">$Q$20*sin($B$11)*$L20-(($B$10*(L20^2))/2)+$S$20</f>
        <v>20</v>
      </c>
      <c r="P20" s="47">
        <f t="shared" ref="P20:P43" si="9">$R$20*sin($B$11)*$L20-(($B$10*(L20^2))/2)+$S$20</f>
        <v>20</v>
      </c>
      <c r="Q20" s="47">
        <v>15.0</v>
      </c>
      <c r="R20" s="47">
        <v>50.0</v>
      </c>
      <c r="S20" s="47">
        <v>20.0</v>
      </c>
      <c r="T20" s="4"/>
      <c r="U20" s="4"/>
      <c r="V20" s="4"/>
      <c r="W20" s="4"/>
      <c r="X20" s="4"/>
      <c r="Y20" s="4"/>
      <c r="Z20" s="4"/>
    </row>
    <row r="21">
      <c r="A21" s="47">
        <v>0.25</v>
      </c>
      <c r="B21" s="11">
        <f t="shared" si="3"/>
        <v>6.495185937</v>
      </c>
      <c r="C21" s="11">
        <f t="shared" si="4"/>
        <v>28.43750795</v>
      </c>
      <c r="D21" s="47">
        <f t="shared" si="5"/>
        <v>78.43750795</v>
      </c>
      <c r="E21" s="4"/>
      <c r="F21" s="4"/>
      <c r="G21" s="13"/>
      <c r="H21" s="4"/>
      <c r="I21" s="4"/>
      <c r="J21" s="4"/>
      <c r="K21" s="4"/>
      <c r="L21" s="47">
        <v>0.25</v>
      </c>
      <c r="M21" s="11">
        <f t="shared" si="6"/>
        <v>3.247592968</v>
      </c>
      <c r="N21" s="11">
        <f t="shared" si="7"/>
        <v>10.82530989</v>
      </c>
      <c r="O21" s="11">
        <f t="shared" si="8"/>
        <v>21.56250398</v>
      </c>
      <c r="P21" s="47">
        <f t="shared" si="9"/>
        <v>25.93751325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7">
        <v>0.5</v>
      </c>
      <c r="B22" s="11">
        <f t="shared" si="3"/>
        <v>12.99037187</v>
      </c>
      <c r="C22" s="11">
        <f t="shared" si="4"/>
        <v>31.25001591</v>
      </c>
      <c r="D22" s="47">
        <f t="shared" si="5"/>
        <v>81.25001591</v>
      </c>
      <c r="E22" s="4"/>
      <c r="F22" s="4"/>
      <c r="G22" s="13"/>
      <c r="H22" s="4"/>
      <c r="I22" s="4"/>
      <c r="J22" s="4"/>
      <c r="K22" s="4"/>
      <c r="L22" s="47">
        <v>0.5</v>
      </c>
      <c r="M22" s="11">
        <f t="shared" si="6"/>
        <v>6.495185937</v>
      </c>
      <c r="N22" s="11">
        <f t="shared" si="7"/>
        <v>21.65061979</v>
      </c>
      <c r="O22" s="11">
        <f t="shared" si="8"/>
        <v>22.50000795</v>
      </c>
      <c r="P22" s="47">
        <f t="shared" si="9"/>
        <v>31.25002651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7">
        <v>0.75</v>
      </c>
      <c r="B23" s="11">
        <f t="shared" si="3"/>
        <v>19.48555781</v>
      </c>
      <c r="C23" s="11">
        <f t="shared" si="4"/>
        <v>33.43752386</v>
      </c>
      <c r="D23" s="47">
        <f t="shared" si="5"/>
        <v>83.43752386</v>
      </c>
      <c r="E23" s="4"/>
      <c r="F23" s="4"/>
      <c r="G23" s="13"/>
      <c r="H23" s="4"/>
      <c r="I23" s="4"/>
      <c r="J23" s="4"/>
      <c r="K23" s="4"/>
      <c r="L23" s="47">
        <v>0.75</v>
      </c>
      <c r="M23" s="11">
        <f t="shared" si="6"/>
        <v>9.742778905</v>
      </c>
      <c r="N23" s="11">
        <f t="shared" si="7"/>
        <v>32.47592968</v>
      </c>
      <c r="O23" s="11">
        <f t="shared" si="8"/>
        <v>22.81251193</v>
      </c>
      <c r="P23" s="47">
        <f t="shared" si="9"/>
        <v>35.93753976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7">
        <v>1.0</v>
      </c>
      <c r="B24" s="11">
        <f t="shared" si="3"/>
        <v>25.98074375</v>
      </c>
      <c r="C24" s="11">
        <f t="shared" si="4"/>
        <v>35.00003181</v>
      </c>
      <c r="D24" s="47">
        <f t="shared" si="5"/>
        <v>85.00003181</v>
      </c>
      <c r="E24" s="4"/>
      <c r="F24" s="4"/>
      <c r="G24" s="13"/>
      <c r="H24" s="4"/>
      <c r="I24" s="4"/>
      <c r="J24" s="4"/>
      <c r="K24" s="4"/>
      <c r="L24" s="47">
        <v>1.0</v>
      </c>
      <c r="M24" s="11">
        <f t="shared" si="6"/>
        <v>12.99037187</v>
      </c>
      <c r="N24" s="11">
        <f t="shared" si="7"/>
        <v>43.30123958</v>
      </c>
      <c r="O24" s="11">
        <f t="shared" si="8"/>
        <v>22.50001591</v>
      </c>
      <c r="P24" s="47">
        <f t="shared" si="9"/>
        <v>40.00005302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7">
        <v>1.25</v>
      </c>
      <c r="B25" s="11">
        <f t="shared" si="3"/>
        <v>32.47592968</v>
      </c>
      <c r="C25" s="11">
        <f t="shared" si="4"/>
        <v>35.93753976</v>
      </c>
      <c r="D25" s="47">
        <f t="shared" si="5"/>
        <v>85.93753976</v>
      </c>
      <c r="E25" s="4"/>
      <c r="F25" s="4"/>
      <c r="G25" s="13"/>
      <c r="H25" s="4"/>
      <c r="I25" s="4"/>
      <c r="J25" s="4"/>
      <c r="K25" s="4"/>
      <c r="L25" s="47">
        <v>1.25</v>
      </c>
      <c r="M25" s="11">
        <f t="shared" si="6"/>
        <v>16.23796484</v>
      </c>
      <c r="N25" s="11">
        <f t="shared" si="7"/>
        <v>54.12654947</v>
      </c>
      <c r="O25" s="11">
        <f t="shared" si="8"/>
        <v>21.56251988</v>
      </c>
      <c r="P25" s="47">
        <f t="shared" si="9"/>
        <v>43.43756627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7">
        <v>1.5</v>
      </c>
      <c r="B26" s="11">
        <f t="shared" si="3"/>
        <v>38.97111562</v>
      </c>
      <c r="C26" s="11">
        <f t="shared" si="4"/>
        <v>36.25004772</v>
      </c>
      <c r="D26" s="47">
        <f t="shared" si="5"/>
        <v>86.25004772</v>
      </c>
      <c r="E26" s="4"/>
      <c r="F26" s="4"/>
      <c r="G26" s="13"/>
      <c r="H26" s="4"/>
      <c r="I26" s="4"/>
      <c r="J26" s="4"/>
      <c r="K26" s="4"/>
      <c r="L26" s="47">
        <v>1.5</v>
      </c>
      <c r="M26" s="11">
        <f t="shared" si="6"/>
        <v>19.48555781</v>
      </c>
      <c r="N26" s="11">
        <f t="shared" si="7"/>
        <v>64.95185937</v>
      </c>
      <c r="O26" s="11">
        <f t="shared" si="8"/>
        <v>20.00002386</v>
      </c>
      <c r="P26" s="47">
        <f t="shared" si="9"/>
        <v>46.25007953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7">
        <v>1.75</v>
      </c>
      <c r="B27" s="11">
        <f t="shared" si="3"/>
        <v>45.46630156</v>
      </c>
      <c r="C27" s="11">
        <f t="shared" si="4"/>
        <v>35.93755567</v>
      </c>
      <c r="D27" s="47">
        <f t="shared" si="5"/>
        <v>85.93755567</v>
      </c>
      <c r="E27" s="4"/>
      <c r="F27" s="4"/>
      <c r="G27" s="13"/>
      <c r="H27" s="4"/>
      <c r="I27" s="4"/>
      <c r="J27" s="4"/>
      <c r="K27" s="4"/>
      <c r="L27" s="47">
        <v>1.75</v>
      </c>
      <c r="M27" s="11">
        <f t="shared" si="6"/>
        <v>22.73315078</v>
      </c>
      <c r="N27" s="11">
        <f t="shared" si="7"/>
        <v>75.77716926</v>
      </c>
      <c r="O27" s="11">
        <f t="shared" si="8"/>
        <v>17.81252783</v>
      </c>
      <c r="P27" s="47">
        <f t="shared" si="9"/>
        <v>48.43759278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7">
        <v>2.0</v>
      </c>
      <c r="B28" s="11">
        <f t="shared" si="3"/>
        <v>51.96148749</v>
      </c>
      <c r="C28" s="11">
        <f t="shared" si="4"/>
        <v>35.00006362</v>
      </c>
      <c r="D28" s="47">
        <f t="shared" si="5"/>
        <v>85.00006362</v>
      </c>
      <c r="E28" s="4"/>
      <c r="F28" s="4"/>
      <c r="G28" s="13"/>
      <c r="H28" s="4"/>
      <c r="I28" s="4"/>
      <c r="J28" s="4"/>
      <c r="K28" s="4"/>
      <c r="L28" s="47">
        <v>2.0</v>
      </c>
      <c r="M28" s="11">
        <f t="shared" si="6"/>
        <v>25.98074375</v>
      </c>
      <c r="N28" s="11">
        <f t="shared" si="7"/>
        <v>86.60247916</v>
      </c>
      <c r="O28" s="11">
        <f t="shared" si="8"/>
        <v>15.00003181</v>
      </c>
      <c r="P28" s="47">
        <f t="shared" si="9"/>
        <v>50.00010604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7">
        <v>2.25</v>
      </c>
      <c r="B29" s="11">
        <f t="shared" si="3"/>
        <v>58.45667343</v>
      </c>
      <c r="C29" s="11">
        <f t="shared" si="4"/>
        <v>33.43757157</v>
      </c>
      <c r="D29" s="47">
        <f t="shared" si="5"/>
        <v>83.43757157</v>
      </c>
      <c r="E29" s="4"/>
      <c r="F29" s="4"/>
      <c r="G29" s="13"/>
      <c r="H29" s="4"/>
      <c r="I29" s="4"/>
      <c r="J29" s="4"/>
      <c r="K29" s="4"/>
      <c r="L29" s="47">
        <v>2.25</v>
      </c>
      <c r="M29" s="11">
        <f t="shared" si="6"/>
        <v>29.22833672</v>
      </c>
      <c r="N29" s="11">
        <f t="shared" si="7"/>
        <v>97.42778905</v>
      </c>
      <c r="O29" s="11">
        <f t="shared" si="8"/>
        <v>11.56253579</v>
      </c>
      <c r="P29" s="47">
        <f t="shared" si="9"/>
        <v>50.93761929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7">
        <v>2.5</v>
      </c>
      <c r="B30" s="11">
        <f t="shared" si="3"/>
        <v>64.95185937</v>
      </c>
      <c r="C30" s="11">
        <f t="shared" si="4"/>
        <v>31.25007953</v>
      </c>
      <c r="D30" s="47">
        <f t="shared" si="5"/>
        <v>81.25007953</v>
      </c>
      <c r="E30" s="4"/>
      <c r="F30" s="4"/>
      <c r="G30" s="13"/>
      <c r="H30" s="4"/>
      <c r="I30" s="4"/>
      <c r="J30" s="4"/>
      <c r="K30" s="4"/>
      <c r="L30" s="47">
        <v>2.5</v>
      </c>
      <c r="M30" s="11">
        <f t="shared" si="6"/>
        <v>32.47592968</v>
      </c>
      <c r="N30" s="11">
        <f t="shared" si="7"/>
        <v>108.2530989</v>
      </c>
      <c r="O30" s="11">
        <f t="shared" si="8"/>
        <v>7.500039764</v>
      </c>
      <c r="P30" s="47">
        <f t="shared" si="9"/>
        <v>51.25013255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7">
        <v>2.75</v>
      </c>
      <c r="B31" s="11">
        <f t="shared" si="3"/>
        <v>71.44704531</v>
      </c>
      <c r="C31" s="11">
        <f t="shared" si="4"/>
        <v>28.43758748</v>
      </c>
      <c r="D31" s="47">
        <f t="shared" si="5"/>
        <v>78.43758748</v>
      </c>
      <c r="E31" s="4"/>
      <c r="F31" s="4"/>
      <c r="G31" s="13"/>
      <c r="H31" s="4"/>
      <c r="I31" s="4"/>
      <c r="J31" s="4"/>
      <c r="K31" s="4"/>
      <c r="L31" s="47">
        <v>2.75</v>
      </c>
      <c r="M31" s="11">
        <f t="shared" si="6"/>
        <v>35.72352265</v>
      </c>
      <c r="N31" s="11">
        <f t="shared" si="7"/>
        <v>119.0784088</v>
      </c>
      <c r="O31" s="11">
        <f t="shared" si="8"/>
        <v>2.81254374</v>
      </c>
      <c r="P31" s="47">
        <f t="shared" si="9"/>
        <v>50.9376458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7">
        <v>3.0</v>
      </c>
      <c r="B32" s="11">
        <f t="shared" si="3"/>
        <v>77.94223124</v>
      </c>
      <c r="C32" s="11">
        <f t="shared" si="4"/>
        <v>25.00009543</v>
      </c>
      <c r="D32" s="47">
        <f t="shared" si="5"/>
        <v>75.00009543</v>
      </c>
      <c r="E32" s="4"/>
      <c r="F32" s="4"/>
      <c r="G32" s="13"/>
      <c r="H32" s="4"/>
      <c r="I32" s="4"/>
      <c r="J32" s="4"/>
      <c r="K32" s="4"/>
      <c r="L32" s="47">
        <v>3.0</v>
      </c>
      <c r="M32" s="11">
        <f t="shared" si="6"/>
        <v>38.97111562</v>
      </c>
      <c r="N32" s="11">
        <f t="shared" si="7"/>
        <v>129.9037187</v>
      </c>
      <c r="O32" s="11">
        <f t="shared" si="8"/>
        <v>-2.499952284</v>
      </c>
      <c r="P32" s="47">
        <f t="shared" si="9"/>
        <v>50.00015905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7">
        <v>3.25</v>
      </c>
      <c r="B33" s="11">
        <f t="shared" si="3"/>
        <v>84.43741718</v>
      </c>
      <c r="C33" s="11">
        <f t="shared" si="4"/>
        <v>20.93760339</v>
      </c>
      <c r="D33" s="47">
        <f t="shared" si="5"/>
        <v>70.93760339</v>
      </c>
      <c r="E33" s="4"/>
      <c r="F33" s="4"/>
      <c r="G33" s="13"/>
      <c r="H33" s="4"/>
      <c r="I33" s="4"/>
      <c r="J33" s="4"/>
      <c r="K33" s="4"/>
      <c r="L33" s="47">
        <v>3.25</v>
      </c>
      <c r="M33" s="50"/>
      <c r="N33" s="11">
        <f t="shared" si="7"/>
        <v>140.7290286</v>
      </c>
      <c r="O33" s="4"/>
      <c r="P33" s="47">
        <f t="shared" si="9"/>
        <v>48.43767231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7">
        <v>3.5</v>
      </c>
      <c r="B34" s="11">
        <f t="shared" si="3"/>
        <v>90.93260312</v>
      </c>
      <c r="C34" s="11">
        <f t="shared" si="4"/>
        <v>16.25011134</v>
      </c>
      <c r="D34" s="47">
        <f t="shared" si="5"/>
        <v>66.25011134</v>
      </c>
      <c r="E34" s="4"/>
      <c r="F34" s="4"/>
      <c r="G34" s="13"/>
      <c r="H34" s="4"/>
      <c r="I34" s="4"/>
      <c r="J34" s="4"/>
      <c r="K34" s="4"/>
      <c r="L34" s="47">
        <v>3.5</v>
      </c>
      <c r="M34" s="50"/>
      <c r="N34" s="11">
        <f t="shared" si="7"/>
        <v>151.5543385</v>
      </c>
      <c r="O34" s="4"/>
      <c r="P34" s="47">
        <f t="shared" si="9"/>
        <v>46.25018556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7">
        <v>3.75</v>
      </c>
      <c r="B35" s="11">
        <f t="shared" si="3"/>
        <v>97.42778905</v>
      </c>
      <c r="C35" s="11">
        <f t="shared" si="4"/>
        <v>10.93761929</v>
      </c>
      <c r="D35" s="47">
        <f t="shared" si="5"/>
        <v>60.93761929</v>
      </c>
      <c r="E35" s="4"/>
      <c r="F35" s="4"/>
      <c r="G35" s="13"/>
      <c r="H35" s="4"/>
      <c r="I35" s="4"/>
      <c r="J35" s="4"/>
      <c r="K35" s="4"/>
      <c r="L35" s="47">
        <v>3.75</v>
      </c>
      <c r="M35" s="50"/>
      <c r="N35" s="11">
        <f t="shared" si="7"/>
        <v>162.3796484</v>
      </c>
      <c r="O35" s="4"/>
      <c r="P35" s="47">
        <f t="shared" si="9"/>
        <v>43.43769882</v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7">
        <v>4.0</v>
      </c>
      <c r="B36" s="11">
        <f t="shared" si="3"/>
        <v>103.922975</v>
      </c>
      <c r="C36" s="11">
        <f t="shared" si="4"/>
        <v>5.000127244</v>
      </c>
      <c r="D36" s="47">
        <f t="shared" si="5"/>
        <v>55.00012724</v>
      </c>
      <c r="E36" s="4"/>
      <c r="F36" s="4"/>
      <c r="G36" s="13"/>
      <c r="H36" s="4"/>
      <c r="I36" s="4"/>
      <c r="J36" s="4"/>
      <c r="K36" s="4"/>
      <c r="L36" s="47">
        <v>4.0</v>
      </c>
      <c r="M36" s="50"/>
      <c r="N36" s="11">
        <f t="shared" si="7"/>
        <v>173.2049583</v>
      </c>
      <c r="O36" s="4"/>
      <c r="P36" s="47">
        <f t="shared" si="9"/>
        <v>40.00021207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7">
        <v>4.25</v>
      </c>
      <c r="B37" s="11">
        <f t="shared" si="3"/>
        <v>110.4181609</v>
      </c>
      <c r="C37" s="11">
        <f t="shared" si="4"/>
        <v>-1.562364804</v>
      </c>
      <c r="D37" s="47">
        <f t="shared" si="5"/>
        <v>48.4376352</v>
      </c>
      <c r="E37" s="4"/>
      <c r="F37" s="4"/>
      <c r="G37" s="13"/>
      <c r="H37" s="4"/>
      <c r="I37" s="4"/>
      <c r="J37" s="4"/>
      <c r="K37" s="4"/>
      <c r="L37" s="47">
        <v>4.25</v>
      </c>
      <c r="M37" s="50"/>
      <c r="N37" s="11">
        <f t="shared" si="7"/>
        <v>184.0302682</v>
      </c>
      <c r="O37" s="4"/>
      <c r="P37" s="47">
        <f t="shared" si="9"/>
        <v>35.93772533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7">
        <v>4.5</v>
      </c>
      <c r="B38" s="11">
        <f t="shared" si="3"/>
        <v>116.9133469</v>
      </c>
      <c r="C38" s="4"/>
      <c r="D38" s="47">
        <f t="shared" si="5"/>
        <v>41.25014315</v>
      </c>
      <c r="E38" s="4"/>
      <c r="F38" s="1" t="s">
        <v>29</v>
      </c>
      <c r="G38" s="2"/>
      <c r="H38" s="3"/>
      <c r="I38" s="4"/>
      <c r="J38" s="4"/>
      <c r="K38" s="4"/>
      <c r="L38" s="47">
        <v>4.5</v>
      </c>
      <c r="M38" s="50"/>
      <c r="N38" s="11">
        <f t="shared" si="7"/>
        <v>194.8555781</v>
      </c>
      <c r="O38" s="4"/>
      <c r="P38" s="47">
        <f t="shared" si="9"/>
        <v>31.25023858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7">
        <v>4.75</v>
      </c>
      <c r="B39" s="11">
        <f t="shared" si="3"/>
        <v>123.4085328</v>
      </c>
      <c r="C39" s="4"/>
      <c r="D39" s="47">
        <f t="shared" si="5"/>
        <v>33.4376511</v>
      </c>
      <c r="E39" s="4"/>
      <c r="F39" s="8"/>
      <c r="H39" s="9"/>
      <c r="I39" s="4"/>
      <c r="J39" s="4"/>
      <c r="K39" s="4"/>
      <c r="L39" s="47">
        <v>4.75</v>
      </c>
      <c r="M39" s="50"/>
      <c r="N39" s="11">
        <f t="shared" si="7"/>
        <v>205.680888</v>
      </c>
      <c r="O39" s="4"/>
      <c r="P39" s="47">
        <f t="shared" si="9"/>
        <v>25.93775184</v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7">
        <v>5.0</v>
      </c>
      <c r="B40" s="11">
        <f t="shared" si="3"/>
        <v>129.9037187</v>
      </c>
      <c r="C40" s="4"/>
      <c r="D40" s="47">
        <f t="shared" si="5"/>
        <v>25.00015905</v>
      </c>
      <c r="E40" s="4"/>
      <c r="F40" s="8"/>
      <c r="H40" s="9"/>
      <c r="I40" s="4"/>
      <c r="J40" s="4"/>
      <c r="K40" s="4"/>
      <c r="L40" s="47">
        <v>5.0</v>
      </c>
      <c r="M40" s="50"/>
      <c r="N40" s="11">
        <f t="shared" si="7"/>
        <v>216.5061979</v>
      </c>
      <c r="O40" s="4"/>
      <c r="P40" s="47">
        <f t="shared" si="9"/>
        <v>20.00026509</v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7">
        <v>5.25</v>
      </c>
      <c r="B41" s="11">
        <f t="shared" si="3"/>
        <v>136.3989047</v>
      </c>
      <c r="C41" s="4"/>
      <c r="D41" s="47">
        <f t="shared" si="5"/>
        <v>15.93766701</v>
      </c>
      <c r="E41" s="4"/>
      <c r="F41" s="14"/>
      <c r="G41" s="15"/>
      <c r="H41" s="16"/>
      <c r="I41" s="4"/>
      <c r="J41" s="4"/>
      <c r="K41" s="4"/>
      <c r="L41" s="47">
        <v>5.25</v>
      </c>
      <c r="M41" s="50"/>
      <c r="N41" s="11">
        <f t="shared" si="7"/>
        <v>227.3315078</v>
      </c>
      <c r="O41" s="50"/>
      <c r="P41" s="47">
        <f t="shared" si="9"/>
        <v>13.43777835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7">
        <v>5.5</v>
      </c>
      <c r="B42" s="11">
        <f t="shared" si="3"/>
        <v>142.8940906</v>
      </c>
      <c r="C42" s="4"/>
      <c r="D42" s="47">
        <f t="shared" si="5"/>
        <v>6.25017496</v>
      </c>
      <c r="E42" s="4"/>
      <c r="F42" s="4"/>
      <c r="G42" s="13"/>
      <c r="H42" s="4"/>
      <c r="I42" s="4"/>
      <c r="J42" s="4"/>
      <c r="K42" s="4"/>
      <c r="L42" s="47">
        <v>5.5</v>
      </c>
      <c r="M42" s="50"/>
      <c r="N42" s="11">
        <f t="shared" si="7"/>
        <v>238.1568177</v>
      </c>
      <c r="O42" s="55"/>
      <c r="P42" s="47">
        <f t="shared" si="9"/>
        <v>6.2502916</v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7">
        <v>5.65</v>
      </c>
      <c r="B43" s="11">
        <f t="shared" si="3"/>
        <v>146.7912022</v>
      </c>
      <c r="C43" s="4"/>
      <c r="D43" s="47">
        <f t="shared" si="5"/>
        <v>0.1376797315</v>
      </c>
      <c r="E43" s="4"/>
      <c r="F43" s="4"/>
      <c r="G43" s="13"/>
      <c r="H43" s="4"/>
      <c r="I43" s="4"/>
      <c r="J43" s="4"/>
      <c r="K43" s="4"/>
      <c r="L43" s="47">
        <v>5.75</v>
      </c>
      <c r="M43" s="50"/>
      <c r="N43" s="11">
        <f t="shared" si="7"/>
        <v>248.9821276</v>
      </c>
      <c r="O43" s="55"/>
      <c r="P43" s="47">
        <f t="shared" si="9"/>
        <v>-1.562195146</v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5"/>
      <c r="B44" s="50"/>
      <c r="C44" s="4"/>
      <c r="D44" s="4"/>
      <c r="E44" s="4"/>
      <c r="F44" s="4"/>
      <c r="G44" s="13"/>
      <c r="H44" s="4"/>
      <c r="I44" s="4"/>
      <c r="J44" s="50"/>
      <c r="K44" s="50"/>
      <c r="L44" s="55"/>
      <c r="M44" s="50"/>
      <c r="N44" s="50"/>
      <c r="O44" s="55"/>
      <c r="P44" s="55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13"/>
      <c r="H45" s="4"/>
      <c r="I45" s="4"/>
      <c r="J45" s="50"/>
      <c r="K45" s="50"/>
      <c r="L45" s="55"/>
      <c r="M45" s="1" t="s">
        <v>31</v>
      </c>
      <c r="N45" s="2"/>
      <c r="O45" s="3"/>
      <c r="P45" s="55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13"/>
      <c r="H46" s="4"/>
      <c r="I46" s="4"/>
      <c r="J46" s="50"/>
      <c r="K46" s="50"/>
      <c r="L46" s="55"/>
      <c r="M46" s="8"/>
      <c r="O46" s="9"/>
      <c r="P46" s="55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13"/>
      <c r="H47" s="4"/>
      <c r="I47" s="4"/>
      <c r="J47" s="50"/>
      <c r="K47" s="50"/>
      <c r="L47" s="50"/>
      <c r="M47" s="8"/>
      <c r="O47" s="9"/>
      <c r="P47" s="50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13"/>
      <c r="H48" s="4"/>
      <c r="I48" s="4"/>
      <c r="J48" s="4"/>
      <c r="K48" s="4"/>
      <c r="L48" s="4"/>
      <c r="M48" s="8"/>
      <c r="O48" s="9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13"/>
      <c r="H49" s="4"/>
      <c r="I49" s="4"/>
      <c r="J49" s="4"/>
      <c r="K49" s="4"/>
      <c r="L49" s="4"/>
      <c r="M49" s="14"/>
      <c r="N49" s="15"/>
      <c r="O49" s="16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1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1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1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1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1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1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1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1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1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1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1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1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1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1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1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1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1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1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1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1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1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1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1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1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1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1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A1:D7"/>
    <mergeCell ref="G14:I16"/>
    <mergeCell ref="F38:H41"/>
    <mergeCell ref="M45:O49"/>
  </mergeCells>
  <drawing r:id="rId1"/>
</worksheet>
</file>