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rga\Downloads\"/>
    </mc:Choice>
  </mc:AlternateContent>
  <xr:revisionPtr revIDLastSave="0" documentId="13_ncr:1_{E077EEC1-47A1-4682-9CD4-7B28FFB841E0}" xr6:coauthVersionLast="47" xr6:coauthVersionMax="47" xr10:uidLastSave="{00000000-0000-0000-0000-000000000000}"/>
  <bookViews>
    <workbookView xWindow="-110" yWindow="-110" windowWidth="22780" windowHeight="14660" activeTab="2" xr2:uid="{199BBFD8-C26B-654C-B04C-A6D20EB80163}"/>
  </bookViews>
  <sheets>
    <sheet name="groups" sheetId="1" r:id="rId1"/>
    <sheet name="groups - old version" sheetId="3" r:id="rId2"/>
    <sheet name="card sets" sheetId="2" r:id="rId3"/>
  </sheets>
  <definedNames>
    <definedName name="_xlnm._FilterDatabase" localSheetId="2" hidden="1">'card sets'!$G$1:$G$95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2" l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AK22" i="2"/>
  <c r="AK24" i="2"/>
  <c r="AL27" i="2"/>
  <c r="AM27" i="2"/>
  <c r="AN27" i="2"/>
  <c r="AK27" i="2"/>
  <c r="AK26" i="2"/>
  <c r="AN25" i="2"/>
  <c r="AM25" i="2"/>
  <c r="AK25" i="2"/>
  <c r="AN24" i="2"/>
  <c r="AM24" i="2"/>
  <c r="AL24" i="2"/>
  <c r="AN23" i="2"/>
  <c r="AM23" i="2"/>
  <c r="AL23" i="2"/>
  <c r="AK23" i="2"/>
  <c r="AN22" i="2"/>
  <c r="AM22" i="2"/>
  <c r="AL22" i="2"/>
  <c r="AN21" i="2"/>
  <c r="AM21" i="2"/>
  <c r="AL21" i="2"/>
  <c r="AK21" i="2"/>
  <c r="AL14" i="2"/>
  <c r="AK14" i="2"/>
  <c r="AJ14" i="2"/>
  <c r="AI14" i="2"/>
  <c r="Z3" i="2"/>
  <c r="B1" i="1"/>
  <c r="B1" i="3"/>
  <c r="C1" i="3" s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Q33" i="2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V27" i="2" a="1"/>
  <c r="V27" i="2" s="1"/>
  <c r="W27" i="2" s="1"/>
  <c r="V22" i="2" a="1"/>
  <c r="V22" i="2" s="1"/>
  <c r="W22" i="2" s="1"/>
  <c r="V18" i="2" a="1"/>
  <c r="V18" i="2" s="1"/>
  <c r="W18" i="2" s="1"/>
  <c r="V3" i="2" a="1"/>
  <c r="V3" i="2" s="1"/>
  <c r="D95" i="2" l="1"/>
  <c r="D94" i="2"/>
  <c r="W3" i="2" s="1"/>
  <c r="C1" i="1"/>
  <c r="D1" i="1" s="1"/>
  <c r="E1" i="1" s="1"/>
  <c r="F1" i="1" s="1"/>
  <c r="G1" i="1" s="1"/>
  <c r="H1" i="1" s="1"/>
  <c r="I1" i="1" s="1"/>
  <c r="W4" i="2"/>
  <c r="W19" i="2"/>
  <c r="W24" i="2"/>
  <c r="W23" i="2"/>
  <c r="W28" i="2"/>
  <c r="W8" i="2"/>
  <c r="W9" i="2"/>
  <c r="W15" i="2"/>
  <c r="W7" i="2"/>
  <c r="W11" i="2"/>
  <c r="W10" i="2"/>
  <c r="W14" i="2"/>
  <c r="W6" i="2"/>
  <c r="W13" i="2"/>
  <c r="W5" i="2"/>
  <c r="W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<sst xmlns="http://schemas.openxmlformats.org/spreadsheetml/2006/main" count="919" uniqueCount="178">
  <si>
    <t>A</t>
  </si>
  <si>
    <t>B</t>
  </si>
  <si>
    <t>E</t>
  </si>
  <si>
    <t>F</t>
  </si>
  <si>
    <t>G</t>
  </si>
  <si>
    <t>H</t>
  </si>
  <si>
    <t>I</t>
  </si>
  <si>
    <t>J</t>
  </si>
  <si>
    <t>Second layout</t>
  </si>
  <si>
    <t>First layout</t>
  </si>
  <si>
    <t>A'</t>
  </si>
  <si>
    <t>B'</t>
  </si>
  <si>
    <t>yarn_card.png</t>
  </si>
  <si>
    <t>book_card.png</t>
  </si>
  <si>
    <t>bottle_card.png</t>
  </si>
  <si>
    <t>bow_card.png</t>
  </si>
  <si>
    <t>box_card.png</t>
  </si>
  <si>
    <t>broom_card.png</t>
  </si>
  <si>
    <t>brush_card.png</t>
  </si>
  <si>
    <t>clock_card.png</t>
  </si>
  <si>
    <t>crown_card.png</t>
  </si>
  <si>
    <t>cup_card.png</t>
  </si>
  <si>
    <t>dice_card.png</t>
  </si>
  <si>
    <t>duck_card.png</t>
  </si>
  <si>
    <t>elephant_card.png</t>
  </si>
  <si>
    <t>envelope_card.png</t>
  </si>
  <si>
    <t>feather_card.png</t>
  </si>
  <si>
    <t>giraffe_card.png</t>
  </si>
  <si>
    <t>key_card.png</t>
  </si>
  <si>
    <t>octopus_card.png</t>
  </si>
  <si>
    <t>pan_card.png</t>
  </si>
  <si>
    <t>phone_card.png</t>
  </si>
  <si>
    <t>plane_card.png</t>
  </si>
  <si>
    <t>shovel_card.png</t>
  </si>
  <si>
    <t>sock_card.png</t>
  </si>
  <si>
    <t>sunglasses_card.png</t>
  </si>
  <si>
    <t>table_card.png</t>
  </si>
  <si>
    <t>toothbrush_card.png</t>
  </si>
  <si>
    <t>tree_card.png</t>
  </si>
  <si>
    <t>trophy_card.png</t>
  </si>
  <si>
    <t>umbrella_card.png</t>
  </si>
  <si>
    <t>watermelon_card.png</t>
  </si>
  <si>
    <t>guitar</t>
  </si>
  <si>
    <t>banana</t>
  </si>
  <si>
    <t>bed</t>
  </si>
  <si>
    <t>soccer ball</t>
  </si>
  <si>
    <t>bell</t>
  </si>
  <si>
    <t>bird</t>
  </si>
  <si>
    <t>boat</t>
  </si>
  <si>
    <t>bread</t>
  </si>
  <si>
    <t>bus</t>
  </si>
  <si>
    <t>butterfly</t>
  </si>
  <si>
    <t>cake</t>
  </si>
  <si>
    <t>car</t>
  </si>
  <si>
    <t>carrot</t>
  </si>
  <si>
    <t>chair</t>
  </si>
  <si>
    <t>chicken</t>
  </si>
  <si>
    <t>chocolate</t>
  </si>
  <si>
    <t>clown</t>
  </si>
  <si>
    <t>cookie</t>
  </si>
  <si>
    <t>crayons</t>
  </si>
  <si>
    <t>door</t>
  </si>
  <si>
    <t>fire</t>
  </si>
  <si>
    <t>flower</t>
  </si>
  <si>
    <t>hat</t>
  </si>
  <si>
    <t>ice cream</t>
  </si>
  <si>
    <t>cat</t>
  </si>
  <si>
    <t>milk</t>
  </si>
  <si>
    <t>orange</t>
  </si>
  <si>
    <t>pants</t>
  </si>
  <si>
    <t>pie</t>
  </si>
  <si>
    <t>pig</t>
  </si>
  <si>
    <t>dog</t>
  </si>
  <si>
    <t>bunny</t>
  </si>
  <si>
    <t>reindeer</t>
  </si>
  <si>
    <t>shirt</t>
  </si>
  <si>
    <t>shoes</t>
  </si>
  <si>
    <t>snowman</t>
  </si>
  <si>
    <t>spoon</t>
  </si>
  <si>
    <t>towel</t>
  </si>
  <si>
    <t>teddy bear</t>
  </si>
  <si>
    <t>baseball bat</t>
  </si>
  <si>
    <t>grapes</t>
  </si>
  <si>
    <t>suitcase</t>
  </si>
  <si>
    <t>Resolution</t>
  </si>
  <si>
    <t>high</t>
  </si>
  <si>
    <t>low</t>
  </si>
  <si>
    <t>Card</t>
  </si>
  <si>
    <t>Colour</t>
  </si>
  <si>
    <t>mixed bright</t>
  </si>
  <si>
    <t>white</t>
  </si>
  <si>
    <t>red</t>
  </si>
  <si>
    <t>brown</t>
  </si>
  <si>
    <t>yellow</t>
  </si>
  <si>
    <t>grey</t>
  </si>
  <si>
    <t>blue</t>
  </si>
  <si>
    <t>green</t>
  </si>
  <si>
    <t>black and white</t>
  </si>
  <si>
    <t>pink</t>
  </si>
  <si>
    <t>black</t>
  </si>
  <si>
    <t>purple</t>
  </si>
  <si>
    <t>FREQUENCY</t>
  </si>
  <si>
    <t>COLOUR</t>
  </si>
  <si>
    <t>COUNT</t>
  </si>
  <si>
    <t>egg</t>
  </si>
  <si>
    <t>spider</t>
  </si>
  <si>
    <t>A vs. N</t>
  </si>
  <si>
    <t>no</t>
  </si>
  <si>
    <t>yes</t>
  </si>
  <si>
    <t>ish</t>
  </si>
  <si>
    <t>ANIMAL</t>
  </si>
  <si>
    <t>FOOD</t>
  </si>
  <si>
    <t>Number</t>
  </si>
  <si>
    <t>Card set 1 (16) - shown with Layout 1</t>
  </si>
  <si>
    <t>Card set 2 (16) - shown with Layout 1</t>
  </si>
  <si>
    <t>Adult 2020 Layouts</t>
  </si>
  <si>
    <t>X</t>
  </si>
  <si>
    <t>X'</t>
  </si>
  <si>
    <t>Y</t>
  </si>
  <si>
    <t>Y'</t>
  </si>
  <si>
    <t>cupcake</t>
  </si>
  <si>
    <t>dress</t>
  </si>
  <si>
    <t>fish</t>
  </si>
  <si>
    <t>horse</t>
  </si>
  <si>
    <t>lamp</t>
  </si>
  <si>
    <t>peas</t>
  </si>
  <si>
    <t>pencil</t>
  </si>
  <si>
    <t>plant</t>
  </si>
  <si>
    <t>princess</t>
  </si>
  <si>
    <t>rainbow</t>
  </si>
  <si>
    <t>strawberry</t>
  </si>
  <si>
    <t>tiger</t>
  </si>
  <si>
    <t>turtle</t>
  </si>
  <si>
    <t>bag</t>
  </si>
  <si>
    <t>candy</t>
  </si>
  <si>
    <t>train</t>
  </si>
  <si>
    <t>Starting Letter</t>
  </si>
  <si>
    <t>shape</t>
  </si>
  <si>
    <t>Vehicle (1)</t>
  </si>
  <si>
    <t>Animal (4)</t>
  </si>
  <si>
    <t>Food (4)</t>
  </si>
  <si>
    <t>Clothes (2)</t>
  </si>
  <si>
    <t>Sport (1)</t>
  </si>
  <si>
    <t>Handheld (NOT food) (4)</t>
  </si>
  <si>
    <t>y</t>
  </si>
  <si>
    <t>n</t>
  </si>
  <si>
    <t>Set</t>
  </si>
  <si>
    <t>broom</t>
  </si>
  <si>
    <t>shovel</t>
  </si>
  <si>
    <t>clock</t>
  </si>
  <si>
    <t>sock</t>
  </si>
  <si>
    <t>watermelon</t>
  </si>
  <si>
    <t>toothbrush</t>
  </si>
  <si>
    <t>baseball</t>
  </si>
  <si>
    <t>soccerball</t>
  </si>
  <si>
    <t>starting letter</t>
  </si>
  <si>
    <t>s</t>
  </si>
  <si>
    <t>c</t>
  </si>
  <si>
    <t>b</t>
  </si>
  <si>
    <t>h</t>
  </si>
  <si>
    <t>p</t>
  </si>
  <si>
    <t>m</t>
  </si>
  <si>
    <t>TOTAL</t>
  </si>
  <si>
    <t>f</t>
  </si>
  <si>
    <t>e</t>
  </si>
  <si>
    <t>d</t>
  </si>
  <si>
    <t>o</t>
  </si>
  <si>
    <t>t</t>
  </si>
  <si>
    <t>w</t>
  </si>
  <si>
    <t>E - colour</t>
  </si>
  <si>
    <t>H - colour</t>
  </si>
  <si>
    <t>tree</t>
  </si>
  <si>
    <t>F- colour</t>
  </si>
  <si>
    <t>G - colour</t>
  </si>
  <si>
    <t>white&amp;orange</t>
  </si>
  <si>
    <t>rgb</t>
  </si>
  <si>
    <t>B&amp;W</t>
  </si>
  <si>
    <t>white &amp;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</si>
</sst>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5" borderId="0" xfId="0" applyFill="1"/>
    <xf numFmtId="16" fontId="0" fillId="2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ill="1" applyBorder="1"/>
    <xf numFmtId="0" fontId="1" fillId="0" borderId="0" xfId="0" applyFont="1"/>
    <xf numFmtId="0" fontId="1" fillId="12" borderId="0" xfId="0" applyFont="1" applyFill="1"/>
    <xf numFmtId="0" fontId="1" fillId="3" borderId="0" xfId="0" applyFont="1" applyFill="1"/>
    <xf numFmtId="0" fontId="0" fillId="13" borderId="0" xfId="0" applyFont="1" applyFill="1"/>
    <xf numFmtId="0" fontId="0" fillId="13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53F8-D51E-1547-8B97-262157B875E7}">
  <dimension ref="A1:I27"/>
  <sheetViews>
    <sheetView zoomScale="138" workbookViewId="0">
      <selection activeCell="B5" sqref="B5"/>
    </sheetView>
  </sheetViews>
  <sheetFormatPr defaultColWidth="10.6640625" defaultRowHeight="15.5" x14ac:dyDescent="0.35"/>
  <cols>
    <col min="1" max="1" width="35.1640625" customWidth="1"/>
  </cols>
  <sheetData>
    <row r="1" spans="1:9" x14ac:dyDescent="0.35">
      <c r="B1">
        <f>1</f>
        <v>1</v>
      </c>
      <c r="C1">
        <f>1+B1</f>
        <v>2</v>
      </c>
      <c r="D1">
        <f t="shared" ref="D1" si="0">1+C1</f>
        <v>3</v>
      </c>
      <c r="E1">
        <f t="shared" ref="E1" si="1">1+D1</f>
        <v>4</v>
      </c>
      <c r="F1">
        <f t="shared" ref="F1" si="2">1+E1</f>
        <v>5</v>
      </c>
      <c r="G1">
        <f t="shared" ref="G1" si="3">1+F1</f>
        <v>6</v>
      </c>
      <c r="H1">
        <f t="shared" ref="H1" si="4">1+G1</f>
        <v>7</v>
      </c>
      <c r="I1">
        <f t="shared" ref="I1" si="5">1+H1</f>
        <v>8</v>
      </c>
    </row>
    <row r="2" spans="1:9" x14ac:dyDescent="0.35">
      <c r="A2" t="s">
        <v>9</v>
      </c>
      <c r="B2" s="8" t="s">
        <v>0</v>
      </c>
      <c r="C2" s="8" t="s">
        <v>0</v>
      </c>
      <c r="D2" s="8" t="s">
        <v>0</v>
      </c>
      <c r="E2" s="8" t="s">
        <v>0</v>
      </c>
      <c r="F2" s="7" t="s">
        <v>1</v>
      </c>
      <c r="G2" s="7" t="s">
        <v>1</v>
      </c>
      <c r="H2" s="7" t="s">
        <v>1</v>
      </c>
      <c r="I2" s="7" t="s">
        <v>1</v>
      </c>
    </row>
    <row r="3" spans="1:9" x14ac:dyDescent="0.35">
      <c r="A3" t="s">
        <v>113</v>
      </c>
      <c r="B3" s="3" t="s">
        <v>2</v>
      </c>
      <c r="C3" s="2" t="s">
        <v>3</v>
      </c>
      <c r="D3" s="10" t="s">
        <v>4</v>
      </c>
      <c r="E3" s="1" t="s">
        <v>5</v>
      </c>
      <c r="F3" s="2" t="s">
        <v>3</v>
      </c>
      <c r="G3" s="3" t="s">
        <v>2</v>
      </c>
      <c r="H3" s="1" t="s">
        <v>5</v>
      </c>
      <c r="I3" s="10" t="s">
        <v>4</v>
      </c>
    </row>
    <row r="4" spans="1:9" x14ac:dyDescent="0.35">
      <c r="A4" t="s">
        <v>8</v>
      </c>
      <c r="B4" s="9" t="s">
        <v>10</v>
      </c>
      <c r="C4" s="6" t="s">
        <v>11</v>
      </c>
      <c r="D4" s="9" t="s">
        <v>10</v>
      </c>
      <c r="E4" s="6" t="s">
        <v>11</v>
      </c>
      <c r="F4" s="9" t="s">
        <v>10</v>
      </c>
      <c r="G4" s="6" t="s">
        <v>11</v>
      </c>
      <c r="H4" s="9" t="s">
        <v>10</v>
      </c>
      <c r="I4" s="6" t="s">
        <v>11</v>
      </c>
    </row>
    <row r="5" spans="1:9" x14ac:dyDescent="0.35">
      <c r="A5" t="s">
        <v>114</v>
      </c>
      <c r="B5" s="2" t="s">
        <v>3</v>
      </c>
      <c r="C5" s="3" t="s">
        <v>2</v>
      </c>
      <c r="D5" s="1" t="s">
        <v>5</v>
      </c>
      <c r="E5" s="10" t="s">
        <v>4</v>
      </c>
      <c r="F5" s="3" t="s">
        <v>2</v>
      </c>
      <c r="G5" s="2" t="s">
        <v>3</v>
      </c>
      <c r="H5" s="10" t="s">
        <v>4</v>
      </c>
      <c r="I5" s="1" t="s">
        <v>5</v>
      </c>
    </row>
    <row r="6" spans="1:9" x14ac:dyDescent="0.35">
      <c r="A6" s="11"/>
      <c r="B6" s="11"/>
      <c r="C6" s="12"/>
      <c r="D6" s="11"/>
      <c r="E6" s="11"/>
      <c r="F6" s="12"/>
      <c r="G6" s="11"/>
      <c r="H6" s="11"/>
      <c r="I6" s="11"/>
    </row>
    <row r="7" spans="1:9" x14ac:dyDescent="0.35">
      <c r="A7" s="11"/>
      <c r="B7" s="11"/>
      <c r="C7" s="11"/>
      <c r="D7" s="11"/>
      <c r="E7" s="11"/>
      <c r="F7" s="11"/>
      <c r="G7" s="11"/>
      <c r="H7" s="11"/>
      <c r="I7" s="11"/>
    </row>
    <row r="10" spans="1:9" x14ac:dyDescent="0.35">
      <c r="C10" s="11"/>
      <c r="D10" s="11"/>
      <c r="E10" s="11"/>
      <c r="F10" s="11"/>
    </row>
    <row r="11" spans="1:9" x14ac:dyDescent="0.35">
      <c r="C11" s="11"/>
      <c r="D11" s="11"/>
      <c r="E11" s="11"/>
      <c r="F11" s="11"/>
    </row>
    <row r="12" spans="1:9" x14ac:dyDescent="0.35">
      <c r="C12" s="11"/>
      <c r="D12" s="11"/>
      <c r="E12" s="11"/>
      <c r="F12" s="11"/>
    </row>
    <row r="13" spans="1:9" x14ac:dyDescent="0.35">
      <c r="C13" s="11"/>
      <c r="D13" s="11"/>
      <c r="E13" s="12"/>
      <c r="F13" s="11"/>
    </row>
    <row r="14" spans="1:9" x14ac:dyDescent="0.35">
      <c r="C14" s="11"/>
      <c r="D14" s="11"/>
      <c r="E14" s="11"/>
      <c r="F14" s="11"/>
    </row>
    <row r="15" spans="1:9" x14ac:dyDescent="0.35">
      <c r="C15" s="11"/>
      <c r="D15" s="11"/>
      <c r="E15" s="11"/>
      <c r="F15" s="11"/>
    </row>
    <row r="20" spans="1:3" x14ac:dyDescent="0.35">
      <c r="A20" s="13"/>
      <c r="B20" s="13"/>
      <c r="C20" s="13"/>
    </row>
    <row r="21" spans="1:3" x14ac:dyDescent="0.35">
      <c r="A21" s="13"/>
      <c r="B21" s="13"/>
      <c r="C21" s="13"/>
    </row>
    <row r="22" spans="1:3" x14ac:dyDescent="0.35">
      <c r="A22" s="13"/>
      <c r="B22" s="13"/>
      <c r="C22" s="13"/>
    </row>
    <row r="23" spans="1:3" x14ac:dyDescent="0.35">
      <c r="A23" s="13"/>
      <c r="B23" s="13"/>
      <c r="C23" s="13"/>
    </row>
    <row r="24" spans="1:3" x14ac:dyDescent="0.35">
      <c r="A24" s="13"/>
      <c r="B24" s="13"/>
      <c r="C24" s="13"/>
    </row>
    <row r="25" spans="1:3" x14ac:dyDescent="0.35">
      <c r="A25" s="13"/>
      <c r="B25" s="13"/>
      <c r="C25" s="13"/>
    </row>
    <row r="26" spans="1:3" x14ac:dyDescent="0.35">
      <c r="A26" s="13"/>
      <c r="B26" s="13"/>
      <c r="C26" s="13"/>
    </row>
    <row r="27" spans="1:3" x14ac:dyDescent="0.35">
      <c r="A27" s="13"/>
      <c r="B27" s="13"/>
      <c r="C2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33E-C344-5545-8357-7D0ADD402FD6}">
  <dimension ref="A1:Y5"/>
  <sheetViews>
    <sheetView zoomScale="90" workbookViewId="0">
      <selection activeCell="J20" sqref="J20"/>
    </sheetView>
  </sheetViews>
  <sheetFormatPr defaultColWidth="10.6640625" defaultRowHeight="15.5" x14ac:dyDescent="0.35"/>
  <cols>
    <col min="1" max="1" width="34" customWidth="1"/>
  </cols>
  <sheetData>
    <row r="1" spans="1:25" x14ac:dyDescent="0.35">
      <c r="B1">
        <f>1</f>
        <v>1</v>
      </c>
      <c r="C1">
        <f>1+B1</f>
        <v>2</v>
      </c>
      <c r="D1">
        <f t="shared" ref="D1:Y1" si="0">1+C1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</row>
    <row r="2" spans="1:25" x14ac:dyDescent="0.35">
      <c r="A2" t="s">
        <v>9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</row>
    <row r="3" spans="1:25" x14ac:dyDescent="0.35">
      <c r="A3" t="s">
        <v>8</v>
      </c>
      <c r="B3" s="9" t="s">
        <v>10</v>
      </c>
      <c r="C3" s="9" t="s">
        <v>10</v>
      </c>
      <c r="D3" s="6" t="s">
        <v>11</v>
      </c>
      <c r="E3" s="6" t="s">
        <v>11</v>
      </c>
      <c r="F3" s="9" t="s">
        <v>10</v>
      </c>
      <c r="G3" s="9" t="s">
        <v>10</v>
      </c>
      <c r="H3" s="6" t="s">
        <v>11</v>
      </c>
      <c r="I3" s="6" t="s">
        <v>11</v>
      </c>
      <c r="J3" s="9" t="s">
        <v>10</v>
      </c>
      <c r="K3" s="9" t="s">
        <v>10</v>
      </c>
      <c r="L3" s="6" t="s">
        <v>11</v>
      </c>
      <c r="M3" s="6" t="s">
        <v>11</v>
      </c>
      <c r="N3" s="9" t="s">
        <v>10</v>
      </c>
      <c r="O3" s="9" t="s">
        <v>10</v>
      </c>
      <c r="P3" s="6" t="s">
        <v>11</v>
      </c>
      <c r="Q3" s="6" t="s">
        <v>11</v>
      </c>
      <c r="R3" s="9" t="s">
        <v>10</v>
      </c>
      <c r="S3" s="9" t="s">
        <v>10</v>
      </c>
      <c r="T3" s="6" t="s">
        <v>11</v>
      </c>
      <c r="U3" s="6" t="s">
        <v>11</v>
      </c>
      <c r="V3" s="9" t="s">
        <v>10</v>
      </c>
      <c r="W3" s="9" t="s">
        <v>10</v>
      </c>
      <c r="X3" s="6" t="s">
        <v>11</v>
      </c>
      <c r="Y3" s="6" t="s">
        <v>11</v>
      </c>
    </row>
    <row r="4" spans="1:25" x14ac:dyDescent="0.35">
      <c r="A4" t="s">
        <v>113</v>
      </c>
      <c r="B4" s="3" t="s">
        <v>2</v>
      </c>
      <c r="C4" s="2" t="s">
        <v>3</v>
      </c>
      <c r="D4" s="3" t="s">
        <v>2</v>
      </c>
      <c r="E4" s="2" t="s">
        <v>3</v>
      </c>
      <c r="F4" s="10" t="s">
        <v>4</v>
      </c>
      <c r="G4" s="1" t="s">
        <v>5</v>
      </c>
      <c r="H4" s="10" t="s">
        <v>4</v>
      </c>
      <c r="I4" s="1" t="s">
        <v>5</v>
      </c>
      <c r="J4" s="4" t="s">
        <v>6</v>
      </c>
      <c r="K4" s="5" t="s">
        <v>7</v>
      </c>
      <c r="L4" s="4" t="s">
        <v>6</v>
      </c>
      <c r="M4" s="5" t="s">
        <v>7</v>
      </c>
      <c r="N4" s="3" t="s">
        <v>2</v>
      </c>
      <c r="O4" s="2" t="s">
        <v>3</v>
      </c>
      <c r="P4" s="3" t="s">
        <v>2</v>
      </c>
      <c r="Q4" s="2" t="s">
        <v>3</v>
      </c>
      <c r="R4" s="10" t="s">
        <v>4</v>
      </c>
      <c r="S4" s="1" t="s">
        <v>5</v>
      </c>
      <c r="T4" s="10" t="s">
        <v>4</v>
      </c>
      <c r="U4" s="1" t="s">
        <v>5</v>
      </c>
      <c r="V4" s="4" t="s">
        <v>6</v>
      </c>
      <c r="W4" s="5" t="s">
        <v>7</v>
      </c>
      <c r="X4" s="4" t="s">
        <v>6</v>
      </c>
      <c r="Y4" s="5" t="s">
        <v>7</v>
      </c>
    </row>
    <row r="5" spans="1:25" x14ac:dyDescent="0.35">
      <c r="A5" t="s">
        <v>114</v>
      </c>
      <c r="B5" s="2" t="s">
        <v>3</v>
      </c>
      <c r="C5" s="3" t="s">
        <v>2</v>
      </c>
      <c r="D5" s="2" t="s">
        <v>3</v>
      </c>
      <c r="E5" s="3" t="s">
        <v>2</v>
      </c>
      <c r="F5" s="1" t="s">
        <v>5</v>
      </c>
      <c r="G5" s="10" t="s">
        <v>4</v>
      </c>
      <c r="H5" s="1" t="s">
        <v>5</v>
      </c>
      <c r="I5" s="10" t="s">
        <v>4</v>
      </c>
      <c r="J5" s="5" t="s">
        <v>7</v>
      </c>
      <c r="K5" s="4" t="s">
        <v>6</v>
      </c>
      <c r="L5" s="5" t="s">
        <v>7</v>
      </c>
      <c r="M5" s="4" t="s">
        <v>6</v>
      </c>
      <c r="N5" s="2" t="s">
        <v>3</v>
      </c>
      <c r="O5" s="3" t="s">
        <v>2</v>
      </c>
      <c r="P5" s="2" t="s">
        <v>3</v>
      </c>
      <c r="Q5" s="3" t="s">
        <v>2</v>
      </c>
      <c r="R5" s="1" t="s">
        <v>5</v>
      </c>
      <c r="S5" s="10" t="s">
        <v>4</v>
      </c>
      <c r="T5" s="1" t="s">
        <v>5</v>
      </c>
      <c r="U5" s="10" t="s">
        <v>4</v>
      </c>
      <c r="V5" s="5" t="s">
        <v>7</v>
      </c>
      <c r="W5" s="4" t="s">
        <v>6</v>
      </c>
      <c r="X5" s="5" t="s">
        <v>7</v>
      </c>
      <c r="Y5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9CC5-5AF2-084F-910A-63675D99E2C3}">
  <dimension ref="A1:AN95"/>
  <sheetViews>
    <sheetView tabSelected="1" topLeftCell="AD1" zoomScale="125" workbookViewId="0">
      <pane ySplit="1" topLeftCell="A10" activePane="bottomLeft" state="frozen"/>
      <selection pane="bottomLeft" activeCell="AM18" sqref="AM18"/>
    </sheetView>
  </sheetViews>
  <sheetFormatPr defaultColWidth="10.6640625" defaultRowHeight="15.5" x14ac:dyDescent="0.35"/>
  <cols>
    <col min="2" max="2" width="20.1640625" customWidth="1"/>
    <col min="3" max="3" width="9.6640625" customWidth="1"/>
    <col min="4" max="5" width="10.83203125" customWidth="1"/>
    <col min="6" max="6" width="15.83203125" customWidth="1"/>
    <col min="7" max="8" width="10.83203125" customWidth="1"/>
    <col min="9" max="10" width="15.83203125" customWidth="1"/>
    <col min="11" max="11" width="20.6640625" customWidth="1"/>
    <col min="12" max="19" width="10.83203125" customWidth="1"/>
    <col min="20" max="20" width="0.1640625" customWidth="1"/>
    <col min="21" max="26" width="10.83203125" customWidth="1"/>
    <col min="27" max="28" width="10.83203125" style="11"/>
    <col min="33" max="33" width="13.6640625" customWidth="1"/>
  </cols>
  <sheetData>
    <row r="1" spans="1:38" s="10" customFormat="1" x14ac:dyDescent="0.35">
      <c r="A1" s="16" t="s">
        <v>112</v>
      </c>
      <c r="B1" s="16" t="s">
        <v>87</v>
      </c>
      <c r="C1" s="16" t="s">
        <v>146</v>
      </c>
      <c r="D1" s="16" t="s">
        <v>84</v>
      </c>
      <c r="E1" s="16" t="s">
        <v>88</v>
      </c>
      <c r="F1" s="16" t="s">
        <v>137</v>
      </c>
      <c r="G1" s="16" t="s">
        <v>139</v>
      </c>
      <c r="H1" s="16" t="s">
        <v>140</v>
      </c>
      <c r="I1" s="16" t="s">
        <v>136</v>
      </c>
      <c r="J1" s="16" t="s">
        <v>141</v>
      </c>
      <c r="K1" s="16" t="s">
        <v>143</v>
      </c>
      <c r="L1" s="16" t="s">
        <v>138</v>
      </c>
      <c r="M1" s="16" t="s">
        <v>142</v>
      </c>
      <c r="N1" s="16"/>
      <c r="O1" s="16"/>
      <c r="P1" s="16" t="s">
        <v>115</v>
      </c>
      <c r="AA1" s="20" t="s">
        <v>2</v>
      </c>
      <c r="AB1" s="20" t="s">
        <v>3</v>
      </c>
      <c r="AC1" s="10" t="s">
        <v>4</v>
      </c>
      <c r="AD1" s="10" t="s">
        <v>5</v>
      </c>
      <c r="AI1" s="10" t="s">
        <v>2</v>
      </c>
      <c r="AJ1" s="10" t="s">
        <v>3</v>
      </c>
      <c r="AK1" s="10" t="s">
        <v>4</v>
      </c>
      <c r="AL1" s="10" t="s">
        <v>5</v>
      </c>
    </row>
    <row r="2" spans="1:38" x14ac:dyDescent="0.35">
      <c r="A2">
        <v>1</v>
      </c>
      <c r="B2" s="11" t="s">
        <v>13</v>
      </c>
      <c r="C2" s="11"/>
      <c r="D2" t="s">
        <v>85</v>
      </c>
      <c r="E2" t="s">
        <v>89</v>
      </c>
      <c r="G2" t="s">
        <v>107</v>
      </c>
      <c r="H2" t="s">
        <v>107</v>
      </c>
      <c r="J2" t="s">
        <v>145</v>
      </c>
      <c r="P2" t="s">
        <v>118</v>
      </c>
      <c r="Q2">
        <f>61</f>
        <v>61</v>
      </c>
      <c r="T2" s="15" t="s">
        <v>101</v>
      </c>
      <c r="U2" s="14"/>
      <c r="V2" s="15" t="s">
        <v>102</v>
      </c>
      <c r="W2" s="15" t="s">
        <v>103</v>
      </c>
      <c r="Z2">
        <v>1</v>
      </c>
      <c r="AA2" s="2" t="s">
        <v>76</v>
      </c>
      <c r="AB2" s="5" t="s">
        <v>150</v>
      </c>
      <c r="AC2" s="2" t="s">
        <v>76</v>
      </c>
      <c r="AD2" s="5" t="s">
        <v>150</v>
      </c>
      <c r="AG2" s="10" t="s">
        <v>155</v>
      </c>
      <c r="AH2" t="s">
        <v>158</v>
      </c>
      <c r="AI2">
        <v>3</v>
      </c>
      <c r="AJ2">
        <v>3</v>
      </c>
      <c r="AK2">
        <v>3</v>
      </c>
      <c r="AL2">
        <v>4</v>
      </c>
    </row>
    <row r="3" spans="1:38" x14ac:dyDescent="0.35">
      <c r="A3">
        <f>A2+1</f>
        <v>2</v>
      </c>
      <c r="B3" s="11" t="s">
        <v>14</v>
      </c>
      <c r="C3" s="11"/>
      <c r="D3" t="s">
        <v>85</v>
      </c>
      <c r="E3" t="s">
        <v>90</v>
      </c>
      <c r="G3" t="s">
        <v>107</v>
      </c>
      <c r="H3" t="s">
        <v>108</v>
      </c>
      <c r="J3" t="s">
        <v>145</v>
      </c>
      <c r="P3" t="s">
        <v>118</v>
      </c>
      <c r="Q3">
        <f>Q2+1</f>
        <v>62</v>
      </c>
      <c r="V3" t="str" cm="1">
        <f t="array" ref="V3:V15">_xlfn.UNIQUE(E2:E91)</f>
        <v>mixed bright</v>
      </c>
      <c r="W3" t="b">
        <f>D94=COUNTIF($C$2:$C$91,V3)</f>
        <v>1</v>
      </c>
      <c r="Z3">
        <f>Z2+1</f>
        <v>2</v>
      </c>
      <c r="AA3" s="2" t="s">
        <v>75</v>
      </c>
      <c r="AB3" s="5" t="s">
        <v>69</v>
      </c>
      <c r="AC3" s="5" t="s">
        <v>69</v>
      </c>
      <c r="AD3" s="2" t="s">
        <v>75</v>
      </c>
      <c r="AH3" t="s">
        <v>157</v>
      </c>
      <c r="AI3">
        <v>2</v>
      </c>
      <c r="AJ3">
        <v>3</v>
      </c>
      <c r="AK3">
        <v>2</v>
      </c>
      <c r="AL3">
        <v>3</v>
      </c>
    </row>
    <row r="4" spans="1:38" x14ac:dyDescent="0.35">
      <c r="A4">
        <f t="shared" ref="A4:A67" si="0">A3+1</f>
        <v>3</v>
      </c>
      <c r="B4" s="11" t="s">
        <v>15</v>
      </c>
      <c r="C4" s="11"/>
      <c r="D4" t="s">
        <v>85</v>
      </c>
      <c r="E4" t="s">
        <v>91</v>
      </c>
      <c r="G4" t="s">
        <v>107</v>
      </c>
      <c r="H4" t="s">
        <v>107</v>
      </c>
      <c r="J4" t="s">
        <v>145</v>
      </c>
      <c r="P4" t="s">
        <v>118</v>
      </c>
      <c r="Q4">
        <f t="shared" ref="Q4:Q31" si="1">Q3+1</f>
        <v>63</v>
      </c>
      <c r="V4" t="str">
        <v>white</v>
      </c>
      <c r="W4">
        <f t="shared" ref="W4:W15" si="2">COUNTIF($E$2:$E$91,V4)</f>
        <v>4</v>
      </c>
      <c r="Z4">
        <f t="shared" ref="Z4:Z17" si="3">Z3+1</f>
        <v>3</v>
      </c>
      <c r="AA4" s="2" t="s">
        <v>53</v>
      </c>
      <c r="AB4" s="5" t="s">
        <v>50</v>
      </c>
      <c r="AC4" s="2" t="s">
        <v>53</v>
      </c>
      <c r="AD4" s="5" t="s">
        <v>50</v>
      </c>
      <c r="AH4" t="s">
        <v>165</v>
      </c>
      <c r="AJ4">
        <v>1</v>
      </c>
      <c r="AK4">
        <v>1</v>
      </c>
    </row>
    <row r="5" spans="1:38" x14ac:dyDescent="0.35">
      <c r="A5">
        <f t="shared" si="0"/>
        <v>4</v>
      </c>
      <c r="B5" s="11" t="s">
        <v>16</v>
      </c>
      <c r="C5" s="11"/>
      <c r="D5" t="s">
        <v>85</v>
      </c>
      <c r="E5" t="s">
        <v>92</v>
      </c>
      <c r="G5" t="s">
        <v>107</v>
      </c>
      <c r="H5" t="s">
        <v>107</v>
      </c>
      <c r="J5" t="s">
        <v>145</v>
      </c>
      <c r="P5" t="s">
        <v>118</v>
      </c>
      <c r="Q5">
        <f t="shared" si="1"/>
        <v>64</v>
      </c>
      <c r="V5" t="str">
        <v>red</v>
      </c>
      <c r="W5">
        <f t="shared" si="2"/>
        <v>13</v>
      </c>
      <c r="Z5">
        <f t="shared" si="3"/>
        <v>4</v>
      </c>
      <c r="AA5" s="2" t="s">
        <v>122</v>
      </c>
      <c r="AB5" s="5" t="s">
        <v>47</v>
      </c>
      <c r="AC5" s="5" t="s">
        <v>47</v>
      </c>
      <c r="AD5" s="2" t="s">
        <v>122</v>
      </c>
      <c r="AH5" t="s">
        <v>164</v>
      </c>
      <c r="AJ5">
        <v>1</v>
      </c>
      <c r="AL5">
        <v>1</v>
      </c>
    </row>
    <row r="6" spans="1:38" x14ac:dyDescent="0.35">
      <c r="A6">
        <f t="shared" si="0"/>
        <v>5</v>
      </c>
      <c r="B6" s="2" t="s">
        <v>17</v>
      </c>
      <c r="C6" s="2" t="s">
        <v>2</v>
      </c>
      <c r="D6" t="s">
        <v>85</v>
      </c>
      <c r="E6" t="s">
        <v>92</v>
      </c>
      <c r="G6" t="s">
        <v>107</v>
      </c>
      <c r="H6" t="s">
        <v>107</v>
      </c>
      <c r="J6" t="s">
        <v>145</v>
      </c>
      <c r="P6" t="s">
        <v>118</v>
      </c>
      <c r="Q6">
        <f t="shared" si="1"/>
        <v>65</v>
      </c>
      <c r="V6" t="str">
        <v>brown</v>
      </c>
      <c r="W6">
        <f t="shared" si="2"/>
        <v>16</v>
      </c>
      <c r="Z6">
        <f t="shared" si="3"/>
        <v>5</v>
      </c>
      <c r="AA6" s="2" t="s">
        <v>71</v>
      </c>
      <c r="AB6" s="5" t="s">
        <v>56</v>
      </c>
      <c r="AC6" s="5" t="s">
        <v>56</v>
      </c>
      <c r="AD6" s="2" t="s">
        <v>71</v>
      </c>
      <c r="AH6" t="s">
        <v>163</v>
      </c>
      <c r="AI6">
        <v>1</v>
      </c>
      <c r="AL6">
        <v>1</v>
      </c>
    </row>
    <row r="7" spans="1:38" x14ac:dyDescent="0.35">
      <c r="A7">
        <f t="shared" si="0"/>
        <v>6</v>
      </c>
      <c r="B7" s="11" t="s">
        <v>18</v>
      </c>
      <c r="C7" s="11"/>
      <c r="D7" t="s">
        <v>85</v>
      </c>
      <c r="E7" t="s">
        <v>92</v>
      </c>
      <c r="G7" t="s">
        <v>107</v>
      </c>
      <c r="H7" t="s">
        <v>107</v>
      </c>
      <c r="J7" t="s">
        <v>145</v>
      </c>
      <c r="P7" t="s">
        <v>118</v>
      </c>
      <c r="Q7">
        <f t="shared" si="1"/>
        <v>66</v>
      </c>
      <c r="V7" t="str">
        <v>yellow</v>
      </c>
      <c r="W7">
        <f t="shared" si="2"/>
        <v>16</v>
      </c>
      <c r="Z7">
        <f t="shared" si="3"/>
        <v>6</v>
      </c>
      <c r="AA7" s="2" t="s">
        <v>66</v>
      </c>
      <c r="AB7" s="5" t="s">
        <v>72</v>
      </c>
      <c r="AC7" s="5" t="s">
        <v>72</v>
      </c>
      <c r="AD7" s="2" t="s">
        <v>66</v>
      </c>
      <c r="AH7" t="s">
        <v>159</v>
      </c>
      <c r="AI7">
        <v>1</v>
      </c>
      <c r="AK7">
        <v>1</v>
      </c>
    </row>
    <row r="8" spans="1:38" x14ac:dyDescent="0.35">
      <c r="A8">
        <f t="shared" si="0"/>
        <v>7</v>
      </c>
      <c r="B8" s="5" t="s">
        <v>19</v>
      </c>
      <c r="C8" s="5" t="s">
        <v>3</v>
      </c>
      <c r="D8" t="s">
        <v>85</v>
      </c>
      <c r="E8" t="s">
        <v>91</v>
      </c>
      <c r="G8" t="s">
        <v>107</v>
      </c>
      <c r="H8" t="s">
        <v>107</v>
      </c>
      <c r="J8" t="s">
        <v>145</v>
      </c>
      <c r="P8" t="s">
        <v>118</v>
      </c>
      <c r="Q8">
        <f t="shared" si="1"/>
        <v>67</v>
      </c>
      <c r="V8" t="str">
        <v>grey</v>
      </c>
      <c r="W8">
        <f t="shared" si="2"/>
        <v>4</v>
      </c>
      <c r="Z8">
        <f t="shared" si="3"/>
        <v>7</v>
      </c>
      <c r="AA8" s="2" t="s">
        <v>123</v>
      </c>
      <c r="AB8" s="5" t="s">
        <v>73</v>
      </c>
      <c r="AC8" s="2" t="s">
        <v>123</v>
      </c>
      <c r="AD8" s="5" t="s">
        <v>73</v>
      </c>
      <c r="AH8" t="s">
        <v>161</v>
      </c>
      <c r="AI8">
        <v>1</v>
      </c>
      <c r="AK8">
        <v>1</v>
      </c>
    </row>
    <row r="9" spans="1:38" x14ac:dyDescent="0.35">
      <c r="A9">
        <f t="shared" si="0"/>
        <v>8</v>
      </c>
      <c r="B9" s="11" t="s">
        <v>20</v>
      </c>
      <c r="C9" s="11"/>
      <c r="D9" t="s">
        <v>85</v>
      </c>
      <c r="E9" t="s">
        <v>93</v>
      </c>
      <c r="G9" t="s">
        <v>107</v>
      </c>
      <c r="H9" t="s">
        <v>107</v>
      </c>
      <c r="J9" t="s">
        <v>145</v>
      </c>
      <c r="P9" t="s">
        <v>118</v>
      </c>
      <c r="Q9">
        <f t="shared" si="1"/>
        <v>68</v>
      </c>
      <c r="V9" t="str">
        <v>orange</v>
      </c>
      <c r="W9">
        <f t="shared" si="2"/>
        <v>12</v>
      </c>
      <c r="Z9">
        <f t="shared" si="3"/>
        <v>8</v>
      </c>
      <c r="AA9" s="2" t="s">
        <v>130</v>
      </c>
      <c r="AB9" s="5" t="s">
        <v>151</v>
      </c>
      <c r="AC9" s="5" t="s">
        <v>151</v>
      </c>
      <c r="AD9" s="2" t="s">
        <v>130</v>
      </c>
      <c r="AH9" t="s">
        <v>166</v>
      </c>
      <c r="AJ9">
        <v>1</v>
      </c>
      <c r="AL9">
        <v>1</v>
      </c>
    </row>
    <row r="10" spans="1:38" x14ac:dyDescent="0.35">
      <c r="A10">
        <f t="shared" si="0"/>
        <v>9</v>
      </c>
      <c r="B10" s="11" t="s">
        <v>21</v>
      </c>
      <c r="C10" s="11"/>
      <c r="D10" t="s">
        <v>85</v>
      </c>
      <c r="E10" t="s">
        <v>90</v>
      </c>
      <c r="G10" t="s">
        <v>107</v>
      </c>
      <c r="H10" t="s">
        <v>108</v>
      </c>
      <c r="J10" t="s">
        <v>145</v>
      </c>
      <c r="P10" t="s">
        <v>118</v>
      </c>
      <c r="Q10">
        <f t="shared" si="1"/>
        <v>69</v>
      </c>
      <c r="V10" t="str">
        <v>blue</v>
      </c>
      <c r="W10">
        <f t="shared" si="2"/>
        <v>6</v>
      </c>
      <c r="Z10">
        <f t="shared" si="3"/>
        <v>9</v>
      </c>
      <c r="AA10" s="2" t="s">
        <v>67</v>
      </c>
      <c r="AB10" s="5" t="s">
        <v>104</v>
      </c>
      <c r="AC10" s="2" t="s">
        <v>67</v>
      </c>
      <c r="AD10" s="5" t="s">
        <v>104</v>
      </c>
      <c r="AH10" t="s">
        <v>156</v>
      </c>
      <c r="AI10">
        <v>4</v>
      </c>
      <c r="AJ10">
        <v>3</v>
      </c>
      <c r="AK10">
        <v>4</v>
      </c>
      <c r="AL10">
        <v>3</v>
      </c>
    </row>
    <row r="11" spans="1:38" x14ac:dyDescent="0.35">
      <c r="A11">
        <f t="shared" si="0"/>
        <v>10</v>
      </c>
      <c r="B11" s="11" t="s">
        <v>22</v>
      </c>
      <c r="C11" s="11"/>
      <c r="D11" t="s">
        <v>85</v>
      </c>
      <c r="E11" t="s">
        <v>91</v>
      </c>
      <c r="G11" t="s">
        <v>107</v>
      </c>
      <c r="H11" t="s">
        <v>107</v>
      </c>
      <c r="J11" t="s">
        <v>145</v>
      </c>
      <c r="P11" t="s">
        <v>118</v>
      </c>
      <c r="Q11">
        <f t="shared" si="1"/>
        <v>70</v>
      </c>
      <c r="V11" t="str">
        <v>green</v>
      </c>
      <c r="W11">
        <f t="shared" si="2"/>
        <v>5</v>
      </c>
      <c r="Z11">
        <f t="shared" si="3"/>
        <v>10</v>
      </c>
      <c r="AA11" s="2" t="s">
        <v>43</v>
      </c>
      <c r="AB11" s="5" t="s">
        <v>68</v>
      </c>
      <c r="AC11" s="2" t="s">
        <v>43</v>
      </c>
      <c r="AD11" s="5" t="s">
        <v>68</v>
      </c>
      <c r="AH11" t="s">
        <v>167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>
        <f t="shared" si="0"/>
        <v>11</v>
      </c>
      <c r="B12" s="11" t="s">
        <v>23</v>
      </c>
      <c r="C12" s="11"/>
      <c r="D12" t="s">
        <v>85</v>
      </c>
      <c r="E12" t="s">
        <v>93</v>
      </c>
      <c r="G12" t="s">
        <v>108</v>
      </c>
      <c r="H12" t="s">
        <v>107</v>
      </c>
      <c r="J12" t="s">
        <v>145</v>
      </c>
      <c r="P12" t="s">
        <v>118</v>
      </c>
      <c r="Q12">
        <f t="shared" si="1"/>
        <v>71</v>
      </c>
      <c r="V12" t="str">
        <v>black and white</v>
      </c>
      <c r="W12">
        <f t="shared" si="2"/>
        <v>1</v>
      </c>
      <c r="Z12">
        <f t="shared" si="3"/>
        <v>11</v>
      </c>
      <c r="AA12" s="2" t="s">
        <v>127</v>
      </c>
      <c r="AB12" s="5" t="s">
        <v>171</v>
      </c>
      <c r="AC12" s="5" t="s">
        <v>171</v>
      </c>
      <c r="AD12" s="2" t="s">
        <v>127</v>
      </c>
      <c r="AH12" t="s">
        <v>160</v>
      </c>
      <c r="AI12">
        <v>3</v>
      </c>
      <c r="AJ12">
        <v>2</v>
      </c>
      <c r="AK12">
        <v>2</v>
      </c>
      <c r="AL12">
        <v>2</v>
      </c>
    </row>
    <row r="13" spans="1:38" x14ac:dyDescent="0.35">
      <c r="A13">
        <f t="shared" si="0"/>
        <v>12</v>
      </c>
      <c r="B13" s="11" t="s">
        <v>24</v>
      </c>
      <c r="C13" s="11"/>
      <c r="D13" t="s">
        <v>85</v>
      </c>
      <c r="E13" t="s">
        <v>94</v>
      </c>
      <c r="G13" t="s">
        <v>108</v>
      </c>
      <c r="H13" t="s">
        <v>107</v>
      </c>
      <c r="J13" t="s">
        <v>145</v>
      </c>
      <c r="P13" t="s">
        <v>118</v>
      </c>
      <c r="Q13">
        <f t="shared" si="1"/>
        <v>72</v>
      </c>
      <c r="V13" t="str">
        <v>pink</v>
      </c>
      <c r="W13">
        <f t="shared" si="2"/>
        <v>4</v>
      </c>
      <c r="Z13">
        <f t="shared" si="3"/>
        <v>12</v>
      </c>
      <c r="AA13" s="2" t="s">
        <v>148</v>
      </c>
      <c r="AB13" s="5" t="s">
        <v>147</v>
      </c>
      <c r="AC13" s="2" t="s">
        <v>148</v>
      </c>
      <c r="AD13" s="5" t="s">
        <v>147</v>
      </c>
      <c r="AH13" t="s">
        <v>168</v>
      </c>
      <c r="AJ13">
        <v>1</v>
      </c>
      <c r="AK13">
        <v>1</v>
      </c>
    </row>
    <row r="14" spans="1:38" x14ac:dyDescent="0.35">
      <c r="A14">
        <f t="shared" si="0"/>
        <v>13</v>
      </c>
      <c r="B14" s="11" t="s">
        <v>25</v>
      </c>
      <c r="C14" s="11"/>
      <c r="D14" t="s">
        <v>85</v>
      </c>
      <c r="E14" t="s">
        <v>93</v>
      </c>
      <c r="G14" t="s">
        <v>107</v>
      </c>
      <c r="H14" t="s">
        <v>107</v>
      </c>
      <c r="J14" t="s">
        <v>145</v>
      </c>
      <c r="P14" t="s">
        <v>118</v>
      </c>
      <c r="Q14">
        <f t="shared" si="1"/>
        <v>73</v>
      </c>
      <c r="V14" t="str">
        <v>black</v>
      </c>
      <c r="W14">
        <f t="shared" si="2"/>
        <v>1</v>
      </c>
      <c r="Z14">
        <f t="shared" si="3"/>
        <v>13</v>
      </c>
      <c r="AA14" s="2" t="s">
        <v>46</v>
      </c>
      <c r="AB14" s="5" t="s">
        <v>149</v>
      </c>
      <c r="AC14" s="2" t="s">
        <v>46</v>
      </c>
      <c r="AD14" s="5" t="s">
        <v>149</v>
      </c>
      <c r="AH14" t="s">
        <v>162</v>
      </c>
      <c r="AI14">
        <f>SUM(AI2:AI13)</f>
        <v>16</v>
      </c>
      <c r="AJ14">
        <f>SUM(AJ2:AJ13)</f>
        <v>16</v>
      </c>
      <c r="AK14">
        <f>SUM(AK2:AK13)</f>
        <v>16</v>
      </c>
      <c r="AL14">
        <f>SUM(AL2:AL13)</f>
        <v>16</v>
      </c>
    </row>
    <row r="15" spans="1:38" x14ac:dyDescent="0.35">
      <c r="A15">
        <f t="shared" si="0"/>
        <v>14</v>
      </c>
      <c r="B15" s="11" t="s">
        <v>26</v>
      </c>
      <c r="C15" s="11"/>
      <c r="D15" t="s">
        <v>85</v>
      </c>
      <c r="E15" t="s">
        <v>68</v>
      </c>
      <c r="G15" t="s">
        <v>109</v>
      </c>
      <c r="H15" t="s">
        <v>107</v>
      </c>
      <c r="J15" t="s">
        <v>145</v>
      </c>
      <c r="P15" t="s">
        <v>118</v>
      </c>
      <c r="Q15">
        <f t="shared" si="1"/>
        <v>74</v>
      </c>
      <c r="V15" t="str">
        <v>purple</v>
      </c>
      <c r="W15">
        <f t="shared" si="2"/>
        <v>1</v>
      </c>
      <c r="Z15">
        <f t="shared" si="3"/>
        <v>14</v>
      </c>
      <c r="AA15" s="2" t="s">
        <v>152</v>
      </c>
      <c r="AB15" s="5" t="s">
        <v>78</v>
      </c>
      <c r="AC15" s="5" t="s">
        <v>78</v>
      </c>
      <c r="AD15" s="2" t="s">
        <v>152</v>
      </c>
    </row>
    <row r="16" spans="1:38" x14ac:dyDescent="0.35">
      <c r="A16">
        <f t="shared" si="0"/>
        <v>15</v>
      </c>
      <c r="B16" s="11" t="s">
        <v>27</v>
      </c>
      <c r="C16" s="11"/>
      <c r="D16" t="s">
        <v>85</v>
      </c>
      <c r="E16" t="s">
        <v>68</v>
      </c>
      <c r="G16" t="s">
        <v>108</v>
      </c>
      <c r="H16" t="s">
        <v>107</v>
      </c>
      <c r="J16" t="s">
        <v>145</v>
      </c>
      <c r="P16" t="s">
        <v>118</v>
      </c>
      <c r="Q16">
        <f t="shared" si="1"/>
        <v>75</v>
      </c>
      <c r="Z16">
        <f t="shared" si="3"/>
        <v>15</v>
      </c>
      <c r="AA16" s="2" t="s">
        <v>126</v>
      </c>
      <c r="AB16" s="5" t="s">
        <v>60</v>
      </c>
      <c r="AC16" s="2" t="s">
        <v>126</v>
      </c>
      <c r="AD16" s="5" t="s">
        <v>60</v>
      </c>
      <c r="AG16" s="10" t="s">
        <v>88</v>
      </c>
    </row>
    <row r="17" spans="1:40" x14ac:dyDescent="0.35">
      <c r="A17">
        <f t="shared" si="0"/>
        <v>16</v>
      </c>
      <c r="B17" s="11" t="s">
        <v>28</v>
      </c>
      <c r="C17" s="11"/>
      <c r="D17" t="s">
        <v>85</v>
      </c>
      <c r="E17" t="s">
        <v>93</v>
      </c>
      <c r="G17" t="s">
        <v>107</v>
      </c>
      <c r="H17" t="s">
        <v>107</v>
      </c>
      <c r="J17" t="s">
        <v>145</v>
      </c>
      <c r="P17" t="s">
        <v>118</v>
      </c>
      <c r="Q17">
        <f t="shared" si="1"/>
        <v>76</v>
      </c>
      <c r="V17" s="15" t="s">
        <v>106</v>
      </c>
      <c r="Z17">
        <f t="shared" si="3"/>
        <v>16</v>
      </c>
      <c r="AA17" s="2" t="s">
        <v>153</v>
      </c>
      <c r="AB17" s="5" t="s">
        <v>154</v>
      </c>
      <c r="AC17" s="5" t="s">
        <v>154</v>
      </c>
      <c r="AD17" s="2" t="s">
        <v>153</v>
      </c>
    </row>
    <row r="18" spans="1:40" x14ac:dyDescent="0.35">
      <c r="A18">
        <f t="shared" si="0"/>
        <v>17</v>
      </c>
      <c r="B18" s="11" t="s">
        <v>29</v>
      </c>
      <c r="C18" s="11"/>
      <c r="D18" t="s">
        <v>85</v>
      </c>
      <c r="E18" t="s">
        <v>95</v>
      </c>
      <c r="G18" t="s">
        <v>108</v>
      </c>
      <c r="H18" t="s">
        <v>107</v>
      </c>
      <c r="J18" t="s">
        <v>145</v>
      </c>
      <c r="P18" t="s">
        <v>118</v>
      </c>
      <c r="Q18">
        <f t="shared" si="1"/>
        <v>77</v>
      </c>
      <c r="V18" t="e" cm="1">
        <f t="array" ref="V18">_xlfn.UNIQUE(#REF!)</f>
        <v>#REF!</v>
      </c>
      <c r="W18" t="e">
        <f>COUNTIF(#REF!,V18)</f>
        <v>#REF!</v>
      </c>
    </row>
    <row r="19" spans="1:40" x14ac:dyDescent="0.35">
      <c r="A19">
        <f t="shared" si="0"/>
        <v>18</v>
      </c>
      <c r="B19" s="11" t="s">
        <v>30</v>
      </c>
      <c r="C19" s="11"/>
      <c r="D19" t="s">
        <v>85</v>
      </c>
      <c r="E19" t="s">
        <v>94</v>
      </c>
      <c r="G19" t="s">
        <v>107</v>
      </c>
      <c r="H19" t="s">
        <v>107</v>
      </c>
      <c r="J19" t="s">
        <v>145</v>
      </c>
      <c r="P19" t="s">
        <v>118</v>
      </c>
      <c r="Q19">
        <f t="shared" si="1"/>
        <v>78</v>
      </c>
      <c r="W19" t="e">
        <f>COUNTIF(#REF!,V19)</f>
        <v>#REF!</v>
      </c>
    </row>
    <row r="20" spans="1:40" x14ac:dyDescent="0.35">
      <c r="A20">
        <f t="shared" si="0"/>
        <v>19</v>
      </c>
      <c r="B20" s="11" t="s">
        <v>31</v>
      </c>
      <c r="C20" s="11"/>
      <c r="D20" t="s">
        <v>85</v>
      </c>
      <c r="E20" t="s">
        <v>91</v>
      </c>
      <c r="G20" t="s">
        <v>107</v>
      </c>
      <c r="H20" t="s">
        <v>107</v>
      </c>
      <c r="J20" t="s">
        <v>145</v>
      </c>
      <c r="P20" t="s">
        <v>119</v>
      </c>
      <c r="Q20">
        <f t="shared" si="1"/>
        <v>79</v>
      </c>
      <c r="AE20" t="s">
        <v>169</v>
      </c>
      <c r="AF20" t="s">
        <v>172</v>
      </c>
      <c r="AG20" t="s">
        <v>173</v>
      </c>
      <c r="AH20" t="s">
        <v>170</v>
      </c>
      <c r="AK20" t="s">
        <v>2</v>
      </c>
      <c r="AL20" t="s">
        <v>3</v>
      </c>
      <c r="AM20" t="s">
        <v>4</v>
      </c>
      <c r="AN20" t="s">
        <v>5</v>
      </c>
    </row>
    <row r="21" spans="1:40" x14ac:dyDescent="0.35">
      <c r="A21">
        <f t="shared" si="0"/>
        <v>20</v>
      </c>
      <c r="B21" s="11" t="s">
        <v>32</v>
      </c>
      <c r="C21" s="11"/>
      <c r="D21" t="s">
        <v>85</v>
      </c>
      <c r="E21" t="s">
        <v>91</v>
      </c>
      <c r="G21" t="s">
        <v>107</v>
      </c>
      <c r="H21" t="s">
        <v>107</v>
      </c>
      <c r="J21" t="s">
        <v>145</v>
      </c>
      <c r="P21" t="s">
        <v>119</v>
      </c>
      <c r="Q21">
        <f t="shared" si="1"/>
        <v>80</v>
      </c>
      <c r="V21" s="15" t="s">
        <v>110</v>
      </c>
      <c r="AE21" t="s">
        <v>95</v>
      </c>
      <c r="AF21" t="s">
        <v>93</v>
      </c>
      <c r="AG21" t="s">
        <v>95</v>
      </c>
      <c r="AH21" t="s">
        <v>93</v>
      </c>
      <c r="AJ21" t="s">
        <v>95</v>
      </c>
      <c r="AK21">
        <f>COUNTIF(AE21:AE36,"blue")</f>
        <v>2</v>
      </c>
      <c r="AL21">
        <f>COUNTIF(AF21:AF36,"blue")</f>
        <v>2</v>
      </c>
      <c r="AM21">
        <f>COUNTIF(AG21:AG36,"blue")</f>
        <v>3</v>
      </c>
      <c r="AN21">
        <f>COUNTIF(AH21:AH36,"blue")</f>
        <v>1</v>
      </c>
    </row>
    <row r="22" spans="1:40" x14ac:dyDescent="0.35">
      <c r="A22">
        <f t="shared" si="0"/>
        <v>21</v>
      </c>
      <c r="B22" s="5" t="s">
        <v>33</v>
      </c>
      <c r="C22" s="5" t="s">
        <v>3</v>
      </c>
      <c r="D22" t="s">
        <v>85</v>
      </c>
      <c r="E22" t="s">
        <v>92</v>
      </c>
      <c r="G22" t="s">
        <v>107</v>
      </c>
      <c r="H22" t="s">
        <v>107</v>
      </c>
      <c r="J22" t="s">
        <v>145</v>
      </c>
      <c r="P22" t="s">
        <v>119</v>
      </c>
      <c r="Q22">
        <f t="shared" si="1"/>
        <v>81</v>
      </c>
      <c r="V22" t="str" cm="1">
        <f t="array" ref="V22:V24">_xlfn.UNIQUE(G2:G91)</f>
        <v>no</v>
      </c>
      <c r="W22">
        <f>COUNTIF($G$2:$G$91,V22)</f>
        <v>68</v>
      </c>
      <c r="AE22" t="s">
        <v>91</v>
      </c>
      <c r="AF22" t="s">
        <v>95</v>
      </c>
      <c r="AG22" t="s">
        <v>95</v>
      </c>
      <c r="AH22" t="s">
        <v>91</v>
      </c>
      <c r="AJ22" t="s">
        <v>91</v>
      </c>
      <c r="AK22">
        <f>COUNTIF(AE21:AE36,"red")</f>
        <v>4</v>
      </c>
      <c r="AL22">
        <f>COUNTIF(AF21:AF36,"red")</f>
        <v>2</v>
      </c>
      <c r="AM22">
        <f>COUNTIF(AG21:AG36,"red")</f>
        <v>2</v>
      </c>
      <c r="AN22">
        <f>COUNTIF(AH21:AH36,"red")</f>
        <v>4</v>
      </c>
    </row>
    <row r="23" spans="1:40" x14ac:dyDescent="0.35">
      <c r="A23">
        <f t="shared" si="0"/>
        <v>22</v>
      </c>
      <c r="B23" s="5" t="s">
        <v>34</v>
      </c>
      <c r="C23" s="5" t="s">
        <v>3</v>
      </c>
      <c r="D23" t="s">
        <v>85</v>
      </c>
      <c r="E23" t="s">
        <v>93</v>
      </c>
      <c r="G23" t="s">
        <v>107</v>
      </c>
      <c r="H23" t="s">
        <v>107</v>
      </c>
      <c r="J23" t="s">
        <v>144</v>
      </c>
      <c r="P23" t="s">
        <v>119</v>
      </c>
      <c r="Q23">
        <f t="shared" si="1"/>
        <v>82</v>
      </c>
      <c r="V23" t="str">
        <v>yes</v>
      </c>
      <c r="W23">
        <f>COUNTIF($G$2:$G$91,V23)</f>
        <v>19</v>
      </c>
      <c r="AE23" t="s">
        <v>91</v>
      </c>
      <c r="AF23" t="s">
        <v>93</v>
      </c>
      <c r="AG23" t="s">
        <v>91</v>
      </c>
      <c r="AH23" t="s">
        <v>93</v>
      </c>
      <c r="AJ23" t="s">
        <v>93</v>
      </c>
      <c r="AK23">
        <f>COUNTIF(AE21:AE36,"yellow")</f>
        <v>2</v>
      </c>
      <c r="AL23">
        <f>COUNTIF(AF21:AF36,"yellow")</f>
        <v>3</v>
      </c>
      <c r="AM23">
        <f>COUNTIF(AG21:AG36,"yellow")</f>
        <v>3</v>
      </c>
      <c r="AN23">
        <f>COUNTIF(AH21:AH36,"yellow")</f>
        <v>2</v>
      </c>
    </row>
    <row r="24" spans="1:40" x14ac:dyDescent="0.35">
      <c r="A24">
        <f t="shared" si="0"/>
        <v>23</v>
      </c>
      <c r="B24" s="11" t="s">
        <v>35</v>
      </c>
      <c r="C24" s="11"/>
      <c r="D24" t="s">
        <v>85</v>
      </c>
      <c r="E24" t="s">
        <v>91</v>
      </c>
      <c r="G24" t="s">
        <v>107</v>
      </c>
      <c r="H24" t="s">
        <v>107</v>
      </c>
      <c r="P24" t="s">
        <v>119</v>
      </c>
      <c r="Q24">
        <f t="shared" si="1"/>
        <v>83</v>
      </c>
      <c r="V24" t="str">
        <v>ish</v>
      </c>
      <c r="W24">
        <f>COUNTIF($G$2:$G$91,V24)</f>
        <v>3</v>
      </c>
      <c r="AE24" t="s">
        <v>95</v>
      </c>
      <c r="AF24" t="s">
        <v>95</v>
      </c>
      <c r="AG24" t="s">
        <v>95</v>
      </c>
      <c r="AH24" t="s">
        <v>95</v>
      </c>
      <c r="AJ24" t="s">
        <v>92</v>
      </c>
      <c r="AK24">
        <f>COUNTIF(AE21:AE36,"brown")</f>
        <v>3</v>
      </c>
      <c r="AL24">
        <f>COUNTIF(AF21:AF36,"brown")</f>
        <v>2</v>
      </c>
      <c r="AM24">
        <f>COUNTIF(AG21:AG36,"brown")</f>
        <v>3</v>
      </c>
      <c r="AN24">
        <f>COUNTIF(AH21:AH36,"brown")</f>
        <v>2</v>
      </c>
    </row>
    <row r="25" spans="1:40" x14ac:dyDescent="0.35">
      <c r="A25">
        <f t="shared" si="0"/>
        <v>24</v>
      </c>
      <c r="B25" s="11" t="s">
        <v>36</v>
      </c>
      <c r="C25" s="11"/>
      <c r="D25" t="s">
        <v>85</v>
      </c>
      <c r="E25" t="s">
        <v>92</v>
      </c>
      <c r="G25" t="s">
        <v>107</v>
      </c>
      <c r="H25" t="s">
        <v>107</v>
      </c>
      <c r="P25" t="s">
        <v>119</v>
      </c>
      <c r="Q25">
        <f t="shared" si="1"/>
        <v>84</v>
      </c>
      <c r="AE25" t="s">
        <v>98</v>
      </c>
      <c r="AF25" t="s">
        <v>92</v>
      </c>
      <c r="AG25" t="s">
        <v>92</v>
      </c>
      <c r="AH25" t="s">
        <v>98</v>
      </c>
      <c r="AJ25" t="s">
        <v>68</v>
      </c>
      <c r="AK25">
        <f>COUNTIF(AE21:AE36,"orange")</f>
        <v>2</v>
      </c>
      <c r="AL25">
        <v>2</v>
      </c>
      <c r="AM25">
        <f>COUNTIF(AG21:AG36,"orange")</f>
        <v>1</v>
      </c>
      <c r="AN25">
        <f>COUNTIF(AH21:AH36,"orange")</f>
        <v>2</v>
      </c>
    </row>
    <row r="26" spans="1:40" x14ac:dyDescent="0.35">
      <c r="A26">
        <f t="shared" si="0"/>
        <v>25</v>
      </c>
      <c r="B26" s="5" t="s">
        <v>37</v>
      </c>
      <c r="C26" s="5" t="s">
        <v>3</v>
      </c>
      <c r="D26" t="s">
        <v>85</v>
      </c>
      <c r="E26" t="s">
        <v>68</v>
      </c>
      <c r="G26" t="s">
        <v>107</v>
      </c>
      <c r="H26" t="s">
        <v>107</v>
      </c>
      <c r="P26" t="s">
        <v>119</v>
      </c>
      <c r="Q26">
        <f t="shared" si="1"/>
        <v>85</v>
      </c>
      <c r="V26" s="15" t="s">
        <v>111</v>
      </c>
      <c r="AE26" t="s">
        <v>68</v>
      </c>
      <c r="AF26" t="s">
        <v>93</v>
      </c>
      <c r="AG26" t="s">
        <v>93</v>
      </c>
      <c r="AH26" t="s">
        <v>68</v>
      </c>
      <c r="AJ26" t="s">
        <v>90</v>
      </c>
      <c r="AK26">
        <f>COUNTIF(AE21:AE36,"white")</f>
        <v>1</v>
      </c>
      <c r="AL26">
        <v>2</v>
      </c>
      <c r="AM26">
        <v>2</v>
      </c>
      <c r="AN26">
        <v>1</v>
      </c>
    </row>
    <row r="27" spans="1:40" x14ac:dyDescent="0.35">
      <c r="A27">
        <f t="shared" si="0"/>
        <v>26</v>
      </c>
      <c r="B27" s="11" t="s">
        <v>38</v>
      </c>
      <c r="C27" s="11"/>
      <c r="D27" t="s">
        <v>85</v>
      </c>
      <c r="E27" t="s">
        <v>96</v>
      </c>
      <c r="G27" t="s">
        <v>107</v>
      </c>
      <c r="H27" t="s">
        <v>107</v>
      </c>
      <c r="P27" t="s">
        <v>119</v>
      </c>
      <c r="Q27">
        <f t="shared" si="1"/>
        <v>86</v>
      </c>
      <c r="V27" t="str" cm="1">
        <f t="array" ref="V27:V28">_xlfn.UNIQUE(H2:H91)</f>
        <v>no</v>
      </c>
      <c r="W27">
        <f>COUNTIF($H$2:$H$91,V27)</f>
        <v>71</v>
      </c>
      <c r="AE27" t="s">
        <v>92</v>
      </c>
      <c r="AF27" t="s">
        <v>94</v>
      </c>
      <c r="AG27" t="s">
        <v>92</v>
      </c>
      <c r="AH27" t="s">
        <v>94</v>
      </c>
      <c r="AJ27" t="s">
        <v>96</v>
      </c>
      <c r="AK27">
        <f>COUNTIF(AE21:AE36,"green")</f>
        <v>1</v>
      </c>
      <c r="AL27">
        <f t="shared" ref="AL27:AN27" si="4">COUNTIF(AF21:AF36,"green")</f>
        <v>1</v>
      </c>
      <c r="AM27">
        <f t="shared" si="4"/>
        <v>1</v>
      </c>
      <c r="AN27">
        <f t="shared" si="4"/>
        <v>1</v>
      </c>
    </row>
    <row r="28" spans="1:40" x14ac:dyDescent="0.35">
      <c r="A28">
        <f t="shared" si="0"/>
        <v>27</v>
      </c>
      <c r="B28" s="11" t="s">
        <v>39</v>
      </c>
      <c r="C28" s="11"/>
      <c r="D28" t="s">
        <v>85</v>
      </c>
      <c r="E28" t="s">
        <v>93</v>
      </c>
      <c r="G28" t="s">
        <v>107</v>
      </c>
      <c r="H28" t="s">
        <v>107</v>
      </c>
      <c r="P28" t="s">
        <v>119</v>
      </c>
      <c r="Q28">
        <f t="shared" si="1"/>
        <v>87</v>
      </c>
      <c r="V28" t="str">
        <v>yes</v>
      </c>
      <c r="W28">
        <f>COUNTIF($H$2:$H$91,V28)</f>
        <v>19</v>
      </c>
      <c r="AE28" t="s">
        <v>91</v>
      </c>
      <c r="AF28" t="s">
        <v>91</v>
      </c>
      <c r="AG28" t="s">
        <v>91</v>
      </c>
      <c r="AH28" t="s">
        <v>91</v>
      </c>
      <c r="AJ28" t="s">
        <v>176</v>
      </c>
      <c r="AL28">
        <v>1</v>
      </c>
      <c r="AM28">
        <v>1</v>
      </c>
    </row>
    <row r="29" spans="1:40" x14ac:dyDescent="0.35">
      <c r="A29">
        <f t="shared" si="0"/>
        <v>28</v>
      </c>
      <c r="B29" s="11" t="s">
        <v>40</v>
      </c>
      <c r="C29" s="11"/>
      <c r="D29" t="s">
        <v>85</v>
      </c>
      <c r="E29" t="s">
        <v>91</v>
      </c>
      <c r="G29" t="s">
        <v>107</v>
      </c>
      <c r="H29" t="s">
        <v>107</v>
      </c>
      <c r="P29" t="s">
        <v>119</v>
      </c>
      <c r="Q29">
        <f t="shared" si="1"/>
        <v>88</v>
      </c>
      <c r="AE29" t="s">
        <v>90</v>
      </c>
      <c r="AF29" t="s">
        <v>177</v>
      </c>
      <c r="AG29" t="s">
        <v>90</v>
      </c>
      <c r="AH29" t="s">
        <v>174</v>
      </c>
      <c r="AJ29" t="s">
        <v>175</v>
      </c>
      <c r="AL29">
        <v>1</v>
      </c>
      <c r="AN29">
        <v>1</v>
      </c>
    </row>
    <row r="30" spans="1:40" x14ac:dyDescent="0.35">
      <c r="A30">
        <f t="shared" si="0"/>
        <v>29</v>
      </c>
      <c r="B30" s="5" t="s">
        <v>41</v>
      </c>
      <c r="C30" s="5" t="s">
        <v>3</v>
      </c>
      <c r="D30" t="s">
        <v>85</v>
      </c>
      <c r="E30" t="s">
        <v>91</v>
      </c>
      <c r="G30" t="s">
        <v>107</v>
      </c>
      <c r="H30" t="s">
        <v>108</v>
      </c>
      <c r="P30" t="s">
        <v>119</v>
      </c>
      <c r="Q30">
        <f t="shared" si="1"/>
        <v>89</v>
      </c>
      <c r="AE30" t="s">
        <v>93</v>
      </c>
      <c r="AF30" t="s">
        <v>68</v>
      </c>
      <c r="AG30" t="s">
        <v>93</v>
      </c>
      <c r="AH30" t="s">
        <v>68</v>
      </c>
      <c r="AJ30" t="s">
        <v>98</v>
      </c>
      <c r="AK30">
        <v>1</v>
      </c>
      <c r="AN30">
        <v>1</v>
      </c>
    </row>
    <row r="31" spans="1:40" x14ac:dyDescent="0.35">
      <c r="A31">
        <f t="shared" si="0"/>
        <v>30</v>
      </c>
      <c r="B31" s="11" t="s">
        <v>12</v>
      </c>
      <c r="C31" s="11"/>
      <c r="D31" t="s">
        <v>85</v>
      </c>
      <c r="E31" t="s">
        <v>95</v>
      </c>
      <c r="G31" t="s">
        <v>107</v>
      </c>
      <c r="H31" t="s">
        <v>107</v>
      </c>
      <c r="P31" t="s">
        <v>119</v>
      </c>
      <c r="Q31">
        <f t="shared" si="1"/>
        <v>90</v>
      </c>
      <c r="AE31" t="s">
        <v>96</v>
      </c>
      <c r="AF31" t="s">
        <v>96</v>
      </c>
      <c r="AG31" t="s">
        <v>96</v>
      </c>
      <c r="AH31" t="s">
        <v>96</v>
      </c>
    </row>
    <row r="32" spans="1:40" x14ac:dyDescent="0.35">
      <c r="A32">
        <f t="shared" si="0"/>
        <v>31</v>
      </c>
      <c r="B32" s="5" t="s">
        <v>45</v>
      </c>
      <c r="C32" s="5" t="s">
        <v>3</v>
      </c>
      <c r="D32" t="s">
        <v>86</v>
      </c>
      <c r="E32" t="s">
        <v>97</v>
      </c>
      <c r="G32" t="s">
        <v>107</v>
      </c>
      <c r="H32" t="s">
        <v>107</v>
      </c>
      <c r="P32" t="s">
        <v>0</v>
      </c>
      <c r="Q32">
        <v>1</v>
      </c>
      <c r="AE32" t="s">
        <v>92</v>
      </c>
      <c r="AF32" t="s">
        <v>92</v>
      </c>
      <c r="AG32" t="s">
        <v>92</v>
      </c>
      <c r="AH32" t="s">
        <v>92</v>
      </c>
    </row>
    <row r="33" spans="1:34" x14ac:dyDescent="0.35">
      <c r="A33">
        <f t="shared" si="0"/>
        <v>32</v>
      </c>
      <c r="B33" s="2" t="s">
        <v>43</v>
      </c>
      <c r="C33" s="2" t="s">
        <v>2</v>
      </c>
      <c r="D33" t="s">
        <v>86</v>
      </c>
      <c r="E33" t="s">
        <v>93</v>
      </c>
      <c r="G33" t="s">
        <v>107</v>
      </c>
      <c r="H33" t="s">
        <v>108</v>
      </c>
      <c r="P33" t="s">
        <v>0</v>
      </c>
      <c r="Q33">
        <f>Q32+1</f>
        <v>2</v>
      </c>
      <c r="AE33" t="s">
        <v>93</v>
      </c>
      <c r="AF33" t="s">
        <v>91</v>
      </c>
      <c r="AG33" t="s">
        <v>93</v>
      </c>
      <c r="AH33" t="s">
        <v>91</v>
      </c>
    </row>
    <row r="34" spans="1:34" x14ac:dyDescent="0.35">
      <c r="A34">
        <f t="shared" si="0"/>
        <v>33</v>
      </c>
      <c r="B34" s="11" t="s">
        <v>44</v>
      </c>
      <c r="C34" s="11"/>
      <c r="D34" t="s">
        <v>86</v>
      </c>
      <c r="E34" t="s">
        <v>96</v>
      </c>
      <c r="G34" t="s">
        <v>107</v>
      </c>
      <c r="H34" t="s">
        <v>107</v>
      </c>
      <c r="P34" t="s">
        <v>0</v>
      </c>
      <c r="Q34">
        <f t="shared" ref="Q34:Q91" si="5">Q33+1</f>
        <v>3</v>
      </c>
      <c r="AE34" t="s">
        <v>91</v>
      </c>
      <c r="AF34" t="s">
        <v>94</v>
      </c>
      <c r="AG34" t="s">
        <v>94</v>
      </c>
      <c r="AH34" t="s">
        <v>91</v>
      </c>
    </row>
    <row r="35" spans="1:34" x14ac:dyDescent="0.35">
      <c r="A35">
        <f t="shared" si="0"/>
        <v>34</v>
      </c>
      <c r="B35" s="2" t="s">
        <v>46</v>
      </c>
      <c r="C35" s="2" t="s">
        <v>2</v>
      </c>
      <c r="D35" t="s">
        <v>86</v>
      </c>
      <c r="E35" t="s">
        <v>93</v>
      </c>
      <c r="G35" t="s">
        <v>107</v>
      </c>
      <c r="H35" t="s">
        <v>107</v>
      </c>
      <c r="P35" t="s">
        <v>0</v>
      </c>
      <c r="Q35">
        <f t="shared" si="5"/>
        <v>4</v>
      </c>
      <c r="AE35" t="s">
        <v>68</v>
      </c>
      <c r="AF35" t="s">
        <v>175</v>
      </c>
      <c r="AG35" t="s">
        <v>68</v>
      </c>
      <c r="AH35" t="s">
        <v>175</v>
      </c>
    </row>
    <row r="36" spans="1:34" x14ac:dyDescent="0.35">
      <c r="A36">
        <f t="shared" si="0"/>
        <v>35</v>
      </c>
      <c r="B36" s="2" t="s">
        <v>47</v>
      </c>
      <c r="C36" s="2" t="s">
        <v>2</v>
      </c>
      <c r="D36" t="s">
        <v>86</v>
      </c>
      <c r="E36" t="s">
        <v>95</v>
      </c>
      <c r="G36" t="s">
        <v>108</v>
      </c>
      <c r="H36" t="s">
        <v>107</v>
      </c>
      <c r="P36" t="s">
        <v>0</v>
      </c>
      <c r="Q36">
        <f t="shared" si="5"/>
        <v>5</v>
      </c>
      <c r="AE36" t="s">
        <v>92</v>
      </c>
      <c r="AF36" t="s">
        <v>176</v>
      </c>
      <c r="AG36" t="s">
        <v>176</v>
      </c>
      <c r="AH36" t="s">
        <v>92</v>
      </c>
    </row>
    <row r="37" spans="1:34" s="18" customFormat="1" x14ac:dyDescent="0.35">
      <c r="A37" s="18">
        <f t="shared" si="0"/>
        <v>36</v>
      </c>
      <c r="B37" s="18" t="s">
        <v>48</v>
      </c>
      <c r="D37" s="18" t="s">
        <v>86</v>
      </c>
      <c r="E37" s="18" t="s">
        <v>92</v>
      </c>
      <c r="G37" s="18" t="s">
        <v>107</v>
      </c>
      <c r="H37" s="18" t="s">
        <v>107</v>
      </c>
      <c r="P37" s="18" t="s">
        <v>0</v>
      </c>
      <c r="Q37" s="18">
        <f t="shared" si="5"/>
        <v>6</v>
      </c>
      <c r="AA37" s="11"/>
      <c r="AB37" s="11"/>
    </row>
    <row r="38" spans="1:34" x14ac:dyDescent="0.35">
      <c r="A38">
        <f t="shared" si="0"/>
        <v>37</v>
      </c>
      <c r="B38" s="11" t="s">
        <v>49</v>
      </c>
      <c r="C38" s="11"/>
      <c r="D38" t="s">
        <v>86</v>
      </c>
      <c r="E38" t="s">
        <v>92</v>
      </c>
      <c r="G38" t="s">
        <v>107</v>
      </c>
      <c r="H38" t="s">
        <v>108</v>
      </c>
      <c r="P38" t="s">
        <v>0</v>
      </c>
      <c r="Q38">
        <f t="shared" si="5"/>
        <v>7</v>
      </c>
    </row>
    <row r="39" spans="1:34" x14ac:dyDescent="0.35">
      <c r="A39">
        <f t="shared" si="0"/>
        <v>38</v>
      </c>
      <c r="B39" s="5" t="s">
        <v>50</v>
      </c>
      <c r="C39" s="5" t="s">
        <v>3</v>
      </c>
      <c r="D39" t="s">
        <v>86</v>
      </c>
      <c r="E39" t="s">
        <v>93</v>
      </c>
      <c r="G39" t="s">
        <v>108</v>
      </c>
      <c r="H39" t="s">
        <v>107</v>
      </c>
      <c r="P39" t="s">
        <v>0</v>
      </c>
      <c r="Q39">
        <f t="shared" si="5"/>
        <v>8</v>
      </c>
    </row>
    <row r="40" spans="1:34" x14ac:dyDescent="0.35">
      <c r="A40">
        <f t="shared" si="0"/>
        <v>39</v>
      </c>
      <c r="B40" s="11" t="s">
        <v>51</v>
      </c>
      <c r="C40" s="11"/>
      <c r="D40" t="s">
        <v>86</v>
      </c>
      <c r="E40" t="s">
        <v>68</v>
      </c>
      <c r="G40" t="s">
        <v>107</v>
      </c>
      <c r="H40" t="s">
        <v>107</v>
      </c>
      <c r="P40" t="s">
        <v>0</v>
      </c>
      <c r="Q40">
        <f t="shared" si="5"/>
        <v>9</v>
      </c>
    </row>
    <row r="41" spans="1:34" x14ac:dyDescent="0.35">
      <c r="A41">
        <f t="shared" si="0"/>
        <v>40</v>
      </c>
      <c r="B41" s="11" t="s">
        <v>52</v>
      </c>
      <c r="C41" s="11"/>
      <c r="D41" t="s">
        <v>86</v>
      </c>
      <c r="E41" t="s">
        <v>89</v>
      </c>
      <c r="G41" t="s">
        <v>107</v>
      </c>
      <c r="H41" t="s">
        <v>108</v>
      </c>
      <c r="P41" t="s">
        <v>0</v>
      </c>
      <c r="Q41">
        <f t="shared" si="5"/>
        <v>10</v>
      </c>
    </row>
    <row r="42" spans="1:34" x14ac:dyDescent="0.35">
      <c r="A42">
        <f t="shared" si="0"/>
        <v>41</v>
      </c>
      <c r="B42" s="2" t="s">
        <v>53</v>
      </c>
      <c r="C42" s="2" t="s">
        <v>2</v>
      </c>
      <c r="D42" t="s">
        <v>86</v>
      </c>
      <c r="E42" t="s">
        <v>91</v>
      </c>
      <c r="G42" t="s">
        <v>107</v>
      </c>
      <c r="H42" t="s">
        <v>107</v>
      </c>
      <c r="P42" t="s">
        <v>0</v>
      </c>
      <c r="Q42">
        <f t="shared" si="5"/>
        <v>11</v>
      </c>
    </row>
    <row r="43" spans="1:34" x14ac:dyDescent="0.35">
      <c r="A43">
        <f t="shared" si="0"/>
        <v>42</v>
      </c>
      <c r="B43" s="2" t="s">
        <v>54</v>
      </c>
      <c r="C43" s="2" t="s">
        <v>2</v>
      </c>
      <c r="D43" t="s">
        <v>86</v>
      </c>
      <c r="E43" t="s">
        <v>68</v>
      </c>
      <c r="G43" t="s">
        <v>107</v>
      </c>
      <c r="H43" t="s">
        <v>108</v>
      </c>
      <c r="P43" t="s">
        <v>0</v>
      </c>
      <c r="Q43">
        <f t="shared" si="5"/>
        <v>12</v>
      </c>
      <c r="AA43" s="19"/>
      <c r="AB43" s="19"/>
    </row>
    <row r="44" spans="1:34" x14ac:dyDescent="0.35">
      <c r="A44">
        <f t="shared" si="0"/>
        <v>43</v>
      </c>
      <c r="B44" s="11" t="s">
        <v>55</v>
      </c>
      <c r="C44" s="11"/>
      <c r="D44" t="s">
        <v>86</v>
      </c>
      <c r="E44" t="s">
        <v>92</v>
      </c>
      <c r="G44" t="s">
        <v>107</v>
      </c>
      <c r="H44" t="s">
        <v>107</v>
      </c>
      <c r="P44" t="s">
        <v>0</v>
      </c>
      <c r="Q44">
        <f t="shared" si="5"/>
        <v>13</v>
      </c>
      <c r="AA44" s="19"/>
      <c r="AB44" s="19"/>
    </row>
    <row r="45" spans="1:34" x14ac:dyDescent="0.35">
      <c r="A45">
        <f t="shared" si="0"/>
        <v>44</v>
      </c>
      <c r="B45" s="2" t="s">
        <v>56</v>
      </c>
      <c r="C45" s="2" t="s">
        <v>2</v>
      </c>
      <c r="D45" t="s">
        <v>86</v>
      </c>
      <c r="E45" t="s">
        <v>92</v>
      </c>
      <c r="G45" t="s">
        <v>108</v>
      </c>
      <c r="H45" t="s">
        <v>107</v>
      </c>
      <c r="P45" t="s">
        <v>0</v>
      </c>
      <c r="Q45">
        <f t="shared" si="5"/>
        <v>14</v>
      </c>
    </row>
    <row r="46" spans="1:34" x14ac:dyDescent="0.35">
      <c r="A46">
        <f t="shared" si="0"/>
        <v>45</v>
      </c>
      <c r="B46" s="11" t="s">
        <v>57</v>
      </c>
      <c r="C46" s="11"/>
      <c r="D46" t="s">
        <v>86</v>
      </c>
      <c r="E46" t="s">
        <v>91</v>
      </c>
      <c r="G46" t="s">
        <v>107</v>
      </c>
      <c r="H46" t="s">
        <v>108</v>
      </c>
      <c r="P46" t="s">
        <v>0</v>
      </c>
      <c r="Q46">
        <f t="shared" si="5"/>
        <v>15</v>
      </c>
    </row>
    <row r="47" spans="1:34" s="17" customFormat="1" x14ac:dyDescent="0.35">
      <c r="A47" s="17">
        <f t="shared" si="0"/>
        <v>46</v>
      </c>
      <c r="B47" s="17" t="s">
        <v>58</v>
      </c>
      <c r="D47" s="17" t="s">
        <v>86</v>
      </c>
      <c r="E47" s="17" t="s">
        <v>89</v>
      </c>
      <c r="G47" s="17" t="s">
        <v>108</v>
      </c>
      <c r="H47" s="17" t="s">
        <v>107</v>
      </c>
      <c r="P47" s="17" t="s">
        <v>0</v>
      </c>
      <c r="Q47" s="17">
        <f t="shared" si="5"/>
        <v>16</v>
      </c>
      <c r="AA47" s="11"/>
      <c r="AB47" s="11"/>
    </row>
    <row r="48" spans="1:34" s="17" customFormat="1" x14ac:dyDescent="0.35">
      <c r="A48" s="17">
        <f t="shared" si="0"/>
        <v>47</v>
      </c>
      <c r="B48" s="17" t="s">
        <v>59</v>
      </c>
      <c r="D48" s="17" t="s">
        <v>86</v>
      </c>
      <c r="E48" s="17" t="s">
        <v>92</v>
      </c>
      <c r="G48" s="17" t="s">
        <v>107</v>
      </c>
      <c r="H48" s="17" t="s">
        <v>108</v>
      </c>
      <c r="P48" s="17" t="s">
        <v>0</v>
      </c>
      <c r="Q48" s="17">
        <f t="shared" si="5"/>
        <v>17</v>
      </c>
      <c r="AA48" s="11"/>
      <c r="AB48" s="11"/>
    </row>
    <row r="49" spans="1:28" x14ac:dyDescent="0.35">
      <c r="A49">
        <f t="shared" si="0"/>
        <v>48</v>
      </c>
      <c r="B49" s="5" t="s">
        <v>60</v>
      </c>
      <c r="C49" s="5" t="s">
        <v>3</v>
      </c>
      <c r="D49" t="s">
        <v>86</v>
      </c>
      <c r="E49" t="s">
        <v>89</v>
      </c>
      <c r="G49" t="s">
        <v>107</v>
      </c>
      <c r="H49" t="s">
        <v>107</v>
      </c>
      <c r="P49" t="s">
        <v>0</v>
      </c>
      <c r="Q49">
        <f t="shared" si="5"/>
        <v>18</v>
      </c>
    </row>
    <row r="50" spans="1:28" x14ac:dyDescent="0.35">
      <c r="A50">
        <f t="shared" si="0"/>
        <v>49</v>
      </c>
      <c r="B50" s="11" t="s">
        <v>61</v>
      </c>
      <c r="C50" s="11"/>
      <c r="D50" t="s">
        <v>86</v>
      </c>
      <c r="E50" t="s">
        <v>92</v>
      </c>
      <c r="G50" t="s">
        <v>107</v>
      </c>
      <c r="H50" t="s">
        <v>107</v>
      </c>
      <c r="P50" t="s">
        <v>10</v>
      </c>
      <c r="Q50">
        <f t="shared" si="5"/>
        <v>19</v>
      </c>
    </row>
    <row r="51" spans="1:28" x14ac:dyDescent="0.35">
      <c r="A51">
        <f t="shared" si="0"/>
        <v>50</v>
      </c>
      <c r="B51" s="5" t="s">
        <v>104</v>
      </c>
      <c r="C51" s="5" t="s">
        <v>3</v>
      </c>
      <c r="D51" t="s">
        <v>86</v>
      </c>
      <c r="E51" t="s">
        <v>93</v>
      </c>
      <c r="G51" t="s">
        <v>107</v>
      </c>
      <c r="H51" t="s">
        <v>108</v>
      </c>
      <c r="P51" t="s">
        <v>10</v>
      </c>
      <c r="Q51">
        <f t="shared" si="5"/>
        <v>20</v>
      </c>
    </row>
    <row r="52" spans="1:28" x14ac:dyDescent="0.35">
      <c r="A52">
        <f t="shared" si="0"/>
        <v>51</v>
      </c>
      <c r="B52" s="11" t="s">
        <v>62</v>
      </c>
      <c r="C52" s="11"/>
      <c r="D52" t="s">
        <v>86</v>
      </c>
      <c r="E52" t="s">
        <v>68</v>
      </c>
      <c r="G52" t="s">
        <v>107</v>
      </c>
      <c r="H52" t="s">
        <v>107</v>
      </c>
      <c r="P52" t="s">
        <v>10</v>
      </c>
      <c r="Q52">
        <f t="shared" si="5"/>
        <v>21</v>
      </c>
    </row>
    <row r="53" spans="1:28" x14ac:dyDescent="0.35">
      <c r="A53">
        <f t="shared" si="0"/>
        <v>52</v>
      </c>
      <c r="B53" s="11" t="s">
        <v>63</v>
      </c>
      <c r="C53" s="11"/>
      <c r="D53" t="s">
        <v>86</v>
      </c>
      <c r="E53" t="s">
        <v>68</v>
      </c>
      <c r="G53" t="s">
        <v>107</v>
      </c>
      <c r="H53" t="s">
        <v>107</v>
      </c>
      <c r="P53" t="s">
        <v>10</v>
      </c>
      <c r="Q53">
        <f t="shared" si="5"/>
        <v>22</v>
      </c>
    </row>
    <row r="54" spans="1:28" x14ac:dyDescent="0.35">
      <c r="A54">
        <f t="shared" si="0"/>
        <v>53</v>
      </c>
      <c r="B54" s="11" t="s">
        <v>64</v>
      </c>
      <c r="C54" s="11"/>
      <c r="D54" t="s">
        <v>86</v>
      </c>
      <c r="E54" t="s">
        <v>92</v>
      </c>
      <c r="G54" t="s">
        <v>107</v>
      </c>
      <c r="H54" t="s">
        <v>107</v>
      </c>
      <c r="P54" t="s">
        <v>10</v>
      </c>
      <c r="Q54">
        <f t="shared" si="5"/>
        <v>23</v>
      </c>
    </row>
    <row r="55" spans="1:28" x14ac:dyDescent="0.35">
      <c r="A55">
        <f t="shared" si="0"/>
        <v>54</v>
      </c>
      <c r="B55" s="11" t="s">
        <v>65</v>
      </c>
      <c r="C55" s="11"/>
      <c r="D55" t="s">
        <v>86</v>
      </c>
      <c r="E55" t="s">
        <v>89</v>
      </c>
      <c r="G55" t="s">
        <v>107</v>
      </c>
      <c r="H55" t="s">
        <v>108</v>
      </c>
      <c r="P55" t="s">
        <v>10</v>
      </c>
      <c r="Q55">
        <f t="shared" si="5"/>
        <v>24</v>
      </c>
    </row>
    <row r="56" spans="1:28" x14ac:dyDescent="0.35">
      <c r="A56">
        <f t="shared" si="0"/>
        <v>55</v>
      </c>
      <c r="B56" s="2" t="s">
        <v>66</v>
      </c>
      <c r="C56" s="2" t="s">
        <v>2</v>
      </c>
      <c r="D56" t="s">
        <v>86</v>
      </c>
      <c r="E56" t="s">
        <v>68</v>
      </c>
      <c r="G56" t="s">
        <v>108</v>
      </c>
      <c r="H56" t="s">
        <v>107</v>
      </c>
      <c r="P56" t="s">
        <v>10</v>
      </c>
      <c r="Q56">
        <f t="shared" si="5"/>
        <v>25</v>
      </c>
    </row>
    <row r="57" spans="1:28" x14ac:dyDescent="0.35">
      <c r="A57">
        <f t="shared" si="0"/>
        <v>56</v>
      </c>
      <c r="B57" s="2" t="s">
        <v>67</v>
      </c>
      <c r="C57" s="2" t="s">
        <v>2</v>
      </c>
      <c r="D57" t="s">
        <v>86</v>
      </c>
      <c r="E57" t="s">
        <v>90</v>
      </c>
      <c r="G57" t="s">
        <v>107</v>
      </c>
      <c r="H57" t="s">
        <v>108</v>
      </c>
      <c r="P57" t="s">
        <v>10</v>
      </c>
      <c r="Q57">
        <f t="shared" si="5"/>
        <v>26</v>
      </c>
    </row>
    <row r="58" spans="1:28" x14ac:dyDescent="0.35">
      <c r="A58">
        <f t="shared" si="0"/>
        <v>57</v>
      </c>
      <c r="B58" s="5" t="s">
        <v>68</v>
      </c>
      <c r="C58" s="5" t="s">
        <v>3</v>
      </c>
      <c r="D58" t="s">
        <v>86</v>
      </c>
      <c r="E58" t="s">
        <v>68</v>
      </c>
      <c r="G58" t="s">
        <v>107</v>
      </c>
      <c r="H58" t="s">
        <v>108</v>
      </c>
      <c r="P58" t="s">
        <v>10</v>
      </c>
      <c r="Q58">
        <f t="shared" si="5"/>
        <v>27</v>
      </c>
    </row>
    <row r="59" spans="1:28" x14ac:dyDescent="0.35">
      <c r="A59">
        <f t="shared" si="0"/>
        <v>58</v>
      </c>
      <c r="B59" s="5" t="s">
        <v>69</v>
      </c>
      <c r="C59" s="5" t="s">
        <v>3</v>
      </c>
      <c r="D59" t="s">
        <v>86</v>
      </c>
      <c r="E59" t="s">
        <v>95</v>
      </c>
      <c r="G59" t="s">
        <v>107</v>
      </c>
      <c r="H59" t="s">
        <v>107</v>
      </c>
      <c r="P59" t="s">
        <v>10</v>
      </c>
      <c r="Q59">
        <f t="shared" si="5"/>
        <v>28</v>
      </c>
    </row>
    <row r="60" spans="1:28" s="18" customFormat="1" x14ac:dyDescent="0.35">
      <c r="A60" s="18">
        <f t="shared" si="0"/>
        <v>59</v>
      </c>
      <c r="B60" s="18" t="s">
        <v>70</v>
      </c>
      <c r="D60" s="18" t="s">
        <v>86</v>
      </c>
      <c r="E60" s="18" t="s">
        <v>92</v>
      </c>
      <c r="G60" s="18" t="s">
        <v>107</v>
      </c>
      <c r="H60" s="18" t="s">
        <v>108</v>
      </c>
      <c r="P60" s="18" t="s">
        <v>10</v>
      </c>
      <c r="Q60" s="18">
        <f t="shared" si="5"/>
        <v>29</v>
      </c>
      <c r="AA60" s="11"/>
      <c r="AB60" s="11"/>
    </row>
    <row r="61" spans="1:28" x14ac:dyDescent="0.35">
      <c r="A61">
        <f t="shared" si="0"/>
        <v>60</v>
      </c>
      <c r="B61" s="5" t="s">
        <v>71</v>
      </c>
      <c r="C61" s="5" t="s">
        <v>3</v>
      </c>
      <c r="D61" t="s">
        <v>86</v>
      </c>
      <c r="E61" t="s">
        <v>98</v>
      </c>
      <c r="G61" t="s">
        <v>108</v>
      </c>
      <c r="H61" t="s">
        <v>107</v>
      </c>
      <c r="P61" t="s">
        <v>10</v>
      </c>
      <c r="Q61">
        <f t="shared" si="5"/>
        <v>30</v>
      </c>
    </row>
    <row r="62" spans="1:28" x14ac:dyDescent="0.35">
      <c r="A62">
        <f t="shared" si="0"/>
        <v>61</v>
      </c>
      <c r="B62" s="5" t="s">
        <v>72</v>
      </c>
      <c r="C62" s="5" t="s">
        <v>3</v>
      </c>
      <c r="D62" t="s">
        <v>86</v>
      </c>
      <c r="E62" t="s">
        <v>93</v>
      </c>
      <c r="G62" t="s">
        <v>108</v>
      </c>
      <c r="H62" t="s">
        <v>107</v>
      </c>
      <c r="P62" t="s">
        <v>116</v>
      </c>
      <c r="Q62">
        <f t="shared" si="5"/>
        <v>31</v>
      </c>
    </row>
    <row r="63" spans="1:28" x14ac:dyDescent="0.35">
      <c r="A63">
        <f t="shared" si="0"/>
        <v>62</v>
      </c>
      <c r="B63" s="11" t="s">
        <v>73</v>
      </c>
      <c r="C63" s="11"/>
      <c r="D63" t="s">
        <v>86</v>
      </c>
      <c r="E63" t="s">
        <v>94</v>
      </c>
      <c r="G63" t="s">
        <v>108</v>
      </c>
      <c r="H63" t="s">
        <v>107</v>
      </c>
      <c r="P63" t="s">
        <v>116</v>
      </c>
      <c r="Q63">
        <f t="shared" si="5"/>
        <v>32</v>
      </c>
    </row>
    <row r="64" spans="1:28" x14ac:dyDescent="0.35">
      <c r="A64">
        <f t="shared" si="0"/>
        <v>63</v>
      </c>
      <c r="B64" s="11" t="s">
        <v>74</v>
      </c>
      <c r="C64" s="11"/>
      <c r="D64" t="s">
        <v>86</v>
      </c>
      <c r="E64" t="s">
        <v>68</v>
      </c>
      <c r="G64" t="s">
        <v>108</v>
      </c>
      <c r="H64" t="s">
        <v>107</v>
      </c>
      <c r="P64" t="s">
        <v>116</v>
      </c>
      <c r="Q64">
        <f t="shared" si="5"/>
        <v>33</v>
      </c>
    </row>
    <row r="65" spans="1:28" x14ac:dyDescent="0.35">
      <c r="A65">
        <f t="shared" si="0"/>
        <v>64</v>
      </c>
      <c r="B65" s="2" t="s">
        <v>75</v>
      </c>
      <c r="C65" s="2" t="s">
        <v>2</v>
      </c>
      <c r="D65" t="s">
        <v>86</v>
      </c>
      <c r="E65" t="s">
        <v>91</v>
      </c>
      <c r="G65" t="s">
        <v>107</v>
      </c>
      <c r="H65" t="s">
        <v>107</v>
      </c>
      <c r="P65" t="s">
        <v>116</v>
      </c>
      <c r="Q65">
        <f t="shared" si="5"/>
        <v>34</v>
      </c>
    </row>
    <row r="66" spans="1:28" x14ac:dyDescent="0.35">
      <c r="A66">
        <f t="shared" si="0"/>
        <v>65</v>
      </c>
      <c r="B66" s="2" t="s">
        <v>76</v>
      </c>
      <c r="C66" s="2" t="s">
        <v>2</v>
      </c>
      <c r="D66" t="s">
        <v>86</v>
      </c>
      <c r="E66" t="s">
        <v>95</v>
      </c>
      <c r="G66" t="s">
        <v>107</v>
      </c>
      <c r="H66" t="s">
        <v>107</v>
      </c>
      <c r="P66" t="s">
        <v>116</v>
      </c>
      <c r="Q66">
        <f t="shared" si="5"/>
        <v>35</v>
      </c>
    </row>
    <row r="67" spans="1:28" x14ac:dyDescent="0.35">
      <c r="A67">
        <f t="shared" si="0"/>
        <v>66</v>
      </c>
      <c r="B67" s="11" t="s">
        <v>77</v>
      </c>
      <c r="C67" s="11"/>
      <c r="D67" t="s">
        <v>86</v>
      </c>
      <c r="E67" t="s">
        <v>90</v>
      </c>
      <c r="G67" t="s">
        <v>109</v>
      </c>
      <c r="H67" t="s">
        <v>107</v>
      </c>
      <c r="P67" t="s">
        <v>116</v>
      </c>
      <c r="Q67">
        <f t="shared" si="5"/>
        <v>36</v>
      </c>
    </row>
    <row r="68" spans="1:28" x14ac:dyDescent="0.35">
      <c r="A68">
        <f t="shared" ref="A68:A91" si="6">A67+1</f>
        <v>67</v>
      </c>
      <c r="B68" s="11" t="s">
        <v>105</v>
      </c>
      <c r="C68" s="11"/>
      <c r="D68" t="s">
        <v>86</v>
      </c>
      <c r="E68" t="s">
        <v>99</v>
      </c>
      <c r="G68" t="s">
        <v>108</v>
      </c>
      <c r="H68" t="s">
        <v>107</v>
      </c>
      <c r="P68" t="s">
        <v>116</v>
      </c>
      <c r="Q68">
        <f t="shared" si="5"/>
        <v>37</v>
      </c>
    </row>
    <row r="69" spans="1:28" x14ac:dyDescent="0.35">
      <c r="A69">
        <f t="shared" si="6"/>
        <v>68</v>
      </c>
      <c r="B69" s="2" t="s">
        <v>78</v>
      </c>
      <c r="C69" s="2" t="s">
        <v>2</v>
      </c>
      <c r="D69" t="s">
        <v>86</v>
      </c>
      <c r="E69" t="s">
        <v>94</v>
      </c>
      <c r="G69" t="s">
        <v>107</v>
      </c>
      <c r="H69" t="s">
        <v>107</v>
      </c>
      <c r="P69" t="s">
        <v>116</v>
      </c>
      <c r="Q69">
        <f t="shared" si="5"/>
        <v>38</v>
      </c>
    </row>
    <row r="70" spans="1:28" x14ac:dyDescent="0.35">
      <c r="A70">
        <f t="shared" si="6"/>
        <v>69</v>
      </c>
      <c r="B70" s="11" t="s">
        <v>79</v>
      </c>
      <c r="C70" s="11"/>
      <c r="D70" t="s">
        <v>86</v>
      </c>
      <c r="E70" t="s">
        <v>93</v>
      </c>
      <c r="G70" t="s">
        <v>107</v>
      </c>
      <c r="H70" t="s">
        <v>107</v>
      </c>
      <c r="P70" t="s">
        <v>116</v>
      </c>
      <c r="Q70">
        <f t="shared" si="5"/>
        <v>39</v>
      </c>
    </row>
    <row r="71" spans="1:28" x14ac:dyDescent="0.35">
      <c r="A71">
        <f t="shared" si="6"/>
        <v>70</v>
      </c>
      <c r="B71" s="11" t="s">
        <v>80</v>
      </c>
      <c r="C71" s="11"/>
      <c r="D71" t="s">
        <v>86</v>
      </c>
      <c r="E71" t="s">
        <v>92</v>
      </c>
      <c r="G71" t="s">
        <v>109</v>
      </c>
      <c r="H71" t="s">
        <v>107</v>
      </c>
      <c r="P71" t="s">
        <v>116</v>
      </c>
      <c r="Q71">
        <f t="shared" si="5"/>
        <v>40</v>
      </c>
    </row>
    <row r="72" spans="1:28" x14ac:dyDescent="0.35">
      <c r="A72">
        <f t="shared" si="6"/>
        <v>71</v>
      </c>
      <c r="B72" s="11" t="s">
        <v>120</v>
      </c>
      <c r="C72" s="11"/>
      <c r="D72" t="s">
        <v>86</v>
      </c>
      <c r="E72" t="s">
        <v>98</v>
      </c>
      <c r="G72" t="s">
        <v>107</v>
      </c>
      <c r="H72" t="s">
        <v>108</v>
      </c>
      <c r="P72" t="s">
        <v>116</v>
      </c>
      <c r="Q72">
        <f t="shared" si="5"/>
        <v>41</v>
      </c>
    </row>
    <row r="73" spans="1:28" x14ac:dyDescent="0.35">
      <c r="A73">
        <f t="shared" si="6"/>
        <v>72</v>
      </c>
      <c r="B73" s="11" t="s">
        <v>121</v>
      </c>
      <c r="C73" s="11"/>
      <c r="D73" t="s">
        <v>86</v>
      </c>
      <c r="E73" t="s">
        <v>91</v>
      </c>
      <c r="G73" t="s">
        <v>107</v>
      </c>
      <c r="H73" t="s">
        <v>107</v>
      </c>
      <c r="P73" t="s">
        <v>116</v>
      </c>
      <c r="Q73">
        <f t="shared" si="5"/>
        <v>42</v>
      </c>
    </row>
    <row r="74" spans="1:28" x14ac:dyDescent="0.35">
      <c r="A74">
        <f t="shared" si="6"/>
        <v>73</v>
      </c>
      <c r="B74" s="5" t="s">
        <v>122</v>
      </c>
      <c r="C74" s="5" t="s">
        <v>3</v>
      </c>
      <c r="D74" t="s">
        <v>86</v>
      </c>
      <c r="E74" t="s">
        <v>95</v>
      </c>
      <c r="G74" t="s">
        <v>108</v>
      </c>
      <c r="H74" t="s">
        <v>107</v>
      </c>
      <c r="P74" t="s">
        <v>116</v>
      </c>
      <c r="Q74">
        <f t="shared" si="5"/>
        <v>43</v>
      </c>
    </row>
    <row r="75" spans="1:28" x14ac:dyDescent="0.35">
      <c r="A75">
        <f t="shared" si="6"/>
        <v>74</v>
      </c>
      <c r="B75" s="2" t="s">
        <v>123</v>
      </c>
      <c r="C75" s="2" t="s">
        <v>2</v>
      </c>
      <c r="D75" t="s">
        <v>86</v>
      </c>
      <c r="E75" t="s">
        <v>92</v>
      </c>
      <c r="G75" t="s">
        <v>108</v>
      </c>
      <c r="H75" t="s">
        <v>107</v>
      </c>
      <c r="P75" t="s">
        <v>116</v>
      </c>
      <c r="Q75">
        <f t="shared" si="5"/>
        <v>44</v>
      </c>
    </row>
    <row r="76" spans="1:28" x14ac:dyDescent="0.35">
      <c r="A76">
        <f t="shared" si="6"/>
        <v>75</v>
      </c>
      <c r="B76" s="11" t="s">
        <v>124</v>
      </c>
      <c r="C76" s="11"/>
      <c r="D76" t="s">
        <v>86</v>
      </c>
      <c r="E76" t="s">
        <v>93</v>
      </c>
      <c r="G76" t="s">
        <v>107</v>
      </c>
      <c r="H76" t="s">
        <v>107</v>
      </c>
      <c r="P76" t="s">
        <v>116</v>
      </c>
      <c r="Q76">
        <f t="shared" si="5"/>
        <v>45</v>
      </c>
      <c r="AA76" s="19"/>
      <c r="AB76" s="19"/>
    </row>
    <row r="77" spans="1:28" x14ac:dyDescent="0.35">
      <c r="A77">
        <f t="shared" si="6"/>
        <v>76</v>
      </c>
      <c r="B77" s="5" t="s">
        <v>125</v>
      </c>
      <c r="C77" s="5" t="s">
        <v>3</v>
      </c>
      <c r="D77" t="s">
        <v>86</v>
      </c>
      <c r="E77" t="s">
        <v>96</v>
      </c>
      <c r="G77" t="s">
        <v>107</v>
      </c>
      <c r="H77" t="s">
        <v>108</v>
      </c>
      <c r="P77" t="s">
        <v>116</v>
      </c>
      <c r="Q77">
        <f t="shared" si="5"/>
        <v>46</v>
      </c>
    </row>
    <row r="78" spans="1:28" x14ac:dyDescent="0.35">
      <c r="A78">
        <f t="shared" si="6"/>
        <v>77</v>
      </c>
      <c r="B78" s="2" t="s">
        <v>126</v>
      </c>
      <c r="C78" s="2" t="s">
        <v>2</v>
      </c>
      <c r="D78" t="s">
        <v>86</v>
      </c>
      <c r="E78" t="s">
        <v>93</v>
      </c>
      <c r="G78" t="s">
        <v>107</v>
      </c>
      <c r="H78" t="s">
        <v>107</v>
      </c>
      <c r="P78" t="s">
        <v>116</v>
      </c>
      <c r="Q78">
        <f t="shared" si="5"/>
        <v>47</v>
      </c>
    </row>
    <row r="79" spans="1:28" x14ac:dyDescent="0.35">
      <c r="A79">
        <f t="shared" si="6"/>
        <v>78</v>
      </c>
      <c r="B79" s="11" t="s">
        <v>127</v>
      </c>
      <c r="C79" s="11"/>
      <c r="D79" t="s">
        <v>86</v>
      </c>
      <c r="E79" t="s">
        <v>96</v>
      </c>
      <c r="G79" t="s">
        <v>107</v>
      </c>
      <c r="H79" t="s">
        <v>107</v>
      </c>
      <c r="P79" t="s">
        <v>116</v>
      </c>
      <c r="Q79">
        <f t="shared" si="5"/>
        <v>48</v>
      </c>
    </row>
    <row r="80" spans="1:28" s="17" customFormat="1" x14ac:dyDescent="0.35">
      <c r="A80" s="17">
        <f t="shared" si="6"/>
        <v>79</v>
      </c>
      <c r="B80" s="17" t="s">
        <v>128</v>
      </c>
      <c r="D80" s="17" t="s">
        <v>86</v>
      </c>
      <c r="E80" s="17" t="s">
        <v>98</v>
      </c>
      <c r="G80" s="17" t="s">
        <v>108</v>
      </c>
      <c r="H80" s="17" t="s">
        <v>107</v>
      </c>
      <c r="P80" s="17" t="s">
        <v>117</v>
      </c>
      <c r="Q80" s="17">
        <f t="shared" si="5"/>
        <v>49</v>
      </c>
      <c r="AA80" s="11"/>
      <c r="AB80" s="11"/>
    </row>
    <row r="81" spans="1:17" x14ac:dyDescent="0.35">
      <c r="A81">
        <f t="shared" si="6"/>
        <v>80</v>
      </c>
      <c r="B81" s="11" t="s">
        <v>129</v>
      </c>
      <c r="C81" s="11"/>
      <c r="D81" t="s">
        <v>86</v>
      </c>
      <c r="E81" t="s">
        <v>89</v>
      </c>
      <c r="G81" t="s">
        <v>107</v>
      </c>
      <c r="H81" t="s">
        <v>107</v>
      </c>
      <c r="P81" t="s">
        <v>117</v>
      </c>
      <c r="Q81">
        <f t="shared" si="5"/>
        <v>50</v>
      </c>
    </row>
    <row r="82" spans="1:17" x14ac:dyDescent="0.35">
      <c r="A82">
        <f t="shared" si="6"/>
        <v>81</v>
      </c>
      <c r="B82" s="2" t="s">
        <v>130</v>
      </c>
      <c r="C82" s="2" t="s">
        <v>2</v>
      </c>
      <c r="D82" t="s">
        <v>86</v>
      </c>
      <c r="E82" t="s">
        <v>91</v>
      </c>
      <c r="G82" t="s">
        <v>107</v>
      </c>
      <c r="H82" t="s">
        <v>108</v>
      </c>
      <c r="P82" t="s">
        <v>117</v>
      </c>
      <c r="Q82">
        <f t="shared" si="5"/>
        <v>51</v>
      </c>
    </row>
    <row r="83" spans="1:17" x14ac:dyDescent="0.35">
      <c r="A83">
        <f t="shared" si="6"/>
        <v>82</v>
      </c>
      <c r="B83" s="5" t="s">
        <v>131</v>
      </c>
      <c r="C83" s="5" t="s">
        <v>3</v>
      </c>
      <c r="D83" t="s">
        <v>86</v>
      </c>
      <c r="E83" t="s">
        <v>68</v>
      </c>
      <c r="G83" t="s">
        <v>108</v>
      </c>
      <c r="H83" t="s">
        <v>107</v>
      </c>
      <c r="P83" t="s">
        <v>117</v>
      </c>
      <c r="Q83">
        <f t="shared" si="5"/>
        <v>52</v>
      </c>
    </row>
    <row r="84" spans="1:17" x14ac:dyDescent="0.35">
      <c r="A84">
        <f t="shared" si="6"/>
        <v>83</v>
      </c>
      <c r="B84" s="11" t="s">
        <v>132</v>
      </c>
      <c r="C84" s="11"/>
      <c r="D84" t="s">
        <v>86</v>
      </c>
      <c r="E84" t="s">
        <v>96</v>
      </c>
      <c r="G84" t="s">
        <v>108</v>
      </c>
      <c r="H84" t="s">
        <v>107</v>
      </c>
      <c r="P84" t="s">
        <v>117</v>
      </c>
      <c r="Q84">
        <f t="shared" si="5"/>
        <v>53</v>
      </c>
    </row>
    <row r="85" spans="1:17" x14ac:dyDescent="0.35">
      <c r="A85">
        <f t="shared" si="6"/>
        <v>84</v>
      </c>
      <c r="B85" s="11" t="s">
        <v>133</v>
      </c>
      <c r="C85" s="11"/>
      <c r="D85" t="s">
        <v>86</v>
      </c>
      <c r="E85" t="s">
        <v>68</v>
      </c>
      <c r="G85" t="s">
        <v>107</v>
      </c>
      <c r="H85" t="s">
        <v>107</v>
      </c>
      <c r="P85" t="s">
        <v>117</v>
      </c>
      <c r="Q85">
        <f t="shared" si="5"/>
        <v>54</v>
      </c>
    </row>
    <row r="86" spans="1:17" x14ac:dyDescent="0.35">
      <c r="A86">
        <f t="shared" si="6"/>
        <v>85</v>
      </c>
      <c r="B86" s="11" t="s">
        <v>134</v>
      </c>
      <c r="C86" s="11"/>
      <c r="D86" t="s">
        <v>86</v>
      </c>
      <c r="E86" t="s">
        <v>98</v>
      </c>
      <c r="G86" t="s">
        <v>107</v>
      </c>
      <c r="H86" t="s">
        <v>108</v>
      </c>
      <c r="P86" t="s">
        <v>117</v>
      </c>
      <c r="Q86">
        <f t="shared" si="5"/>
        <v>55</v>
      </c>
    </row>
    <row r="87" spans="1:17" x14ac:dyDescent="0.35">
      <c r="A87">
        <f t="shared" si="6"/>
        <v>86</v>
      </c>
      <c r="B87" s="11" t="s">
        <v>135</v>
      </c>
      <c r="C87" s="11"/>
      <c r="D87" t="s">
        <v>86</v>
      </c>
      <c r="E87" t="s">
        <v>89</v>
      </c>
      <c r="G87" t="s">
        <v>107</v>
      </c>
      <c r="H87" t="s">
        <v>107</v>
      </c>
      <c r="P87" t="s">
        <v>117</v>
      </c>
      <c r="Q87">
        <f t="shared" si="5"/>
        <v>56</v>
      </c>
    </row>
    <row r="88" spans="1:17" x14ac:dyDescent="0.35">
      <c r="A88">
        <f t="shared" si="6"/>
        <v>87</v>
      </c>
      <c r="B88" s="2" t="s">
        <v>81</v>
      </c>
      <c r="C88" s="2" t="s">
        <v>2</v>
      </c>
      <c r="D88" t="s">
        <v>86</v>
      </c>
      <c r="E88" t="s">
        <v>92</v>
      </c>
      <c r="G88" t="s">
        <v>107</v>
      </c>
      <c r="H88" t="s">
        <v>107</v>
      </c>
      <c r="P88" t="s">
        <v>117</v>
      </c>
      <c r="Q88">
        <f t="shared" si="5"/>
        <v>57</v>
      </c>
    </row>
    <row r="89" spans="1:17" x14ac:dyDescent="0.35">
      <c r="A89">
        <f t="shared" si="6"/>
        <v>88</v>
      </c>
      <c r="B89" s="11" t="s">
        <v>82</v>
      </c>
      <c r="C89" s="11"/>
      <c r="D89" t="s">
        <v>86</v>
      </c>
      <c r="E89" t="s">
        <v>100</v>
      </c>
      <c r="G89" t="s">
        <v>107</v>
      </c>
      <c r="H89" t="s">
        <v>108</v>
      </c>
      <c r="P89" t="s">
        <v>117</v>
      </c>
      <c r="Q89">
        <f t="shared" si="5"/>
        <v>58</v>
      </c>
    </row>
    <row r="90" spans="1:17" x14ac:dyDescent="0.35">
      <c r="A90">
        <f t="shared" si="6"/>
        <v>89</v>
      </c>
      <c r="B90" s="11" t="s">
        <v>83</v>
      </c>
      <c r="C90" s="11"/>
      <c r="D90" t="s">
        <v>86</v>
      </c>
      <c r="E90" t="s">
        <v>93</v>
      </c>
      <c r="G90" t="s">
        <v>107</v>
      </c>
      <c r="H90" t="s">
        <v>107</v>
      </c>
      <c r="P90" t="s">
        <v>117</v>
      </c>
      <c r="Q90">
        <f t="shared" si="5"/>
        <v>59</v>
      </c>
    </row>
    <row r="91" spans="1:17" x14ac:dyDescent="0.35">
      <c r="A91">
        <f t="shared" si="6"/>
        <v>90</v>
      </c>
      <c r="B91" s="11" t="s">
        <v>42</v>
      </c>
      <c r="C91" s="11"/>
      <c r="D91" t="s">
        <v>86</v>
      </c>
      <c r="E91" t="s">
        <v>93</v>
      </c>
      <c r="G91" t="s">
        <v>107</v>
      </c>
      <c r="H91" t="s">
        <v>107</v>
      </c>
      <c r="P91" t="s">
        <v>117</v>
      </c>
      <c r="Q91">
        <f t="shared" si="5"/>
        <v>60</v>
      </c>
    </row>
    <row r="93" spans="1:17" x14ac:dyDescent="0.35">
      <c r="D93">
        <v>16</v>
      </c>
    </row>
    <row r="94" spans="1:17" x14ac:dyDescent="0.35">
      <c r="D94">
        <f>COUNTIF($C$2:$C$91,C94)</f>
        <v>0</v>
      </c>
    </row>
    <row r="95" spans="1:17" x14ac:dyDescent="0.35">
      <c r="D95">
        <f>COUNTIF($C$2:$C$91,C95)</f>
        <v>0</v>
      </c>
    </row>
  </sheetData>
  <autoFilter ref="G1:G95" xr:uid="{C8F19FDF-ACC1-2C4D-841C-B3C600E8ED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groups - old version</vt:lpstr>
      <vt:lpstr>card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Merron Woodbury</dc:creator>
  <cp:lastModifiedBy>Daniel Wurgaft</cp:lastModifiedBy>
  <dcterms:created xsi:type="dcterms:W3CDTF">2021-05-17T19:32:21Z</dcterms:created>
  <dcterms:modified xsi:type="dcterms:W3CDTF">2021-06-01T22:03:27Z</dcterms:modified>
</cp:coreProperties>
</file>