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aul.bavington\AppData\Local\Temp\"/>
    </mc:Choice>
  </mc:AlternateContent>
  <xr:revisionPtr revIDLastSave="0" documentId="8_{9757BD84-6B10-4DE0-B5CB-B7B4CDDCF826}" xr6:coauthVersionLast="46" xr6:coauthVersionMax="46" xr10:uidLastSave="{00000000-0000-0000-0000-000000000000}"/>
  <bookViews>
    <workbookView xWindow="-108" yWindow="-108" windowWidth="23256" windowHeight="13176" activeTab="2" xr2:uid="{00000000-000D-0000-FFFF-FFFF00000000}"/>
  </bookViews>
  <sheets>
    <sheet name="Profit Loss" sheetId="1" r:id="rId1"/>
    <sheet name="Balance Sheet" sheetId="3" r:id="rId2"/>
    <sheet name="Cashflow" sheetId="4" r:id="rId3"/>
  </sheets>
  <definedNames>
    <definedName name="ID" localSheetId="1" hidden="1">"2c9a6341-e2c5-4fd0-b0b9-7746c202d30a"</definedName>
    <definedName name="ID" localSheetId="2" hidden="1">"4563b113-ca5d-4b78-9bc0-2bef3f7ac52b"</definedName>
    <definedName name="ID" localSheetId="0" hidden="1">"f5fedba0-6474-4601-a1ab-a24fe86e4b8e"</definedName>
    <definedName name="TM1REBUILDOPTION">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K36" i="1"/>
  <c r="N36" i="1"/>
  <c r="I36" i="1"/>
  <c r="D36" i="1"/>
  <c r="L36" i="1"/>
  <c r="M36" i="1"/>
  <c r="H36" i="1"/>
  <c r="E36" i="1"/>
  <c r="G36" i="1"/>
  <c r="J36" i="1"/>
  <c r="F36" i="1"/>
  <c r="B2" i="1"/>
  <c r="B2" i="4"/>
  <c r="B3" i="1"/>
  <c r="B3" i="4"/>
  <c r="B4" i="1"/>
  <c r="B4" i="4"/>
  <c r="B4" i="3"/>
  <c r="B2" i="3"/>
  <c r="B3" i="3"/>
  <c r="B1" i="3" l="1"/>
  <c r="B1" i="4"/>
  <c r="B1" i="1"/>
  <c r="G48" i="4"/>
  <c r="I48" i="4"/>
  <c r="B48" i="4"/>
  <c r="J48" i="4"/>
  <c r="K48" i="4"/>
  <c r="H48" i="4"/>
  <c r="L48" i="4"/>
  <c r="D48" i="4"/>
  <c r="M48" i="4"/>
  <c r="C48" i="4"/>
  <c r="E48" i="4"/>
  <c r="F48" i="4"/>
  <c r="N48" i="4"/>
  <c r="N52" i="4"/>
  <c r="H52" i="4"/>
  <c r="J52" i="4"/>
  <c r="F52" i="4"/>
  <c r="K52" i="4"/>
  <c r="I52" i="4"/>
  <c r="B52" i="4"/>
  <c r="D52" i="4"/>
  <c r="L52" i="4"/>
  <c r="G52" i="4"/>
  <c r="C52" i="4"/>
  <c r="E52" i="4"/>
  <c r="M52" i="4"/>
  <c r="E53" i="4"/>
  <c r="G53" i="4"/>
  <c r="H53" i="4"/>
  <c r="I53" i="4"/>
  <c r="L53" i="4"/>
  <c r="F53" i="4"/>
  <c r="J53" i="4"/>
  <c r="D53" i="4"/>
  <c r="M53" i="4"/>
  <c r="B53" i="4"/>
  <c r="C53" i="4"/>
  <c r="K53" i="4"/>
  <c r="N53" i="4"/>
  <c r="B9" i="4"/>
  <c r="G51" i="4"/>
  <c r="H51" i="4"/>
  <c r="F51" i="4"/>
  <c r="B51" i="4"/>
  <c r="J51" i="4"/>
  <c r="I51" i="4"/>
  <c r="C51" i="4"/>
  <c r="K51" i="4"/>
  <c r="E51" i="4"/>
  <c r="D51" i="4"/>
  <c r="L51" i="4"/>
  <c r="M51" i="4"/>
  <c r="N51" i="4"/>
  <c r="B46" i="4"/>
  <c r="D46" i="4"/>
  <c r="I46" i="4"/>
  <c r="M46" i="4"/>
  <c r="H46" i="4"/>
  <c r="E46" i="4"/>
  <c r="K46" i="4"/>
  <c r="J46" i="4"/>
  <c r="G46" i="4"/>
  <c r="N46" i="4"/>
  <c r="F46" i="4"/>
  <c r="L46" i="4"/>
  <c r="C46" i="4"/>
  <c r="B40" i="4"/>
  <c r="I40" i="4"/>
  <c r="F40" i="4"/>
  <c r="J40" i="4"/>
  <c r="H40" i="4"/>
  <c r="N40" i="4"/>
  <c r="M40" i="4"/>
  <c r="E40" i="4"/>
  <c r="D40" i="4"/>
  <c r="G40" i="4"/>
  <c r="L40" i="4"/>
  <c r="K40" i="4"/>
  <c r="C40" i="4"/>
  <c r="B31" i="4"/>
  <c r="G31" i="4"/>
  <c r="N31" i="4"/>
  <c r="F31" i="4"/>
  <c r="H31" i="4"/>
  <c r="E31" i="4"/>
  <c r="I31" i="4"/>
  <c r="M31" i="4"/>
  <c r="D31" i="4"/>
  <c r="J31" i="4"/>
  <c r="L31" i="4"/>
  <c r="K31" i="4"/>
  <c r="C31" i="4"/>
  <c r="B10" i="4"/>
  <c r="B16" i="4"/>
  <c r="B38" i="4"/>
  <c r="B30" i="4"/>
  <c r="B23" i="4"/>
  <c r="B15" i="4"/>
  <c r="B29" i="4"/>
  <c r="B14" i="4"/>
  <c r="B45" i="4"/>
  <c r="B36" i="4"/>
  <c r="B21" i="4"/>
  <c r="B13" i="4"/>
  <c r="B39" i="4"/>
  <c r="B22" i="4"/>
  <c r="B35" i="4"/>
  <c r="B20" i="4"/>
  <c r="B50" i="4"/>
  <c r="B34" i="4"/>
  <c r="B27" i="4"/>
  <c r="B19" i="4"/>
  <c r="B11" i="4"/>
  <c r="B24" i="4"/>
  <c r="B43" i="4"/>
  <c r="B42" i="4"/>
  <c r="B33" i="4"/>
  <c r="B26" i="4"/>
  <c r="B18" i="4"/>
  <c r="B37" i="4"/>
  <c r="B44" i="4"/>
  <c r="B25" i="4"/>
  <c r="B17" i="4"/>
  <c r="C27" i="4"/>
  <c r="M27" i="4"/>
  <c r="J27" i="4"/>
  <c r="L27" i="4"/>
  <c r="H27" i="4"/>
  <c r="G27" i="4"/>
  <c r="K27" i="4"/>
  <c r="I27" i="4"/>
  <c r="N27" i="4"/>
  <c r="F27" i="4"/>
  <c r="E27" i="4"/>
  <c r="D27" i="4"/>
  <c r="B18" i="3"/>
  <c r="I18" i="3"/>
  <c r="H18" i="3"/>
  <c r="G18" i="3"/>
  <c r="K18" i="3"/>
  <c r="J18" i="3"/>
  <c r="N18" i="3"/>
  <c r="F18" i="3"/>
  <c r="M18" i="3"/>
  <c r="E18" i="3"/>
  <c r="L18" i="3"/>
  <c r="D18" i="3"/>
  <c r="C18" i="3"/>
  <c r="B22" i="3"/>
  <c r="L22" i="3"/>
  <c r="C22" i="3"/>
  <c r="I22" i="3"/>
  <c r="G22" i="3"/>
  <c r="N22" i="3"/>
  <c r="F22" i="3"/>
  <c r="D22" i="3"/>
  <c r="K22" i="3"/>
  <c r="J22" i="3"/>
  <c r="H22" i="3"/>
  <c r="M22" i="3"/>
  <c r="E22" i="3"/>
  <c r="B9" i="3"/>
  <c r="B16" i="3"/>
  <c r="B11" i="3"/>
  <c r="B15" i="3"/>
  <c r="B14" i="3"/>
  <c r="B12" i="3"/>
  <c r="B17" i="3"/>
  <c r="B13" i="3"/>
  <c r="B21" i="3"/>
  <c r="B20" i="3"/>
  <c r="B36" i="1"/>
  <c r="B34" i="1"/>
  <c r="M34" i="1"/>
  <c r="L34" i="1"/>
  <c r="J34" i="1"/>
  <c r="I34" i="1"/>
  <c r="H34" i="1"/>
  <c r="D34" i="1"/>
  <c r="G34" i="1"/>
  <c r="E34" i="1"/>
  <c r="K34" i="1"/>
  <c r="N34" i="1"/>
  <c r="F34" i="1"/>
  <c r="C34" i="1"/>
  <c r="B16" i="1"/>
  <c r="L16" i="1"/>
  <c r="D16" i="1"/>
  <c r="I16" i="1"/>
  <c r="H16" i="1"/>
  <c r="E16" i="1"/>
  <c r="K16" i="1"/>
  <c r="G16" i="1"/>
  <c r="M16" i="1"/>
  <c r="J16" i="1"/>
  <c r="N16" i="1"/>
  <c r="F16" i="1"/>
  <c r="C16" i="1"/>
  <c r="N12" i="3"/>
  <c r="M21" i="3"/>
  <c r="M12" i="3"/>
  <c r="L21" i="3"/>
  <c r="H20" i="3"/>
  <c r="L16" i="3"/>
  <c r="H15" i="3"/>
  <c r="D14" i="3"/>
  <c r="L12" i="3"/>
  <c r="H11" i="3"/>
  <c r="J15" i="3"/>
  <c r="I15" i="3"/>
  <c r="K21" i="3"/>
  <c r="G20" i="3"/>
  <c r="K16" i="3"/>
  <c r="G15" i="3"/>
  <c r="C14" i="3"/>
  <c r="K12" i="3"/>
  <c r="G11" i="3"/>
  <c r="F14" i="3"/>
  <c r="M16" i="3"/>
  <c r="J17" i="3"/>
  <c r="J13" i="3"/>
  <c r="F12" i="3"/>
  <c r="J9" i="3"/>
  <c r="N21" i="3"/>
  <c r="N16" i="3"/>
  <c r="I20" i="3"/>
  <c r="I11" i="3"/>
  <c r="N14" i="3"/>
  <c r="E21" i="3"/>
  <c r="I17" i="3"/>
  <c r="E16" i="3"/>
  <c r="M14" i="3"/>
  <c r="I13" i="3"/>
  <c r="E12" i="3"/>
  <c r="I9" i="3"/>
  <c r="J20" i="3"/>
  <c r="J11" i="3"/>
  <c r="E14" i="3"/>
  <c r="F16" i="3"/>
  <c r="D21" i="3"/>
  <c r="H17" i="3"/>
  <c r="D16" i="3"/>
  <c r="L14" i="3"/>
  <c r="H13" i="3"/>
  <c r="D12" i="3"/>
  <c r="H9" i="3"/>
  <c r="F21" i="3"/>
  <c r="C21" i="3"/>
  <c r="G17" i="3"/>
  <c r="C16" i="3"/>
  <c r="K14" i="3"/>
  <c r="G13" i="3"/>
  <c r="C12" i="3"/>
  <c r="G9" i="3"/>
  <c r="J21" i="3"/>
  <c r="N20" i="3"/>
  <c r="F20" i="3"/>
  <c r="N17" i="3"/>
  <c r="F17" i="3"/>
  <c r="J16" i="3"/>
  <c r="N15" i="3"/>
  <c r="F15" i="3"/>
  <c r="J14" i="3"/>
  <c r="N13" i="3"/>
  <c r="F13" i="3"/>
  <c r="J12" i="3"/>
  <c r="N11" i="3"/>
  <c r="F11" i="3"/>
  <c r="N9" i="3"/>
  <c r="F9" i="3"/>
  <c r="E20" i="3"/>
  <c r="M15" i="3"/>
  <c r="M13" i="3"/>
  <c r="M11" i="3"/>
  <c r="M9" i="3"/>
  <c r="M20" i="3"/>
  <c r="M17" i="3"/>
  <c r="E17" i="3"/>
  <c r="E15" i="3"/>
  <c r="I12" i="3"/>
  <c r="E11" i="3"/>
  <c r="E9" i="3"/>
  <c r="H21" i="3"/>
  <c r="L20" i="3"/>
  <c r="D20" i="3"/>
  <c r="L17" i="3"/>
  <c r="D17" i="3"/>
  <c r="H16" i="3"/>
  <c r="L15" i="3"/>
  <c r="D15" i="3"/>
  <c r="H14" i="3"/>
  <c r="L13" i="3"/>
  <c r="D13" i="3"/>
  <c r="H12" i="3"/>
  <c r="L11" i="3"/>
  <c r="D11" i="3"/>
  <c r="L9" i="3"/>
  <c r="D9" i="3"/>
  <c r="I21" i="3"/>
  <c r="I16" i="3"/>
  <c r="I14" i="3"/>
  <c r="E13" i="3"/>
  <c r="G21" i="3"/>
  <c r="K20" i="3"/>
  <c r="C20" i="3"/>
  <c r="K17" i="3"/>
  <c r="C17" i="3"/>
  <c r="G16" i="3"/>
  <c r="K15" i="3"/>
  <c r="C15" i="3"/>
  <c r="G14" i="3"/>
  <c r="K13" i="3"/>
  <c r="C13" i="3"/>
  <c r="G12" i="3"/>
  <c r="K11" i="3"/>
  <c r="C11" i="3"/>
  <c r="K9" i="3"/>
  <c r="C9" i="3"/>
  <c r="F24" i="4"/>
  <c r="F16" i="4"/>
  <c r="F9" i="4"/>
  <c r="I44" i="4"/>
  <c r="I35" i="4"/>
  <c r="E24" i="4"/>
  <c r="E16" i="4"/>
  <c r="E9" i="4"/>
  <c r="L45" i="4"/>
  <c r="H44" i="4"/>
  <c r="D43" i="4"/>
  <c r="H39" i="4"/>
  <c r="D38" i="4"/>
  <c r="L36" i="4"/>
  <c r="H35" i="4"/>
  <c r="D34" i="4"/>
  <c r="H30" i="4"/>
  <c r="D29" i="4"/>
  <c r="L26" i="4"/>
  <c r="H25" i="4"/>
  <c r="D24" i="4"/>
  <c r="L22" i="4"/>
  <c r="H21" i="4"/>
  <c r="D20" i="4"/>
  <c r="L18" i="4"/>
  <c r="H17" i="4"/>
  <c r="D16" i="4"/>
  <c r="L14" i="4"/>
  <c r="H13" i="4"/>
  <c r="H10" i="4"/>
  <c r="D9" i="4"/>
  <c r="N45" i="4"/>
  <c r="N36" i="4"/>
  <c r="N26" i="4"/>
  <c r="N18" i="4"/>
  <c r="M45" i="4"/>
  <c r="M36" i="4"/>
  <c r="M26" i="4"/>
  <c r="M18" i="4"/>
  <c r="K45" i="4"/>
  <c r="G44" i="4"/>
  <c r="C43" i="4"/>
  <c r="G39" i="4"/>
  <c r="C38" i="4"/>
  <c r="K36" i="4"/>
  <c r="G35" i="4"/>
  <c r="C34" i="4"/>
  <c r="G30" i="4"/>
  <c r="C29" i="4"/>
  <c r="K26" i="4"/>
  <c r="G25" i="4"/>
  <c r="C24" i="4"/>
  <c r="K22" i="4"/>
  <c r="G21" i="4"/>
  <c r="C20" i="4"/>
  <c r="K18" i="4"/>
  <c r="G17" i="4"/>
  <c r="C16" i="4"/>
  <c r="K14" i="4"/>
  <c r="G13" i="4"/>
  <c r="G10" i="4"/>
  <c r="C9" i="4"/>
  <c r="J44" i="4"/>
  <c r="J35" i="4"/>
  <c r="J25" i="4"/>
  <c r="N14" i="4"/>
  <c r="E38" i="4"/>
  <c r="E29" i="4"/>
  <c r="E20" i="4"/>
  <c r="J50" i="4"/>
  <c r="F45" i="4"/>
  <c r="N43" i="4"/>
  <c r="J42" i="4"/>
  <c r="N38" i="4"/>
  <c r="J37" i="4"/>
  <c r="F36" i="4"/>
  <c r="N34" i="4"/>
  <c r="J33" i="4"/>
  <c r="N29" i="4"/>
  <c r="F26" i="4"/>
  <c r="N24" i="4"/>
  <c r="J23" i="4"/>
  <c r="F22" i="4"/>
  <c r="N20" i="4"/>
  <c r="J19" i="4"/>
  <c r="F18" i="4"/>
  <c r="N16" i="4"/>
  <c r="J15" i="4"/>
  <c r="F14" i="4"/>
  <c r="J11" i="4"/>
  <c r="N9" i="4"/>
  <c r="F38" i="4"/>
  <c r="J30" i="4"/>
  <c r="F20" i="4"/>
  <c r="M22" i="4"/>
  <c r="M14" i="4"/>
  <c r="I50" i="4"/>
  <c r="E45" i="4"/>
  <c r="M43" i="4"/>
  <c r="I42" i="4"/>
  <c r="M38" i="4"/>
  <c r="I37" i="4"/>
  <c r="E36" i="4"/>
  <c r="M34" i="4"/>
  <c r="I33" i="4"/>
  <c r="M29" i="4"/>
  <c r="E26" i="4"/>
  <c r="M24" i="4"/>
  <c r="I23" i="4"/>
  <c r="E22" i="4"/>
  <c r="M20" i="4"/>
  <c r="I19" i="4"/>
  <c r="E18" i="4"/>
  <c r="M16" i="4"/>
  <c r="I15" i="4"/>
  <c r="E14" i="4"/>
  <c r="I11" i="4"/>
  <c r="M9" i="4"/>
  <c r="F43" i="4"/>
  <c r="F34" i="4"/>
  <c r="N22" i="4"/>
  <c r="J17" i="4"/>
  <c r="J10" i="4"/>
  <c r="E43" i="4"/>
  <c r="E34" i="4"/>
  <c r="I25" i="4"/>
  <c r="I17" i="4"/>
  <c r="I10" i="4"/>
  <c r="H50" i="4"/>
  <c r="D45" i="4"/>
  <c r="L43" i="4"/>
  <c r="H42" i="4"/>
  <c r="L38" i="4"/>
  <c r="H37" i="4"/>
  <c r="D36" i="4"/>
  <c r="L34" i="4"/>
  <c r="H33" i="4"/>
  <c r="L29" i="4"/>
  <c r="D26" i="4"/>
  <c r="L24" i="4"/>
  <c r="H23" i="4"/>
  <c r="D22" i="4"/>
  <c r="L20" i="4"/>
  <c r="H19" i="4"/>
  <c r="D18" i="4"/>
  <c r="L16" i="4"/>
  <c r="H15" i="4"/>
  <c r="D14" i="4"/>
  <c r="H11" i="4"/>
  <c r="L9" i="4"/>
  <c r="J39" i="4"/>
  <c r="F29" i="4"/>
  <c r="J21" i="4"/>
  <c r="J13" i="4"/>
  <c r="I39" i="4"/>
  <c r="I30" i="4"/>
  <c r="I21" i="4"/>
  <c r="I13" i="4"/>
  <c r="G50" i="4"/>
  <c r="C45" i="4"/>
  <c r="K43" i="4"/>
  <c r="G42" i="4"/>
  <c r="K38" i="4"/>
  <c r="G37" i="4"/>
  <c r="C36" i="4"/>
  <c r="K34" i="4"/>
  <c r="G33" i="4"/>
  <c r="K29" i="4"/>
  <c r="C26" i="4"/>
  <c r="K24" i="4"/>
  <c r="G23" i="4"/>
  <c r="C22" i="4"/>
  <c r="K20" i="4"/>
  <c r="G19" i="4"/>
  <c r="C18" i="4"/>
  <c r="K16" i="4"/>
  <c r="G15" i="4"/>
  <c r="C14" i="4"/>
  <c r="G11" i="4"/>
  <c r="K9" i="4"/>
  <c r="N50" i="4"/>
  <c r="F50" i="4"/>
  <c r="J45" i="4"/>
  <c r="N44" i="4"/>
  <c r="F44" i="4"/>
  <c r="J43" i="4"/>
  <c r="N42" i="4"/>
  <c r="F42" i="4"/>
  <c r="N39" i="4"/>
  <c r="F39" i="4"/>
  <c r="J38" i="4"/>
  <c r="N37" i="4"/>
  <c r="F37" i="4"/>
  <c r="J36" i="4"/>
  <c r="N35" i="4"/>
  <c r="F35" i="4"/>
  <c r="J34" i="4"/>
  <c r="N33" i="4"/>
  <c r="F33" i="4"/>
  <c r="N30" i="4"/>
  <c r="F30" i="4"/>
  <c r="J29" i="4"/>
  <c r="J26" i="4"/>
  <c r="N25" i="4"/>
  <c r="F25" i="4"/>
  <c r="J24" i="4"/>
  <c r="N23" i="4"/>
  <c r="F23" i="4"/>
  <c r="J22" i="4"/>
  <c r="N21" i="4"/>
  <c r="F21" i="4"/>
  <c r="J20" i="4"/>
  <c r="N19" i="4"/>
  <c r="F19" i="4"/>
  <c r="J18" i="4"/>
  <c r="N17" i="4"/>
  <c r="F17" i="4"/>
  <c r="J16" i="4"/>
  <c r="N15" i="4"/>
  <c r="F15" i="4"/>
  <c r="J14" i="4"/>
  <c r="N13" i="4"/>
  <c r="F13" i="4"/>
  <c r="N11" i="4"/>
  <c r="F11" i="4"/>
  <c r="N10" i="4"/>
  <c r="F10" i="4"/>
  <c r="J9" i="4"/>
  <c r="E50" i="4"/>
  <c r="I45" i="4"/>
  <c r="I43" i="4"/>
  <c r="M42" i="4"/>
  <c r="E42" i="4"/>
  <c r="M39" i="4"/>
  <c r="E39" i="4"/>
  <c r="I38" i="4"/>
  <c r="M37" i="4"/>
  <c r="E37" i="4"/>
  <c r="I36" i="4"/>
  <c r="M35" i="4"/>
  <c r="E35" i="4"/>
  <c r="I34" i="4"/>
  <c r="M33" i="4"/>
  <c r="E33" i="4"/>
  <c r="M30" i="4"/>
  <c r="E30" i="4"/>
  <c r="I29" i="4"/>
  <c r="I26" i="4"/>
  <c r="M25" i="4"/>
  <c r="E25" i="4"/>
  <c r="I24" i="4"/>
  <c r="M23" i="4"/>
  <c r="E23" i="4"/>
  <c r="I22" i="4"/>
  <c r="M21" i="4"/>
  <c r="E21" i="4"/>
  <c r="I20" i="4"/>
  <c r="M19" i="4"/>
  <c r="E19" i="4"/>
  <c r="I18" i="4"/>
  <c r="M17" i="4"/>
  <c r="E17" i="4"/>
  <c r="I16" i="4"/>
  <c r="M15" i="4"/>
  <c r="E15" i="4"/>
  <c r="I14" i="4"/>
  <c r="M13" i="4"/>
  <c r="E13" i="4"/>
  <c r="M11" i="4"/>
  <c r="E11" i="4"/>
  <c r="M10" i="4"/>
  <c r="E10" i="4"/>
  <c r="I9" i="4"/>
  <c r="M44" i="4"/>
  <c r="L50" i="4"/>
  <c r="D50" i="4"/>
  <c r="H45" i="4"/>
  <c r="L44" i="4"/>
  <c r="D44" i="4"/>
  <c r="H43" i="4"/>
  <c r="L42" i="4"/>
  <c r="D42" i="4"/>
  <c r="L39" i="4"/>
  <c r="D39" i="4"/>
  <c r="H38" i="4"/>
  <c r="L37" i="4"/>
  <c r="D37" i="4"/>
  <c r="H36" i="4"/>
  <c r="L35" i="4"/>
  <c r="D35" i="4"/>
  <c r="H34" i="4"/>
  <c r="L33" i="4"/>
  <c r="D33" i="4"/>
  <c r="L30" i="4"/>
  <c r="D30" i="4"/>
  <c r="H29" i="4"/>
  <c r="H26" i="4"/>
  <c r="L25" i="4"/>
  <c r="D25" i="4"/>
  <c r="H24" i="4"/>
  <c r="L23" i="4"/>
  <c r="D23" i="4"/>
  <c r="H22" i="4"/>
  <c r="L21" i="4"/>
  <c r="D21" i="4"/>
  <c r="H20" i="4"/>
  <c r="L19" i="4"/>
  <c r="D19" i="4"/>
  <c r="H18" i="4"/>
  <c r="L17" i="4"/>
  <c r="D17" i="4"/>
  <c r="H16" i="4"/>
  <c r="L15" i="4"/>
  <c r="D15" i="4"/>
  <c r="H14" i="4"/>
  <c r="L13" i="4"/>
  <c r="D13" i="4"/>
  <c r="L11" i="4"/>
  <c r="D11" i="4"/>
  <c r="L10" i="4"/>
  <c r="D10" i="4"/>
  <c r="H9" i="4"/>
  <c r="M50" i="4"/>
  <c r="E44" i="4"/>
  <c r="K50" i="4"/>
  <c r="C50" i="4"/>
  <c r="G45" i="4"/>
  <c r="K44" i="4"/>
  <c r="C44" i="4"/>
  <c r="G43" i="4"/>
  <c r="K42" i="4"/>
  <c r="C42" i="4"/>
  <c r="K39" i="4"/>
  <c r="C39" i="4"/>
  <c r="G38" i="4"/>
  <c r="K37" i="4"/>
  <c r="C37" i="4"/>
  <c r="G36" i="4"/>
  <c r="K35" i="4"/>
  <c r="C35" i="4"/>
  <c r="G34" i="4"/>
  <c r="K33" i="4"/>
  <c r="C33" i="4"/>
  <c r="K30" i="4"/>
  <c r="C30" i="4"/>
  <c r="G29" i="4"/>
  <c r="G26" i="4"/>
  <c r="K25" i="4"/>
  <c r="C25" i="4"/>
  <c r="G24" i="4"/>
  <c r="K23" i="4"/>
  <c r="C23" i="4"/>
  <c r="G22" i="4"/>
  <c r="K21" i="4"/>
  <c r="C21" i="4"/>
  <c r="G20" i="4"/>
  <c r="K19" i="4"/>
  <c r="C19" i="4"/>
  <c r="G18" i="4"/>
  <c r="K17" i="4"/>
  <c r="C17" i="4"/>
  <c r="G16" i="4"/>
  <c r="K15" i="4"/>
  <c r="C15" i="4"/>
  <c r="G14" i="4"/>
  <c r="K13" i="4"/>
  <c r="C13" i="4"/>
  <c r="K11" i="4"/>
  <c r="C11" i="4"/>
  <c r="K10" i="4"/>
  <c r="C10" i="4"/>
  <c r="G9" i="4"/>
  <c r="E21" i="1"/>
  <c r="J10" i="1"/>
  <c r="E20" i="1"/>
  <c r="H19" i="1"/>
  <c r="M10" i="1"/>
  <c r="B24" i="1"/>
  <c r="C30" i="1"/>
  <c r="C10" i="1"/>
  <c r="D25" i="1"/>
  <c r="E39" i="1"/>
  <c r="E18" i="1"/>
  <c r="F30" i="1"/>
  <c r="G33" i="1"/>
  <c r="G12" i="1"/>
  <c r="H18" i="1"/>
  <c r="I21" i="1"/>
  <c r="J28" i="1"/>
  <c r="K32" i="1"/>
  <c r="L38" i="1"/>
  <c r="M29" i="1"/>
  <c r="N31" i="1"/>
  <c r="E41" i="1"/>
  <c r="M11" i="1"/>
  <c r="E40" i="1"/>
  <c r="K33" i="1"/>
  <c r="B25" i="1"/>
  <c r="C29" i="1"/>
  <c r="C11" i="1"/>
  <c r="D24" i="1"/>
  <c r="E38" i="1"/>
  <c r="E11" i="1"/>
  <c r="F28" i="1"/>
  <c r="G32" i="1"/>
  <c r="H39" i="1"/>
  <c r="H14" i="1"/>
  <c r="I20" i="1"/>
  <c r="J23" i="1"/>
  <c r="K30" i="1"/>
  <c r="L27" i="1"/>
  <c r="M28" i="1"/>
  <c r="N30" i="1"/>
  <c r="B22" i="1"/>
  <c r="C32" i="1"/>
  <c r="F12" i="1"/>
  <c r="I28" i="1"/>
  <c r="F31" i="1"/>
  <c r="L39" i="1"/>
  <c r="C9" i="1"/>
  <c r="C24" i="1"/>
  <c r="D39" i="1"/>
  <c r="D19" i="1"/>
  <c r="E29" i="1"/>
  <c r="E10" i="1"/>
  <c r="F23" i="1"/>
  <c r="G30" i="1"/>
  <c r="H38" i="1"/>
  <c r="I41" i="1"/>
  <c r="I18" i="1"/>
  <c r="J22" i="1"/>
  <c r="K25" i="1"/>
  <c r="L26" i="1"/>
  <c r="M26" i="1"/>
  <c r="N23" i="1"/>
  <c r="C14" i="1"/>
  <c r="H24" i="1"/>
  <c r="K14" i="1"/>
  <c r="C31" i="1"/>
  <c r="F10" i="1"/>
  <c r="J30" i="1"/>
  <c r="B12" i="1"/>
  <c r="B13" i="1"/>
  <c r="B31" i="1"/>
  <c r="E9" i="1"/>
  <c r="C23" i="1"/>
  <c r="D38" i="1"/>
  <c r="D18" i="1"/>
  <c r="E28" i="1"/>
  <c r="H9" i="1"/>
  <c r="F22" i="1"/>
  <c r="G25" i="1"/>
  <c r="H32" i="1"/>
  <c r="I40" i="1"/>
  <c r="I11" i="1"/>
  <c r="J20" i="1"/>
  <c r="K24" i="1"/>
  <c r="L19" i="1"/>
  <c r="M21" i="1"/>
  <c r="N22" i="1"/>
  <c r="F40" i="1"/>
  <c r="J31" i="1"/>
  <c r="B23" i="1"/>
  <c r="D26" i="1"/>
  <c r="I26" i="1"/>
  <c r="B30" i="1"/>
  <c r="B32" i="1"/>
  <c r="F9" i="1"/>
  <c r="C22" i="1"/>
  <c r="D33" i="1"/>
  <c r="D15" i="1"/>
  <c r="E27" i="1"/>
  <c r="M9" i="1"/>
  <c r="F20" i="1"/>
  <c r="G24" i="1"/>
  <c r="H27" i="1"/>
  <c r="I38" i="1"/>
  <c r="I10" i="1"/>
  <c r="J13" i="1"/>
  <c r="K22" i="1"/>
  <c r="L18" i="1"/>
  <c r="M20" i="1"/>
  <c r="N13" i="1"/>
  <c r="D27" i="1"/>
  <c r="G15" i="1"/>
  <c r="M40" i="1"/>
  <c r="C13" i="1"/>
  <c r="G14" i="1"/>
  <c r="M38" i="1"/>
  <c r="B14" i="1"/>
  <c r="B15" i="1"/>
  <c r="B33" i="1"/>
  <c r="C41" i="1"/>
  <c r="C21" i="1"/>
  <c r="D32" i="1"/>
  <c r="D14" i="1"/>
  <c r="E26" i="1"/>
  <c r="N9" i="1"/>
  <c r="F13" i="1"/>
  <c r="G22" i="1"/>
  <c r="H26" i="1"/>
  <c r="I29" i="1"/>
  <c r="J40" i="1"/>
  <c r="J12" i="1"/>
  <c r="K15" i="1"/>
  <c r="M41" i="1"/>
  <c r="M18" i="1"/>
  <c r="N12" i="1"/>
  <c r="E19" i="1"/>
  <c r="G9" i="1"/>
  <c r="F41" i="1"/>
  <c r="F29" i="1"/>
  <c r="F21" i="1"/>
  <c r="F11" i="1"/>
  <c r="G31" i="1"/>
  <c r="G23" i="1"/>
  <c r="G13" i="1"/>
  <c r="H33" i="1"/>
  <c r="H25" i="1"/>
  <c r="H15" i="1"/>
  <c r="I39" i="1"/>
  <c r="I27" i="1"/>
  <c r="I19" i="1"/>
  <c r="J41" i="1"/>
  <c r="J29" i="1"/>
  <c r="J21" i="1"/>
  <c r="J11" i="1"/>
  <c r="K31" i="1"/>
  <c r="K23" i="1"/>
  <c r="K13" i="1"/>
  <c r="L33" i="1"/>
  <c r="L25" i="1"/>
  <c r="L15" i="1"/>
  <c r="M39" i="1"/>
  <c r="M27" i="1"/>
  <c r="M19" i="1"/>
  <c r="N41" i="1"/>
  <c r="N29" i="1"/>
  <c r="N21" i="1"/>
  <c r="N11" i="1"/>
  <c r="K12" i="1"/>
  <c r="L32" i="1"/>
  <c r="L24" i="1"/>
  <c r="L14" i="1"/>
  <c r="N40" i="1"/>
  <c r="N28" i="1"/>
  <c r="N20" i="1"/>
  <c r="N10" i="1"/>
  <c r="B18" i="1"/>
  <c r="B26" i="1"/>
  <c r="B38" i="1"/>
  <c r="C40" i="1"/>
  <c r="C28" i="1"/>
  <c r="C20" i="1"/>
  <c r="C12" i="1"/>
  <c r="D31" i="1"/>
  <c r="D23" i="1"/>
  <c r="D13" i="1"/>
  <c r="E33" i="1"/>
  <c r="E25" i="1"/>
  <c r="E15" i="1"/>
  <c r="I9" i="1"/>
  <c r="F39" i="1"/>
  <c r="F27" i="1"/>
  <c r="F19" i="1"/>
  <c r="G41" i="1"/>
  <c r="G29" i="1"/>
  <c r="G21" i="1"/>
  <c r="G11" i="1"/>
  <c r="H31" i="1"/>
  <c r="H23" i="1"/>
  <c r="H13" i="1"/>
  <c r="I33" i="1"/>
  <c r="I25" i="1"/>
  <c r="I15" i="1"/>
  <c r="J39" i="1"/>
  <c r="J27" i="1"/>
  <c r="J19" i="1"/>
  <c r="K41" i="1"/>
  <c r="K29" i="1"/>
  <c r="K21" i="1"/>
  <c r="K11" i="1"/>
  <c r="L31" i="1"/>
  <c r="L23" i="1"/>
  <c r="L13" i="1"/>
  <c r="M33" i="1"/>
  <c r="M25" i="1"/>
  <c r="M15" i="1"/>
  <c r="N39" i="1"/>
  <c r="N27" i="1"/>
  <c r="N19" i="1"/>
  <c r="B9" i="1"/>
  <c r="B39" i="1"/>
  <c r="C39" i="1"/>
  <c r="C27" i="1"/>
  <c r="C19" i="1"/>
  <c r="D9" i="1"/>
  <c r="D30" i="1"/>
  <c r="D22" i="1"/>
  <c r="D12" i="1"/>
  <c r="E32" i="1"/>
  <c r="E24" i="1"/>
  <c r="E14" i="1"/>
  <c r="J9" i="1"/>
  <c r="F38" i="1"/>
  <c r="F26" i="1"/>
  <c r="F18" i="1"/>
  <c r="G40" i="1"/>
  <c r="G28" i="1"/>
  <c r="G20" i="1"/>
  <c r="G10" i="1"/>
  <c r="H30" i="1"/>
  <c r="H22" i="1"/>
  <c r="H12" i="1"/>
  <c r="I32" i="1"/>
  <c r="I24" i="1"/>
  <c r="I14" i="1"/>
  <c r="J38" i="1"/>
  <c r="J26" i="1"/>
  <c r="J18" i="1"/>
  <c r="K40" i="1"/>
  <c r="K28" i="1"/>
  <c r="K20" i="1"/>
  <c r="K10" i="1"/>
  <c r="L30" i="1"/>
  <c r="L22" i="1"/>
  <c r="L12" i="1"/>
  <c r="M32" i="1"/>
  <c r="M24" i="1"/>
  <c r="M14" i="1"/>
  <c r="N38" i="1"/>
  <c r="N26" i="1"/>
  <c r="N18" i="1"/>
  <c r="B19" i="1"/>
  <c r="B10" i="1"/>
  <c r="B20" i="1"/>
  <c r="B28" i="1"/>
  <c r="B40" i="1"/>
  <c r="C38" i="1"/>
  <c r="C26" i="1"/>
  <c r="C18" i="1"/>
  <c r="D41" i="1"/>
  <c r="D29" i="1"/>
  <c r="D21" i="1"/>
  <c r="D11" i="1"/>
  <c r="E31" i="1"/>
  <c r="E23" i="1"/>
  <c r="E13" i="1"/>
  <c r="K9" i="1"/>
  <c r="F33" i="1"/>
  <c r="F25" i="1"/>
  <c r="F15" i="1"/>
  <c r="G39" i="1"/>
  <c r="G27" i="1"/>
  <c r="G19" i="1"/>
  <c r="H41" i="1"/>
  <c r="H29" i="1"/>
  <c r="H21" i="1"/>
  <c r="H11" i="1"/>
  <c r="I31" i="1"/>
  <c r="I23" i="1"/>
  <c r="I13" i="1"/>
  <c r="J33" i="1"/>
  <c r="J25" i="1"/>
  <c r="J15" i="1"/>
  <c r="K39" i="1"/>
  <c r="K27" i="1"/>
  <c r="K19" i="1"/>
  <c r="L41" i="1"/>
  <c r="L29" i="1"/>
  <c r="L21" i="1"/>
  <c r="L11" i="1"/>
  <c r="M31" i="1"/>
  <c r="M23" i="1"/>
  <c r="M13" i="1"/>
  <c r="N33" i="1"/>
  <c r="N25" i="1"/>
  <c r="N15" i="1"/>
  <c r="B27" i="1"/>
  <c r="B11" i="1"/>
  <c r="B21" i="1"/>
  <c r="B29" i="1"/>
  <c r="B41" i="1"/>
  <c r="C33" i="1"/>
  <c r="C25" i="1"/>
  <c r="C15" i="1"/>
  <c r="D40" i="1"/>
  <c r="D28" i="1"/>
  <c r="D20" i="1"/>
  <c r="D10" i="1"/>
  <c r="E30" i="1"/>
  <c r="E22" i="1"/>
  <c r="E12" i="1"/>
  <c r="L9" i="1"/>
  <c r="F32" i="1"/>
  <c r="F24" i="1"/>
  <c r="F14" i="1"/>
  <c r="G38" i="1"/>
  <c r="G26" i="1"/>
  <c r="G18" i="1"/>
  <c r="H40" i="1"/>
  <c r="H28" i="1"/>
  <c r="H20" i="1"/>
  <c r="H10" i="1"/>
  <c r="I30" i="1"/>
  <c r="I22" i="1"/>
  <c r="I12" i="1"/>
  <c r="J32" i="1"/>
  <c r="J24" i="1"/>
  <c r="J14" i="1"/>
  <c r="K38" i="1"/>
  <c r="K26" i="1"/>
  <c r="K18" i="1"/>
  <c r="L40" i="1"/>
  <c r="L28" i="1"/>
  <c r="L20" i="1"/>
  <c r="L10" i="1"/>
  <c r="M30" i="1"/>
  <c r="M22" i="1"/>
  <c r="M12" i="1"/>
  <c r="N32" i="1"/>
  <c r="N24" i="1"/>
  <c r="N14" i="1"/>
</calcChain>
</file>

<file path=xl/sharedStrings.xml><?xml version="1.0" encoding="utf-8"?>
<sst xmlns="http://schemas.openxmlformats.org/spreadsheetml/2006/main" count="129" uniqueCount="95">
  <si>
    <t>CUBE:</t>
  </si>
  <si>
    <t>BSCF_a_Company</t>
  </si>
  <si>
    <t>BSCF_Scenario</t>
  </si>
  <si>
    <t>BSCF_m_AccountBalance</t>
  </si>
  <si>
    <t>External Sales</t>
  </si>
  <si>
    <t>Prepaid Income</t>
  </si>
  <si>
    <t>Cost of Sales Local Materials</t>
  </si>
  <si>
    <t>Cost of Sales Foreign Materials</t>
  </si>
  <si>
    <t>Cost of Sales Other</t>
  </si>
  <si>
    <t>Commissions</t>
  </si>
  <si>
    <t>3rd Party Consultancy Costs</t>
  </si>
  <si>
    <t>Salaries</t>
  </si>
  <si>
    <t>Benefits</t>
  </si>
  <si>
    <t>Employment Taxes</t>
  </si>
  <si>
    <t>Rent &amp; Rates</t>
  </si>
  <si>
    <t>Light &amp; Heat</t>
  </si>
  <si>
    <t>Telephone</t>
  </si>
  <si>
    <t>Travel</t>
  </si>
  <si>
    <t>Occupancy</t>
  </si>
  <si>
    <t>Office Stationery</t>
  </si>
  <si>
    <t>Software</t>
  </si>
  <si>
    <t>Depreciation &amp; Amortisation</t>
  </si>
  <si>
    <t>Management Charges</t>
  </si>
  <si>
    <t>Other Expenses</t>
  </si>
  <si>
    <t>Bad Debts</t>
  </si>
  <si>
    <t>Loan Interest</t>
  </si>
  <si>
    <t>Inter-Co Expenses</t>
  </si>
  <si>
    <t>Gain on Disposal of Assets</t>
  </si>
  <si>
    <t>Inter-Co Income</t>
  </si>
  <si>
    <t>Other Income</t>
  </si>
  <si>
    <t>RETAINED EARNINGS</t>
  </si>
  <si>
    <t>RESERVES</t>
  </si>
  <si>
    <t>CAPITAL</t>
  </si>
  <si>
    <t>CAPITAL &amp; RESERVES</t>
  </si>
  <si>
    <t>NON CURRENT LIABILITIES</t>
  </si>
  <si>
    <t>NON CURRENT ASSETS</t>
  </si>
  <si>
    <t>CREDITORS &lt; 1 Year</t>
  </si>
  <si>
    <t>CASH AT BANK AND IN HAND</t>
  </si>
  <si>
    <t>DEBTORS &lt; 1 YEAR</t>
  </si>
  <si>
    <t>STOCK</t>
  </si>
  <si>
    <t>FIXED ASSETS  NBV</t>
  </si>
  <si>
    <t>NET ASSETS</t>
  </si>
  <si>
    <t>CHECK Assets less Liabilities</t>
  </si>
  <si>
    <t>CASH, BEGINNING OF PERIOD</t>
  </si>
  <si>
    <t>Inter-Co Investments</t>
  </si>
  <si>
    <t>Inter-Co Loans</t>
  </si>
  <si>
    <t>Inter-Co Creditors</t>
  </si>
  <si>
    <t>Inter-Co Debtors</t>
  </si>
  <si>
    <t>NET CASHFLOW FROM INTER-COMPANY</t>
  </si>
  <si>
    <t>Dividend Payments</t>
  </si>
  <si>
    <t>Tax Payments</t>
  </si>
  <si>
    <t>Interest Payments</t>
  </si>
  <si>
    <t>Other Capital &amp; Reserves</t>
  </si>
  <si>
    <t>Share Capital</t>
  </si>
  <si>
    <t>Long Term Financing</t>
  </si>
  <si>
    <t>Short Term Financing</t>
  </si>
  <si>
    <t>NET CASHFLOW FROM FINANCING</t>
  </si>
  <si>
    <t>Investments</t>
  </si>
  <si>
    <t>Fixed &amp; Intangible Assets</t>
  </si>
  <si>
    <t>NET CASH FLOW FROM CAPITAL &amp; INVESTMENTS</t>
  </si>
  <si>
    <t>Creditors&gt;1 Year</t>
  </si>
  <si>
    <t>VAT Liability</t>
  </si>
  <si>
    <t>Prepaid Income Accruals</t>
  </si>
  <si>
    <t>Accruals</t>
  </si>
  <si>
    <t>Other Creditors</t>
  </si>
  <si>
    <t>Trade Creditors</t>
  </si>
  <si>
    <t>Prepayments</t>
  </si>
  <si>
    <t>Stock</t>
  </si>
  <si>
    <t>Debtors&gt;1 Year</t>
  </si>
  <si>
    <t>Other Debtors</t>
  </si>
  <si>
    <t>Movement in Trade Debtors</t>
  </si>
  <si>
    <t>Subtract Profit on Disposals</t>
  </si>
  <si>
    <t>Add Depreciation</t>
  </si>
  <si>
    <t>Operating Profit before Tax &amp; Interest</t>
  </si>
  <si>
    <t>NET CASH FLOW FROM OPERATIONS</t>
  </si>
  <si>
    <t>NET INCREASE IN  CASH</t>
  </si>
  <si>
    <t>CASH, END OF PERIOD</t>
  </si>
  <si>
    <t>Cash per Balance Sheet</t>
  </si>
  <si>
    <t>Cash Check</t>
  </si>
  <si>
    <t>BSCF_m_Cashflow</t>
  </si>
  <si>
    <t>Jan 20</t>
  </si>
  <si>
    <t>Feb 20</t>
  </si>
  <si>
    <t>Mar 20</t>
  </si>
  <si>
    <t>Apr 20</t>
  </si>
  <si>
    <t>May 20</t>
  </si>
  <si>
    <t>Jun 20</t>
  </si>
  <si>
    <t>Jul 20</t>
  </si>
  <si>
    <t>Aug 20</t>
  </si>
  <si>
    <t>Sep 20</t>
  </si>
  <si>
    <t>Oct 20</t>
  </si>
  <si>
    <t>Nov 20</t>
  </si>
  <si>
    <t>Dec 20</t>
  </si>
  <si>
    <t>GROSS MARGIN</t>
  </si>
  <si>
    <t>TOTAL OVERHEADS</t>
  </si>
  <si>
    <t>PROFIT BEFORE INTEREST &amp;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</si>
</sst>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1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3" fontId="0" fillId="0" borderId="0" xfId="0" applyNumberFormat="1"/>
    <xf numFmtId="3" fontId="1" fillId="2" borderId="0" xfId="0" applyNumberFormat="1" applyFont="1" applyFill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left" indent="3"/>
    </xf>
    <xf numFmtId="0" fontId="0" fillId="0" borderId="0" xfId="0" applyAlignment="1">
      <alignment horizontal="left" indent="1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0" fillId="0" borderId="1" xfId="0" applyBorder="1"/>
    <xf numFmtId="3" fontId="0" fillId="0" borderId="5" xfId="0" applyNumberFormat="1" applyBorder="1"/>
    <xf numFmtId="0" fontId="1" fillId="0" borderId="7" xfId="0" applyFont="1" applyBorder="1" applyAlignment="1"/>
    <xf numFmtId="3" fontId="1" fillId="0" borderId="7" xfId="0" applyNumberFormat="1" applyFont="1" applyBorder="1"/>
    <xf numFmtId="0" fontId="1" fillId="0" borderId="5" xfId="0" applyFont="1" applyBorder="1" applyAlignment="1"/>
    <xf numFmtId="3" fontId="1" fillId="0" borderId="5" xfId="0" applyNumberFormat="1" applyFont="1" applyBorder="1"/>
    <xf numFmtId="0" fontId="1" fillId="0" borderId="6" xfId="0" applyFont="1" applyBorder="1" applyAlignment="1"/>
    <xf numFmtId="3" fontId="1" fillId="0" borderId="6" xfId="0" applyNumberFormat="1" applyFont="1" applyBorder="1"/>
    <xf numFmtId="0" fontId="0" fillId="0" borderId="0" xfId="0" applyFont="1" applyAlignment="1">
      <alignment horizontal="left" indent="2"/>
    </xf>
    <xf numFmtId="0" fontId="1" fillId="0" borderId="5" xfId="0" applyFont="1" applyBorder="1" applyAlignment="1">
      <alignment horizontal="left" indent="1"/>
    </xf>
    <xf numFmtId="0" fontId="1" fillId="0" borderId="5" xfId="0" applyFont="1" applyBorder="1" applyAlignment="1">
      <alignment horizontal="left" indent="3"/>
    </xf>
    <xf numFmtId="0" fontId="1" fillId="0" borderId="5" xfId="0" applyFont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showGridLines="0" topLeftCell="A19" workbookViewId="0">
      <selection activeCell="B14" sqref="B14"/>
    </sheetView>
  </sheetViews>
  <sheetFormatPr defaultRowHeight="14.4" x14ac:dyDescent="0.3"/>
  <cols>
    <col min="1" max="1" width="28.5546875" customWidth="1"/>
    <col min="2" max="2" width="14.44140625" style="4" customWidth="1"/>
    <col min="3" max="3" width="11.33203125" style="4" customWidth="1"/>
    <col min="4" max="14" width="12.6640625" style="4" bestFit="1" customWidth="1"/>
  </cols>
  <sheetData>
    <row r="1" spans="1:14" x14ac:dyDescent="0.3">
      <c r="A1" t="s">
        <v>0</v>
      </c>
      <c r="B1" s="4" t="str">
        <f>_xll.VIEW("BSCF:BSCF_ProfitandLoss",$B$2,$B$3,"!","!",$B$4)</f>
        <v>BSCF:BSCF_ProfitandLoss</v>
      </c>
    </row>
    <row r="2" spans="1:14" x14ac:dyDescent="0.3">
      <c r="A2" s="1" t="s">
        <v>1</v>
      </c>
      <c r="B2" s="4" t="str">
        <f>_xll.SUBNM("BSCF:BSCF_a_Company","","GROUP TOTAL")</f>
        <v>GROUP TOTAL</v>
      </c>
    </row>
    <row r="3" spans="1:14" x14ac:dyDescent="0.3">
      <c r="A3" s="1" t="s">
        <v>2</v>
      </c>
      <c r="B3" s="4" t="str">
        <f>_xll.SUBNM("BSCF:BSCF_Scenario","","Scenario1")</f>
        <v>Scenario1</v>
      </c>
    </row>
    <row r="4" spans="1:14" x14ac:dyDescent="0.3">
      <c r="A4" s="1" t="s">
        <v>3</v>
      </c>
      <c r="B4" s="4" t="str">
        <f>_xll.SUBNM("BSCF:BSCF_m_AccountBalance","","Movement")</f>
        <v>Movement</v>
      </c>
    </row>
    <row r="7" spans="1:14" x14ac:dyDescent="0.3">
      <c r="A7" s="12"/>
      <c r="B7" s="16">
        <v>2020</v>
      </c>
      <c r="C7" s="13" t="s">
        <v>80</v>
      </c>
      <c r="D7" s="14" t="s">
        <v>81</v>
      </c>
      <c r="E7" s="14" t="s">
        <v>82</v>
      </c>
      <c r="F7" s="14" t="s">
        <v>83</v>
      </c>
      <c r="G7" s="14" t="s">
        <v>84</v>
      </c>
      <c r="H7" s="14" t="s">
        <v>85</v>
      </c>
      <c r="I7" s="14" t="s">
        <v>86</v>
      </c>
      <c r="J7" s="14" t="s">
        <v>87</v>
      </c>
      <c r="K7" s="14" t="s">
        <v>88</v>
      </c>
      <c r="L7" s="14" t="s">
        <v>89</v>
      </c>
      <c r="M7" s="14" t="s">
        <v>90</v>
      </c>
      <c r="N7" s="15" t="s">
        <v>91</v>
      </c>
    </row>
    <row r="8" spans="1:14" x14ac:dyDescent="0.3">
      <c r="B8" s="5"/>
    </row>
    <row r="9" spans="1:14" x14ac:dyDescent="0.3">
      <c r="A9" s="2" t="s">
        <v>4</v>
      </c>
      <c r="B9" s="4">
        <f>_xll.DBRW($B$1,$B$2,$B$3,B$7,$A9,$B$4)</f>
        <v>14261162.000500001</v>
      </c>
      <c r="C9" s="4">
        <f>_xll.DBRW($B$1,$B$2,$B$3,C$7,$A9,$B$4)</f>
        <v>1124400</v>
      </c>
      <c r="D9" s="4">
        <f>_xll.DBRW($B$1,$B$2,$B$3,D$7,$A9,$B$4)</f>
        <v>1123122</v>
      </c>
      <c r="E9" s="4">
        <f>_xll.DBRW($B$1,$B$2,$B$3,E$7,$A9,$B$4)</f>
        <v>1234200</v>
      </c>
      <c r="F9" s="4">
        <f>_xll.DBRW($B$1,$B$2,$B$3,F$7,$A9,$B$4)</f>
        <v>1125366</v>
      </c>
      <c r="G9" s="4">
        <f>_xll.DBRW($B$1,$B$2,$B$3,G$7,$A9,$B$4)</f>
        <v>1126488</v>
      </c>
      <c r="H9" s="4">
        <f>_xll.DBRW($B$1,$B$2,$B$3,H$7,$A9,$B$4)</f>
        <v>1346400.0004999998</v>
      </c>
      <c r="I9" s="4">
        <f>_xll.DBRW($B$1,$B$2,$B$3,I$7,$A9,$B$4)</f>
        <v>1128732</v>
      </c>
      <c r="J9" s="4">
        <f>_xll.DBRW($B$1,$B$2,$B$3,J$7,$A9,$B$4)</f>
        <v>1129854</v>
      </c>
      <c r="K9" s="4">
        <f>_xll.DBRW($B$1,$B$2,$B$3,K$7,$A9,$B$4)</f>
        <v>1174400</v>
      </c>
      <c r="L9" s="4">
        <f>_xll.DBRW($B$1,$B$2,$B$3,L$7,$A9,$B$4)</f>
        <v>1199400</v>
      </c>
      <c r="M9" s="4">
        <f>_xll.DBRW($B$1,$B$2,$B$3,M$7,$A9,$B$4)</f>
        <v>1224400</v>
      </c>
      <c r="N9" s="4">
        <f>_xll.DBRW($B$1,$B$2,$B$3,N$7,$A9,$B$4)</f>
        <v>1324400</v>
      </c>
    </row>
    <row r="10" spans="1:14" x14ac:dyDescent="0.3">
      <c r="A10" s="2" t="s">
        <v>5</v>
      </c>
      <c r="B10" s="4">
        <f>_xll.DBRW($B$1,$B$2,$B$3,B$7,$A10,$B$4)</f>
        <v>713058.10002500005</v>
      </c>
      <c r="C10" s="4">
        <f>_xll.DBRW($B$1,$B$2,$B$3,C$7,$A10,$B$4)</f>
        <v>56220</v>
      </c>
      <c r="D10" s="4">
        <f>_xll.DBRW($B$1,$B$2,$B$3,D$7,$A10,$B$4)</f>
        <v>56156.100000000006</v>
      </c>
      <c r="E10" s="4">
        <f>_xll.DBRW($B$1,$B$2,$B$3,E$7,$A10,$B$4)</f>
        <v>61710</v>
      </c>
      <c r="F10" s="4">
        <f>_xll.DBRW($B$1,$B$2,$B$3,F$7,$A10,$B$4)</f>
        <v>56268.3</v>
      </c>
      <c r="G10" s="4">
        <f>_xll.DBRW($B$1,$B$2,$B$3,G$7,$A10,$B$4)</f>
        <v>56324.4</v>
      </c>
      <c r="H10" s="4">
        <f>_xll.DBRW($B$1,$B$2,$B$3,H$7,$A10,$B$4)</f>
        <v>67320.000025000001</v>
      </c>
      <c r="I10" s="4">
        <f>_xll.DBRW($B$1,$B$2,$B$3,I$7,$A10,$B$4)</f>
        <v>56436.600000000006</v>
      </c>
      <c r="J10" s="4">
        <f>_xll.DBRW($B$1,$B$2,$B$3,J$7,$A10,$B$4)</f>
        <v>56492.700000000004</v>
      </c>
      <c r="K10" s="4">
        <f>_xll.DBRW($B$1,$B$2,$B$3,K$7,$A10,$B$4)</f>
        <v>58720</v>
      </c>
      <c r="L10" s="4">
        <f>_xll.DBRW($B$1,$B$2,$B$3,L$7,$A10,$B$4)</f>
        <v>59970</v>
      </c>
      <c r="M10" s="4">
        <f>_xll.DBRW($B$1,$B$2,$B$3,M$7,$A10,$B$4)</f>
        <v>61220</v>
      </c>
      <c r="N10" s="4">
        <f>_xll.DBRW($B$1,$B$2,$B$3,N$7,$A10,$B$4)</f>
        <v>66220</v>
      </c>
    </row>
    <row r="11" spans="1:14" x14ac:dyDescent="0.3">
      <c r="A11" s="2" t="s">
        <v>6</v>
      </c>
      <c r="B11" s="4">
        <f>_xll.DBRW($B$1,$B$2,$B$3,B$7,$A11,$B$4)</f>
        <v>-6938428</v>
      </c>
      <c r="C11" s="4">
        <f>_xll.DBRW($B$1,$B$2,$B$3,C$7,$A11,$B$4)</f>
        <v>-561000</v>
      </c>
      <c r="D11" s="4">
        <f>_xll.DBRW($B$1,$B$2,$B$3,D$7,$A11,$B$4)</f>
        <v>-561561</v>
      </c>
      <c r="E11" s="4">
        <f>_xll.DBRW($B$1,$B$2,$B$3,E$7,$A11,$B$4)</f>
        <v>-617100</v>
      </c>
      <c r="F11" s="4">
        <f>_xll.DBRW($B$1,$B$2,$B$3,F$7,$A11,$B$4)</f>
        <v>-562683</v>
      </c>
      <c r="G11" s="4">
        <f>_xll.DBRW($B$1,$B$2,$B$3,G$7,$A11,$B$4)</f>
        <v>-563244</v>
      </c>
      <c r="H11" s="4">
        <f>_xll.DBRW($B$1,$B$2,$B$3,H$7,$A11,$B$4)</f>
        <v>-673200</v>
      </c>
      <c r="I11" s="4">
        <f>_xll.DBRW($B$1,$B$2,$B$3,I$7,$A11,$B$4)</f>
        <v>-564366</v>
      </c>
      <c r="J11" s="4">
        <f>_xll.DBRW($B$1,$B$2,$B$3,J$7,$A11,$B$4)</f>
        <v>-564927</v>
      </c>
      <c r="K11" s="4">
        <f>_xll.DBRW($B$1,$B$2,$B$3,K$7,$A11,$B$4)</f>
        <v>-565488</v>
      </c>
      <c r="L11" s="4">
        <f>_xll.DBRW($B$1,$B$2,$B$3,L$7,$A11,$B$4)</f>
        <v>-566049</v>
      </c>
      <c r="M11" s="4">
        <f>_xll.DBRW($B$1,$B$2,$B$3,M$7,$A11,$B$4)</f>
        <v>-566610</v>
      </c>
      <c r="N11" s="4">
        <f>_xll.DBRW($B$1,$B$2,$B$3,N$7,$A11,$B$4)</f>
        <v>-572200</v>
      </c>
    </row>
    <row r="12" spans="1:14" x14ac:dyDescent="0.3">
      <c r="A12" s="2" t="s">
        <v>7</v>
      </c>
      <c r="B12" s="4">
        <f>_xll.DBRW($B$1,$B$2,$B$3,B$7,$A12,$B$4)</f>
        <v>-612000</v>
      </c>
      <c r="C12" s="4">
        <f>_xll.DBRW($B$1,$B$2,$B$3,C$7,$A12,$B$4)</f>
        <v>-51000</v>
      </c>
      <c r="D12" s="4">
        <f>_xll.DBRW($B$1,$B$2,$B$3,D$7,$A12,$B$4)</f>
        <v>-51000</v>
      </c>
      <c r="E12" s="4">
        <f>_xll.DBRW($B$1,$B$2,$B$3,E$7,$A12,$B$4)</f>
        <v>-51000</v>
      </c>
      <c r="F12" s="4">
        <f>_xll.DBRW($B$1,$B$2,$B$3,F$7,$A12,$B$4)</f>
        <v>-51000</v>
      </c>
      <c r="G12" s="4">
        <f>_xll.DBRW($B$1,$B$2,$B$3,G$7,$A12,$B$4)</f>
        <v>-51000</v>
      </c>
      <c r="H12" s="4">
        <f>_xll.DBRW($B$1,$B$2,$B$3,H$7,$A12,$B$4)</f>
        <v>-51000</v>
      </c>
      <c r="I12" s="4">
        <f>_xll.DBRW($B$1,$B$2,$B$3,I$7,$A12,$B$4)</f>
        <v>-51000</v>
      </c>
      <c r="J12" s="4">
        <f>_xll.DBRW($B$1,$B$2,$B$3,J$7,$A12,$B$4)</f>
        <v>-51000</v>
      </c>
      <c r="K12" s="4">
        <f>_xll.DBRW($B$1,$B$2,$B$3,K$7,$A12,$B$4)</f>
        <v>-51000</v>
      </c>
      <c r="L12" s="4">
        <f>_xll.DBRW($B$1,$B$2,$B$3,L$7,$A12,$B$4)</f>
        <v>-51000</v>
      </c>
      <c r="M12" s="4">
        <f>_xll.DBRW($B$1,$B$2,$B$3,M$7,$A12,$B$4)</f>
        <v>-51000</v>
      </c>
      <c r="N12" s="4">
        <f>_xll.DBRW($B$1,$B$2,$B$3,N$7,$A12,$B$4)</f>
        <v>-51000</v>
      </c>
    </row>
    <row r="13" spans="1:14" x14ac:dyDescent="0.3">
      <c r="A13" s="2" t="s">
        <v>8</v>
      </c>
      <c r="B13" s="4">
        <f>_xll.DBRW($B$1,$B$2,$B$3,B$7,$A13,$B$4)</f>
        <v>-612000</v>
      </c>
      <c r="C13" s="4">
        <f>_xll.DBRW($B$1,$B$2,$B$3,C$7,$A13,$B$4)</f>
        <v>-51000</v>
      </c>
      <c r="D13" s="4">
        <f>_xll.DBRW($B$1,$B$2,$B$3,D$7,$A13,$B$4)</f>
        <v>-51000</v>
      </c>
      <c r="E13" s="4">
        <f>_xll.DBRW($B$1,$B$2,$B$3,E$7,$A13,$B$4)</f>
        <v>-51000</v>
      </c>
      <c r="F13" s="4">
        <f>_xll.DBRW($B$1,$B$2,$B$3,F$7,$A13,$B$4)</f>
        <v>-51000</v>
      </c>
      <c r="G13" s="4">
        <f>_xll.DBRW($B$1,$B$2,$B$3,G$7,$A13,$B$4)</f>
        <v>-51000</v>
      </c>
      <c r="H13" s="4">
        <f>_xll.DBRW($B$1,$B$2,$B$3,H$7,$A13,$B$4)</f>
        <v>-51000</v>
      </c>
      <c r="I13" s="4">
        <f>_xll.DBRW($B$1,$B$2,$B$3,I$7,$A13,$B$4)</f>
        <v>-51000</v>
      </c>
      <c r="J13" s="4">
        <f>_xll.DBRW($B$1,$B$2,$B$3,J$7,$A13,$B$4)</f>
        <v>-51000</v>
      </c>
      <c r="K13" s="4">
        <f>_xll.DBRW($B$1,$B$2,$B$3,K$7,$A13,$B$4)</f>
        <v>-51000</v>
      </c>
      <c r="L13" s="4">
        <f>_xll.DBRW($B$1,$B$2,$B$3,L$7,$A13,$B$4)</f>
        <v>-51000</v>
      </c>
      <c r="M13" s="4">
        <f>_xll.DBRW($B$1,$B$2,$B$3,M$7,$A13,$B$4)</f>
        <v>-51000</v>
      </c>
      <c r="N13" s="4">
        <f>_xll.DBRW($B$1,$B$2,$B$3,N$7,$A13,$B$4)</f>
        <v>-51000</v>
      </c>
    </row>
    <row r="14" spans="1:14" x14ac:dyDescent="0.3">
      <c r="A14" s="2" t="s">
        <v>9</v>
      </c>
      <c r="B14" s="4">
        <f>_xll.DBRW($B$1,$B$2,$B$3,B$7,$A14,$B$4)</f>
        <v>-12000</v>
      </c>
      <c r="C14" s="4">
        <f>_xll.DBRW($B$1,$B$2,$B$3,C$7,$A14,$B$4)</f>
        <v>-1000</v>
      </c>
      <c r="D14" s="4">
        <f>_xll.DBRW($B$1,$B$2,$B$3,D$7,$A14,$B$4)</f>
        <v>-1000</v>
      </c>
      <c r="E14" s="4">
        <f>_xll.DBRW($B$1,$B$2,$B$3,E$7,$A14,$B$4)</f>
        <v>-1000</v>
      </c>
      <c r="F14" s="4">
        <f>_xll.DBRW($B$1,$B$2,$B$3,F$7,$A14,$B$4)</f>
        <v>-1000</v>
      </c>
      <c r="G14" s="4">
        <f>_xll.DBRW($B$1,$B$2,$B$3,G$7,$A14,$B$4)</f>
        <v>-1000</v>
      </c>
      <c r="H14" s="4">
        <f>_xll.DBRW($B$1,$B$2,$B$3,H$7,$A14,$B$4)</f>
        <v>-1000</v>
      </c>
      <c r="I14" s="4">
        <f>_xll.DBRW($B$1,$B$2,$B$3,I$7,$A14,$B$4)</f>
        <v>-1000</v>
      </c>
      <c r="J14" s="4">
        <f>_xll.DBRW($B$1,$B$2,$B$3,J$7,$A14,$B$4)</f>
        <v>-1000</v>
      </c>
      <c r="K14" s="4">
        <f>_xll.DBRW($B$1,$B$2,$B$3,K$7,$A14,$B$4)</f>
        <v>-1000</v>
      </c>
      <c r="L14" s="4">
        <f>_xll.DBRW($B$1,$B$2,$B$3,L$7,$A14,$B$4)</f>
        <v>-1000</v>
      </c>
      <c r="M14" s="4">
        <f>_xll.DBRW($B$1,$B$2,$B$3,M$7,$A14,$B$4)</f>
        <v>-1000</v>
      </c>
      <c r="N14" s="4">
        <f>_xll.DBRW($B$1,$B$2,$B$3,N$7,$A14,$B$4)</f>
        <v>-1000</v>
      </c>
    </row>
    <row r="15" spans="1:14" ht="15" thickBot="1" x14ac:dyDescent="0.35">
      <c r="A15" s="2" t="s">
        <v>10</v>
      </c>
      <c r="B15" s="4">
        <f>_xll.DBRW($B$1,$B$2,$B$3,B$7,$A15,$B$4)</f>
        <v>-12000</v>
      </c>
      <c r="C15" s="4">
        <f>_xll.DBRW($B$1,$B$2,$B$3,C$7,$A15,$B$4)</f>
        <v>-1000</v>
      </c>
      <c r="D15" s="4">
        <f>_xll.DBRW($B$1,$B$2,$B$3,D$7,$A15,$B$4)</f>
        <v>-1000</v>
      </c>
      <c r="E15" s="4">
        <f>_xll.DBRW($B$1,$B$2,$B$3,E$7,$A15,$B$4)</f>
        <v>-1000</v>
      </c>
      <c r="F15" s="4">
        <f>_xll.DBRW($B$1,$B$2,$B$3,F$7,$A15,$B$4)</f>
        <v>-1000</v>
      </c>
      <c r="G15" s="4">
        <f>_xll.DBRW($B$1,$B$2,$B$3,G$7,$A15,$B$4)</f>
        <v>-1000</v>
      </c>
      <c r="H15" s="4">
        <f>_xll.DBRW($B$1,$B$2,$B$3,H$7,$A15,$B$4)</f>
        <v>-1000</v>
      </c>
      <c r="I15" s="4">
        <f>_xll.DBRW($B$1,$B$2,$B$3,I$7,$A15,$B$4)</f>
        <v>-1000</v>
      </c>
      <c r="J15" s="4">
        <f>_xll.DBRW($B$1,$B$2,$B$3,J$7,$A15,$B$4)</f>
        <v>-1000</v>
      </c>
      <c r="K15" s="4">
        <f>_xll.DBRW($B$1,$B$2,$B$3,K$7,$A15,$B$4)</f>
        <v>-1000</v>
      </c>
      <c r="L15" s="4">
        <f>_xll.DBRW($B$1,$B$2,$B$3,L$7,$A15,$B$4)</f>
        <v>-1000</v>
      </c>
      <c r="M15" s="4">
        <f>_xll.DBRW($B$1,$B$2,$B$3,M$7,$A15,$B$4)</f>
        <v>-1000</v>
      </c>
      <c r="N15" s="4">
        <f>_xll.DBRW($B$1,$B$2,$B$3,N$7,$A15,$B$4)</f>
        <v>-1000</v>
      </c>
    </row>
    <row r="16" spans="1:14" ht="15" thickTop="1" x14ac:dyDescent="0.3">
      <c r="A16" s="21" t="s">
        <v>92</v>
      </c>
      <c r="B16" s="22">
        <f>_xll.DBRW($B$1,$B$2,$B$3,B$7,$A16,$B$4)</f>
        <v>6787792.1005250001</v>
      </c>
      <c r="C16" s="22">
        <f>_xll.DBRW($B$1,$B$2,$B$3,C$7,$A16,$B$4)</f>
        <v>515620</v>
      </c>
      <c r="D16" s="22">
        <f>_xll.DBRW($B$1,$B$2,$B$3,D$7,$A16,$B$4)</f>
        <v>513717.10000000009</v>
      </c>
      <c r="E16" s="22">
        <f>_xll.DBRW($B$1,$B$2,$B$3,E$7,$A16,$B$4)</f>
        <v>574810</v>
      </c>
      <c r="F16" s="22">
        <f>_xll.DBRW($B$1,$B$2,$B$3,F$7,$A16,$B$4)</f>
        <v>514951.30000000005</v>
      </c>
      <c r="G16" s="22">
        <f>_xll.DBRW($B$1,$B$2,$B$3,G$7,$A16,$B$4)</f>
        <v>515568.39999999991</v>
      </c>
      <c r="H16" s="22">
        <f>_xll.DBRW($B$1,$B$2,$B$3,H$7,$A16,$B$4)</f>
        <v>636520.00052499981</v>
      </c>
      <c r="I16" s="22">
        <f>_xll.DBRW($B$1,$B$2,$B$3,I$7,$A16,$B$4)</f>
        <v>516802.60000000009</v>
      </c>
      <c r="J16" s="22">
        <f>_xll.DBRW($B$1,$B$2,$B$3,J$7,$A16,$B$4)</f>
        <v>517419.69999999995</v>
      </c>
      <c r="K16" s="22">
        <f>_xll.DBRW($B$1,$B$2,$B$3,K$7,$A16,$B$4)</f>
        <v>563632</v>
      </c>
      <c r="L16" s="22">
        <f>_xll.DBRW($B$1,$B$2,$B$3,L$7,$A16,$B$4)</f>
        <v>589321</v>
      </c>
      <c r="M16" s="22">
        <f>_xll.DBRW($B$1,$B$2,$B$3,M$7,$A16,$B$4)</f>
        <v>615010</v>
      </c>
      <c r="N16" s="22">
        <f>_xll.DBRW($B$1,$B$2,$B$3,N$7,$A16,$B$4)</f>
        <v>714420</v>
      </c>
    </row>
    <row r="17" spans="1:14" x14ac:dyDescent="0.3">
      <c r="A17" s="2"/>
    </row>
    <row r="18" spans="1:14" x14ac:dyDescent="0.3">
      <c r="A18" s="2" t="s">
        <v>11</v>
      </c>
      <c r="B18" s="4">
        <f>_xll.DBRW($B$1,$B$2,$B$3,B$7,$A18,$B$4)</f>
        <v>-1422667.66665</v>
      </c>
      <c r="C18" s="4">
        <f>_xll.DBRW($B$1,$B$2,$B$3,C$7,$A18,$B$4)</f>
        <v>-115333.33332999999</v>
      </c>
      <c r="D18" s="4">
        <f>_xll.DBRW($B$1,$B$2,$B$3,D$7,$A18,$B$4)</f>
        <v>-119333.33332999999</v>
      </c>
      <c r="E18" s="4">
        <f>_xll.DBRW($B$1,$B$2,$B$3,E$7,$A18,$B$4)</f>
        <v>-119533.33332999999</v>
      </c>
      <c r="F18" s="4">
        <f>_xll.DBRW($B$1,$B$2,$B$3,F$7,$A18,$B$4)</f>
        <v>-119733.33332999999</v>
      </c>
      <c r="G18" s="4">
        <f>_xll.DBRW($B$1,$B$2,$B$3,G$7,$A18,$B$4)</f>
        <v>-119843.33332999999</v>
      </c>
      <c r="H18" s="4">
        <f>_xll.DBRW($B$1,$B$2,$B$3,H$7,$A18,$B$4)</f>
        <v>-120063</v>
      </c>
      <c r="I18" s="4">
        <f>_xll.DBRW($B$1,$B$2,$B$3,I$7,$A18,$B$4)</f>
        <v>-120063</v>
      </c>
      <c r="J18" s="4">
        <f>_xll.DBRW($B$1,$B$2,$B$3,J$7,$A18,$B$4)</f>
        <v>-117753</v>
      </c>
      <c r="K18" s="4">
        <f>_xll.DBRW($B$1,$B$2,$B$3,K$7,$A18,$B$4)</f>
        <v>-117753</v>
      </c>
      <c r="L18" s="4">
        <f>_xll.DBRW($B$1,$B$2,$B$3,L$7,$A18,$B$4)</f>
        <v>-117753</v>
      </c>
      <c r="M18" s="4">
        <f>_xll.DBRW($B$1,$B$2,$B$3,M$7,$A18,$B$4)</f>
        <v>-117753</v>
      </c>
      <c r="N18" s="4">
        <f>_xll.DBRW($B$1,$B$2,$B$3,N$7,$A18,$B$4)</f>
        <v>-117753</v>
      </c>
    </row>
    <row r="19" spans="1:14" x14ac:dyDescent="0.3">
      <c r="A19" s="2" t="s">
        <v>12</v>
      </c>
      <c r="B19" s="4">
        <f>_xll.DBRW($B$1,$B$2,$B$3,B$7,$A19,$B$4)</f>
        <v>-142266.999996</v>
      </c>
      <c r="C19" s="4">
        <f>_xll.DBRW($B$1,$B$2,$B$3,C$7,$A19,$B$4)</f>
        <v>-11533.333332999999</v>
      </c>
      <c r="D19" s="4">
        <f>_xll.DBRW($B$1,$B$2,$B$3,D$7,$A19,$B$4)</f>
        <v>-11933.333332999999</v>
      </c>
      <c r="E19" s="4">
        <f>_xll.DBRW($B$1,$B$2,$B$3,E$7,$A19,$B$4)</f>
        <v>-11953.333333</v>
      </c>
      <c r="F19" s="4">
        <f>_xll.DBRW($B$1,$B$2,$B$3,F$7,$A19,$B$4)</f>
        <v>-11973.333333</v>
      </c>
      <c r="G19" s="4">
        <f>_xll.DBRW($B$1,$B$2,$B$3,G$7,$A19,$B$4)</f>
        <v>-11984.333333</v>
      </c>
      <c r="H19" s="4">
        <f>_xll.DBRW($B$1,$B$2,$B$3,H$7,$A19,$B$4)</f>
        <v>-12006.333333</v>
      </c>
      <c r="I19" s="4">
        <f>_xll.DBRW($B$1,$B$2,$B$3,I$7,$A19,$B$4)</f>
        <v>-12006.333333</v>
      </c>
      <c r="J19" s="4">
        <f>_xll.DBRW($B$1,$B$2,$B$3,J$7,$A19,$B$4)</f>
        <v>-11775.333332999999</v>
      </c>
      <c r="K19" s="4">
        <f>_xll.DBRW($B$1,$B$2,$B$3,K$7,$A19,$B$4)</f>
        <v>-11775.333332999999</v>
      </c>
      <c r="L19" s="4">
        <f>_xll.DBRW($B$1,$B$2,$B$3,L$7,$A19,$B$4)</f>
        <v>-11775.333332999999</v>
      </c>
      <c r="M19" s="4">
        <f>_xll.DBRW($B$1,$B$2,$B$3,M$7,$A19,$B$4)</f>
        <v>-11775.333332999999</v>
      </c>
      <c r="N19" s="4">
        <f>_xll.DBRW($B$1,$B$2,$B$3,N$7,$A19,$B$4)</f>
        <v>-11775.333332999999</v>
      </c>
    </row>
    <row r="20" spans="1:14" x14ac:dyDescent="0.3">
      <c r="A20" s="2" t="s">
        <v>13</v>
      </c>
      <c r="B20" s="4">
        <f>_xll.DBRW($B$1,$B$2,$B$3,B$7,$A20,$B$4)</f>
        <v>-142266.999996</v>
      </c>
      <c r="C20" s="4">
        <f>_xll.DBRW($B$1,$B$2,$B$3,C$7,$A20,$B$4)</f>
        <v>-11533.333332999999</v>
      </c>
      <c r="D20" s="4">
        <f>_xll.DBRW($B$1,$B$2,$B$3,D$7,$A20,$B$4)</f>
        <v>-11933.333332999999</v>
      </c>
      <c r="E20" s="4">
        <f>_xll.DBRW($B$1,$B$2,$B$3,E$7,$A20,$B$4)</f>
        <v>-11953.333333</v>
      </c>
      <c r="F20" s="4">
        <f>_xll.DBRW($B$1,$B$2,$B$3,F$7,$A20,$B$4)</f>
        <v>-11973.333333</v>
      </c>
      <c r="G20" s="4">
        <f>_xll.DBRW($B$1,$B$2,$B$3,G$7,$A20,$B$4)</f>
        <v>-11984.333333</v>
      </c>
      <c r="H20" s="4">
        <f>_xll.DBRW($B$1,$B$2,$B$3,H$7,$A20,$B$4)</f>
        <v>-12006.333333</v>
      </c>
      <c r="I20" s="4">
        <f>_xll.DBRW($B$1,$B$2,$B$3,I$7,$A20,$B$4)</f>
        <v>-12006.333333</v>
      </c>
      <c r="J20" s="4">
        <f>_xll.DBRW($B$1,$B$2,$B$3,J$7,$A20,$B$4)</f>
        <v>-11775.333332999999</v>
      </c>
      <c r="K20" s="4">
        <f>_xll.DBRW($B$1,$B$2,$B$3,K$7,$A20,$B$4)</f>
        <v>-11775.333332999999</v>
      </c>
      <c r="L20" s="4">
        <f>_xll.DBRW($B$1,$B$2,$B$3,L$7,$A20,$B$4)</f>
        <v>-11775.333332999999</v>
      </c>
      <c r="M20" s="4">
        <f>_xll.DBRW($B$1,$B$2,$B$3,M$7,$A20,$B$4)</f>
        <v>-11775.333332999999</v>
      </c>
      <c r="N20" s="4">
        <f>_xll.DBRW($B$1,$B$2,$B$3,N$7,$A20,$B$4)</f>
        <v>-11775.333332999999</v>
      </c>
    </row>
    <row r="21" spans="1:14" x14ac:dyDescent="0.3">
      <c r="A21" s="2" t="s">
        <v>14</v>
      </c>
      <c r="B21" s="4">
        <f>_xll.DBRW($B$1,$B$2,$B$3,B$7,$A21,$B$4)</f>
        <v>-13200</v>
      </c>
      <c r="C21" s="4">
        <f>_xll.DBRW($B$1,$B$2,$B$3,C$7,$A21,$B$4)</f>
        <v>-1100</v>
      </c>
      <c r="D21" s="4">
        <f>_xll.DBRW($B$1,$B$2,$B$3,D$7,$A21,$B$4)</f>
        <v>-1100</v>
      </c>
      <c r="E21" s="4">
        <f>_xll.DBRW($B$1,$B$2,$B$3,E$7,$A21,$B$4)</f>
        <v>-1100</v>
      </c>
      <c r="F21" s="4">
        <f>_xll.DBRW($B$1,$B$2,$B$3,F$7,$A21,$B$4)</f>
        <v>-1100</v>
      </c>
      <c r="G21" s="4">
        <f>_xll.DBRW($B$1,$B$2,$B$3,G$7,$A21,$B$4)</f>
        <v>-1100</v>
      </c>
      <c r="H21" s="4">
        <f>_xll.DBRW($B$1,$B$2,$B$3,H$7,$A21,$B$4)</f>
        <v>-1100</v>
      </c>
      <c r="I21" s="4">
        <f>_xll.DBRW($B$1,$B$2,$B$3,I$7,$A21,$B$4)</f>
        <v>-1100</v>
      </c>
      <c r="J21" s="4">
        <f>_xll.DBRW($B$1,$B$2,$B$3,J$7,$A21,$B$4)</f>
        <v>-1100</v>
      </c>
      <c r="K21" s="4">
        <f>_xll.DBRW($B$1,$B$2,$B$3,K$7,$A21,$B$4)</f>
        <v>-1100</v>
      </c>
      <c r="L21" s="4">
        <f>_xll.DBRW($B$1,$B$2,$B$3,L$7,$A21,$B$4)</f>
        <v>-1100</v>
      </c>
      <c r="M21" s="4">
        <f>_xll.DBRW($B$1,$B$2,$B$3,M$7,$A21,$B$4)</f>
        <v>-1100</v>
      </c>
      <c r="N21" s="4">
        <f>_xll.DBRW($B$1,$B$2,$B$3,N$7,$A21,$B$4)</f>
        <v>-1100</v>
      </c>
    </row>
    <row r="22" spans="1:14" x14ac:dyDescent="0.3">
      <c r="A22" s="2" t="s">
        <v>15</v>
      </c>
      <c r="B22" s="4">
        <f>_xll.DBRW($B$1,$B$2,$B$3,B$7,$A22,$B$4)</f>
        <v>-50000</v>
      </c>
      <c r="C22" s="4">
        <f>_xll.DBRW($B$1,$B$2,$B$3,C$7,$A22,$B$4)</f>
        <v>-2500</v>
      </c>
      <c r="D22" s="4">
        <f>_xll.DBRW($B$1,$B$2,$B$3,D$7,$A22,$B$4)</f>
        <v>-2000</v>
      </c>
      <c r="E22" s="4">
        <f>_xll.DBRW($B$1,$B$2,$B$3,E$7,$A22,$B$4)</f>
        <v>-1500</v>
      </c>
      <c r="F22" s="4">
        <f>_xll.DBRW($B$1,$B$2,$B$3,F$7,$A22,$B$4)</f>
        <v>-2000</v>
      </c>
      <c r="G22" s="4">
        <f>_xll.DBRW($B$1,$B$2,$B$3,G$7,$A22,$B$4)</f>
        <v>-2000</v>
      </c>
      <c r="H22" s="4">
        <f>_xll.DBRW($B$1,$B$2,$B$3,H$7,$A22,$B$4)</f>
        <v>-3000</v>
      </c>
      <c r="I22" s="4">
        <f>_xll.DBRW($B$1,$B$2,$B$3,I$7,$A22,$B$4)</f>
        <v>-3000</v>
      </c>
      <c r="J22" s="4">
        <f>_xll.DBRW($B$1,$B$2,$B$3,J$7,$A22,$B$4)</f>
        <v>-2000</v>
      </c>
      <c r="K22" s="4">
        <f>_xll.DBRW($B$1,$B$2,$B$3,K$7,$A22,$B$4)</f>
        <v>-2000</v>
      </c>
      <c r="L22" s="4">
        <f>_xll.DBRW($B$1,$B$2,$B$3,L$7,$A22,$B$4)</f>
        <v>-4000</v>
      </c>
      <c r="M22" s="4">
        <f>_xll.DBRW($B$1,$B$2,$B$3,M$7,$A22,$B$4)</f>
        <v>-8000</v>
      </c>
      <c r="N22" s="4">
        <f>_xll.DBRW($B$1,$B$2,$B$3,N$7,$A22,$B$4)</f>
        <v>-18000</v>
      </c>
    </row>
    <row r="23" spans="1:14" x14ac:dyDescent="0.3">
      <c r="A23" s="2" t="s">
        <v>16</v>
      </c>
      <c r="B23" s="4">
        <f>_xll.DBRW($B$1,$B$2,$B$3,B$7,$A23,$B$4)</f>
        <v>-15260</v>
      </c>
      <c r="C23" s="4">
        <f>_xll.DBRW($B$1,$B$2,$B$3,C$7,$A23,$B$4)</f>
        <v>-1225</v>
      </c>
      <c r="D23" s="4">
        <f>_xll.DBRW($B$1,$B$2,$B$3,D$7,$A23,$B$4)</f>
        <v>-1365</v>
      </c>
      <c r="E23" s="4">
        <f>_xll.DBRW($B$1,$B$2,$B$3,E$7,$A23,$B$4)</f>
        <v>-1365</v>
      </c>
      <c r="F23" s="4">
        <f>_xll.DBRW($B$1,$B$2,$B$3,F$7,$A23,$B$4)</f>
        <v>-1295</v>
      </c>
      <c r="G23" s="4">
        <f>_xll.DBRW($B$1,$B$2,$B$3,G$7,$A23,$B$4)</f>
        <v>-1295</v>
      </c>
      <c r="H23" s="4">
        <f>_xll.DBRW($B$1,$B$2,$B$3,H$7,$A23,$B$4)</f>
        <v>-1295</v>
      </c>
      <c r="I23" s="4">
        <f>_xll.DBRW($B$1,$B$2,$B$3,I$7,$A23,$B$4)</f>
        <v>-1295</v>
      </c>
      <c r="J23" s="4">
        <f>_xll.DBRW($B$1,$B$2,$B$3,J$7,$A23,$B$4)</f>
        <v>-1225</v>
      </c>
      <c r="K23" s="4">
        <f>_xll.DBRW($B$1,$B$2,$B$3,K$7,$A23,$B$4)</f>
        <v>-1225</v>
      </c>
      <c r="L23" s="4">
        <f>_xll.DBRW($B$1,$B$2,$B$3,L$7,$A23,$B$4)</f>
        <v>-1225</v>
      </c>
      <c r="M23" s="4">
        <f>_xll.DBRW($B$1,$B$2,$B$3,M$7,$A23,$B$4)</f>
        <v>-1225</v>
      </c>
      <c r="N23" s="4">
        <f>_xll.DBRW($B$1,$B$2,$B$3,N$7,$A23,$B$4)</f>
        <v>-1225</v>
      </c>
    </row>
    <row r="24" spans="1:14" x14ac:dyDescent="0.3">
      <c r="A24" s="2" t="s">
        <v>17</v>
      </c>
      <c r="B24" s="4">
        <f>_xll.DBRW($B$1,$B$2,$B$3,B$7,$A24,$B$4)</f>
        <v>-8400</v>
      </c>
      <c r="C24" s="4">
        <f>_xll.DBRW($B$1,$B$2,$B$3,C$7,$A24,$B$4)</f>
        <v>-700</v>
      </c>
      <c r="D24" s="4">
        <f>_xll.DBRW($B$1,$B$2,$B$3,D$7,$A24,$B$4)</f>
        <v>-700</v>
      </c>
      <c r="E24" s="4">
        <f>_xll.DBRW($B$1,$B$2,$B$3,E$7,$A24,$B$4)</f>
        <v>-700</v>
      </c>
      <c r="F24" s="4">
        <f>_xll.DBRW($B$1,$B$2,$B$3,F$7,$A24,$B$4)</f>
        <v>-700</v>
      </c>
      <c r="G24" s="4">
        <f>_xll.DBRW($B$1,$B$2,$B$3,G$7,$A24,$B$4)</f>
        <v>-700</v>
      </c>
      <c r="H24" s="4">
        <f>_xll.DBRW($B$1,$B$2,$B$3,H$7,$A24,$B$4)</f>
        <v>-700</v>
      </c>
      <c r="I24" s="4">
        <f>_xll.DBRW($B$1,$B$2,$B$3,I$7,$A24,$B$4)</f>
        <v>-700</v>
      </c>
      <c r="J24" s="4">
        <f>_xll.DBRW($B$1,$B$2,$B$3,J$7,$A24,$B$4)</f>
        <v>-700</v>
      </c>
      <c r="K24" s="4">
        <f>_xll.DBRW($B$1,$B$2,$B$3,K$7,$A24,$B$4)</f>
        <v>-700</v>
      </c>
      <c r="L24" s="4">
        <f>_xll.DBRW($B$1,$B$2,$B$3,L$7,$A24,$B$4)</f>
        <v>-700</v>
      </c>
      <c r="M24" s="4">
        <f>_xll.DBRW($B$1,$B$2,$B$3,M$7,$A24,$B$4)</f>
        <v>-700</v>
      </c>
      <c r="N24" s="4">
        <f>_xll.DBRW($B$1,$B$2,$B$3,N$7,$A24,$B$4)</f>
        <v>-700</v>
      </c>
    </row>
    <row r="25" spans="1:14" x14ac:dyDescent="0.3">
      <c r="A25" s="2" t="s">
        <v>18</v>
      </c>
      <c r="B25" s="4">
        <f>_xll.DBRW($B$1,$B$2,$B$3,B$7,$A25,$B$4)</f>
        <v>-612000</v>
      </c>
      <c r="C25" s="4">
        <f>_xll.DBRW($B$1,$B$2,$B$3,C$7,$A25,$B$4)</f>
        <v>-51000</v>
      </c>
      <c r="D25" s="4">
        <f>_xll.DBRW($B$1,$B$2,$B$3,D$7,$A25,$B$4)</f>
        <v>-51000</v>
      </c>
      <c r="E25" s="4">
        <f>_xll.DBRW($B$1,$B$2,$B$3,E$7,$A25,$B$4)</f>
        <v>-51000</v>
      </c>
      <c r="F25" s="4">
        <f>_xll.DBRW($B$1,$B$2,$B$3,F$7,$A25,$B$4)</f>
        <v>-51000</v>
      </c>
      <c r="G25" s="4">
        <f>_xll.DBRW($B$1,$B$2,$B$3,G$7,$A25,$B$4)</f>
        <v>-51000</v>
      </c>
      <c r="H25" s="4">
        <f>_xll.DBRW($B$1,$B$2,$B$3,H$7,$A25,$B$4)</f>
        <v>-51000</v>
      </c>
      <c r="I25" s="4">
        <f>_xll.DBRW($B$1,$B$2,$B$3,I$7,$A25,$B$4)</f>
        <v>-51000</v>
      </c>
      <c r="J25" s="4">
        <f>_xll.DBRW($B$1,$B$2,$B$3,J$7,$A25,$B$4)</f>
        <v>-51000</v>
      </c>
      <c r="K25" s="4">
        <f>_xll.DBRW($B$1,$B$2,$B$3,K$7,$A25,$B$4)</f>
        <v>-51000</v>
      </c>
      <c r="L25" s="4">
        <f>_xll.DBRW($B$1,$B$2,$B$3,L$7,$A25,$B$4)</f>
        <v>-51000</v>
      </c>
      <c r="M25" s="4">
        <f>_xll.DBRW($B$1,$B$2,$B$3,M$7,$A25,$B$4)</f>
        <v>-51000</v>
      </c>
      <c r="N25" s="4">
        <f>_xll.DBRW($B$1,$B$2,$B$3,N$7,$A25,$B$4)</f>
        <v>-51000</v>
      </c>
    </row>
    <row r="26" spans="1:14" x14ac:dyDescent="0.3">
      <c r="A26" s="2" t="s">
        <v>19</v>
      </c>
      <c r="B26" s="4">
        <f>_xll.DBRW($B$1,$B$2,$B$3,B$7,$A26,$B$4)</f>
        <v>-18000</v>
      </c>
      <c r="C26" s="4">
        <f>_xll.DBRW($B$1,$B$2,$B$3,C$7,$A26,$B$4)</f>
        <v>-1500</v>
      </c>
      <c r="D26" s="4">
        <f>_xll.DBRW($B$1,$B$2,$B$3,D$7,$A26,$B$4)</f>
        <v>-1500</v>
      </c>
      <c r="E26" s="4">
        <f>_xll.DBRW($B$1,$B$2,$B$3,E$7,$A26,$B$4)</f>
        <v>-1500</v>
      </c>
      <c r="F26" s="4">
        <f>_xll.DBRW($B$1,$B$2,$B$3,F$7,$A26,$B$4)</f>
        <v>-1500</v>
      </c>
      <c r="G26" s="4">
        <f>_xll.DBRW($B$1,$B$2,$B$3,G$7,$A26,$B$4)</f>
        <v>-1500</v>
      </c>
      <c r="H26" s="4">
        <f>_xll.DBRW($B$1,$B$2,$B$3,H$7,$A26,$B$4)</f>
        <v>-1500</v>
      </c>
      <c r="I26" s="4">
        <f>_xll.DBRW($B$1,$B$2,$B$3,I$7,$A26,$B$4)</f>
        <v>-1500</v>
      </c>
      <c r="J26" s="4">
        <f>_xll.DBRW($B$1,$B$2,$B$3,J$7,$A26,$B$4)</f>
        <v>-1500</v>
      </c>
      <c r="K26" s="4">
        <f>_xll.DBRW($B$1,$B$2,$B$3,K$7,$A26,$B$4)</f>
        <v>-1500</v>
      </c>
      <c r="L26" s="4">
        <f>_xll.DBRW($B$1,$B$2,$B$3,L$7,$A26,$B$4)</f>
        <v>-1500</v>
      </c>
      <c r="M26" s="4">
        <f>_xll.DBRW($B$1,$B$2,$B$3,M$7,$A26,$B$4)</f>
        <v>-1500</v>
      </c>
      <c r="N26" s="4">
        <f>_xll.DBRW($B$1,$B$2,$B$3,N$7,$A26,$B$4)</f>
        <v>-1500</v>
      </c>
    </row>
    <row r="27" spans="1:14" x14ac:dyDescent="0.3">
      <c r="A27" s="2" t="s">
        <v>20</v>
      </c>
      <c r="B27" s="4">
        <f>_xll.DBRW($B$1,$B$2,$B$3,B$7,$A27,$B$4)</f>
        <v>-38000</v>
      </c>
      <c r="C27" s="4">
        <f>_xll.DBRW($B$1,$B$2,$B$3,C$7,$A27,$B$4)</f>
        <v>-15500</v>
      </c>
      <c r="D27" s="4">
        <f>_xll.DBRW($B$1,$B$2,$B$3,D$7,$A27,$B$4)</f>
        <v>-20500</v>
      </c>
      <c r="E27" s="4">
        <f>_xll.DBRW($B$1,$B$2,$B$3,E$7,$A27,$B$4)</f>
        <v>0</v>
      </c>
      <c r="F27" s="4">
        <f>_xll.DBRW($B$1,$B$2,$B$3,F$7,$A27,$B$4)</f>
        <v>0</v>
      </c>
      <c r="G27" s="4">
        <f>_xll.DBRW($B$1,$B$2,$B$3,G$7,$A27,$B$4)</f>
        <v>0</v>
      </c>
      <c r="H27" s="4">
        <f>_xll.DBRW($B$1,$B$2,$B$3,H$7,$A27,$B$4)</f>
        <v>-2000</v>
      </c>
      <c r="I27" s="4">
        <f>_xll.DBRW($B$1,$B$2,$B$3,I$7,$A27,$B$4)</f>
        <v>0</v>
      </c>
      <c r="J27" s="4">
        <f>_xll.DBRW($B$1,$B$2,$B$3,J$7,$A27,$B$4)</f>
        <v>0</v>
      </c>
      <c r="K27" s="4">
        <f>_xll.DBRW($B$1,$B$2,$B$3,K$7,$A27,$B$4)</f>
        <v>0</v>
      </c>
      <c r="L27" s="4">
        <f>_xll.DBRW($B$1,$B$2,$B$3,L$7,$A27,$B$4)</f>
        <v>0</v>
      </c>
      <c r="M27" s="4">
        <f>_xll.DBRW($B$1,$B$2,$B$3,M$7,$A27,$B$4)</f>
        <v>0</v>
      </c>
      <c r="N27" s="4">
        <f>_xll.DBRW($B$1,$B$2,$B$3,N$7,$A27,$B$4)</f>
        <v>0</v>
      </c>
    </row>
    <row r="28" spans="1:14" x14ac:dyDescent="0.3">
      <c r="A28" s="2" t="s">
        <v>21</v>
      </c>
      <c r="B28" s="4">
        <f>_xll.DBRW($B$1,$B$2,$B$3,B$7,$A28,$B$4)</f>
        <v>-308656.66668000002</v>
      </c>
      <c r="C28" s="4">
        <f>_xll.DBRW($B$1,$B$2,$B$3,C$7,$A28,$B$4)</f>
        <v>-26000</v>
      </c>
      <c r="D28" s="4">
        <f>_xll.DBRW($B$1,$B$2,$B$3,D$7,$A28,$B$4)</f>
        <v>-25223.333330000001</v>
      </c>
      <c r="E28" s="4">
        <f>_xll.DBRW($B$1,$B$2,$B$3,E$7,$A28,$B$4)</f>
        <v>-25223.333330000001</v>
      </c>
      <c r="F28" s="4">
        <f>_xll.DBRW($B$1,$B$2,$B$3,F$7,$A28,$B$4)</f>
        <v>-25390</v>
      </c>
      <c r="G28" s="4">
        <f>_xll.DBRW($B$1,$B$2,$B$3,G$7,$A28,$B$4)</f>
        <v>-25765</v>
      </c>
      <c r="H28" s="4">
        <f>_xll.DBRW($B$1,$B$2,$B$3,H$7,$A28,$B$4)</f>
        <v>-25765</v>
      </c>
      <c r="I28" s="4">
        <f>_xll.DBRW($B$1,$B$2,$B$3,I$7,$A28,$B$4)</f>
        <v>-25881.666669999999</v>
      </c>
      <c r="J28" s="4">
        <f>_xll.DBRW($B$1,$B$2,$B$3,J$7,$A28,$B$4)</f>
        <v>-25881.666669999999</v>
      </c>
      <c r="K28" s="4">
        <f>_xll.DBRW($B$1,$B$2,$B$3,K$7,$A28,$B$4)</f>
        <v>-25881.666669999999</v>
      </c>
      <c r="L28" s="4">
        <f>_xll.DBRW($B$1,$B$2,$B$3,L$7,$A28,$B$4)</f>
        <v>-25881.666669999999</v>
      </c>
      <c r="M28" s="4">
        <f>_xll.DBRW($B$1,$B$2,$B$3,M$7,$A28,$B$4)</f>
        <v>-25881.666669999999</v>
      </c>
      <c r="N28" s="4">
        <f>_xll.DBRW($B$1,$B$2,$B$3,N$7,$A28,$B$4)</f>
        <v>-25881.666669999999</v>
      </c>
    </row>
    <row r="29" spans="1:14" x14ac:dyDescent="0.3">
      <c r="A29" s="2" t="s">
        <v>22</v>
      </c>
      <c r="B29" s="4">
        <f>_xll.DBRW($B$1,$B$2,$B$3,B$7,$A29,$B$4)</f>
        <v>-12000</v>
      </c>
      <c r="C29" s="4">
        <f>_xll.DBRW($B$1,$B$2,$B$3,C$7,$A29,$B$4)</f>
        <v>-1000</v>
      </c>
      <c r="D29" s="4">
        <f>_xll.DBRW($B$1,$B$2,$B$3,D$7,$A29,$B$4)</f>
        <v>-1000</v>
      </c>
      <c r="E29" s="4">
        <f>_xll.DBRW($B$1,$B$2,$B$3,E$7,$A29,$B$4)</f>
        <v>-1000</v>
      </c>
      <c r="F29" s="4">
        <f>_xll.DBRW($B$1,$B$2,$B$3,F$7,$A29,$B$4)</f>
        <v>-1000</v>
      </c>
      <c r="G29" s="4">
        <f>_xll.DBRW($B$1,$B$2,$B$3,G$7,$A29,$B$4)</f>
        <v>-1000</v>
      </c>
      <c r="H29" s="4">
        <f>_xll.DBRW($B$1,$B$2,$B$3,H$7,$A29,$B$4)</f>
        <v>-1000</v>
      </c>
      <c r="I29" s="4">
        <f>_xll.DBRW($B$1,$B$2,$B$3,I$7,$A29,$B$4)</f>
        <v>-1000</v>
      </c>
      <c r="J29" s="4">
        <f>_xll.DBRW($B$1,$B$2,$B$3,J$7,$A29,$B$4)</f>
        <v>-1000</v>
      </c>
      <c r="K29" s="4">
        <f>_xll.DBRW($B$1,$B$2,$B$3,K$7,$A29,$B$4)</f>
        <v>-1000</v>
      </c>
      <c r="L29" s="4">
        <f>_xll.DBRW($B$1,$B$2,$B$3,L$7,$A29,$B$4)</f>
        <v>-1000</v>
      </c>
      <c r="M29" s="4">
        <f>_xll.DBRW($B$1,$B$2,$B$3,M$7,$A29,$B$4)</f>
        <v>-1000</v>
      </c>
      <c r="N29" s="4">
        <f>_xll.DBRW($B$1,$B$2,$B$3,N$7,$A29,$B$4)</f>
        <v>-1000</v>
      </c>
    </row>
    <row r="30" spans="1:14" x14ac:dyDescent="0.3">
      <c r="A30" s="2" t="s">
        <v>23</v>
      </c>
      <c r="B30" s="4">
        <f>_xll.DBRW($B$1,$B$2,$B$3,B$7,$A30,$B$4)</f>
        <v>-36000</v>
      </c>
      <c r="C30" s="4">
        <f>_xll.DBRW($B$1,$B$2,$B$3,C$7,$A30,$B$4)</f>
        <v>-3000</v>
      </c>
      <c r="D30" s="4">
        <f>_xll.DBRW($B$1,$B$2,$B$3,D$7,$A30,$B$4)</f>
        <v>-3000</v>
      </c>
      <c r="E30" s="4">
        <f>_xll.DBRW($B$1,$B$2,$B$3,E$7,$A30,$B$4)</f>
        <v>-3000</v>
      </c>
      <c r="F30" s="4">
        <f>_xll.DBRW($B$1,$B$2,$B$3,F$7,$A30,$B$4)</f>
        <v>-3000</v>
      </c>
      <c r="G30" s="4">
        <f>_xll.DBRW($B$1,$B$2,$B$3,G$7,$A30,$B$4)</f>
        <v>-3000</v>
      </c>
      <c r="H30" s="4">
        <f>_xll.DBRW($B$1,$B$2,$B$3,H$7,$A30,$B$4)</f>
        <v>-3000</v>
      </c>
      <c r="I30" s="4">
        <f>_xll.DBRW($B$1,$B$2,$B$3,I$7,$A30,$B$4)</f>
        <v>-3000</v>
      </c>
      <c r="J30" s="4">
        <f>_xll.DBRW($B$1,$B$2,$B$3,J$7,$A30,$B$4)</f>
        <v>-3000</v>
      </c>
      <c r="K30" s="4">
        <f>_xll.DBRW($B$1,$B$2,$B$3,K$7,$A30,$B$4)</f>
        <v>-3000</v>
      </c>
      <c r="L30" s="4">
        <f>_xll.DBRW($B$1,$B$2,$B$3,L$7,$A30,$B$4)</f>
        <v>-3000</v>
      </c>
      <c r="M30" s="4">
        <f>_xll.DBRW($B$1,$B$2,$B$3,M$7,$A30,$B$4)</f>
        <v>-3000</v>
      </c>
      <c r="N30" s="4">
        <f>_xll.DBRW($B$1,$B$2,$B$3,N$7,$A30,$B$4)</f>
        <v>-3000</v>
      </c>
    </row>
    <row r="31" spans="1:14" x14ac:dyDescent="0.3">
      <c r="A31" s="2" t="s">
        <v>24</v>
      </c>
      <c r="B31" s="4">
        <f>_xll.DBRW($B$1,$B$2,$B$3,B$7,$A31,$B$4)</f>
        <v>-277335.96000299999</v>
      </c>
      <c r="C31" s="4">
        <f>_xll.DBRW($B$1,$B$2,$B$3,C$7,$A31,$B$4)</f>
        <v>-22440</v>
      </c>
      <c r="D31" s="4">
        <f>_xll.DBRW($B$1,$B$2,$B$3,D$7,$A31,$B$4)</f>
        <v>-22462.44</v>
      </c>
      <c r="E31" s="4">
        <f>_xll.DBRW($B$1,$B$2,$B$3,E$7,$A31,$B$4)</f>
        <v>-24684.000003000001</v>
      </c>
      <c r="F31" s="4">
        <f>_xll.DBRW($B$1,$B$2,$B$3,F$7,$A31,$B$4)</f>
        <v>-22507.32</v>
      </c>
      <c r="G31" s="4">
        <f>_xll.DBRW($B$1,$B$2,$B$3,G$7,$A31,$B$4)</f>
        <v>-22529.759999999998</v>
      </c>
      <c r="H31" s="4">
        <f>_xll.DBRW($B$1,$B$2,$B$3,H$7,$A31,$B$4)</f>
        <v>-26928</v>
      </c>
      <c r="I31" s="4">
        <f>_xll.DBRW($B$1,$B$2,$B$3,I$7,$A31,$B$4)</f>
        <v>-22574.639999999999</v>
      </c>
      <c r="J31" s="4">
        <f>_xll.DBRW($B$1,$B$2,$B$3,J$7,$A31,$B$4)</f>
        <v>-22597.08</v>
      </c>
      <c r="K31" s="4">
        <f>_xll.DBRW($B$1,$B$2,$B$3,K$7,$A31,$B$4)</f>
        <v>-22619.52</v>
      </c>
      <c r="L31" s="4">
        <f>_xll.DBRW($B$1,$B$2,$B$3,L$7,$A31,$B$4)</f>
        <v>-22641.96</v>
      </c>
      <c r="M31" s="4">
        <f>_xll.DBRW($B$1,$B$2,$B$3,M$7,$A31,$B$4)</f>
        <v>-22664.400000000001</v>
      </c>
      <c r="N31" s="4">
        <f>_xll.DBRW($B$1,$B$2,$B$3,N$7,$A31,$B$4)</f>
        <v>-22686.84</v>
      </c>
    </row>
    <row r="32" spans="1:14" x14ac:dyDescent="0.3">
      <c r="A32" s="2" t="s">
        <v>25</v>
      </c>
      <c r="B32" s="4">
        <f>_xll.DBRW($B$1,$B$2,$B$3,B$7,$A32,$B$4)</f>
        <v>0</v>
      </c>
      <c r="C32" s="4">
        <f>_xll.DBRW($B$1,$B$2,$B$3,C$7,$A32,$B$4)</f>
        <v>0</v>
      </c>
      <c r="D32" s="4">
        <f>_xll.DBRW($B$1,$B$2,$B$3,D$7,$A32,$B$4)</f>
        <v>0</v>
      </c>
      <c r="E32" s="4">
        <f>_xll.DBRW($B$1,$B$2,$B$3,E$7,$A32,$B$4)</f>
        <v>0</v>
      </c>
      <c r="F32" s="4">
        <f>_xll.DBRW($B$1,$B$2,$B$3,F$7,$A32,$B$4)</f>
        <v>0</v>
      </c>
      <c r="G32" s="4">
        <f>_xll.DBRW($B$1,$B$2,$B$3,G$7,$A32,$B$4)</f>
        <v>0</v>
      </c>
      <c r="H32" s="4">
        <f>_xll.DBRW($B$1,$B$2,$B$3,H$7,$A32,$B$4)</f>
        <v>0</v>
      </c>
      <c r="I32" s="4">
        <f>_xll.DBRW($B$1,$B$2,$B$3,I$7,$A32,$B$4)</f>
        <v>0</v>
      </c>
      <c r="J32" s="4">
        <f>_xll.DBRW($B$1,$B$2,$B$3,J$7,$A32,$B$4)</f>
        <v>0</v>
      </c>
      <c r="K32" s="4">
        <f>_xll.DBRW($B$1,$B$2,$B$3,K$7,$A32,$B$4)</f>
        <v>0</v>
      </c>
      <c r="L32" s="4">
        <f>_xll.DBRW($B$1,$B$2,$B$3,L$7,$A32,$B$4)</f>
        <v>0</v>
      </c>
      <c r="M32" s="4">
        <f>_xll.DBRW($B$1,$B$2,$B$3,M$7,$A32,$B$4)</f>
        <v>0</v>
      </c>
      <c r="N32" s="4">
        <f>_xll.DBRW($B$1,$B$2,$B$3,N$7,$A32,$B$4)</f>
        <v>0</v>
      </c>
    </row>
    <row r="33" spans="1:14" ht="15" thickBot="1" x14ac:dyDescent="0.35">
      <c r="A33" s="2" t="s">
        <v>26</v>
      </c>
      <c r="B33" s="4">
        <f>_xll.DBRW($B$1,$B$2,$B$3,B$7,$A33,$B$4)</f>
        <v>-10000</v>
      </c>
      <c r="C33" s="4">
        <f>_xll.DBRW($B$1,$B$2,$B$3,C$7,$A33,$B$4)</f>
        <v>-10000</v>
      </c>
      <c r="D33" s="4">
        <f>_xll.DBRW($B$1,$B$2,$B$3,D$7,$A33,$B$4)</f>
        <v>0</v>
      </c>
      <c r="E33" s="4">
        <f>_xll.DBRW($B$1,$B$2,$B$3,E$7,$A33,$B$4)</f>
        <v>0</v>
      </c>
      <c r="F33" s="4">
        <f>_xll.DBRW($B$1,$B$2,$B$3,F$7,$A33,$B$4)</f>
        <v>0</v>
      </c>
      <c r="G33" s="4">
        <f>_xll.DBRW($B$1,$B$2,$B$3,G$7,$A33,$B$4)</f>
        <v>0</v>
      </c>
      <c r="H33" s="4">
        <f>_xll.DBRW($B$1,$B$2,$B$3,H$7,$A33,$B$4)</f>
        <v>0</v>
      </c>
      <c r="I33" s="4">
        <f>_xll.DBRW($B$1,$B$2,$B$3,I$7,$A33,$B$4)</f>
        <v>0</v>
      </c>
      <c r="J33" s="4">
        <f>_xll.DBRW($B$1,$B$2,$B$3,J$7,$A33,$B$4)</f>
        <v>0</v>
      </c>
      <c r="K33" s="4">
        <f>_xll.DBRW($B$1,$B$2,$B$3,K$7,$A33,$B$4)</f>
        <v>0</v>
      </c>
      <c r="L33" s="4">
        <f>_xll.DBRW($B$1,$B$2,$B$3,L$7,$A33,$B$4)</f>
        <v>0</v>
      </c>
      <c r="M33" s="4">
        <f>_xll.DBRW($B$1,$B$2,$B$3,M$7,$A33,$B$4)</f>
        <v>0</v>
      </c>
      <c r="N33" s="4">
        <f>_xll.DBRW($B$1,$B$2,$B$3,N$7,$A33,$B$4)</f>
        <v>0</v>
      </c>
    </row>
    <row r="34" spans="1:14" ht="15" thickTop="1" x14ac:dyDescent="0.3">
      <c r="A34" s="21" t="s">
        <v>93</v>
      </c>
      <c r="B34" s="22">
        <f>_xll.DBRW($B$1,$B$2,$B$3,B$7,$A34,$B$4)</f>
        <v>-3106054.2933250014</v>
      </c>
      <c r="C34" s="22">
        <f>_xll.DBRW($B$1,$B$2,$B$3,C$7,$A34,$B$4)</f>
        <v>-274364.99999599997</v>
      </c>
      <c r="D34" s="22">
        <f>_xll.DBRW($B$1,$B$2,$B$3,D$7,$A34,$B$4)</f>
        <v>-273050.77332599997</v>
      </c>
      <c r="E34" s="22">
        <f>_xll.DBRW($B$1,$B$2,$B$3,E$7,$A34,$B$4)</f>
        <v>-254512.33332899996</v>
      </c>
      <c r="F34" s="22">
        <f>_xll.DBRW($B$1,$B$2,$B$3,F$7,$A34,$B$4)</f>
        <v>-253172.31999599998</v>
      </c>
      <c r="G34" s="22">
        <f>_xll.DBRW($B$1,$B$2,$B$3,G$7,$A34,$B$4)</f>
        <v>-253701.75999599998</v>
      </c>
      <c r="H34" s="22">
        <f>_xll.DBRW($B$1,$B$2,$B$3,H$7,$A34,$B$4)</f>
        <v>-261363.66666599998</v>
      </c>
      <c r="I34" s="22">
        <f>_xll.DBRW($B$1,$B$2,$B$3,I$7,$A34,$B$4)</f>
        <v>-255126.973336</v>
      </c>
      <c r="J34" s="22">
        <f>_xll.DBRW($B$1,$B$2,$B$3,J$7,$A34,$B$4)</f>
        <v>-251307.413336</v>
      </c>
      <c r="K34" s="22">
        <f>_xll.DBRW($B$1,$B$2,$B$3,K$7,$A34,$B$4)</f>
        <v>-251329.853336</v>
      </c>
      <c r="L34" s="22">
        <f>_xll.DBRW($B$1,$B$2,$B$3,L$7,$A34,$B$4)</f>
        <v>-253352.293336</v>
      </c>
      <c r="M34" s="22">
        <f>_xll.DBRW($B$1,$B$2,$B$3,M$7,$A34,$B$4)</f>
        <v>-257374.733336</v>
      </c>
      <c r="N34" s="22">
        <f>_xll.DBRW($B$1,$B$2,$B$3,N$7,$A34,$B$4)</f>
        <v>-267397.17333600001</v>
      </c>
    </row>
    <row r="35" spans="1:14" x14ac:dyDescent="0.3">
      <c r="A35" s="2"/>
    </row>
    <row r="36" spans="1:14" ht="15" thickBot="1" x14ac:dyDescent="0.35">
      <c r="A36" s="23" t="s">
        <v>94</v>
      </c>
      <c r="B36" s="24">
        <f>_xll.DBRW($B$1,$B$2,$B$3,B$7,$A36,$B$4)</f>
        <v>5110097.8071955992</v>
      </c>
      <c r="C36" s="24">
        <f>_xll.DBRW($B$1,$B$2,$B$3,C$7,$A36,$B$4)</f>
        <v>361896.02564453328</v>
      </c>
      <c r="D36" s="24">
        <f>_xll.DBRW($B$1,$B$2,$B$3,D$7,$A36,$B$4)</f>
        <v>439667.35231453326</v>
      </c>
      <c r="E36" s="24">
        <f>_xll.DBRW($B$1,$B$2,$B$3,E$7,$A36,$B$4)</f>
        <v>431515.61538883328</v>
      </c>
      <c r="F36" s="24">
        <f>_xll.DBRW($B$1,$B$2,$B$3,F$7,$A36,$B$4)</f>
        <v>372420.00564453338</v>
      </c>
      <c r="G36" s="24">
        <f>_xll.DBRW($B$1,$B$2,$B$3,G$7,$A36,$B$4)</f>
        <v>372507.66564453329</v>
      </c>
      <c r="H36" s="24">
        <f>_xll.DBRW($B$1,$B$2,$B$3,H$7,$A36,$B$4)</f>
        <v>486374.28257683315</v>
      </c>
      <c r="I36" s="24">
        <f>_xll.DBRW($B$1,$B$2,$B$3,I$7,$A36,$B$4)</f>
        <v>372316.65230453335</v>
      </c>
      <c r="J36" s="24">
        <f>_xll.DBRW($B$1,$B$2,$B$3,J$7,$A36,$B$4)</f>
        <v>376753.31230453326</v>
      </c>
      <c r="K36" s="24">
        <f>_xll.DBRW($B$1,$B$2,$B$3,K$7,$A36,$B$4)</f>
        <v>423520.09538183338</v>
      </c>
      <c r="L36" s="24">
        <f>_xll.DBRW($B$1,$B$2,$B$3,L$7,$A36,$B$4)</f>
        <v>446609.73230453342</v>
      </c>
      <c r="M36" s="24">
        <f>_xll.DBRW($B$1,$B$2,$B$3,M$7,$A36,$B$4)</f>
        <v>468276.29230453336</v>
      </c>
      <c r="N36" s="24">
        <f>_xll.DBRW($B$1,$B$2,$B$3,N$7,$A36,$B$4)</f>
        <v>558240.77538183343</v>
      </c>
    </row>
    <row r="37" spans="1:14" ht="15" thickTop="1" x14ac:dyDescent="0.3">
      <c r="A37" s="2"/>
    </row>
    <row r="38" spans="1:14" x14ac:dyDescent="0.3">
      <c r="A38" s="2" t="s">
        <v>27</v>
      </c>
      <c r="B38" s="4">
        <f>_xll.DBRW($B$1,$B$2,$B$3,B$7,$A38,$B$4)</f>
        <v>88360</v>
      </c>
      <c r="C38" s="4">
        <f>_xll.DBRW($B$1,$B$2,$B$3,C$7,$A38,$B$4)</f>
        <v>0</v>
      </c>
      <c r="D38" s="4">
        <f>_xll.DBRW($B$1,$B$2,$B$3,D$7,$A38,$B$4)</f>
        <v>88360</v>
      </c>
      <c r="E38" s="4">
        <f>_xll.DBRW($B$1,$B$2,$B$3,E$7,$A38,$B$4)</f>
        <v>0</v>
      </c>
      <c r="F38" s="4">
        <f>_xll.DBRW($B$1,$B$2,$B$3,F$7,$A38,$B$4)</f>
        <v>0</v>
      </c>
      <c r="G38" s="4">
        <f>_xll.DBRW($B$1,$B$2,$B$3,G$7,$A38,$B$4)</f>
        <v>0</v>
      </c>
      <c r="H38" s="4">
        <f>_xll.DBRW($B$1,$B$2,$B$3,H$7,$A38,$B$4)</f>
        <v>0</v>
      </c>
      <c r="I38" s="4">
        <f>_xll.DBRW($B$1,$B$2,$B$3,I$7,$A38,$B$4)</f>
        <v>0</v>
      </c>
      <c r="J38" s="4">
        <f>_xll.DBRW($B$1,$B$2,$B$3,J$7,$A38,$B$4)</f>
        <v>0</v>
      </c>
      <c r="K38" s="4">
        <f>_xll.DBRW($B$1,$B$2,$B$3,K$7,$A38,$B$4)</f>
        <v>0</v>
      </c>
      <c r="L38" s="4">
        <f>_xll.DBRW($B$1,$B$2,$B$3,L$7,$A38,$B$4)</f>
        <v>0</v>
      </c>
      <c r="M38" s="4">
        <f>_xll.DBRW($B$1,$B$2,$B$3,M$7,$A38,$B$4)</f>
        <v>0</v>
      </c>
      <c r="N38" s="4">
        <f>_xll.DBRW($B$1,$B$2,$B$3,N$7,$A38,$B$4)</f>
        <v>0</v>
      </c>
    </row>
    <row r="39" spans="1:14" x14ac:dyDescent="0.3">
      <c r="A39" s="2" t="s">
        <v>28</v>
      </c>
      <c r="B39" s="4">
        <f>_xll.DBRW($B$1,$B$2,$B$3,B$7,$A39,$B$4)</f>
        <v>10000</v>
      </c>
      <c r="C39" s="4">
        <f>_xll.DBRW($B$1,$B$2,$B$3,C$7,$A39,$B$4)</f>
        <v>10000</v>
      </c>
      <c r="D39" s="4">
        <f>_xll.DBRW($B$1,$B$2,$B$3,D$7,$A39,$B$4)</f>
        <v>0</v>
      </c>
      <c r="E39" s="4">
        <f>_xll.DBRW($B$1,$B$2,$B$3,E$7,$A39,$B$4)</f>
        <v>0</v>
      </c>
      <c r="F39" s="4">
        <f>_xll.DBRW($B$1,$B$2,$B$3,F$7,$A39,$B$4)</f>
        <v>0</v>
      </c>
      <c r="G39" s="4">
        <f>_xll.DBRW($B$1,$B$2,$B$3,G$7,$A39,$B$4)</f>
        <v>0</v>
      </c>
      <c r="H39" s="4">
        <f>_xll.DBRW($B$1,$B$2,$B$3,H$7,$A39,$B$4)</f>
        <v>0</v>
      </c>
      <c r="I39" s="4">
        <f>_xll.DBRW($B$1,$B$2,$B$3,I$7,$A39,$B$4)</f>
        <v>0</v>
      </c>
      <c r="J39" s="4">
        <f>_xll.DBRW($B$1,$B$2,$B$3,J$7,$A39,$B$4)</f>
        <v>0</v>
      </c>
      <c r="K39" s="4">
        <f>_xll.DBRW($B$1,$B$2,$B$3,K$7,$A39,$B$4)</f>
        <v>0</v>
      </c>
      <c r="L39" s="4">
        <f>_xll.DBRW($B$1,$B$2,$B$3,L$7,$A39,$B$4)</f>
        <v>0</v>
      </c>
      <c r="M39" s="4">
        <f>_xll.DBRW($B$1,$B$2,$B$3,M$7,$A39,$B$4)</f>
        <v>0</v>
      </c>
      <c r="N39" s="4">
        <f>_xll.DBRW($B$1,$B$2,$B$3,N$7,$A39,$B$4)</f>
        <v>0</v>
      </c>
    </row>
    <row r="40" spans="1:14" ht="15" thickBot="1" x14ac:dyDescent="0.35">
      <c r="A40" s="2" t="s">
        <v>29</v>
      </c>
      <c r="B40" s="4">
        <f>_xll.DBRW($B$1,$B$2,$B$3,B$7,$A40,$B$4)</f>
        <v>1329999.9999955997</v>
      </c>
      <c r="C40" s="4">
        <f>_xll.DBRW($B$1,$B$2,$B$3,C$7,$A40,$B$4)</f>
        <v>110641.02564053333</v>
      </c>
      <c r="D40" s="4">
        <f>_xll.DBRW($B$1,$B$2,$B$3,D$7,$A40,$B$4)</f>
        <v>110641.02564053333</v>
      </c>
      <c r="E40" s="4">
        <f>_xll.DBRW($B$1,$B$2,$B$3,E$7,$A40,$B$4)</f>
        <v>111217.94871783332</v>
      </c>
      <c r="F40" s="4">
        <f>_xll.DBRW($B$1,$B$2,$B$3,F$7,$A40,$B$4)</f>
        <v>110641.02564053333</v>
      </c>
      <c r="G40" s="4">
        <f>_xll.DBRW($B$1,$B$2,$B$3,G$7,$A40,$B$4)</f>
        <v>110641.02564053333</v>
      </c>
      <c r="H40" s="4">
        <f>_xll.DBRW($B$1,$B$2,$B$3,H$7,$A40,$B$4)</f>
        <v>111217.94871783332</v>
      </c>
      <c r="I40" s="4">
        <f>_xll.DBRW($B$1,$B$2,$B$3,I$7,$A40,$B$4)</f>
        <v>110641.02564053333</v>
      </c>
      <c r="J40" s="4">
        <f>_xll.DBRW($B$1,$B$2,$B$3,J$7,$A40,$B$4)</f>
        <v>110641.02564053333</v>
      </c>
      <c r="K40" s="4">
        <f>_xll.DBRW($B$1,$B$2,$B$3,K$7,$A40,$B$4)</f>
        <v>111217.94871783332</v>
      </c>
      <c r="L40" s="4">
        <f>_xll.DBRW($B$1,$B$2,$B$3,L$7,$A40,$B$4)</f>
        <v>110641.02564053333</v>
      </c>
      <c r="M40" s="4">
        <f>_xll.DBRW($B$1,$B$2,$B$3,M$7,$A40,$B$4)</f>
        <v>110641.02564053333</v>
      </c>
      <c r="N40" s="4">
        <f>_xll.DBRW($B$1,$B$2,$B$3,N$7,$A40,$B$4)</f>
        <v>111217.94871783332</v>
      </c>
    </row>
    <row r="41" spans="1:14" ht="15.6" thickTop="1" thickBot="1" x14ac:dyDescent="0.35">
      <c r="A41" s="19" t="s">
        <v>30</v>
      </c>
      <c r="B41" s="20">
        <f>_xll.DBRW($B$1,$B$2,$B$3,B$7,$A41,$B$4)</f>
        <v>3936201.9764655982</v>
      </c>
      <c r="C41" s="20">
        <f>_xll.DBRW($B$1,$B$2,$B$3,C$7,$A41,$B$4)</f>
        <v>274816.08333453332</v>
      </c>
      <c r="D41" s="20">
        <f>_xll.DBRW($B$1,$B$2,$B$3,D$7,$A41,$B$4)</f>
        <v>324505.08067453344</v>
      </c>
      <c r="E41" s="20">
        <f>_xll.DBRW($B$1,$B$2,$B$3,E$7,$A41,$B$4)</f>
        <v>321150.31666883349</v>
      </c>
      <c r="F41" s="20">
        <f>_xll.DBRW($B$1,$B$2,$B$3,F$7,$A41,$B$4)</f>
        <v>280833.57533453347</v>
      </c>
      <c r="G41" s="20">
        <f>_xll.DBRW($B$1,$B$2,$B$3,G$7,$A41,$B$4)</f>
        <v>280910.18933453335</v>
      </c>
      <c r="H41" s="20">
        <f>_xll.DBRW($B$1,$B$2,$B$3,H$7,$A41,$B$4)</f>
        <v>358772.06714683317</v>
      </c>
      <c r="I41" s="20">
        <f>_xll.DBRW($B$1,$B$2,$B$3,I$7,$A41,$B$4)</f>
        <v>280825.4173345333</v>
      </c>
      <c r="J41" s="20">
        <f>_xll.DBRW($B$1,$B$2,$B$3,J$7,$A41,$B$4)</f>
        <v>283728.88132453331</v>
      </c>
      <c r="K41" s="20">
        <f>_xll.DBRW($B$1,$B$2,$B$3,K$7,$A41,$B$4)</f>
        <v>330105.24533183337</v>
      </c>
      <c r="L41" s="20">
        <f>_xll.DBRW($B$1,$B$2,$B$3,L$7,$A41,$B$4)</f>
        <v>353908.30932453321</v>
      </c>
      <c r="M41" s="20">
        <f>_xll.DBRW($B$1,$B$2,$B$3,M$7,$A41,$B$4)</f>
        <v>376786.37332453328</v>
      </c>
      <c r="N41" s="20">
        <f>_xll.DBRW($B$1,$B$2,$B$3,N$7,$A41,$B$4)</f>
        <v>469860.43733183329</v>
      </c>
    </row>
    <row r="42" spans="1:14" ht="15" thickTop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showGridLines="0" workbookViewId="0">
      <selection activeCell="C20" sqref="C20"/>
    </sheetView>
  </sheetViews>
  <sheetFormatPr defaultRowHeight="14.4" x14ac:dyDescent="0.3"/>
  <cols>
    <col min="1" max="1" width="28.5546875" bestFit="1" customWidth="1"/>
    <col min="2" max="13" width="12.77734375" style="4" customWidth="1"/>
    <col min="14" max="14" width="11.21875" customWidth="1"/>
  </cols>
  <sheetData>
    <row r="1" spans="1:14" x14ac:dyDescent="0.3">
      <c r="A1" t="s">
        <v>0</v>
      </c>
      <c r="B1" s="4" t="str">
        <f>_xll.VIEW("BSCF:BSCF_BalanceSheet",$B$2,$B$3,"!","!",$B$4)</f>
        <v>BSCF:BSCF_BalanceSheet</v>
      </c>
    </row>
    <row r="2" spans="1:14" x14ac:dyDescent="0.3">
      <c r="A2" s="1" t="s">
        <v>1</v>
      </c>
      <c r="B2" s="4" t="str">
        <f>_xll.SUBNM("BSCF:BSCF_a_Company","","GROUP TOTAL")</f>
        <v>GROUP TOTAL</v>
      </c>
    </row>
    <row r="3" spans="1:14" x14ac:dyDescent="0.3">
      <c r="A3" s="1" t="s">
        <v>2</v>
      </c>
      <c r="B3" s="4" t="str">
        <f>_xll.SUBNM("BSCF:BSCF_Scenario","","Scenario1")</f>
        <v>Scenario1</v>
      </c>
    </row>
    <row r="4" spans="1:14" x14ac:dyDescent="0.3">
      <c r="A4" s="1" t="s">
        <v>3</v>
      </c>
      <c r="B4" s="4" t="str">
        <f>_xll.SUBNM("BSCF:BSCF_m_AccountBalance","","Balance")</f>
        <v>Balance</v>
      </c>
    </row>
    <row r="7" spans="1:14" x14ac:dyDescent="0.3">
      <c r="A7" s="17"/>
      <c r="B7" s="13">
        <v>2020</v>
      </c>
      <c r="C7" s="13" t="s">
        <v>80</v>
      </c>
      <c r="D7" s="14" t="s">
        <v>81</v>
      </c>
      <c r="E7" s="14" t="s">
        <v>82</v>
      </c>
      <c r="F7" s="14" t="s">
        <v>83</v>
      </c>
      <c r="G7" s="14" t="s">
        <v>84</v>
      </c>
      <c r="H7" s="14" t="s">
        <v>85</v>
      </c>
      <c r="I7" s="14" t="s">
        <v>86</v>
      </c>
      <c r="J7" s="14" t="s">
        <v>87</v>
      </c>
      <c r="K7" s="14" t="s">
        <v>88</v>
      </c>
      <c r="L7" s="14" t="s">
        <v>89</v>
      </c>
      <c r="M7" s="14" t="s">
        <v>90</v>
      </c>
      <c r="N7" s="15" t="s">
        <v>91</v>
      </c>
    </row>
    <row r="8" spans="1:14" x14ac:dyDescent="0.3">
      <c r="B8"/>
      <c r="N8" s="4"/>
    </row>
    <row r="9" spans="1:14" x14ac:dyDescent="0.3">
      <c r="A9" s="3" t="s">
        <v>42</v>
      </c>
      <c r="B9" s="4">
        <f>_xll.DBRW($B$1,$B$2,$B$3,B$7,$A9,$B$4)</f>
        <v>-1.2223608791828156E-9</v>
      </c>
      <c r="C9" s="4">
        <f>_xll.DBRW($B$1,$B$2,$B$3,C$7,$A9,$B$4)</f>
        <v>-5.8207660913467407E-11</v>
      </c>
      <c r="D9" s="4">
        <f>_xll.DBRW($B$1,$B$2,$B$3,D$7,$A9,$B$4)</f>
        <v>-5.8207660913467407E-10</v>
      </c>
      <c r="E9" s="4">
        <f>_xll.DBRW($B$1,$B$2,$B$3,E$7,$A9,$B$4)</f>
        <v>-4.6566128730773926E-10</v>
      </c>
      <c r="F9" s="4">
        <f>_xll.DBRW($B$1,$B$2,$B$3,F$7,$A9,$B$4)</f>
        <v>-1.1641532182693481E-9</v>
      </c>
      <c r="G9" s="4">
        <f>_xll.DBRW($B$1,$B$2,$B$3,G$7,$A9,$B$4)</f>
        <v>0</v>
      </c>
      <c r="H9" s="4">
        <f>_xll.DBRW($B$1,$B$2,$B$3,H$7,$A9,$B$4)</f>
        <v>-9.3132257461547852E-10</v>
      </c>
      <c r="I9" s="4">
        <f>_xll.DBRW($B$1,$B$2,$B$3,I$7,$A9,$B$4)</f>
        <v>-1.3969838619232178E-9</v>
      </c>
      <c r="J9" s="4">
        <f>_xll.DBRW($B$1,$B$2,$B$3,J$7,$A9,$B$4)</f>
        <v>-4.6566128730773926E-10</v>
      </c>
      <c r="K9" s="4">
        <f>_xll.DBRW($B$1,$B$2,$B$3,K$7,$A9,$B$4)</f>
        <v>-9.3132257461547852E-10</v>
      </c>
      <c r="L9" s="4">
        <f>_xll.DBRW($B$1,$B$2,$B$3,L$7,$A9,$B$4)</f>
        <v>-9.3132257461547852E-10</v>
      </c>
      <c r="M9" s="4">
        <f>_xll.DBRW($B$1,$B$2,$B$3,M$7,$A9,$B$4)</f>
        <v>-9.3132257461547852E-10</v>
      </c>
      <c r="N9" s="4">
        <f>_xll.DBRW($B$1,$B$2,$B$3,N$7,$A9,$B$4)</f>
        <v>-4.6566128730773926E-10</v>
      </c>
    </row>
    <row r="10" spans="1:14" x14ac:dyDescent="0.3">
      <c r="A10" s="7"/>
      <c r="N10" s="4"/>
    </row>
    <row r="11" spans="1:14" x14ac:dyDescent="0.3">
      <c r="A11" s="25" t="s">
        <v>40</v>
      </c>
      <c r="B11" s="4">
        <f>_xll.DBRW($B$1,$B$2,$B$3,B$7,$A11,$B$4)</f>
        <v>930703.33331999998</v>
      </c>
      <c r="C11" s="4">
        <f>_xll.DBRW($B$1,$B$2,$B$3,C$7,$A11,$B$4)</f>
        <v>535000</v>
      </c>
      <c r="D11" s="4">
        <f>_xll.DBRW($B$1,$B$2,$B$3,D$7,$A11,$B$4)</f>
        <v>469136.66667000001</v>
      </c>
      <c r="E11" s="4">
        <f>_xll.DBRW($B$1,$B$2,$B$3,E$7,$A11,$B$4)</f>
        <v>527913.33334000001</v>
      </c>
      <c r="F11" s="4">
        <f>_xll.DBRW($B$1,$B$2,$B$3,F$7,$A11,$B$4)</f>
        <v>558523.33334000001</v>
      </c>
      <c r="G11" s="4">
        <f>_xll.DBRW($B$1,$B$2,$B$3,G$7,$A11,$B$4)</f>
        <v>735758.33334000001</v>
      </c>
      <c r="H11" s="4">
        <f>_xll.DBRW($B$1,$B$2,$B$3,H$7,$A11,$B$4)</f>
        <v>892993.33334000001</v>
      </c>
      <c r="I11" s="4">
        <f>_xll.DBRW($B$1,$B$2,$B$3,I$7,$A11,$B$4)</f>
        <v>900111.66666999995</v>
      </c>
      <c r="J11" s="4">
        <f>_xll.DBRW($B$1,$B$2,$B$3,J$7,$A11,$B$4)</f>
        <v>877230</v>
      </c>
      <c r="K11" s="4">
        <f>_xll.DBRW($B$1,$B$2,$B$3,K$7,$A11,$B$4)</f>
        <v>854348.33333000005</v>
      </c>
      <c r="L11" s="4">
        <f>_xll.DBRW($B$1,$B$2,$B$3,L$7,$A11,$B$4)</f>
        <v>831466.66665999999</v>
      </c>
      <c r="M11" s="4">
        <f>_xll.DBRW($B$1,$B$2,$B$3,M$7,$A11,$B$4)</f>
        <v>953584.99998999992</v>
      </c>
      <c r="N11" s="4">
        <f>_xll.DBRW($B$1,$B$2,$B$3,N$7,$A11,$B$4)</f>
        <v>930703.33331999998</v>
      </c>
    </row>
    <row r="12" spans="1:14" x14ac:dyDescent="0.3">
      <c r="A12" s="25" t="s">
        <v>39</v>
      </c>
      <c r="B12" s="4">
        <f>_xll.DBRW($B$1,$B$2,$B$3,B$7,$A12,$B$4)</f>
        <v>-732028</v>
      </c>
      <c r="C12" s="4">
        <f>_xll.DBRW($B$1,$B$2,$B$3,C$7,$A12,$B$4)</f>
        <v>877800</v>
      </c>
      <c r="D12" s="4">
        <f>_xll.DBRW($B$1,$B$2,$B$3,D$7,$A12,$B$4)</f>
        <v>224239</v>
      </c>
      <c r="E12" s="4">
        <f>_xll.DBRW($B$1,$B$2,$B$3,E$7,$A12,$B$4)</f>
        <v>-454261</v>
      </c>
      <c r="F12" s="4">
        <f>_xll.DBRW($B$1,$B$2,$B$3,F$7,$A12,$B$4)</f>
        <v>533456</v>
      </c>
      <c r="G12" s="4">
        <f>_xll.DBRW($B$1,$B$2,$B$3,G$7,$A12,$B$4)</f>
        <v>-131788</v>
      </c>
      <c r="H12" s="4">
        <f>_xll.DBRW($B$1,$B$2,$B$3,H$7,$A12,$B$4)</f>
        <v>-876388</v>
      </c>
      <c r="I12" s="4">
        <f>_xll.DBRW($B$1,$B$2,$B$3,I$7,$A12,$B$4)</f>
        <v>159646</v>
      </c>
      <c r="J12" s="4">
        <f>_xll.DBRW($B$1,$B$2,$B$3,J$7,$A12,$B$4)</f>
        <v>-457281</v>
      </c>
      <c r="K12" s="4">
        <f>_xll.DBRW($B$1,$B$2,$B$3,K$7,$A12,$B$4)</f>
        <v>-1024169</v>
      </c>
      <c r="L12" s="4">
        <f>_xll.DBRW($B$1,$B$2,$B$3,L$7,$A12,$B$4)</f>
        <v>480182</v>
      </c>
      <c r="M12" s="4">
        <f>_xll.DBRW($B$1,$B$2,$B$3,M$7,$A12,$B$4)</f>
        <v>-138428</v>
      </c>
      <c r="N12" s="4">
        <f>_xll.DBRW($B$1,$B$2,$B$3,N$7,$A12,$B$4)</f>
        <v>-732028</v>
      </c>
    </row>
    <row r="13" spans="1:14" x14ac:dyDescent="0.3">
      <c r="A13" s="25" t="s">
        <v>38</v>
      </c>
      <c r="B13" s="4">
        <f>_xll.DBRW($B$1,$B$2,$B$3,B$7,$A13,$B$4)</f>
        <v>1934212.0879119802</v>
      </c>
      <c r="C13" s="4">
        <f>_xll.DBRW($B$1,$B$2,$B$3,C$7,$A13,$B$4)</f>
        <v>1375243.9560433733</v>
      </c>
      <c r="D13" s="4">
        <f>_xll.DBRW($B$1,$B$2,$B$3,D$7,$A13,$B$4)</f>
        <v>1552738.9274719465</v>
      </c>
      <c r="E13" s="4">
        <f>_xll.DBRW($B$1,$B$2,$B$3,E$7,$A13,$B$4)</f>
        <v>1831534.2279148197</v>
      </c>
      <c r="F13" s="4">
        <f>_xll.DBRW($B$1,$B$2,$B$3,F$7,$A13,$B$4)</f>
        <v>1833792.4560290934</v>
      </c>
      <c r="G13" s="4">
        <f>_xll.DBRW($B$1,$B$2,$B$3,G$7,$A13,$B$4)</f>
        <v>1617367.4274576667</v>
      </c>
      <c r="H13" s="4">
        <f>_xll.DBRW($B$1,$B$2,$B$3,H$7,$A13,$B$4)</f>
        <v>1958575.7094405398</v>
      </c>
      <c r="I13" s="4">
        <f>_xll.DBRW($B$1,$B$2,$B$3,I$7,$A13,$B$4)</f>
        <v>1855938.5371148132</v>
      </c>
      <c r="J13" s="4">
        <f>_xll.DBRW($B$1,$B$2,$B$3,J$7,$A13,$B$4)</f>
        <v>1639513.5085433866</v>
      </c>
      <c r="K13" s="4">
        <f>_xll.DBRW($B$1,$B$2,$B$3,K$7,$A13,$B$4)</f>
        <v>1757526.3736262599</v>
      </c>
      <c r="L13" s="4">
        <f>_xll.DBRW($B$1,$B$2,$B$3,L$7,$A13,$B$4)</f>
        <v>1894101.0989005333</v>
      </c>
      <c r="M13" s="4">
        <f>_xll.DBRW($B$1,$B$2,$B$3,M$7,$A13,$B$4)</f>
        <v>1706329.6703291065</v>
      </c>
      <c r="N13" s="4">
        <f>_xll.DBRW($B$1,$B$2,$B$3,N$7,$A13,$B$4)</f>
        <v>1934212.08791198</v>
      </c>
    </row>
    <row r="14" spans="1:14" x14ac:dyDescent="0.3">
      <c r="A14" s="25" t="s">
        <v>37</v>
      </c>
      <c r="B14" s="4">
        <f>_xll.DBRW($B$1,$B$2,$B$3,B$7,$A14,$B$4)</f>
        <v>5201687.1890866188</v>
      </c>
      <c r="C14" s="4">
        <f>_xll.DBRW($B$1,$B$2,$B$3,C$7,$A14,$B$4)</f>
        <v>104541.97003424002</v>
      </c>
      <c r="D14" s="4">
        <f>_xll.DBRW($B$1,$B$2,$B$3,D$7,$A14,$B$4)</f>
        <v>1243717.50452914</v>
      </c>
      <c r="E14" s="4">
        <f>_xll.DBRW($B$1,$B$2,$B$3,E$7,$A14,$B$4)</f>
        <v>1481318.4812830798</v>
      </c>
      <c r="F14" s="4">
        <f>_xll.DBRW($B$1,$B$2,$B$3,F$7,$A14,$B$4)</f>
        <v>765524.88237727969</v>
      </c>
      <c r="G14" s="4">
        <f>_xll.DBRW($B$1,$B$2,$B$3,G$7,$A14,$B$4)</f>
        <v>2112086.1528721796</v>
      </c>
      <c r="H14" s="4">
        <f>_xll.DBRW($B$1,$B$2,$B$3,H$7,$A14,$B$4)</f>
        <v>2922046.2452612594</v>
      </c>
      <c r="I14" s="4">
        <f>_xll.DBRW($B$1,$B$2,$B$3,I$7,$A14,$B$4)</f>
        <v>2327944.8144654594</v>
      </c>
      <c r="J14" s="4">
        <f>_xll.DBRW($B$1,$B$2,$B$3,J$7,$A14,$B$4)</f>
        <v>3689733.5596574992</v>
      </c>
      <c r="K14" s="4">
        <f>_xll.DBRW($B$1,$B$2,$B$3,K$7,$A14,$B$4)</f>
        <v>4547033.4735814389</v>
      </c>
      <c r="L14" s="4">
        <f>_xll.DBRW($B$1,$B$2,$B$3,L$7,$A14,$B$4)</f>
        <v>2795620.9187177792</v>
      </c>
      <c r="M14" s="4">
        <f>_xll.DBRW($B$1,$B$2,$B$3,M$7,$A14,$B$4)</f>
        <v>4290963.4399098195</v>
      </c>
      <c r="N14" s="4">
        <f>_xll.DBRW($B$1,$B$2,$B$3,N$7,$A14,$B$4)</f>
        <v>5201687.1890866188</v>
      </c>
    </row>
    <row r="15" spans="1:14" x14ac:dyDescent="0.3">
      <c r="A15" s="25" t="s">
        <v>36</v>
      </c>
      <c r="B15" s="4">
        <f>_xll.DBRW($B$1,$B$2,$B$3,B$7,$A15,$B$4)</f>
        <v>-2957372.6338530001</v>
      </c>
      <c r="C15" s="4">
        <f>_xll.DBRW($B$1,$B$2,$B$3,C$7,$A15,$B$4)</f>
        <v>-2316769.8427430801</v>
      </c>
      <c r="D15" s="4">
        <f>_xll.DBRW($B$1,$B$2,$B$3,D$7,$A15,$B$4)</f>
        <v>-2639510.9346620198</v>
      </c>
      <c r="E15" s="4">
        <f>_xll.DBRW($B$1,$B$2,$B$3,E$7,$A15,$B$4)</f>
        <v>-2215033.5618600002</v>
      </c>
      <c r="F15" s="4">
        <f>_xll.DBRW($B$1,$B$2,$B$3,F$7,$A15,$B$4)</f>
        <v>-2248991.6157339402</v>
      </c>
      <c r="G15" s="4">
        <f>_xll.DBRW($B$1,$B$2,$B$3,G$7,$A15,$B$4)</f>
        <v>-2610208.6683228798</v>
      </c>
      <c r="H15" s="4">
        <f>_xll.DBRW($B$1,$B$2,$B$3,H$7,$A15,$B$4)</f>
        <v>-2815239.9755480001</v>
      </c>
      <c r="I15" s="4">
        <f>_xll.DBRW($B$1,$B$2,$B$3,I$7,$A15,$B$4)</f>
        <v>-2680828.2884219401</v>
      </c>
      <c r="J15" s="4">
        <f>_xll.DBRW($B$1,$B$2,$B$3,J$7,$A15,$B$4)</f>
        <v>-2902654.4570480203</v>
      </c>
      <c r="K15" s="4">
        <f>_xll.DBRW($B$1,$B$2,$B$3,K$7,$A15,$B$4)</f>
        <v>-2958092.3240530002</v>
      </c>
      <c r="L15" s="4">
        <f>_xll.DBRW($B$1,$B$2,$B$3,L$7,$A15,$B$4)</f>
        <v>-2470815.5184690803</v>
      </c>
      <c r="M15" s="4">
        <f>_xll.DBRW($B$1,$B$2,$B$3,M$7,$A15,$B$4)</f>
        <v>-2905108.5710951602</v>
      </c>
      <c r="N15" s="4">
        <f>_xll.DBRW($B$1,$B$2,$B$3,N$7,$A15,$B$4)</f>
        <v>-2957372.6338530001</v>
      </c>
    </row>
    <row r="16" spans="1:14" x14ac:dyDescent="0.3">
      <c r="A16" s="25" t="s">
        <v>35</v>
      </c>
      <c r="B16" s="4">
        <f>_xll.DBRW($B$1,$B$2,$B$3,B$7,$A16,$B$4)</f>
        <v>60000</v>
      </c>
      <c r="C16" s="4">
        <f>_xll.DBRW($B$1,$B$2,$B$3,C$7,$A16,$B$4)</f>
        <v>0</v>
      </c>
      <c r="D16" s="4">
        <f>_xll.DBRW($B$1,$B$2,$B$3,D$7,$A16,$B$4)</f>
        <v>50000</v>
      </c>
      <c r="E16" s="4">
        <f>_xll.DBRW($B$1,$B$2,$B$3,E$7,$A16,$B$4)</f>
        <v>50000</v>
      </c>
      <c r="F16" s="4">
        <f>_xll.DBRW($B$1,$B$2,$B$3,F$7,$A16,$B$4)</f>
        <v>60000</v>
      </c>
      <c r="G16" s="4">
        <f>_xll.DBRW($B$1,$B$2,$B$3,G$7,$A16,$B$4)</f>
        <v>60000</v>
      </c>
      <c r="H16" s="4">
        <f>_xll.DBRW($B$1,$B$2,$B$3,H$7,$A16,$B$4)</f>
        <v>60000</v>
      </c>
      <c r="I16" s="4">
        <f>_xll.DBRW($B$1,$B$2,$B$3,I$7,$A16,$B$4)</f>
        <v>60000</v>
      </c>
      <c r="J16" s="4">
        <f>_xll.DBRW($B$1,$B$2,$B$3,J$7,$A16,$B$4)</f>
        <v>60000</v>
      </c>
      <c r="K16" s="4">
        <f>_xll.DBRW($B$1,$B$2,$B$3,K$7,$A16,$B$4)</f>
        <v>60000</v>
      </c>
      <c r="L16" s="4">
        <f>_xll.DBRW($B$1,$B$2,$B$3,L$7,$A16,$B$4)</f>
        <v>60000</v>
      </c>
      <c r="M16" s="4">
        <f>_xll.DBRW($B$1,$B$2,$B$3,M$7,$A16,$B$4)</f>
        <v>60000</v>
      </c>
      <c r="N16" s="4">
        <f>_xll.DBRW($B$1,$B$2,$B$3,N$7,$A16,$B$4)</f>
        <v>60000</v>
      </c>
    </row>
    <row r="17" spans="1:14" ht="15" thickBot="1" x14ac:dyDescent="0.35">
      <c r="A17" s="25" t="s">
        <v>34</v>
      </c>
      <c r="B17" s="4">
        <f>_xll.DBRW($B$1,$B$2,$B$3,B$7,$A17,$B$4)</f>
        <v>0</v>
      </c>
      <c r="C17" s="4">
        <f>_xll.DBRW($B$1,$B$2,$B$3,C$7,$A17,$B$4)</f>
        <v>0</v>
      </c>
      <c r="D17" s="4">
        <f>_xll.DBRW($B$1,$B$2,$B$3,D$7,$A17,$B$4)</f>
        <v>0</v>
      </c>
      <c r="E17" s="4">
        <f>_xll.DBRW($B$1,$B$2,$B$3,E$7,$A17,$B$4)</f>
        <v>0</v>
      </c>
      <c r="F17" s="4">
        <f>_xll.DBRW($B$1,$B$2,$B$3,F$7,$A17,$B$4)</f>
        <v>0</v>
      </c>
      <c r="G17" s="4">
        <f>_xll.DBRW($B$1,$B$2,$B$3,G$7,$A17,$B$4)</f>
        <v>0</v>
      </c>
      <c r="H17" s="4">
        <f>_xll.DBRW($B$1,$B$2,$B$3,H$7,$A17,$B$4)</f>
        <v>0</v>
      </c>
      <c r="I17" s="4">
        <f>_xll.DBRW($B$1,$B$2,$B$3,I$7,$A17,$B$4)</f>
        <v>0</v>
      </c>
      <c r="J17" s="4">
        <f>_xll.DBRW($B$1,$B$2,$B$3,J$7,$A17,$B$4)</f>
        <v>0</v>
      </c>
      <c r="K17" s="4">
        <f>_xll.DBRW($B$1,$B$2,$B$3,K$7,$A17,$B$4)</f>
        <v>0</v>
      </c>
      <c r="L17" s="4">
        <f>_xll.DBRW($B$1,$B$2,$B$3,L$7,$A17,$B$4)</f>
        <v>0</v>
      </c>
      <c r="M17" s="4">
        <f>_xll.DBRW($B$1,$B$2,$B$3,M$7,$A17,$B$4)</f>
        <v>0</v>
      </c>
      <c r="N17" s="4">
        <f>_xll.DBRW($B$1,$B$2,$B$3,N$7,$A17,$B$4)</f>
        <v>0</v>
      </c>
    </row>
    <row r="18" spans="1:14" ht="15" thickTop="1" x14ac:dyDescent="0.3">
      <c r="A18" s="26" t="s">
        <v>41</v>
      </c>
      <c r="B18" s="18">
        <f>_xll.DBRW($B$1,$B$2,$B$3,B$7,$A18,$B$4)</f>
        <v>4437201.9764655987</v>
      </c>
      <c r="C18" s="18">
        <f>_xll.DBRW($B$1,$B$2,$B$3,C$7,$A18,$B$4)</f>
        <v>575816.08333453326</v>
      </c>
      <c r="D18" s="18">
        <f>_xll.DBRW($B$1,$B$2,$B$3,D$7,$A18,$B$4)</f>
        <v>900321.16400906607</v>
      </c>
      <c r="E18" s="18">
        <f>_xll.DBRW($B$1,$B$2,$B$3,E$7,$A18,$B$4)</f>
        <v>1221471.4806778994</v>
      </c>
      <c r="F18" s="18">
        <f>_xll.DBRW($B$1,$B$2,$B$3,F$7,$A18,$B$4)</f>
        <v>1502305.0560124321</v>
      </c>
      <c r="G18" s="18">
        <f>_xll.DBRW($B$1,$B$2,$B$3,G$7,$A18,$B$4)</f>
        <v>1783215.2453469667</v>
      </c>
      <c r="H18" s="18">
        <f>_xll.DBRW($B$1,$B$2,$B$3,H$7,$A18,$B$4)</f>
        <v>2141987.3124937993</v>
      </c>
      <c r="I18" s="18">
        <f>_xll.DBRW($B$1,$B$2,$B$3,I$7,$A18,$B$4)</f>
        <v>2622812.7298283321</v>
      </c>
      <c r="J18" s="18">
        <f>_xll.DBRW($B$1,$B$2,$B$3,J$7,$A18,$B$4)</f>
        <v>2906541.6111528659</v>
      </c>
      <c r="K18" s="18">
        <f>_xll.DBRW($B$1,$B$2,$B$3,K$7,$A18,$B$4)</f>
        <v>3236646.8564846991</v>
      </c>
      <c r="L18" s="18">
        <f>_xll.DBRW($B$1,$B$2,$B$3,L$7,$A18,$B$4)</f>
        <v>3590555.1658092327</v>
      </c>
      <c r="M18" s="18">
        <f>_xll.DBRW($B$1,$B$2,$B$3,M$7,$A18,$B$4)</f>
        <v>3967341.5391337657</v>
      </c>
      <c r="N18" s="18">
        <f>_xll.DBRW($B$1,$B$2,$B$3,N$7,$A18,$B$4)</f>
        <v>4437201.9764655996</v>
      </c>
    </row>
    <row r="19" spans="1:14" x14ac:dyDescent="0.3">
      <c r="A19" s="6"/>
      <c r="N19" s="4"/>
    </row>
    <row r="20" spans="1:14" x14ac:dyDescent="0.3">
      <c r="A20" s="25" t="s">
        <v>32</v>
      </c>
      <c r="B20" s="4">
        <f>_xll.DBRW($B$1,$B$2,$B$3,B$7,$A20,$B$4)</f>
        <v>-300000</v>
      </c>
      <c r="C20" s="4">
        <f>_xll.DBRW($B$1,$B$2,$B$3,C$7,$A20,$B$4)</f>
        <v>-100000</v>
      </c>
      <c r="D20" s="4">
        <f>_xll.DBRW($B$1,$B$2,$B$3,D$7,$A20,$B$4)</f>
        <v>-100000</v>
      </c>
      <c r="E20" s="4">
        <f>_xll.DBRW($B$1,$B$2,$B$3,E$7,$A20,$B$4)</f>
        <v>-100000</v>
      </c>
      <c r="F20" s="4">
        <f>_xll.DBRW($B$1,$B$2,$B$3,F$7,$A20,$B$4)</f>
        <v>-100000</v>
      </c>
      <c r="G20" s="4">
        <f>_xll.DBRW($B$1,$B$2,$B$3,G$7,$A20,$B$4)</f>
        <v>-100000</v>
      </c>
      <c r="H20" s="4">
        <f>_xll.DBRW($B$1,$B$2,$B$3,H$7,$A20,$B$4)</f>
        <v>-100000</v>
      </c>
      <c r="I20" s="4">
        <f>_xll.DBRW($B$1,$B$2,$B$3,I$7,$A20,$B$4)</f>
        <v>-300000</v>
      </c>
      <c r="J20" s="4">
        <f>_xll.DBRW($B$1,$B$2,$B$3,J$7,$A20,$B$4)</f>
        <v>-300000</v>
      </c>
      <c r="K20" s="4">
        <f>_xll.DBRW($B$1,$B$2,$B$3,K$7,$A20,$B$4)</f>
        <v>-300000</v>
      </c>
      <c r="L20" s="4">
        <f>_xll.DBRW($B$1,$B$2,$B$3,L$7,$A20,$B$4)</f>
        <v>-300000</v>
      </c>
      <c r="M20" s="4">
        <f>_xll.DBRW($B$1,$B$2,$B$3,M$7,$A20,$B$4)</f>
        <v>-300000</v>
      </c>
      <c r="N20" s="4">
        <f>_xll.DBRW($B$1,$B$2,$B$3,N$7,$A20,$B$4)</f>
        <v>-300000</v>
      </c>
    </row>
    <row r="21" spans="1:14" ht="15" thickBot="1" x14ac:dyDescent="0.35">
      <c r="A21" s="25" t="s">
        <v>31</v>
      </c>
      <c r="B21" s="4">
        <f>_xll.DBRW($B$1,$B$2,$B$3,B$7,$A21,$B$4)</f>
        <v>-4137201.9764656001</v>
      </c>
      <c r="C21" s="4">
        <f>_xll.DBRW($B$1,$B$2,$B$3,C$7,$A21,$B$4)</f>
        <v>-475816.08333453332</v>
      </c>
      <c r="D21" s="4">
        <f>_xll.DBRW($B$1,$B$2,$B$3,D$7,$A21,$B$4)</f>
        <v>-800321.16400906665</v>
      </c>
      <c r="E21" s="4">
        <f>_xll.DBRW($B$1,$B$2,$B$3,E$7,$A21,$B$4)</f>
        <v>-1121471.4806778999</v>
      </c>
      <c r="F21" s="4">
        <f>_xll.DBRW($B$1,$B$2,$B$3,F$7,$A21,$B$4)</f>
        <v>-1402305.0560124333</v>
      </c>
      <c r="G21" s="4">
        <f>_xll.DBRW($B$1,$B$2,$B$3,G$7,$A21,$B$4)</f>
        <v>-1683215.2453469667</v>
      </c>
      <c r="H21" s="4">
        <f>_xll.DBRW($B$1,$B$2,$B$3,H$7,$A21,$B$4)</f>
        <v>-2041987.3124938002</v>
      </c>
      <c r="I21" s="4">
        <f>_xll.DBRW($B$1,$B$2,$B$3,I$7,$A21,$B$4)</f>
        <v>-2322812.7298283335</v>
      </c>
      <c r="J21" s="4">
        <f>_xll.DBRW($B$1,$B$2,$B$3,J$7,$A21,$B$4)</f>
        <v>-2606541.6111528664</v>
      </c>
      <c r="K21" s="4">
        <f>_xll.DBRW($B$1,$B$2,$B$3,K$7,$A21,$B$4)</f>
        <v>-2936646.8564847</v>
      </c>
      <c r="L21" s="4">
        <f>_xll.DBRW($B$1,$B$2,$B$3,L$7,$A21,$B$4)</f>
        <v>-3290555.1658092337</v>
      </c>
      <c r="M21" s="4">
        <f>_xll.DBRW($B$1,$B$2,$B$3,M$7,$A21,$B$4)</f>
        <v>-3667341.5391337667</v>
      </c>
      <c r="N21" s="4">
        <f>_xll.DBRW($B$1,$B$2,$B$3,N$7,$A21,$B$4)</f>
        <v>-4137201.9764656001</v>
      </c>
    </row>
    <row r="22" spans="1:14" ht="15" thickTop="1" x14ac:dyDescent="0.3">
      <c r="A22" s="26" t="s">
        <v>33</v>
      </c>
      <c r="B22" s="18">
        <f>_xll.DBRW($B$1,$B$2,$B$3,B$7,$A22,$B$4)</f>
        <v>-4437201.9764655996</v>
      </c>
      <c r="C22" s="18">
        <f>_xll.DBRW($B$1,$B$2,$B$3,C$7,$A22,$B$4)</f>
        <v>-575816.08333453326</v>
      </c>
      <c r="D22" s="18">
        <f>_xll.DBRW($B$1,$B$2,$B$3,D$7,$A22,$B$4)</f>
        <v>-900321.16400906665</v>
      </c>
      <c r="E22" s="18">
        <f>_xll.DBRW($B$1,$B$2,$B$3,E$7,$A22,$B$4)</f>
        <v>-1221471.4806778999</v>
      </c>
      <c r="F22" s="18">
        <f>_xll.DBRW($B$1,$B$2,$B$3,F$7,$A22,$B$4)</f>
        <v>-1502305.0560124333</v>
      </c>
      <c r="G22" s="18">
        <f>_xll.DBRW($B$1,$B$2,$B$3,G$7,$A22,$B$4)</f>
        <v>-1783215.2453469667</v>
      </c>
      <c r="H22" s="18">
        <f>_xll.DBRW($B$1,$B$2,$B$3,H$7,$A22,$B$4)</f>
        <v>-2141987.3124938002</v>
      </c>
      <c r="I22" s="18">
        <f>_xll.DBRW($B$1,$B$2,$B$3,I$7,$A22,$B$4)</f>
        <v>-2622812.7298283335</v>
      </c>
      <c r="J22" s="18">
        <f>_xll.DBRW($B$1,$B$2,$B$3,J$7,$A22,$B$4)</f>
        <v>-2906541.6111528664</v>
      </c>
      <c r="K22" s="18">
        <f>_xll.DBRW($B$1,$B$2,$B$3,K$7,$A22,$B$4)</f>
        <v>-3236646.8564847</v>
      </c>
      <c r="L22" s="18">
        <f>_xll.DBRW($B$1,$B$2,$B$3,L$7,$A22,$B$4)</f>
        <v>-3590555.1658092337</v>
      </c>
      <c r="M22" s="18">
        <f>_xll.DBRW($B$1,$B$2,$B$3,M$7,$A22,$B$4)</f>
        <v>-3967341.5391337667</v>
      </c>
      <c r="N22" s="18">
        <f>_xll.DBRW($B$1,$B$2,$B$3,N$7,$A22,$B$4)</f>
        <v>-4437201.9764655996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3"/>
  <sheetViews>
    <sheetView showGridLines="0" tabSelected="1" workbookViewId="0"/>
  </sheetViews>
  <sheetFormatPr defaultRowHeight="14.4" x14ac:dyDescent="0.3"/>
  <cols>
    <col min="1" max="1" width="43.33203125" customWidth="1"/>
    <col min="2" max="2" width="15.88671875" customWidth="1"/>
    <col min="3" max="15" width="12.77734375" style="4" customWidth="1"/>
  </cols>
  <sheetData>
    <row r="1" spans="1:14" x14ac:dyDescent="0.3">
      <c r="A1" t="s">
        <v>0</v>
      </c>
      <c r="B1" s="4" t="str">
        <f>_xll.VIEW("BSCF:BSCF_Cashflow",$B$2,$B$3,"!","!",$B$4)</f>
        <v>BSCF:BSCF_Cashflow</v>
      </c>
    </row>
    <row r="2" spans="1:14" x14ac:dyDescent="0.3">
      <c r="A2" s="1" t="s">
        <v>1</v>
      </c>
      <c r="B2" s="4" t="str">
        <f>_xll.SUBNM("BSCF:BSCF_a_Company","","GROUP TOTAL")</f>
        <v>GROUP TOTAL</v>
      </c>
    </row>
    <row r="3" spans="1:14" x14ac:dyDescent="0.3">
      <c r="A3" s="1" t="s">
        <v>2</v>
      </c>
      <c r="B3" s="4" t="str">
        <f>_xll.SUBNM("BSCF:BSCF_Scenario","","Scenario1")</f>
        <v>Scenario1</v>
      </c>
    </row>
    <row r="4" spans="1:14" x14ac:dyDescent="0.3">
      <c r="A4" s="1" t="s">
        <v>79</v>
      </c>
      <c r="B4" s="4" t="str">
        <f>_xll.SUBNM("BSCF:BSCF_m_Cashflow","","Cashflow")</f>
        <v>Cashflow</v>
      </c>
    </row>
    <row r="7" spans="1:14" x14ac:dyDescent="0.3">
      <c r="A7" s="17"/>
      <c r="B7" s="13">
        <v>2020</v>
      </c>
      <c r="C7" s="13" t="s">
        <v>80</v>
      </c>
      <c r="D7" s="14" t="s">
        <v>81</v>
      </c>
      <c r="E7" s="14" t="s">
        <v>82</v>
      </c>
      <c r="F7" s="14" t="s">
        <v>83</v>
      </c>
      <c r="G7" s="14" t="s">
        <v>84</v>
      </c>
      <c r="H7" s="14" t="s">
        <v>85</v>
      </c>
      <c r="I7" s="14" t="s">
        <v>86</v>
      </c>
      <c r="J7" s="14" t="s">
        <v>87</v>
      </c>
      <c r="K7" s="14" t="s">
        <v>88</v>
      </c>
      <c r="L7" s="14" t="s">
        <v>89</v>
      </c>
      <c r="M7" s="14" t="s">
        <v>90</v>
      </c>
      <c r="N7" s="15" t="s">
        <v>91</v>
      </c>
    </row>
    <row r="9" spans="1:14" x14ac:dyDescent="0.3">
      <c r="A9" s="3" t="s">
        <v>78</v>
      </c>
      <c r="B9" s="4">
        <f>_xll.DBRW($B$1,$B$2,$B$3,B$7,$A9,$B$4)</f>
        <v>2.7939677238464355E-9</v>
      </c>
      <c r="C9" s="4">
        <f>_xll.DBRW($B$1,$B$2,$B$3,C$7,$A9,$B$4)</f>
        <v>-1.1641532182693481E-10</v>
      </c>
      <c r="D9" s="4">
        <f>_xll.DBRW($B$1,$B$2,$B$3,D$7,$A9,$B$4)</f>
        <v>2.0372681319713593E-10</v>
      </c>
      <c r="E9" s="4">
        <f>_xll.DBRW($B$1,$B$2,$B$3,E$7,$A9,$B$4)</f>
        <v>0</v>
      </c>
      <c r="F9" s="4">
        <f>_xll.DBRW($B$1,$B$2,$B$3,F$7,$A9,$B$4)</f>
        <v>2.3283064365386963E-10</v>
      </c>
      <c r="G9" s="4">
        <f>_xll.DBRW($B$1,$B$2,$B$3,G$7,$A9,$B$4)</f>
        <v>2.3283064365386963E-10</v>
      </c>
      <c r="H9" s="4">
        <f>_xll.DBRW($B$1,$B$2,$B$3,H$7,$A9,$B$4)</f>
        <v>4.6566128730773926E-10</v>
      </c>
      <c r="I9" s="4">
        <f>_xll.DBRW($B$1,$B$2,$B$3,I$7,$A9,$B$4)</f>
        <v>9.3132257461547852E-10</v>
      </c>
      <c r="J9" s="4">
        <f>_xll.DBRW($B$1,$B$2,$B$3,J$7,$A9,$B$4)</f>
        <v>-4.6566128730773926E-10</v>
      </c>
      <c r="K9" s="4">
        <f>_xll.DBRW($B$1,$B$2,$B$3,K$7,$A9,$B$4)</f>
        <v>9.3132257461547852E-10</v>
      </c>
      <c r="L9" s="4">
        <f>_xll.DBRW($B$1,$B$2,$B$3,L$7,$A9,$B$4)</f>
        <v>0</v>
      </c>
      <c r="M9" s="4">
        <f>_xll.DBRW($B$1,$B$2,$B$3,M$7,$A9,$B$4)</f>
        <v>0</v>
      </c>
      <c r="N9" s="4">
        <f>_xll.DBRW($B$1,$B$2,$B$3,N$7,$A9,$B$4)</f>
        <v>9.3132257461547852E-10</v>
      </c>
    </row>
    <row r="10" spans="1:14" x14ac:dyDescent="0.3">
      <c r="A10" s="11" t="s">
        <v>77</v>
      </c>
      <c r="B10" s="4">
        <f>_xll.DBRW($B$1,$B$2,$B$3,B$7,$A10,$B$4)</f>
        <v>5201687.1890866188</v>
      </c>
      <c r="C10" s="4">
        <f>_xll.DBRW($B$1,$B$2,$B$3,C$7,$A10,$B$4)</f>
        <v>104541.97003424002</v>
      </c>
      <c r="D10" s="4">
        <f>_xll.DBRW($B$1,$B$2,$B$3,D$7,$A10,$B$4)</f>
        <v>1243717.50452914</v>
      </c>
      <c r="E10" s="4">
        <f>_xll.DBRW($B$1,$B$2,$B$3,E$7,$A10,$B$4)</f>
        <v>1481318.4812830798</v>
      </c>
      <c r="F10" s="4">
        <f>_xll.DBRW($B$1,$B$2,$B$3,F$7,$A10,$B$4)</f>
        <v>765524.88237727969</v>
      </c>
      <c r="G10" s="4">
        <f>_xll.DBRW($B$1,$B$2,$B$3,G$7,$A10,$B$4)</f>
        <v>2112086.1528721796</v>
      </c>
      <c r="H10" s="4">
        <f>_xll.DBRW($B$1,$B$2,$B$3,H$7,$A10,$B$4)</f>
        <v>2922046.2452612594</v>
      </c>
      <c r="I10" s="4">
        <f>_xll.DBRW($B$1,$B$2,$B$3,I$7,$A10,$B$4)</f>
        <v>2327944.8144654594</v>
      </c>
      <c r="J10" s="4">
        <f>_xll.DBRW($B$1,$B$2,$B$3,J$7,$A10,$B$4)</f>
        <v>3689733.5596574992</v>
      </c>
      <c r="K10" s="4">
        <f>_xll.DBRW($B$1,$B$2,$B$3,K$7,$A10,$B$4)</f>
        <v>4547033.4735814389</v>
      </c>
      <c r="L10" s="4">
        <f>_xll.DBRW($B$1,$B$2,$B$3,L$7,$A10,$B$4)</f>
        <v>2795620.9187177792</v>
      </c>
      <c r="M10" s="4">
        <f>_xll.DBRW($B$1,$B$2,$B$3,M$7,$A10,$B$4)</f>
        <v>4290963.4399098195</v>
      </c>
      <c r="N10" s="4">
        <f>_xll.DBRW($B$1,$B$2,$B$3,N$7,$A10,$B$4)</f>
        <v>5201687.1890866188</v>
      </c>
    </row>
    <row r="11" spans="1:14" x14ac:dyDescent="0.3">
      <c r="A11" s="6" t="s">
        <v>75</v>
      </c>
      <c r="B11" s="4">
        <f>_xll.DBRW($B$1,$B$2,$B$3,B$7,$A11,$B$4)</f>
        <v>4901687.1890866207</v>
      </c>
      <c r="C11" s="4">
        <f>_xll.DBRW($B$1,$B$2,$B$3,C$7,$A11,$B$4)</f>
        <v>-195458.02996576007</v>
      </c>
      <c r="D11" s="4">
        <f>_xll.DBRW($B$1,$B$2,$B$3,D$7,$A11,$B$4)</f>
        <v>1139175.5344949001</v>
      </c>
      <c r="E11" s="4">
        <f>_xll.DBRW($B$1,$B$2,$B$3,E$7,$A11,$B$4)</f>
        <v>237600.97675393987</v>
      </c>
      <c r="F11" s="4">
        <f>_xll.DBRW($B$1,$B$2,$B$3,F$7,$A11,$B$4)</f>
        <v>-715793.59890579979</v>
      </c>
      <c r="G11" s="4">
        <f>_xll.DBRW($B$1,$B$2,$B$3,G$7,$A11,$B$4)</f>
        <v>1346561.2704948999</v>
      </c>
      <c r="H11" s="4">
        <f>_xll.DBRW($B$1,$B$2,$B$3,H$7,$A11,$B$4)</f>
        <v>809960.09238908009</v>
      </c>
      <c r="I11" s="4">
        <f>_xll.DBRW($B$1,$B$2,$B$3,I$7,$A11,$B$4)</f>
        <v>-594101.43079579994</v>
      </c>
      <c r="J11" s="4">
        <f>_xll.DBRW($B$1,$B$2,$B$3,J$7,$A11,$B$4)</f>
        <v>1361788.74519204</v>
      </c>
      <c r="K11" s="4">
        <f>_xll.DBRW($B$1,$B$2,$B$3,K$7,$A11,$B$4)</f>
        <v>857299.91392394004</v>
      </c>
      <c r="L11" s="4">
        <f>_xll.DBRW($B$1,$B$2,$B$3,L$7,$A11,$B$4)</f>
        <v>-1751412.5548636597</v>
      </c>
      <c r="M11" s="4">
        <f>_xll.DBRW($B$1,$B$2,$B$3,M$7,$A11,$B$4)</f>
        <v>1495342.5211920401</v>
      </c>
      <c r="N11" s="4">
        <f>_xll.DBRW($B$1,$B$2,$B$3,N$7,$A11,$B$4)</f>
        <v>910723.74917680002</v>
      </c>
    </row>
    <row r="12" spans="1:14" x14ac:dyDescent="0.3">
      <c r="A12" s="6"/>
      <c r="B12" s="4"/>
    </row>
    <row r="13" spans="1:14" x14ac:dyDescent="0.3">
      <c r="A13" s="9" t="s">
        <v>73</v>
      </c>
      <c r="B13" s="4">
        <f>_xll.DBRW($B$1,$B$2,$B$3,B$7,$A13,$B$4)</f>
        <v>5111097.8071955992</v>
      </c>
      <c r="C13" s="4">
        <f>_xll.DBRW($B$1,$B$2,$B$3,C$7,$A13,$B$4)</f>
        <v>362896.02564453328</v>
      </c>
      <c r="D13" s="4">
        <f>_xll.DBRW($B$1,$B$2,$B$3,D$7,$A13,$B$4)</f>
        <v>439667.35231453326</v>
      </c>
      <c r="E13" s="4">
        <f>_xll.DBRW($B$1,$B$2,$B$3,E$7,$A13,$B$4)</f>
        <v>431515.61538883328</v>
      </c>
      <c r="F13" s="4">
        <f>_xll.DBRW($B$1,$B$2,$B$3,F$7,$A13,$B$4)</f>
        <v>372420.00564453338</v>
      </c>
      <c r="G13" s="4">
        <f>_xll.DBRW($B$1,$B$2,$B$3,G$7,$A13,$B$4)</f>
        <v>372507.66564453329</v>
      </c>
      <c r="H13" s="4">
        <f>_xll.DBRW($B$1,$B$2,$B$3,H$7,$A13,$B$4)</f>
        <v>486374.28257683327</v>
      </c>
      <c r="I13" s="4">
        <f>_xll.DBRW($B$1,$B$2,$B$3,I$7,$A13,$B$4)</f>
        <v>372316.65230453335</v>
      </c>
      <c r="J13" s="4">
        <f>_xll.DBRW($B$1,$B$2,$B$3,J$7,$A13,$B$4)</f>
        <v>376753.31230453326</v>
      </c>
      <c r="K13" s="4">
        <f>_xll.DBRW($B$1,$B$2,$B$3,K$7,$A13,$B$4)</f>
        <v>423520.09538183332</v>
      </c>
      <c r="L13" s="4">
        <f>_xll.DBRW($B$1,$B$2,$B$3,L$7,$A13,$B$4)</f>
        <v>446609.73230453342</v>
      </c>
      <c r="M13" s="4">
        <f>_xll.DBRW($B$1,$B$2,$B$3,M$7,$A13,$B$4)</f>
        <v>468276.29230453336</v>
      </c>
      <c r="N13" s="4">
        <f>_xll.DBRW($B$1,$B$2,$B$3,N$7,$A13,$B$4)</f>
        <v>558240.77538183331</v>
      </c>
    </row>
    <row r="14" spans="1:14" x14ac:dyDescent="0.3">
      <c r="A14" s="9" t="s">
        <v>72</v>
      </c>
      <c r="B14" s="4">
        <f>_xll.DBRW($B$1,$B$2,$B$3,B$7,$A14,$B$4)</f>
        <v>308656.66668000002</v>
      </c>
      <c r="C14" s="4">
        <f>_xll.DBRW($B$1,$B$2,$B$3,C$7,$A14,$B$4)</f>
        <v>26000</v>
      </c>
      <c r="D14" s="4">
        <f>_xll.DBRW($B$1,$B$2,$B$3,D$7,$A14,$B$4)</f>
        <v>25223.333330000001</v>
      </c>
      <c r="E14" s="4">
        <f>_xll.DBRW($B$1,$B$2,$B$3,E$7,$A14,$B$4)</f>
        <v>25223.333330000001</v>
      </c>
      <c r="F14" s="4">
        <f>_xll.DBRW($B$1,$B$2,$B$3,F$7,$A14,$B$4)</f>
        <v>25390</v>
      </c>
      <c r="G14" s="4">
        <f>_xll.DBRW($B$1,$B$2,$B$3,G$7,$A14,$B$4)</f>
        <v>25765</v>
      </c>
      <c r="H14" s="4">
        <f>_xll.DBRW($B$1,$B$2,$B$3,H$7,$A14,$B$4)</f>
        <v>25765</v>
      </c>
      <c r="I14" s="4">
        <f>_xll.DBRW($B$1,$B$2,$B$3,I$7,$A14,$B$4)</f>
        <v>25881.666669999999</v>
      </c>
      <c r="J14" s="4">
        <f>_xll.DBRW($B$1,$B$2,$B$3,J$7,$A14,$B$4)</f>
        <v>25881.666669999999</v>
      </c>
      <c r="K14" s="4">
        <f>_xll.DBRW($B$1,$B$2,$B$3,K$7,$A14,$B$4)</f>
        <v>25881.666669999999</v>
      </c>
      <c r="L14" s="4">
        <f>_xll.DBRW($B$1,$B$2,$B$3,L$7,$A14,$B$4)</f>
        <v>25881.666669999999</v>
      </c>
      <c r="M14" s="4">
        <f>_xll.DBRW($B$1,$B$2,$B$3,M$7,$A14,$B$4)</f>
        <v>25881.666669999999</v>
      </c>
      <c r="N14" s="4">
        <f>_xll.DBRW($B$1,$B$2,$B$3,N$7,$A14,$B$4)</f>
        <v>25881.666669999999</v>
      </c>
    </row>
    <row r="15" spans="1:14" x14ac:dyDescent="0.3">
      <c r="A15" s="9" t="s">
        <v>71</v>
      </c>
      <c r="B15" s="4">
        <f>_xll.DBRW($B$1,$B$2,$B$3,B$7,$A15,$B$4)</f>
        <v>-88360</v>
      </c>
      <c r="C15" s="4">
        <f>_xll.DBRW($B$1,$B$2,$B$3,C$7,$A15,$B$4)</f>
        <v>0</v>
      </c>
      <c r="D15" s="4">
        <f>_xll.DBRW($B$1,$B$2,$B$3,D$7,$A15,$B$4)</f>
        <v>-88360</v>
      </c>
      <c r="E15" s="4">
        <f>_xll.DBRW($B$1,$B$2,$B$3,E$7,$A15,$B$4)</f>
        <v>0</v>
      </c>
      <c r="F15" s="4">
        <f>_xll.DBRW($B$1,$B$2,$B$3,F$7,$A15,$B$4)</f>
        <v>0</v>
      </c>
      <c r="G15" s="4">
        <f>_xll.DBRW($B$1,$B$2,$B$3,G$7,$A15,$B$4)</f>
        <v>0</v>
      </c>
      <c r="H15" s="4">
        <f>_xll.DBRW($B$1,$B$2,$B$3,H$7,$A15,$B$4)</f>
        <v>0</v>
      </c>
      <c r="I15" s="4">
        <f>_xll.DBRW($B$1,$B$2,$B$3,I$7,$A15,$B$4)</f>
        <v>0</v>
      </c>
      <c r="J15" s="4">
        <f>_xll.DBRW($B$1,$B$2,$B$3,J$7,$A15,$B$4)</f>
        <v>0</v>
      </c>
      <c r="K15" s="4">
        <f>_xll.DBRW($B$1,$B$2,$B$3,K$7,$A15,$B$4)</f>
        <v>0</v>
      </c>
      <c r="L15" s="4">
        <f>_xll.DBRW($B$1,$B$2,$B$3,L$7,$A15,$B$4)</f>
        <v>0</v>
      </c>
      <c r="M15" s="4">
        <f>_xll.DBRW($B$1,$B$2,$B$3,M$7,$A15,$B$4)</f>
        <v>0</v>
      </c>
      <c r="N15" s="4">
        <f>_xll.DBRW($B$1,$B$2,$B$3,N$7,$A15,$B$4)</f>
        <v>0</v>
      </c>
    </row>
    <row r="16" spans="1:14" x14ac:dyDescent="0.3">
      <c r="A16" s="9" t="s">
        <v>70</v>
      </c>
      <c r="B16" s="4">
        <f>_xll.DBRW($B$1,$B$2,$B$3,B$7,$A16,$B$4)</f>
        <v>-1993200</v>
      </c>
      <c r="C16" s="4">
        <f>_xll.DBRW($B$1,$B$2,$B$3,C$7,$A16,$B$4)</f>
        <v>-1304400</v>
      </c>
      <c r="D16" s="4">
        <f>_xll.DBRW($B$1,$B$2,$B$3,D$7,$A16,$B$4)</f>
        <v>-405266.39999999991</v>
      </c>
      <c r="E16" s="4">
        <f>_xll.DBRW($B$1,$B$2,$B$3,E$7,$A16,$B$4)</f>
        <v>-170912.88286000007</v>
      </c>
      <c r="F16" s="4">
        <f>_xll.DBRW($B$1,$B$2,$B$3,F$7,$A16,$B$4)</f>
        <v>104316.49716000003</v>
      </c>
      <c r="G16" s="4">
        <f>_xll.DBRW($B$1,$B$2,$B$3,G$7,$A16,$B$4)</f>
        <v>-1346.4000000001397</v>
      </c>
      <c r="H16" s="4">
        <f>_xll.DBRW($B$1,$B$2,$B$3,H$7,$A16,$B$4)</f>
        <v>-233325.86439999985</v>
      </c>
      <c r="I16" s="4">
        <f>_xll.DBRW($B$1,$B$2,$B$3,I$7,$A16,$B$4)</f>
        <v>209211.89760000003</v>
      </c>
      <c r="J16" s="4">
        <f>_xll.DBRW($B$1,$B$2,$B$3,J$7,$A16,$B$4)</f>
        <v>-1346.4000000001397</v>
      </c>
      <c r="K16" s="4">
        <f>_xll.DBRW($B$1,$B$2,$B$3,K$7,$A16,$B$4)</f>
        <v>-10130.447499999951</v>
      </c>
      <c r="L16" s="4">
        <f>_xll.DBRW($B$1,$B$2,$B$3,L$7,$A16,$B$4)</f>
        <v>-30000</v>
      </c>
      <c r="M16" s="4">
        <f>_xll.DBRW($B$1,$B$2,$B$3,M$7,$A16,$B$4)</f>
        <v>-30000</v>
      </c>
      <c r="N16" s="4">
        <f>_xll.DBRW($B$1,$B$2,$B$3,N$7,$A16,$B$4)</f>
        <v>-120000</v>
      </c>
    </row>
    <row r="17" spans="1:14" x14ac:dyDescent="0.3">
      <c r="A17" s="9" t="s">
        <v>69</v>
      </c>
      <c r="B17" s="4">
        <f>_xll.DBRW($B$1,$B$2,$B$3,B$7,$A17,$B$4)</f>
        <v>-4269.2307690998859</v>
      </c>
      <c r="C17" s="4">
        <f>_xll.DBRW($B$1,$B$2,$B$3,C$7,$A17,$B$4)</f>
        <v>-111948.71794813333</v>
      </c>
      <c r="D17" s="4">
        <f>_xll.DBRW($B$1,$B$2,$B$3,D$7,$A17,$B$4)</f>
        <v>216666.66666666669</v>
      </c>
      <c r="E17" s="4">
        <f>_xll.DBRW($B$1,$B$2,$B$3,E$7,$A17,$B$4)</f>
        <v>-108987.17948763333</v>
      </c>
      <c r="F17" s="4">
        <f>_xll.DBRW($B$1,$B$2,$B$3,F$7,$A17,$B$4)</f>
        <v>-107679.48717903333</v>
      </c>
      <c r="G17" s="4">
        <f>_xll.DBRW($B$1,$B$2,$B$3,G$7,$A17,$B$4)</f>
        <v>216666.66666666669</v>
      </c>
      <c r="H17" s="4">
        <f>_xll.DBRW($B$1,$B$2,$B$3,H$7,$A17,$B$4)</f>
        <v>-108987.17948763333</v>
      </c>
      <c r="I17" s="4">
        <f>_xll.DBRW($B$1,$B$2,$B$3,I$7,$A17,$B$4)</f>
        <v>-107679.48717903333</v>
      </c>
      <c r="J17" s="4">
        <f>_xll.DBRW($B$1,$B$2,$B$3,J$7,$A17,$B$4)</f>
        <v>216666.66666666669</v>
      </c>
      <c r="K17" s="4">
        <f>_xll.DBRW($B$1,$B$2,$B$3,K$7,$A17,$B$4)</f>
        <v>-108987.17948763333</v>
      </c>
      <c r="L17" s="4">
        <f>_xll.DBRW($B$1,$B$2,$B$3,L$7,$A17,$B$4)</f>
        <v>-107679.48717903333</v>
      </c>
      <c r="M17" s="4">
        <f>_xll.DBRW($B$1,$B$2,$B$3,M$7,$A17,$B$4)</f>
        <v>216666.66666666669</v>
      </c>
      <c r="N17" s="4">
        <f>_xll.DBRW($B$1,$B$2,$B$3,N$7,$A17,$B$4)</f>
        <v>-108987.17948763333</v>
      </c>
    </row>
    <row r="18" spans="1:14" x14ac:dyDescent="0.3">
      <c r="A18" s="9" t="s">
        <v>68</v>
      </c>
      <c r="B18" s="4">
        <f>_xll.DBRW($B$1,$B$2,$B$3,B$7,$A18,$B$4)</f>
        <v>0</v>
      </c>
      <c r="C18" s="4">
        <f>_xll.DBRW($B$1,$B$2,$B$3,C$7,$A18,$B$4)</f>
        <v>0</v>
      </c>
      <c r="D18" s="4">
        <f>_xll.DBRW($B$1,$B$2,$B$3,D$7,$A18,$B$4)</f>
        <v>0</v>
      </c>
      <c r="E18" s="4">
        <f>_xll.DBRW($B$1,$B$2,$B$3,E$7,$A18,$B$4)</f>
        <v>0</v>
      </c>
      <c r="F18" s="4">
        <f>_xll.DBRW($B$1,$B$2,$B$3,F$7,$A18,$B$4)</f>
        <v>0</v>
      </c>
      <c r="G18" s="4">
        <f>_xll.DBRW($B$1,$B$2,$B$3,G$7,$A18,$B$4)</f>
        <v>0</v>
      </c>
      <c r="H18" s="4">
        <f>_xll.DBRW($B$1,$B$2,$B$3,H$7,$A18,$B$4)</f>
        <v>0</v>
      </c>
      <c r="I18" s="4">
        <f>_xll.DBRW($B$1,$B$2,$B$3,I$7,$A18,$B$4)</f>
        <v>0</v>
      </c>
      <c r="J18" s="4">
        <f>_xll.DBRW($B$1,$B$2,$B$3,J$7,$A18,$B$4)</f>
        <v>0</v>
      </c>
      <c r="K18" s="4">
        <f>_xll.DBRW($B$1,$B$2,$B$3,K$7,$A18,$B$4)</f>
        <v>0</v>
      </c>
      <c r="L18" s="4">
        <f>_xll.DBRW($B$1,$B$2,$B$3,L$7,$A18,$B$4)</f>
        <v>0</v>
      </c>
      <c r="M18" s="4">
        <f>_xll.DBRW($B$1,$B$2,$B$3,M$7,$A18,$B$4)</f>
        <v>0</v>
      </c>
      <c r="N18" s="4">
        <f>_xll.DBRW($B$1,$B$2,$B$3,N$7,$A18,$B$4)</f>
        <v>0</v>
      </c>
    </row>
    <row r="19" spans="1:14" x14ac:dyDescent="0.3">
      <c r="A19" s="9" t="s">
        <v>67</v>
      </c>
      <c r="B19" s="4">
        <f>_xll.DBRW($B$1,$B$2,$B$3,B$7,$A19,$B$4)</f>
        <v>732028</v>
      </c>
      <c r="C19" s="4">
        <f>_xll.DBRW($B$1,$B$2,$B$3,C$7,$A19,$B$4)</f>
        <v>-877800</v>
      </c>
      <c r="D19" s="4">
        <f>_xll.DBRW($B$1,$B$2,$B$3,D$7,$A19,$B$4)</f>
        <v>653561</v>
      </c>
      <c r="E19" s="4">
        <f>_xll.DBRW($B$1,$B$2,$B$3,E$7,$A19,$B$4)</f>
        <v>678500</v>
      </c>
      <c r="F19" s="4">
        <f>_xll.DBRW($B$1,$B$2,$B$3,F$7,$A19,$B$4)</f>
        <v>-987717</v>
      </c>
      <c r="G19" s="4">
        <f>_xll.DBRW($B$1,$B$2,$B$3,G$7,$A19,$B$4)</f>
        <v>665244</v>
      </c>
      <c r="H19" s="4">
        <f>_xll.DBRW($B$1,$B$2,$B$3,H$7,$A19,$B$4)</f>
        <v>744600</v>
      </c>
      <c r="I19" s="4">
        <f>_xll.DBRW($B$1,$B$2,$B$3,I$7,$A19,$B$4)</f>
        <v>-1036034</v>
      </c>
      <c r="J19" s="4">
        <f>_xll.DBRW($B$1,$B$2,$B$3,J$7,$A19,$B$4)</f>
        <v>616927</v>
      </c>
      <c r="K19" s="4">
        <f>_xll.DBRW($B$1,$B$2,$B$3,K$7,$A19,$B$4)</f>
        <v>566888</v>
      </c>
      <c r="L19" s="4">
        <f>_xll.DBRW($B$1,$B$2,$B$3,L$7,$A19,$B$4)</f>
        <v>-1504351</v>
      </c>
      <c r="M19" s="4">
        <f>_xll.DBRW($B$1,$B$2,$B$3,M$7,$A19,$B$4)</f>
        <v>618610</v>
      </c>
      <c r="N19" s="4">
        <f>_xll.DBRW($B$1,$B$2,$B$3,N$7,$A19,$B$4)</f>
        <v>593600</v>
      </c>
    </row>
    <row r="20" spans="1:14" x14ac:dyDescent="0.3">
      <c r="A20" s="9" t="s">
        <v>66</v>
      </c>
      <c r="B20" s="4">
        <f>_xll.DBRW($B$1,$B$2,$B$3,B$7,$A20,$B$4)</f>
        <v>63257.142857120023</v>
      </c>
      <c r="C20" s="4">
        <f>_xll.DBRW($B$1,$B$2,$B$3,C$7,$A20,$B$4)</f>
        <v>51104.761904760002</v>
      </c>
      <c r="D20" s="4">
        <f>_xll.DBRW($B$1,$B$2,$B$3,D$7,$A20,$B$4)</f>
        <v>1104.7619047599999</v>
      </c>
      <c r="E20" s="4">
        <f>_xll.DBRW($B$1,$B$2,$B$3,E$7,$A20,$B$4)</f>
        <v>1104.7619047599999</v>
      </c>
      <c r="F20" s="4">
        <f>_xll.DBRW($B$1,$B$2,$B$3,F$7,$A20,$B$4)</f>
        <v>1104.7619047599999</v>
      </c>
      <c r="G20" s="4">
        <f>_xll.DBRW($B$1,$B$2,$B$3,G$7,$A20,$B$4)</f>
        <v>1104.7619047599999</v>
      </c>
      <c r="H20" s="4">
        <f>_xll.DBRW($B$1,$B$2,$B$3,H$7,$A20,$B$4)</f>
        <v>1104.7619047599999</v>
      </c>
      <c r="I20" s="4">
        <f>_xll.DBRW($B$1,$B$2,$B$3,I$7,$A20,$B$4)</f>
        <v>1104.7619047599999</v>
      </c>
      <c r="J20" s="4">
        <f>_xll.DBRW($B$1,$B$2,$B$3,J$7,$A20,$B$4)</f>
        <v>1104.7619047599999</v>
      </c>
      <c r="K20" s="4">
        <f>_xll.DBRW($B$1,$B$2,$B$3,K$7,$A20,$B$4)</f>
        <v>1104.7619047599999</v>
      </c>
      <c r="L20" s="4">
        <f>_xll.DBRW($B$1,$B$2,$B$3,L$7,$A20,$B$4)</f>
        <v>1104.7619047599999</v>
      </c>
      <c r="M20" s="4">
        <f>_xll.DBRW($B$1,$B$2,$B$3,M$7,$A20,$B$4)</f>
        <v>1104.7619047599999</v>
      </c>
      <c r="N20" s="4">
        <f>_xll.DBRW($B$1,$B$2,$B$3,N$7,$A20,$B$4)</f>
        <v>1104.7619047599999</v>
      </c>
    </row>
    <row r="21" spans="1:14" x14ac:dyDescent="0.3">
      <c r="A21" s="9" t="s">
        <v>65</v>
      </c>
      <c r="B21" s="4">
        <f>_xll.DBRW($B$1,$B$2,$B$3,B$7,$A21,$B$4)</f>
        <v>2957600</v>
      </c>
      <c r="C21" s="4">
        <f>_xll.DBRW($B$1,$B$2,$B$3,C$7,$A21,$B$4)</f>
        <v>2453200</v>
      </c>
      <c r="D21" s="4">
        <f>_xll.DBRW($B$1,$B$2,$B$3,D$7,$A21,$B$4)</f>
        <v>34000</v>
      </c>
      <c r="E21" s="4">
        <f>_xll.DBRW($B$1,$B$2,$B$3,E$7,$A21,$B$4)</f>
        <v>-442400</v>
      </c>
      <c r="F21" s="4">
        <f>_xll.DBRW($B$1,$B$2,$B$3,F$7,$A21,$B$4)</f>
        <v>69600</v>
      </c>
      <c r="G21" s="4">
        <f>_xll.DBRW($B$1,$B$2,$B$3,G$7,$A21,$B$4)</f>
        <v>132800</v>
      </c>
      <c r="H21" s="4">
        <f>_xll.DBRW($B$1,$B$2,$B$3,H$7,$A21,$B$4)</f>
        <v>122400</v>
      </c>
      <c r="I21" s="4">
        <f>_xll.DBRW($B$1,$B$2,$B$3,I$7,$A21,$B$4)</f>
        <v>-134000</v>
      </c>
      <c r="J21" s="4">
        <f>_xll.DBRW($B$1,$B$2,$B$3,J$7,$A21,$B$4)</f>
        <v>-46000</v>
      </c>
      <c r="K21" s="4">
        <f>_xll.DBRW($B$1,$B$2,$B$3,K$7,$A21,$B$4)</f>
        <v>38000</v>
      </c>
      <c r="L21" s="4">
        <f>_xll.DBRW($B$1,$B$2,$B$3,L$7,$A21,$B$4)</f>
        <v>576000</v>
      </c>
      <c r="M21" s="4">
        <f>_xll.DBRW($B$1,$B$2,$B$3,M$7,$A21,$B$4)</f>
        <v>154000</v>
      </c>
      <c r="N21" s="4">
        <f>_xll.DBRW($B$1,$B$2,$B$3,N$7,$A21,$B$4)</f>
        <v>0</v>
      </c>
    </row>
    <row r="22" spans="1:14" x14ac:dyDescent="0.3">
      <c r="A22" s="9" t="s">
        <v>64</v>
      </c>
      <c r="B22" s="4">
        <f>_xll.DBRW($B$1,$B$2,$B$3,B$7,$A22,$B$4)</f>
        <v>1800</v>
      </c>
      <c r="C22" s="4">
        <f>_xll.DBRW($B$1,$B$2,$B$3,C$7,$A22,$B$4)</f>
        <v>20400</v>
      </c>
      <c r="D22" s="4">
        <f>_xll.DBRW($B$1,$B$2,$B$3,D$7,$A22,$B$4)</f>
        <v>24600</v>
      </c>
      <c r="E22" s="4">
        <f>_xll.DBRW($B$1,$B$2,$B$3,E$7,$A22,$B$4)</f>
        <v>-18600</v>
      </c>
      <c r="F22" s="4">
        <f>_xll.DBRW($B$1,$B$2,$B$3,F$7,$A22,$B$4)</f>
        <v>-24600</v>
      </c>
      <c r="G22" s="4">
        <f>_xll.DBRW($B$1,$B$2,$B$3,G$7,$A22,$B$4)</f>
        <v>0</v>
      </c>
      <c r="H22" s="4">
        <f>_xll.DBRW($B$1,$B$2,$B$3,H$7,$A22,$B$4)</f>
        <v>2400</v>
      </c>
      <c r="I22" s="4">
        <f>_xll.DBRW($B$1,$B$2,$B$3,I$7,$A22,$B$4)</f>
        <v>0</v>
      </c>
      <c r="J22" s="4">
        <f>_xll.DBRW($B$1,$B$2,$B$3,J$7,$A22,$B$4)</f>
        <v>-2400</v>
      </c>
      <c r="K22" s="4">
        <f>_xll.DBRW($B$1,$B$2,$B$3,K$7,$A22,$B$4)</f>
        <v>0</v>
      </c>
      <c r="L22" s="4">
        <f>_xll.DBRW($B$1,$B$2,$B$3,L$7,$A22,$B$4)</f>
        <v>0</v>
      </c>
      <c r="M22" s="4">
        <f>_xll.DBRW($B$1,$B$2,$B$3,M$7,$A22,$B$4)</f>
        <v>0</v>
      </c>
      <c r="N22" s="4">
        <f>_xll.DBRW($B$1,$B$2,$B$3,N$7,$A22,$B$4)</f>
        <v>0</v>
      </c>
    </row>
    <row r="23" spans="1:14" x14ac:dyDescent="0.3">
      <c r="A23" s="9" t="s">
        <v>63</v>
      </c>
      <c r="B23" s="4">
        <f>_xll.DBRW($B$1,$B$2,$B$3,B$7,$A23,$B$4)</f>
        <v>22645.333333000002</v>
      </c>
      <c r="C23" s="4">
        <f>_xll.DBRW($B$1,$B$2,$B$3,C$7,$A23,$B$4)</f>
        <v>21373.333333000002</v>
      </c>
      <c r="D23" s="4">
        <f>_xll.DBRW($B$1,$B$2,$B$3,D$7,$A23,$B$4)</f>
        <v>8680</v>
      </c>
      <c r="E23" s="4">
        <f>_xll.DBRW($B$1,$B$2,$B$3,E$7,$A23,$B$4)</f>
        <v>-8095</v>
      </c>
      <c r="F23" s="4">
        <f>_xll.DBRW($B$1,$B$2,$B$3,F$7,$A23,$B$4)</f>
        <v>890</v>
      </c>
      <c r="G23" s="4">
        <f>_xll.DBRW($B$1,$B$2,$B$3,G$7,$A23,$B$4)</f>
        <v>4406</v>
      </c>
      <c r="H23" s="4">
        <f>_xll.DBRW($B$1,$B$2,$B$3,H$7,$A23,$B$4)</f>
        <v>-8698</v>
      </c>
      <c r="I23" s="4">
        <f>_xll.DBRW($B$1,$B$2,$B$3,I$7,$A23,$B$4)</f>
        <v>5395</v>
      </c>
      <c r="J23" s="4">
        <f>_xll.DBRW($B$1,$B$2,$B$3,J$7,$A23,$B$4)</f>
        <v>4094</v>
      </c>
      <c r="K23" s="4">
        <f>_xll.DBRW($B$1,$B$2,$B$3,K$7,$A23,$B$4)</f>
        <v>-9650</v>
      </c>
      <c r="L23" s="4">
        <f>_xll.DBRW($B$1,$B$2,$B$3,L$7,$A23,$B$4)</f>
        <v>6325</v>
      </c>
      <c r="M23" s="4">
        <f>_xll.DBRW($B$1,$B$2,$B$3,M$7,$A23,$B$4)</f>
        <v>10325</v>
      </c>
      <c r="N23" s="4">
        <f>_xll.DBRW($B$1,$B$2,$B$3,N$7,$A23,$B$4)</f>
        <v>-12400</v>
      </c>
    </row>
    <row r="24" spans="1:14" x14ac:dyDescent="0.3">
      <c r="A24" s="9" t="s">
        <v>62</v>
      </c>
      <c r="B24" s="4">
        <f>_xll.DBRW($B$1,$B$2,$B$3,B$7,$A24,$B$4)</f>
        <v>-206940.00000000006</v>
      </c>
      <c r="C24" s="4">
        <f>_xll.DBRW($B$1,$B$2,$B$3,C$7,$A24,$B$4)</f>
        <v>-54000</v>
      </c>
      <c r="D24" s="4">
        <f>_xll.DBRW($B$1,$B$2,$B$3,D$7,$A24,$B$4)</f>
        <v>-65143.320000000007</v>
      </c>
      <c r="E24" s="4">
        <f>_xll.DBRW($B$1,$B$2,$B$3,E$7,$A24,$B$4)</f>
        <v>-71588.964143000005</v>
      </c>
      <c r="F24" s="4">
        <f>_xll.DBRW($B$1,$B$2,$B$3,F$7,$A24,$B$4)</f>
        <v>23477.219284999992</v>
      </c>
      <c r="G24" s="4">
        <f>_xll.DBRW($B$1,$B$2,$B$3,G$7,$A24,$B$4)</f>
        <v>-11421.959999999992</v>
      </c>
      <c r="H24" s="4">
        <f>_xll.DBRW($B$1,$B$2,$B$3,H$7,$A24,$B$4)</f>
        <v>-18832.967647000005</v>
      </c>
      <c r="I24" s="4">
        <f>_xll.DBRW($B$1,$B$2,$B$3,I$7,$A24,$B$4)</f>
        <v>24404.277625000002</v>
      </c>
      <c r="J24" s="4">
        <f>_xll.DBRW($B$1,$B$2,$B$3,J$7,$A24,$B$4)</f>
        <v>-11421.960000000006</v>
      </c>
      <c r="K24" s="4">
        <f>_xll.DBRW($B$1,$B$2,$B$3,K$7,$A24,$B$4)</f>
        <v>-3499.4851199999976</v>
      </c>
      <c r="L24" s="4">
        <f>_xll.DBRW($B$1,$B$2,$B$3,L$7,$A24,$B$4)</f>
        <v>18199.920000000006</v>
      </c>
      <c r="M24" s="4">
        <f>_xll.DBRW($B$1,$B$2,$B$3,M$7,$A24,$B$4)</f>
        <v>-16892.759999999995</v>
      </c>
      <c r="N24" s="4">
        <f>_xll.DBRW($B$1,$B$2,$B$3,N$7,$A24,$B$4)</f>
        <v>-20220</v>
      </c>
    </row>
    <row r="25" spans="1:14" x14ac:dyDescent="0.3">
      <c r="A25" s="9" t="s">
        <v>61</v>
      </c>
      <c r="B25" s="4">
        <f>_xll.DBRW($B$1,$B$2,$B$3,B$7,$A25,$B$4)</f>
        <v>5.8207660913467407E-11</v>
      </c>
      <c r="C25" s="4">
        <f>_xll.DBRW($B$1,$B$2,$B$3,C$7,$A25,$B$4)</f>
        <v>-211283.43289992001</v>
      </c>
      <c r="D25" s="4">
        <f>_xll.DBRW($B$1,$B$2,$B$3,D$7,$A25,$B$4)</f>
        <v>205442.14027894</v>
      </c>
      <c r="E25" s="4">
        <f>_xll.DBRW($B$1,$B$2,$B$3,E$7,$A25,$B$4)</f>
        <v>5841.2926209800353</v>
      </c>
      <c r="F25" s="4">
        <f>_xll.DBRW($B$1,$B$2,$B$3,F$7,$A25,$B$4)</f>
        <v>-126995.59572105999</v>
      </c>
      <c r="G25" s="4">
        <f>_xll.DBRW($B$1,$B$2,$B$3,G$7,$A25,$B$4)</f>
        <v>143835.53627893998</v>
      </c>
      <c r="H25" s="4">
        <f>_xll.DBRW($B$1,$B$2,$B$3,H$7,$A25,$B$4)</f>
        <v>-16839.940557879978</v>
      </c>
      <c r="I25" s="4">
        <f>_xll.DBRW($B$1,$B$2,$B$3,I$7,$A25,$B$4)</f>
        <v>-121702.19972105997</v>
      </c>
      <c r="J25" s="4">
        <f>_xll.DBRW($B$1,$B$2,$B$3,J$7,$A25,$B$4)</f>
        <v>184529.69764608002</v>
      </c>
      <c r="K25" s="4">
        <f>_xll.DBRW($B$1,$B$2,$B$3,K$7,$A25,$B$4)</f>
        <v>-62827.497925020056</v>
      </c>
      <c r="L25" s="4">
        <f>_xll.DBRW($B$1,$B$2,$B$3,L$7,$A25,$B$4)</f>
        <v>-200874.61835392</v>
      </c>
      <c r="M25" s="4">
        <f>_xll.DBRW($B$1,$B$2,$B$3,M$7,$A25,$B$4)</f>
        <v>195370.89364607999</v>
      </c>
      <c r="N25" s="4">
        <f>_xll.DBRW($B$1,$B$2,$B$3,N$7,$A25,$B$4)</f>
        <v>5503.7247078400105</v>
      </c>
    </row>
    <row r="26" spans="1:14" ht="15" thickBot="1" x14ac:dyDescent="0.35">
      <c r="A26" s="9" t="s">
        <v>60</v>
      </c>
      <c r="B26" s="4">
        <f>_xll.DBRW($B$1,$B$2,$B$3,B$7,$A26,$B$4)</f>
        <v>0</v>
      </c>
      <c r="C26" s="4">
        <f>_xll.DBRW($B$1,$B$2,$B$3,C$7,$A26,$B$4)</f>
        <v>0</v>
      </c>
      <c r="D26" s="4">
        <f>_xll.DBRW($B$1,$B$2,$B$3,D$7,$A26,$B$4)</f>
        <v>0</v>
      </c>
      <c r="E26" s="4">
        <f>_xll.DBRW($B$1,$B$2,$B$3,E$7,$A26,$B$4)</f>
        <v>0</v>
      </c>
      <c r="F26" s="4">
        <f>_xll.DBRW($B$1,$B$2,$B$3,F$7,$A26,$B$4)</f>
        <v>0</v>
      </c>
      <c r="G26" s="4">
        <f>_xll.DBRW($B$1,$B$2,$B$3,G$7,$A26,$B$4)</f>
        <v>0</v>
      </c>
      <c r="H26" s="4">
        <f>_xll.DBRW($B$1,$B$2,$B$3,H$7,$A26,$B$4)</f>
        <v>0</v>
      </c>
      <c r="I26" s="4">
        <f>_xll.DBRW($B$1,$B$2,$B$3,I$7,$A26,$B$4)</f>
        <v>0</v>
      </c>
      <c r="J26" s="4">
        <f>_xll.DBRW($B$1,$B$2,$B$3,J$7,$A26,$B$4)</f>
        <v>0</v>
      </c>
      <c r="K26" s="4">
        <f>_xll.DBRW($B$1,$B$2,$B$3,K$7,$A26,$B$4)</f>
        <v>0</v>
      </c>
      <c r="L26" s="4">
        <f>_xll.DBRW($B$1,$B$2,$B$3,L$7,$A26,$B$4)</f>
        <v>0</v>
      </c>
      <c r="M26" s="4">
        <f>_xll.DBRW($B$1,$B$2,$B$3,M$7,$A26,$B$4)</f>
        <v>0</v>
      </c>
      <c r="N26" s="4">
        <f>_xll.DBRW($B$1,$B$2,$B$3,N$7,$A26,$B$4)</f>
        <v>0</v>
      </c>
    </row>
    <row r="27" spans="1:14" ht="15" thickTop="1" x14ac:dyDescent="0.3">
      <c r="A27" s="27" t="s">
        <v>74</v>
      </c>
      <c r="B27" s="18">
        <f>_xll.DBRW($B$1,$B$2,$B$3,B$7,$A27,$B$4)</f>
        <v>6904315.7192966202</v>
      </c>
      <c r="C27" s="18">
        <f>_xll.DBRW($B$1,$B$2,$B$3,C$7,$A27,$B$4)</f>
        <v>375541.97003423993</v>
      </c>
      <c r="D27" s="18">
        <f>_xll.DBRW($B$1,$B$2,$B$3,D$7,$A27,$B$4)</f>
        <v>1050175.5344949001</v>
      </c>
      <c r="E27" s="18">
        <f>_xll.DBRW($B$1,$B$2,$B$3,E$7,$A27,$B$4)</f>
        <v>321600.97675393987</v>
      </c>
      <c r="F27" s="18">
        <f>_xll.DBRW($B$1,$B$2,$B$3,F$7,$A27,$B$4)</f>
        <v>-649793.59890579979</v>
      </c>
      <c r="G27" s="18">
        <f>_xll.DBRW($B$1,$B$2,$B$3,G$7,$A27,$B$4)</f>
        <v>1549561.2704948999</v>
      </c>
      <c r="H27" s="18">
        <f>_xll.DBRW($B$1,$B$2,$B$3,H$7,$A27,$B$4)</f>
        <v>995960.09238908009</v>
      </c>
      <c r="I27" s="18">
        <f>_xll.DBRW($B$1,$B$2,$B$3,I$7,$A27,$B$4)</f>
        <v>-761101.43079579994</v>
      </c>
      <c r="J27" s="18">
        <f>_xll.DBRW($B$1,$B$2,$B$3,J$7,$A27,$B$4)</f>
        <v>1364788.74519204</v>
      </c>
      <c r="K27" s="18">
        <f>_xll.DBRW($B$1,$B$2,$B$3,K$7,$A27,$B$4)</f>
        <v>860299.91392394004</v>
      </c>
      <c r="L27" s="18">
        <f>_xll.DBRW($B$1,$B$2,$B$3,L$7,$A27,$B$4)</f>
        <v>-768784.02465365967</v>
      </c>
      <c r="M27" s="18">
        <f>_xll.DBRW($B$1,$B$2,$B$3,M$7,$A27,$B$4)</f>
        <v>1643342.5211920401</v>
      </c>
      <c r="N27" s="18">
        <f>_xll.DBRW($B$1,$B$2,$B$3,N$7,$A27,$B$4)</f>
        <v>922723.74917680002</v>
      </c>
    </row>
    <row r="28" spans="1:14" x14ac:dyDescent="0.3">
      <c r="A28" s="9"/>
      <c r="B28" s="4"/>
    </row>
    <row r="29" spans="1:14" x14ac:dyDescent="0.3">
      <c r="A29" s="9" t="s">
        <v>58</v>
      </c>
      <c r="B29" s="4">
        <f>_xll.DBRW($B$1,$B$2,$B$3,B$7,$A29,$B$4)</f>
        <v>-1151000</v>
      </c>
      <c r="C29" s="4">
        <f>_xll.DBRW($B$1,$B$2,$B$3,C$7,$A29,$B$4)</f>
        <v>-561000</v>
      </c>
      <c r="D29" s="4">
        <f>_xll.DBRW($B$1,$B$2,$B$3,D$7,$A29,$B$4)</f>
        <v>129000</v>
      </c>
      <c r="E29" s="4">
        <f>_xll.DBRW($B$1,$B$2,$B$3,E$7,$A29,$B$4)</f>
        <v>-84000</v>
      </c>
      <c r="F29" s="4">
        <f>_xll.DBRW($B$1,$B$2,$B$3,F$7,$A29,$B$4)</f>
        <v>-56000</v>
      </c>
      <c r="G29" s="4">
        <f>_xll.DBRW($B$1,$B$2,$B$3,G$7,$A29,$B$4)</f>
        <v>-203000</v>
      </c>
      <c r="H29" s="4">
        <f>_xll.DBRW($B$1,$B$2,$B$3,H$7,$A29,$B$4)</f>
        <v>-183000</v>
      </c>
      <c r="I29" s="4">
        <f>_xll.DBRW($B$1,$B$2,$B$3,I$7,$A29,$B$4)</f>
        <v>-33000</v>
      </c>
      <c r="J29" s="4">
        <f>_xll.DBRW($B$1,$B$2,$B$3,J$7,$A29,$B$4)</f>
        <v>-3000</v>
      </c>
      <c r="K29" s="4">
        <f>_xll.DBRW($B$1,$B$2,$B$3,K$7,$A29,$B$4)</f>
        <v>-3000</v>
      </c>
      <c r="L29" s="4">
        <f>_xll.DBRW($B$1,$B$2,$B$3,L$7,$A29,$B$4)</f>
        <v>-3000</v>
      </c>
      <c r="M29" s="4">
        <f>_xll.DBRW($B$1,$B$2,$B$3,M$7,$A29,$B$4)</f>
        <v>-148000</v>
      </c>
      <c r="N29" s="4">
        <f>_xll.DBRW($B$1,$B$2,$B$3,N$7,$A29,$B$4)</f>
        <v>-3000</v>
      </c>
    </row>
    <row r="30" spans="1:14" ht="15" thickBot="1" x14ac:dyDescent="0.35">
      <c r="A30" s="9" t="s">
        <v>57</v>
      </c>
      <c r="B30" s="4">
        <f>_xll.DBRW($B$1,$B$2,$B$3,B$7,$A30,$B$4)</f>
        <v>-50000</v>
      </c>
      <c r="C30" s="4">
        <f>_xll.DBRW($B$1,$B$2,$B$3,C$7,$A30,$B$4)</f>
        <v>0</v>
      </c>
      <c r="D30" s="4">
        <f>_xll.DBRW($B$1,$B$2,$B$3,D$7,$A30,$B$4)</f>
        <v>-50000</v>
      </c>
      <c r="E30" s="4">
        <f>_xll.DBRW($B$1,$B$2,$B$3,E$7,$A30,$B$4)</f>
        <v>0</v>
      </c>
      <c r="F30" s="4">
        <f>_xll.DBRW($B$1,$B$2,$B$3,F$7,$A30,$B$4)</f>
        <v>0</v>
      </c>
      <c r="G30" s="4">
        <f>_xll.DBRW($B$1,$B$2,$B$3,G$7,$A30,$B$4)</f>
        <v>0</v>
      </c>
      <c r="H30" s="4">
        <f>_xll.DBRW($B$1,$B$2,$B$3,H$7,$A30,$B$4)</f>
        <v>0</v>
      </c>
      <c r="I30" s="4">
        <f>_xll.DBRW($B$1,$B$2,$B$3,I$7,$A30,$B$4)</f>
        <v>0</v>
      </c>
      <c r="J30" s="4">
        <f>_xll.DBRW($B$1,$B$2,$B$3,J$7,$A30,$B$4)</f>
        <v>0</v>
      </c>
      <c r="K30" s="4">
        <f>_xll.DBRW($B$1,$B$2,$B$3,K$7,$A30,$B$4)</f>
        <v>0</v>
      </c>
      <c r="L30" s="4">
        <f>_xll.DBRW($B$1,$B$2,$B$3,L$7,$A30,$B$4)</f>
        <v>0</v>
      </c>
      <c r="M30" s="4">
        <f>_xll.DBRW($B$1,$B$2,$B$3,M$7,$A30,$B$4)</f>
        <v>0</v>
      </c>
      <c r="N30" s="4">
        <f>_xll.DBRW($B$1,$B$2,$B$3,N$7,$A30,$B$4)</f>
        <v>0</v>
      </c>
    </row>
    <row r="31" spans="1:14" ht="15" thickTop="1" x14ac:dyDescent="0.3">
      <c r="A31" s="27" t="s">
        <v>59</v>
      </c>
      <c r="B31" s="18">
        <f>_xll.DBRW($B$1,$B$2,$B$3,B$7,$A31,$B$4)</f>
        <v>-1201000</v>
      </c>
      <c r="C31" s="18">
        <f>_xll.DBRW($B$1,$B$2,$B$3,C$7,$A31,$B$4)</f>
        <v>-561000</v>
      </c>
      <c r="D31" s="18">
        <f>_xll.DBRW($B$1,$B$2,$B$3,D$7,$A31,$B$4)</f>
        <v>79000</v>
      </c>
      <c r="E31" s="18">
        <f>_xll.DBRW($B$1,$B$2,$B$3,E$7,$A31,$B$4)</f>
        <v>-84000</v>
      </c>
      <c r="F31" s="18">
        <f>_xll.DBRW($B$1,$B$2,$B$3,F$7,$A31,$B$4)</f>
        <v>-56000</v>
      </c>
      <c r="G31" s="18">
        <f>_xll.DBRW($B$1,$B$2,$B$3,G$7,$A31,$B$4)</f>
        <v>-203000</v>
      </c>
      <c r="H31" s="18">
        <f>_xll.DBRW($B$1,$B$2,$B$3,H$7,$A31,$B$4)</f>
        <v>-183000</v>
      </c>
      <c r="I31" s="18">
        <f>_xll.DBRW($B$1,$B$2,$B$3,I$7,$A31,$B$4)</f>
        <v>-33000</v>
      </c>
      <c r="J31" s="18">
        <f>_xll.DBRW($B$1,$B$2,$B$3,J$7,$A31,$B$4)</f>
        <v>-3000</v>
      </c>
      <c r="K31" s="18">
        <f>_xll.DBRW($B$1,$B$2,$B$3,K$7,$A31,$B$4)</f>
        <v>-3000</v>
      </c>
      <c r="L31" s="18">
        <f>_xll.DBRW($B$1,$B$2,$B$3,L$7,$A31,$B$4)</f>
        <v>-3000</v>
      </c>
      <c r="M31" s="18">
        <f>_xll.DBRW($B$1,$B$2,$B$3,M$7,$A31,$B$4)</f>
        <v>-148000</v>
      </c>
      <c r="N31" s="18">
        <f>_xll.DBRW($B$1,$B$2,$B$3,N$7,$A31,$B$4)</f>
        <v>-3000</v>
      </c>
    </row>
    <row r="32" spans="1:14" x14ac:dyDescent="0.3">
      <c r="A32" s="9"/>
      <c r="B32" s="4"/>
    </row>
    <row r="33" spans="1:14" x14ac:dyDescent="0.3">
      <c r="A33" s="9" t="s">
        <v>55</v>
      </c>
      <c r="B33" s="4">
        <f>_xll.DBRW($B$1,$B$2,$B$3,B$7,$A33,$B$4)</f>
        <v>0</v>
      </c>
      <c r="C33" s="4">
        <f>_xll.DBRW($B$1,$B$2,$B$3,C$7,$A33,$B$4)</f>
        <v>0</v>
      </c>
      <c r="D33" s="4">
        <f>_xll.DBRW($B$1,$B$2,$B$3,D$7,$A33,$B$4)</f>
        <v>0</v>
      </c>
      <c r="E33" s="4">
        <f>_xll.DBRW($B$1,$B$2,$B$3,E$7,$A33,$B$4)</f>
        <v>0</v>
      </c>
      <c r="F33" s="4">
        <f>_xll.DBRW($B$1,$B$2,$B$3,F$7,$A33,$B$4)</f>
        <v>0</v>
      </c>
      <c r="G33" s="4">
        <f>_xll.DBRW($B$1,$B$2,$B$3,G$7,$A33,$B$4)</f>
        <v>0</v>
      </c>
      <c r="H33" s="4">
        <f>_xll.DBRW($B$1,$B$2,$B$3,H$7,$A33,$B$4)</f>
        <v>0</v>
      </c>
      <c r="I33" s="4">
        <f>_xll.DBRW($B$1,$B$2,$B$3,I$7,$A33,$B$4)</f>
        <v>0</v>
      </c>
      <c r="J33" s="4">
        <f>_xll.DBRW($B$1,$B$2,$B$3,J$7,$A33,$B$4)</f>
        <v>0</v>
      </c>
      <c r="K33" s="4">
        <f>_xll.DBRW($B$1,$B$2,$B$3,K$7,$A33,$B$4)</f>
        <v>0</v>
      </c>
      <c r="L33" s="4">
        <f>_xll.DBRW($B$1,$B$2,$B$3,L$7,$A33,$B$4)</f>
        <v>0</v>
      </c>
      <c r="M33" s="4">
        <f>_xll.DBRW($B$1,$B$2,$B$3,M$7,$A33,$B$4)</f>
        <v>0</v>
      </c>
      <c r="N33" s="4">
        <f>_xll.DBRW($B$1,$B$2,$B$3,N$7,$A33,$B$4)</f>
        <v>0</v>
      </c>
    </row>
    <row r="34" spans="1:14" x14ac:dyDescent="0.3">
      <c r="A34" s="9" t="s">
        <v>54</v>
      </c>
      <c r="B34" s="4">
        <f>_xll.DBRW($B$1,$B$2,$B$3,B$7,$A34,$B$4)</f>
        <v>0</v>
      </c>
      <c r="C34" s="4">
        <f>_xll.DBRW($B$1,$B$2,$B$3,C$7,$A34,$B$4)</f>
        <v>0</v>
      </c>
      <c r="D34" s="4">
        <f>_xll.DBRW($B$1,$B$2,$B$3,D$7,$A34,$B$4)</f>
        <v>0</v>
      </c>
      <c r="E34" s="4">
        <f>_xll.DBRW($B$1,$B$2,$B$3,E$7,$A34,$B$4)</f>
        <v>0</v>
      </c>
      <c r="F34" s="4">
        <f>_xll.DBRW($B$1,$B$2,$B$3,F$7,$A34,$B$4)</f>
        <v>0</v>
      </c>
      <c r="G34" s="4">
        <f>_xll.DBRW($B$1,$B$2,$B$3,G$7,$A34,$B$4)</f>
        <v>0</v>
      </c>
      <c r="H34" s="4">
        <f>_xll.DBRW($B$1,$B$2,$B$3,H$7,$A34,$B$4)</f>
        <v>0</v>
      </c>
      <c r="I34" s="4">
        <f>_xll.DBRW($B$1,$B$2,$B$3,I$7,$A34,$B$4)</f>
        <v>0</v>
      </c>
      <c r="J34" s="4">
        <f>_xll.DBRW($B$1,$B$2,$B$3,J$7,$A34,$B$4)</f>
        <v>0</v>
      </c>
      <c r="K34" s="4">
        <f>_xll.DBRW($B$1,$B$2,$B$3,K$7,$A34,$B$4)</f>
        <v>0</v>
      </c>
      <c r="L34" s="4">
        <f>_xll.DBRW($B$1,$B$2,$B$3,L$7,$A34,$B$4)</f>
        <v>0</v>
      </c>
      <c r="M34" s="4">
        <f>_xll.DBRW($B$1,$B$2,$B$3,M$7,$A34,$B$4)</f>
        <v>0</v>
      </c>
      <c r="N34" s="4">
        <f>_xll.DBRW($B$1,$B$2,$B$3,N$7,$A34,$B$4)</f>
        <v>0</v>
      </c>
    </row>
    <row r="35" spans="1:14" x14ac:dyDescent="0.3">
      <c r="A35" s="9" t="s">
        <v>53</v>
      </c>
      <c r="B35" s="4">
        <f>_xll.DBRW($B$1,$B$2,$B$3,B$7,$A35,$B$4)</f>
        <v>200000</v>
      </c>
      <c r="C35" s="4">
        <f>_xll.DBRW($B$1,$B$2,$B$3,C$7,$A35,$B$4)</f>
        <v>0</v>
      </c>
      <c r="D35" s="4">
        <f>_xll.DBRW($B$1,$B$2,$B$3,D$7,$A35,$B$4)</f>
        <v>0</v>
      </c>
      <c r="E35" s="4">
        <f>_xll.DBRW($B$1,$B$2,$B$3,E$7,$A35,$B$4)</f>
        <v>0</v>
      </c>
      <c r="F35" s="4">
        <f>_xll.DBRW($B$1,$B$2,$B$3,F$7,$A35,$B$4)</f>
        <v>0</v>
      </c>
      <c r="G35" s="4">
        <f>_xll.DBRW($B$1,$B$2,$B$3,G$7,$A35,$B$4)</f>
        <v>0</v>
      </c>
      <c r="H35" s="4">
        <f>_xll.DBRW($B$1,$B$2,$B$3,H$7,$A35,$B$4)</f>
        <v>0</v>
      </c>
      <c r="I35" s="4">
        <f>_xll.DBRW($B$1,$B$2,$B$3,I$7,$A35,$B$4)</f>
        <v>200000</v>
      </c>
      <c r="J35" s="4">
        <f>_xll.DBRW($B$1,$B$2,$B$3,J$7,$A35,$B$4)</f>
        <v>0</v>
      </c>
      <c r="K35" s="4">
        <f>_xll.DBRW($B$1,$B$2,$B$3,K$7,$A35,$B$4)</f>
        <v>0</v>
      </c>
      <c r="L35" s="4">
        <f>_xll.DBRW($B$1,$B$2,$B$3,L$7,$A35,$B$4)</f>
        <v>0</v>
      </c>
      <c r="M35" s="4">
        <f>_xll.DBRW($B$1,$B$2,$B$3,M$7,$A35,$B$4)</f>
        <v>0</v>
      </c>
      <c r="N35" s="4">
        <f>_xll.DBRW($B$1,$B$2,$B$3,N$7,$A35,$B$4)</f>
        <v>0</v>
      </c>
    </row>
    <row r="36" spans="1:14" x14ac:dyDescent="0.3">
      <c r="A36" s="9" t="s">
        <v>52</v>
      </c>
      <c r="B36" s="4">
        <f>_xll.DBRW($B$1,$B$2,$B$3,B$7,$A36,$B$4)</f>
        <v>0</v>
      </c>
      <c r="C36" s="4">
        <f>_xll.DBRW($B$1,$B$2,$B$3,C$7,$A36,$B$4)</f>
        <v>0</v>
      </c>
      <c r="D36" s="4">
        <f>_xll.DBRW($B$1,$B$2,$B$3,D$7,$A36,$B$4)</f>
        <v>0</v>
      </c>
      <c r="E36" s="4">
        <f>_xll.DBRW($B$1,$B$2,$B$3,E$7,$A36,$B$4)</f>
        <v>0</v>
      </c>
      <c r="F36" s="4">
        <f>_xll.DBRW($B$1,$B$2,$B$3,F$7,$A36,$B$4)</f>
        <v>0</v>
      </c>
      <c r="G36" s="4">
        <f>_xll.DBRW($B$1,$B$2,$B$3,G$7,$A36,$B$4)</f>
        <v>0</v>
      </c>
      <c r="H36" s="4">
        <f>_xll.DBRW($B$1,$B$2,$B$3,H$7,$A36,$B$4)</f>
        <v>0</v>
      </c>
      <c r="I36" s="4">
        <f>_xll.DBRW($B$1,$B$2,$B$3,I$7,$A36,$B$4)</f>
        <v>0</v>
      </c>
      <c r="J36" s="4">
        <f>_xll.DBRW($B$1,$B$2,$B$3,J$7,$A36,$B$4)</f>
        <v>0</v>
      </c>
      <c r="K36" s="4">
        <f>_xll.DBRW($B$1,$B$2,$B$3,K$7,$A36,$B$4)</f>
        <v>0</v>
      </c>
      <c r="L36" s="4">
        <f>_xll.DBRW($B$1,$B$2,$B$3,L$7,$A36,$B$4)</f>
        <v>0</v>
      </c>
      <c r="M36" s="4">
        <f>_xll.DBRW($B$1,$B$2,$B$3,M$7,$A36,$B$4)</f>
        <v>0</v>
      </c>
      <c r="N36" s="4">
        <f>_xll.DBRW($B$1,$B$2,$B$3,N$7,$A36,$B$4)</f>
        <v>0</v>
      </c>
    </row>
    <row r="37" spans="1:14" x14ac:dyDescent="0.3">
      <c r="A37" s="9" t="s">
        <v>51</v>
      </c>
      <c r="B37" s="4">
        <f>_xll.DBRW($B$1,$B$2,$B$3,B$7,$A37,$B$4)</f>
        <v>0</v>
      </c>
      <c r="C37" s="4">
        <f>_xll.DBRW($B$1,$B$2,$B$3,C$7,$A37,$B$4)</f>
        <v>0</v>
      </c>
      <c r="D37" s="4">
        <f>_xll.DBRW($B$1,$B$2,$B$3,D$7,$A37,$B$4)</f>
        <v>0</v>
      </c>
      <c r="E37" s="4">
        <f>_xll.DBRW($B$1,$B$2,$B$3,E$7,$A37,$B$4)</f>
        <v>0</v>
      </c>
      <c r="F37" s="4">
        <f>_xll.DBRW($B$1,$B$2,$B$3,F$7,$A37,$B$4)</f>
        <v>0</v>
      </c>
      <c r="G37" s="4">
        <f>_xll.DBRW($B$1,$B$2,$B$3,G$7,$A37,$B$4)</f>
        <v>0</v>
      </c>
      <c r="H37" s="4">
        <f>_xll.DBRW($B$1,$B$2,$B$3,H$7,$A37,$B$4)</f>
        <v>0</v>
      </c>
      <c r="I37" s="4">
        <f>_xll.DBRW($B$1,$B$2,$B$3,I$7,$A37,$B$4)</f>
        <v>0</v>
      </c>
      <c r="J37" s="4">
        <f>_xll.DBRW($B$1,$B$2,$B$3,J$7,$A37,$B$4)</f>
        <v>0</v>
      </c>
      <c r="K37" s="4">
        <f>_xll.DBRW($B$1,$B$2,$B$3,K$7,$A37,$B$4)</f>
        <v>0</v>
      </c>
      <c r="L37" s="4">
        <f>_xll.DBRW($B$1,$B$2,$B$3,L$7,$A37,$B$4)</f>
        <v>0</v>
      </c>
      <c r="M37" s="4">
        <f>_xll.DBRW($B$1,$B$2,$B$3,M$7,$A37,$B$4)</f>
        <v>0</v>
      </c>
      <c r="N37" s="4">
        <f>_xll.DBRW($B$1,$B$2,$B$3,N$7,$A37,$B$4)</f>
        <v>0</v>
      </c>
    </row>
    <row r="38" spans="1:14" x14ac:dyDescent="0.3">
      <c r="A38" s="9" t="s">
        <v>50</v>
      </c>
      <c r="B38" s="4">
        <f>_xll.DBRW($B$1,$B$2,$B$3,B$7,$A38,$B$4)</f>
        <v>-979628.53021</v>
      </c>
      <c r="C38" s="4">
        <f>_xll.DBRW($B$1,$B$2,$B$3,C$7,$A38,$B$4)</f>
        <v>0</v>
      </c>
      <c r="D38" s="4">
        <f>_xll.DBRW($B$1,$B$2,$B$3,D$7,$A38,$B$4)</f>
        <v>0</v>
      </c>
      <c r="E38" s="4">
        <f>_xll.DBRW($B$1,$B$2,$B$3,E$7,$A38,$B$4)</f>
        <v>0</v>
      </c>
      <c r="F38" s="4">
        <f>_xll.DBRW($B$1,$B$2,$B$3,F$7,$A38,$B$4)</f>
        <v>0</v>
      </c>
      <c r="G38" s="4">
        <f>_xll.DBRW($B$1,$B$2,$B$3,G$7,$A38,$B$4)</f>
        <v>0</v>
      </c>
      <c r="H38" s="4">
        <f>_xll.DBRW($B$1,$B$2,$B$3,H$7,$A38,$B$4)</f>
        <v>0</v>
      </c>
      <c r="I38" s="4">
        <f>_xll.DBRW($B$1,$B$2,$B$3,I$7,$A38,$B$4)</f>
        <v>0</v>
      </c>
      <c r="J38" s="4">
        <f>_xll.DBRW($B$1,$B$2,$B$3,J$7,$A38,$B$4)</f>
        <v>0</v>
      </c>
      <c r="K38" s="4">
        <f>_xll.DBRW($B$1,$B$2,$B$3,K$7,$A38,$B$4)</f>
        <v>0</v>
      </c>
      <c r="L38" s="4">
        <f>_xll.DBRW($B$1,$B$2,$B$3,L$7,$A38,$B$4)</f>
        <v>-979628.53021</v>
      </c>
      <c r="M38" s="4">
        <f>_xll.DBRW($B$1,$B$2,$B$3,M$7,$A38,$B$4)</f>
        <v>0</v>
      </c>
      <c r="N38" s="4">
        <f>_xll.DBRW($B$1,$B$2,$B$3,N$7,$A38,$B$4)</f>
        <v>0</v>
      </c>
    </row>
    <row r="39" spans="1:14" ht="15" thickBot="1" x14ac:dyDescent="0.35">
      <c r="A39" s="9" t="s">
        <v>49</v>
      </c>
      <c r="B39" s="4">
        <f>_xll.DBRW($B$1,$B$2,$B$3,B$7,$A39,$B$4)</f>
        <v>-12000</v>
      </c>
      <c r="C39" s="4">
        <f>_xll.DBRW($B$1,$B$2,$B$3,C$7,$A39,$B$4)</f>
        <v>0</v>
      </c>
      <c r="D39" s="4">
        <f>_xll.DBRW($B$1,$B$2,$B$3,D$7,$A39,$B$4)</f>
        <v>0</v>
      </c>
      <c r="E39" s="4">
        <f>_xll.DBRW($B$1,$B$2,$B$3,E$7,$A39,$B$4)</f>
        <v>0</v>
      </c>
      <c r="F39" s="4">
        <f>_xll.DBRW($B$1,$B$2,$B$3,F$7,$A39,$B$4)</f>
        <v>0</v>
      </c>
      <c r="G39" s="4">
        <f>_xll.DBRW($B$1,$B$2,$B$3,G$7,$A39,$B$4)</f>
        <v>0</v>
      </c>
      <c r="H39" s="4">
        <f>_xll.DBRW($B$1,$B$2,$B$3,H$7,$A39,$B$4)</f>
        <v>-3000</v>
      </c>
      <c r="I39" s="4">
        <f>_xll.DBRW($B$1,$B$2,$B$3,I$7,$A39,$B$4)</f>
        <v>0</v>
      </c>
      <c r="J39" s="4">
        <f>_xll.DBRW($B$1,$B$2,$B$3,J$7,$A39,$B$4)</f>
        <v>0</v>
      </c>
      <c r="K39" s="4">
        <f>_xll.DBRW($B$1,$B$2,$B$3,K$7,$A39,$B$4)</f>
        <v>0</v>
      </c>
      <c r="L39" s="4">
        <f>_xll.DBRW($B$1,$B$2,$B$3,L$7,$A39,$B$4)</f>
        <v>0</v>
      </c>
      <c r="M39" s="4">
        <f>_xll.DBRW($B$1,$B$2,$B$3,M$7,$A39,$B$4)</f>
        <v>0</v>
      </c>
      <c r="N39" s="4">
        <f>_xll.DBRW($B$1,$B$2,$B$3,N$7,$A39,$B$4)</f>
        <v>-9000</v>
      </c>
    </row>
    <row r="40" spans="1:14" ht="15" thickTop="1" x14ac:dyDescent="0.3">
      <c r="A40" s="27" t="s">
        <v>56</v>
      </c>
      <c r="B40" s="18">
        <f>_xll.DBRW($B$1,$B$2,$B$3,B$7,$A40,$B$4)</f>
        <v>-791628.53021</v>
      </c>
      <c r="C40" s="18">
        <f>_xll.DBRW($B$1,$B$2,$B$3,C$7,$A40,$B$4)</f>
        <v>0</v>
      </c>
      <c r="D40" s="18">
        <f>_xll.DBRW($B$1,$B$2,$B$3,D$7,$A40,$B$4)</f>
        <v>0</v>
      </c>
      <c r="E40" s="18">
        <f>_xll.DBRW($B$1,$B$2,$B$3,E$7,$A40,$B$4)</f>
        <v>0</v>
      </c>
      <c r="F40" s="18">
        <f>_xll.DBRW($B$1,$B$2,$B$3,F$7,$A40,$B$4)</f>
        <v>0</v>
      </c>
      <c r="G40" s="18">
        <f>_xll.DBRW($B$1,$B$2,$B$3,G$7,$A40,$B$4)</f>
        <v>0</v>
      </c>
      <c r="H40" s="18">
        <f>_xll.DBRW($B$1,$B$2,$B$3,H$7,$A40,$B$4)</f>
        <v>-3000</v>
      </c>
      <c r="I40" s="18">
        <f>_xll.DBRW($B$1,$B$2,$B$3,I$7,$A40,$B$4)</f>
        <v>200000</v>
      </c>
      <c r="J40" s="18">
        <f>_xll.DBRW($B$1,$B$2,$B$3,J$7,$A40,$B$4)</f>
        <v>0</v>
      </c>
      <c r="K40" s="18">
        <f>_xll.DBRW($B$1,$B$2,$B$3,K$7,$A40,$B$4)</f>
        <v>0</v>
      </c>
      <c r="L40" s="18">
        <f>_xll.DBRW($B$1,$B$2,$B$3,L$7,$A40,$B$4)</f>
        <v>-979628.53021</v>
      </c>
      <c r="M40" s="18">
        <f>_xll.DBRW($B$1,$B$2,$B$3,M$7,$A40,$B$4)</f>
        <v>0</v>
      </c>
      <c r="N40" s="18">
        <f>_xll.DBRW($B$1,$B$2,$B$3,N$7,$A40,$B$4)</f>
        <v>-9000</v>
      </c>
    </row>
    <row r="41" spans="1:14" x14ac:dyDescent="0.3">
      <c r="A41" s="10"/>
      <c r="B41" s="4"/>
    </row>
    <row r="42" spans="1:14" x14ac:dyDescent="0.3">
      <c r="A42" s="9" t="s">
        <v>47</v>
      </c>
      <c r="B42" s="4">
        <f>_xll.DBRW($B$1,$B$2,$B$3,B$7,$A42,$B$4)</f>
        <v>0</v>
      </c>
      <c r="C42" s="4">
        <f>_xll.DBRW($B$1,$B$2,$B$3,C$7,$A42,$B$4)</f>
        <v>-10000</v>
      </c>
      <c r="D42" s="4">
        <f>_xll.DBRW($B$1,$B$2,$B$3,D$7,$A42,$B$4)</f>
        <v>10000</v>
      </c>
      <c r="E42" s="4">
        <f>_xll.DBRW($B$1,$B$2,$B$3,E$7,$A42,$B$4)</f>
        <v>0</v>
      </c>
      <c r="F42" s="4">
        <f>_xll.DBRW($B$1,$B$2,$B$3,F$7,$A42,$B$4)</f>
        <v>0</v>
      </c>
      <c r="G42" s="4">
        <f>_xll.DBRW($B$1,$B$2,$B$3,G$7,$A42,$B$4)</f>
        <v>0</v>
      </c>
      <c r="H42" s="4">
        <f>_xll.DBRW($B$1,$B$2,$B$3,H$7,$A42,$B$4)</f>
        <v>0</v>
      </c>
      <c r="I42" s="4">
        <f>_xll.DBRW($B$1,$B$2,$B$3,I$7,$A42,$B$4)</f>
        <v>0</v>
      </c>
      <c r="J42" s="4">
        <f>_xll.DBRW($B$1,$B$2,$B$3,J$7,$A42,$B$4)</f>
        <v>0</v>
      </c>
      <c r="K42" s="4">
        <f>_xll.DBRW($B$1,$B$2,$B$3,K$7,$A42,$B$4)</f>
        <v>0</v>
      </c>
      <c r="L42" s="4">
        <f>_xll.DBRW($B$1,$B$2,$B$3,L$7,$A42,$B$4)</f>
        <v>0</v>
      </c>
      <c r="M42" s="4">
        <f>_xll.DBRW($B$1,$B$2,$B$3,M$7,$A42,$B$4)</f>
        <v>0</v>
      </c>
      <c r="N42" s="4">
        <f>_xll.DBRW($B$1,$B$2,$B$3,N$7,$A42,$B$4)</f>
        <v>0</v>
      </c>
    </row>
    <row r="43" spans="1:14" x14ac:dyDescent="0.3">
      <c r="A43" s="9" t="s">
        <v>46</v>
      </c>
      <c r="B43" s="4">
        <f>_xll.DBRW($B$1,$B$2,$B$3,B$7,$A43,$B$4)</f>
        <v>0</v>
      </c>
      <c r="C43" s="4">
        <f>_xll.DBRW($B$1,$B$2,$B$3,C$7,$A43,$B$4)</f>
        <v>0</v>
      </c>
      <c r="D43" s="4">
        <f>_xll.DBRW($B$1,$B$2,$B$3,D$7,$A43,$B$4)</f>
        <v>0</v>
      </c>
      <c r="E43" s="4">
        <f>_xll.DBRW($B$1,$B$2,$B$3,E$7,$A43,$B$4)</f>
        <v>0</v>
      </c>
      <c r="F43" s="4">
        <f>_xll.DBRW($B$1,$B$2,$B$3,F$7,$A43,$B$4)</f>
        <v>0</v>
      </c>
      <c r="G43" s="4">
        <f>_xll.DBRW($B$1,$B$2,$B$3,G$7,$A43,$B$4)</f>
        <v>0</v>
      </c>
      <c r="H43" s="4">
        <f>_xll.DBRW($B$1,$B$2,$B$3,H$7,$A43,$B$4)</f>
        <v>0</v>
      </c>
      <c r="I43" s="4">
        <f>_xll.DBRW($B$1,$B$2,$B$3,I$7,$A43,$B$4)</f>
        <v>0</v>
      </c>
      <c r="J43" s="4">
        <f>_xll.DBRW($B$1,$B$2,$B$3,J$7,$A43,$B$4)</f>
        <v>0</v>
      </c>
      <c r="K43" s="4">
        <f>_xll.DBRW($B$1,$B$2,$B$3,K$7,$A43,$B$4)</f>
        <v>0</v>
      </c>
      <c r="L43" s="4">
        <f>_xll.DBRW($B$1,$B$2,$B$3,L$7,$A43,$B$4)</f>
        <v>0</v>
      </c>
      <c r="M43" s="4">
        <f>_xll.DBRW($B$1,$B$2,$B$3,M$7,$A43,$B$4)</f>
        <v>0</v>
      </c>
      <c r="N43" s="4">
        <f>_xll.DBRW($B$1,$B$2,$B$3,N$7,$A43,$B$4)</f>
        <v>0</v>
      </c>
    </row>
    <row r="44" spans="1:14" x14ac:dyDescent="0.3">
      <c r="A44" s="9" t="s">
        <v>45</v>
      </c>
      <c r="B44" s="4">
        <f>_xll.DBRW($B$1,$B$2,$B$3,B$7,$A44,$B$4)</f>
        <v>0</v>
      </c>
      <c r="C44" s="4">
        <f>_xll.DBRW($B$1,$B$2,$B$3,C$7,$A44,$B$4)</f>
        <v>0</v>
      </c>
      <c r="D44" s="4">
        <f>_xll.DBRW($B$1,$B$2,$B$3,D$7,$A44,$B$4)</f>
        <v>0</v>
      </c>
      <c r="E44" s="4">
        <f>_xll.DBRW($B$1,$B$2,$B$3,E$7,$A44,$B$4)</f>
        <v>0</v>
      </c>
      <c r="F44" s="4">
        <f>_xll.DBRW($B$1,$B$2,$B$3,F$7,$A44,$B$4)</f>
        <v>0</v>
      </c>
      <c r="G44" s="4">
        <f>_xll.DBRW($B$1,$B$2,$B$3,G$7,$A44,$B$4)</f>
        <v>0</v>
      </c>
      <c r="H44" s="4">
        <f>_xll.DBRW($B$1,$B$2,$B$3,H$7,$A44,$B$4)</f>
        <v>0</v>
      </c>
      <c r="I44" s="4">
        <f>_xll.DBRW($B$1,$B$2,$B$3,I$7,$A44,$B$4)</f>
        <v>0</v>
      </c>
      <c r="J44" s="4">
        <f>_xll.DBRW($B$1,$B$2,$B$3,J$7,$A44,$B$4)</f>
        <v>0</v>
      </c>
      <c r="K44" s="4">
        <f>_xll.DBRW($B$1,$B$2,$B$3,K$7,$A44,$B$4)</f>
        <v>0</v>
      </c>
      <c r="L44" s="4">
        <f>_xll.DBRW($B$1,$B$2,$B$3,L$7,$A44,$B$4)</f>
        <v>0</v>
      </c>
      <c r="M44" s="4">
        <f>_xll.DBRW($B$1,$B$2,$B$3,M$7,$A44,$B$4)</f>
        <v>0</v>
      </c>
      <c r="N44" s="4">
        <f>_xll.DBRW($B$1,$B$2,$B$3,N$7,$A44,$B$4)</f>
        <v>0</v>
      </c>
    </row>
    <row r="45" spans="1:14" ht="15" thickBot="1" x14ac:dyDescent="0.35">
      <c r="A45" s="9" t="s">
        <v>44</v>
      </c>
      <c r="B45" s="4">
        <f>_xll.DBRW($B$1,$B$2,$B$3,B$7,$A45,$B$4)</f>
        <v>-10000</v>
      </c>
      <c r="C45" s="4">
        <f>_xll.DBRW($B$1,$B$2,$B$3,C$7,$A45,$B$4)</f>
        <v>0</v>
      </c>
      <c r="D45" s="4">
        <f>_xll.DBRW($B$1,$B$2,$B$3,D$7,$A45,$B$4)</f>
        <v>0</v>
      </c>
      <c r="E45" s="4">
        <f>_xll.DBRW($B$1,$B$2,$B$3,E$7,$A45,$B$4)</f>
        <v>0</v>
      </c>
      <c r="F45" s="4">
        <f>_xll.DBRW($B$1,$B$2,$B$3,F$7,$A45,$B$4)</f>
        <v>-10000</v>
      </c>
      <c r="G45" s="4">
        <f>_xll.DBRW($B$1,$B$2,$B$3,G$7,$A45,$B$4)</f>
        <v>0</v>
      </c>
      <c r="H45" s="4">
        <f>_xll.DBRW($B$1,$B$2,$B$3,H$7,$A45,$B$4)</f>
        <v>0</v>
      </c>
      <c r="I45" s="4">
        <f>_xll.DBRW($B$1,$B$2,$B$3,I$7,$A45,$B$4)</f>
        <v>0</v>
      </c>
      <c r="J45" s="4">
        <f>_xll.DBRW($B$1,$B$2,$B$3,J$7,$A45,$B$4)</f>
        <v>0</v>
      </c>
      <c r="K45" s="4">
        <f>_xll.DBRW($B$1,$B$2,$B$3,K$7,$A45,$B$4)</f>
        <v>0</v>
      </c>
      <c r="L45" s="4">
        <f>_xll.DBRW($B$1,$B$2,$B$3,L$7,$A45,$B$4)</f>
        <v>0</v>
      </c>
      <c r="M45" s="4">
        <f>_xll.DBRW($B$1,$B$2,$B$3,M$7,$A45,$B$4)</f>
        <v>0</v>
      </c>
      <c r="N45" s="4">
        <f>_xll.DBRW($B$1,$B$2,$B$3,N$7,$A45,$B$4)</f>
        <v>0</v>
      </c>
    </row>
    <row r="46" spans="1:14" ht="15" thickTop="1" x14ac:dyDescent="0.3">
      <c r="A46" s="27" t="s">
        <v>48</v>
      </c>
      <c r="B46" s="18">
        <f>_xll.DBRW($B$1,$B$2,$B$3,B$7,$A46,$B$4)</f>
        <v>-10000</v>
      </c>
      <c r="C46" s="18">
        <f>_xll.DBRW($B$1,$B$2,$B$3,C$7,$A46,$B$4)</f>
        <v>-10000</v>
      </c>
      <c r="D46" s="18">
        <f>_xll.DBRW($B$1,$B$2,$B$3,D$7,$A46,$B$4)</f>
        <v>10000</v>
      </c>
      <c r="E46" s="18">
        <f>_xll.DBRW($B$1,$B$2,$B$3,E$7,$A46,$B$4)</f>
        <v>0</v>
      </c>
      <c r="F46" s="18">
        <f>_xll.DBRW($B$1,$B$2,$B$3,F$7,$A46,$B$4)</f>
        <v>-10000</v>
      </c>
      <c r="G46" s="18">
        <f>_xll.DBRW($B$1,$B$2,$B$3,G$7,$A46,$B$4)</f>
        <v>0</v>
      </c>
      <c r="H46" s="18">
        <f>_xll.DBRW($B$1,$B$2,$B$3,H$7,$A46,$B$4)</f>
        <v>0</v>
      </c>
      <c r="I46" s="18">
        <f>_xll.DBRW($B$1,$B$2,$B$3,I$7,$A46,$B$4)</f>
        <v>0</v>
      </c>
      <c r="J46" s="18">
        <f>_xll.DBRW($B$1,$B$2,$B$3,J$7,$A46,$B$4)</f>
        <v>0</v>
      </c>
      <c r="K46" s="18">
        <f>_xll.DBRW($B$1,$B$2,$B$3,K$7,$A46,$B$4)</f>
        <v>0</v>
      </c>
      <c r="L46" s="18">
        <f>_xll.DBRW($B$1,$B$2,$B$3,L$7,$A46,$B$4)</f>
        <v>0</v>
      </c>
      <c r="M46" s="18">
        <f>_xll.DBRW($B$1,$B$2,$B$3,M$7,$A46,$B$4)</f>
        <v>0</v>
      </c>
      <c r="N46" s="18">
        <f>_xll.DBRW($B$1,$B$2,$B$3,N$7,$A46,$B$4)</f>
        <v>0</v>
      </c>
    </row>
    <row r="47" spans="1:14" ht="15" thickBot="1" x14ac:dyDescent="0.35">
      <c r="A47" s="9"/>
      <c r="B47" s="4"/>
    </row>
    <row r="48" spans="1:14" ht="15" thickTop="1" x14ac:dyDescent="0.3">
      <c r="A48" s="28" t="s">
        <v>75</v>
      </c>
      <c r="B48" s="18">
        <f>_xll.DBRW($B$1,$B$2,$B$3,B$7,$A48,$B$4)</f>
        <v>4901687.1890866207</v>
      </c>
      <c r="C48" s="18">
        <f>_xll.DBRW($B$1,$B$2,$B$3,C$7,$A48,$B$4)</f>
        <v>-195458.02996576007</v>
      </c>
      <c r="D48" s="18">
        <f>_xll.DBRW($B$1,$B$2,$B$3,D$7,$A48,$B$4)</f>
        <v>1139175.5344949001</v>
      </c>
      <c r="E48" s="18">
        <f>_xll.DBRW($B$1,$B$2,$B$3,E$7,$A48,$B$4)</f>
        <v>237600.97675393987</v>
      </c>
      <c r="F48" s="18">
        <f>_xll.DBRW($B$1,$B$2,$B$3,F$7,$A48,$B$4)</f>
        <v>-715793.59890579979</v>
      </c>
      <c r="G48" s="18">
        <f>_xll.DBRW($B$1,$B$2,$B$3,G$7,$A48,$B$4)</f>
        <v>1346561.2704948999</v>
      </c>
      <c r="H48" s="18">
        <f>_xll.DBRW($B$1,$B$2,$B$3,H$7,$A48,$B$4)</f>
        <v>809960.09238908009</v>
      </c>
      <c r="I48" s="18">
        <f>_xll.DBRW($B$1,$B$2,$B$3,I$7,$A48,$B$4)</f>
        <v>-594101.43079579994</v>
      </c>
      <c r="J48" s="18">
        <f>_xll.DBRW($B$1,$B$2,$B$3,J$7,$A48,$B$4)</f>
        <v>1361788.74519204</v>
      </c>
      <c r="K48" s="18">
        <f>_xll.DBRW($B$1,$B$2,$B$3,K$7,$A48,$B$4)</f>
        <v>857299.91392394004</v>
      </c>
      <c r="L48" s="18">
        <f>_xll.DBRW($B$1,$B$2,$B$3,L$7,$A48,$B$4)</f>
        <v>-1751412.5548636597</v>
      </c>
      <c r="M48" s="18">
        <f>_xll.DBRW($B$1,$B$2,$B$3,M$7,$A48,$B$4)</f>
        <v>1495342.5211920401</v>
      </c>
      <c r="N48" s="18">
        <f>_xll.DBRW($B$1,$B$2,$B$3,N$7,$A48,$B$4)</f>
        <v>910723.74917680002</v>
      </c>
    </row>
    <row r="49" spans="1:14" x14ac:dyDescent="0.3">
      <c r="A49" s="6"/>
      <c r="B49" s="4"/>
    </row>
    <row r="50" spans="1:14" x14ac:dyDescent="0.3">
      <c r="A50" s="8" t="s">
        <v>43</v>
      </c>
      <c r="B50" s="4">
        <f>_xll.DBRW($B$1,$B$2,$B$3,B$7,$A50,$B$4)</f>
        <v>300000</v>
      </c>
      <c r="C50" s="4">
        <f>_xll.DBRW($B$1,$B$2,$B$3,C$7,$A50,$B$4)</f>
        <v>300000</v>
      </c>
      <c r="D50" s="4">
        <f>_xll.DBRW($B$1,$B$2,$B$3,D$7,$A50,$B$4)</f>
        <v>104541.9700342401</v>
      </c>
      <c r="E50" s="4">
        <f>_xll.DBRW($B$1,$B$2,$B$3,E$7,$A50,$B$4)</f>
        <v>1243717.50452914</v>
      </c>
      <c r="F50" s="4">
        <f>_xll.DBRW($B$1,$B$2,$B$3,F$7,$A50,$B$4)</f>
        <v>1481318.4812830798</v>
      </c>
      <c r="G50" s="4">
        <f>_xll.DBRW($B$1,$B$2,$B$3,G$7,$A50,$B$4)</f>
        <v>765524.88237727992</v>
      </c>
      <c r="H50" s="4">
        <f>_xll.DBRW($B$1,$B$2,$B$3,H$7,$A50,$B$4)</f>
        <v>2112086.1528721796</v>
      </c>
      <c r="I50" s="4">
        <f>_xll.DBRW($B$1,$B$2,$B$3,I$7,$A50,$B$4)</f>
        <v>2922046.2452612598</v>
      </c>
      <c r="J50" s="4">
        <f>_xll.DBRW($B$1,$B$2,$B$3,J$7,$A50,$B$4)</f>
        <v>2327944.8144654594</v>
      </c>
      <c r="K50" s="4">
        <f>_xll.DBRW($B$1,$B$2,$B$3,K$7,$A50,$B$4)</f>
        <v>3689733.5596574992</v>
      </c>
      <c r="L50" s="4">
        <f>_xll.DBRW($B$1,$B$2,$B$3,L$7,$A50,$B$4)</f>
        <v>4547033.4735814389</v>
      </c>
      <c r="M50" s="4">
        <f>_xll.DBRW($B$1,$B$2,$B$3,M$7,$A50,$B$4)</f>
        <v>2795620.9187177792</v>
      </c>
      <c r="N50" s="4">
        <f>_xll.DBRW($B$1,$B$2,$B$3,N$7,$A50,$B$4)</f>
        <v>4290963.4399098195</v>
      </c>
    </row>
    <row r="51" spans="1:14" x14ac:dyDescent="0.3">
      <c r="A51" s="7" t="s">
        <v>76</v>
      </c>
      <c r="B51" s="4">
        <f>_xll.DBRW($B$1,$B$2,$B$3,B$7,$A51,$B$4)</f>
        <v>5201687.1890866198</v>
      </c>
      <c r="C51" s="4">
        <f>_xll.DBRW($B$1,$B$2,$B$3,C$7,$A51,$B$4)</f>
        <v>104541.97003423993</v>
      </c>
      <c r="D51" s="4">
        <f>_xll.DBRW($B$1,$B$2,$B$3,D$7,$A51,$B$4)</f>
        <v>1243717.5045291402</v>
      </c>
      <c r="E51" s="4">
        <f>_xll.DBRW($B$1,$B$2,$B$3,E$7,$A51,$B$4)</f>
        <v>1481318.4812830798</v>
      </c>
      <c r="F51" s="4">
        <f>_xll.DBRW($B$1,$B$2,$B$3,F$7,$A51,$B$4)</f>
        <v>765524.88237728004</v>
      </c>
      <c r="G51" s="4">
        <f>_xll.DBRW($B$1,$B$2,$B$3,G$7,$A51,$B$4)</f>
        <v>2112086.1528721796</v>
      </c>
      <c r="H51" s="4">
        <f>_xll.DBRW($B$1,$B$2,$B$3,H$7,$A51,$B$4)</f>
        <v>2922046.2452612598</v>
      </c>
      <c r="I51" s="4">
        <f>_xll.DBRW($B$1,$B$2,$B$3,I$7,$A51,$B$4)</f>
        <v>2327944.8144654599</v>
      </c>
      <c r="J51" s="4">
        <f>_xll.DBRW($B$1,$B$2,$B$3,J$7,$A51,$B$4)</f>
        <v>3689733.5596574992</v>
      </c>
      <c r="K51" s="4">
        <f>_xll.DBRW($B$1,$B$2,$B$3,K$7,$A51,$B$4)</f>
        <v>4547033.4735814389</v>
      </c>
      <c r="L51" s="4">
        <f>_xll.DBRW($B$1,$B$2,$B$3,L$7,$A51,$B$4)</f>
        <v>2795620.9187177792</v>
      </c>
      <c r="M51" s="4">
        <f>_xll.DBRW($B$1,$B$2,$B$3,M$7,$A51,$B$4)</f>
        <v>4290963.4399098195</v>
      </c>
      <c r="N51" s="4">
        <f>_xll.DBRW($B$1,$B$2,$B$3,N$7,$A51,$B$4)</f>
        <v>5201687.1890866198</v>
      </c>
    </row>
    <row r="52" spans="1:14" x14ac:dyDescent="0.3">
      <c r="A52" s="11" t="s">
        <v>77</v>
      </c>
      <c r="B52" s="4">
        <f>_xll.DBRW($B$1,$B$2,$B$3,B$7,$A52,$B$4)</f>
        <v>5201687.1890866188</v>
      </c>
      <c r="C52" s="4">
        <f>_xll.DBRW($B$1,$B$2,$B$3,C$7,$A52,$B$4)</f>
        <v>104541.97003424002</v>
      </c>
      <c r="D52" s="4">
        <f>_xll.DBRW($B$1,$B$2,$B$3,D$7,$A52,$B$4)</f>
        <v>1243717.50452914</v>
      </c>
      <c r="E52" s="4">
        <f>_xll.DBRW($B$1,$B$2,$B$3,E$7,$A52,$B$4)</f>
        <v>1481318.4812830798</v>
      </c>
      <c r="F52" s="4">
        <f>_xll.DBRW($B$1,$B$2,$B$3,F$7,$A52,$B$4)</f>
        <v>765524.88237727969</v>
      </c>
      <c r="G52" s="4">
        <f>_xll.DBRW($B$1,$B$2,$B$3,G$7,$A52,$B$4)</f>
        <v>2112086.1528721796</v>
      </c>
      <c r="H52" s="4">
        <f>_xll.DBRW($B$1,$B$2,$B$3,H$7,$A52,$B$4)</f>
        <v>2922046.2452612594</v>
      </c>
      <c r="I52" s="4">
        <f>_xll.DBRW($B$1,$B$2,$B$3,I$7,$A52,$B$4)</f>
        <v>2327944.8144654594</v>
      </c>
      <c r="J52" s="4">
        <f>_xll.DBRW($B$1,$B$2,$B$3,J$7,$A52,$B$4)</f>
        <v>3689733.5596574992</v>
      </c>
      <c r="K52" s="4">
        <f>_xll.DBRW($B$1,$B$2,$B$3,K$7,$A52,$B$4)</f>
        <v>4547033.4735814389</v>
      </c>
      <c r="L52" s="4">
        <f>_xll.DBRW($B$1,$B$2,$B$3,L$7,$A52,$B$4)</f>
        <v>2795620.9187177792</v>
      </c>
      <c r="M52" s="4">
        <f>_xll.DBRW($B$1,$B$2,$B$3,M$7,$A52,$B$4)</f>
        <v>4290963.4399098195</v>
      </c>
      <c r="N52" s="4">
        <f>_xll.DBRW($B$1,$B$2,$B$3,N$7,$A52,$B$4)</f>
        <v>5201687.1890866188</v>
      </c>
    </row>
    <row r="53" spans="1:14" x14ac:dyDescent="0.3">
      <c r="A53" s="3" t="s">
        <v>78</v>
      </c>
      <c r="B53" s="4">
        <f>_xll.DBRW($B$1,$B$2,$B$3,B$7,$A53,$B$4)</f>
        <v>2.7939677238464355E-9</v>
      </c>
      <c r="C53" s="4">
        <f>_xll.DBRW($B$1,$B$2,$B$3,C$7,$A53,$B$4)</f>
        <v>-1.1641532182693481E-10</v>
      </c>
      <c r="D53" s="4">
        <f>_xll.DBRW($B$1,$B$2,$B$3,D$7,$A53,$B$4)</f>
        <v>2.0372681319713593E-10</v>
      </c>
      <c r="E53" s="4">
        <f>_xll.DBRW($B$1,$B$2,$B$3,E$7,$A53,$B$4)</f>
        <v>0</v>
      </c>
      <c r="F53" s="4">
        <f>_xll.DBRW($B$1,$B$2,$B$3,F$7,$A53,$B$4)</f>
        <v>2.3283064365386963E-10</v>
      </c>
      <c r="G53" s="4">
        <f>_xll.DBRW($B$1,$B$2,$B$3,G$7,$A53,$B$4)</f>
        <v>2.3283064365386963E-10</v>
      </c>
      <c r="H53" s="4">
        <f>_xll.DBRW($B$1,$B$2,$B$3,H$7,$A53,$B$4)</f>
        <v>4.6566128730773926E-10</v>
      </c>
      <c r="I53" s="4">
        <f>_xll.DBRW($B$1,$B$2,$B$3,I$7,$A53,$B$4)</f>
        <v>9.3132257461547852E-10</v>
      </c>
      <c r="J53" s="4">
        <f>_xll.DBRW($B$1,$B$2,$B$3,J$7,$A53,$B$4)</f>
        <v>-4.6566128730773926E-10</v>
      </c>
      <c r="K53" s="4">
        <f>_xll.DBRW($B$1,$B$2,$B$3,K$7,$A53,$B$4)</f>
        <v>9.3132257461547852E-10</v>
      </c>
      <c r="L53" s="4">
        <f>_xll.DBRW($B$1,$B$2,$B$3,L$7,$A53,$B$4)</f>
        <v>0</v>
      </c>
      <c r="M53" s="4">
        <f>_xll.DBRW($B$1,$B$2,$B$3,M$7,$A53,$B$4)</f>
        <v>0</v>
      </c>
      <c r="N53" s="4">
        <f>_xll.DBRW($B$1,$B$2,$B$3,N$7,$A53,$B$4)</f>
        <v>9.3132257461547852E-10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Loss</vt:lpstr>
      <vt:lpstr>Balance Sheet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Paul Bavington</cp:lastModifiedBy>
  <dcterms:created xsi:type="dcterms:W3CDTF">2019-12-17T21:45:37Z</dcterms:created>
  <dcterms:modified xsi:type="dcterms:W3CDTF">2021-02-11T13:51:47Z</dcterms:modified>
</cp:coreProperties>
</file>