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~1\AppData\Local\Temp\"/>
    </mc:Choice>
  </mc:AlternateContent>
  <bookViews>
    <workbookView xWindow="120" yWindow="36" windowWidth="23820" windowHeight="10188"/>
  </bookViews>
  <sheets>
    <sheet name="Dashboard" sheetId="1" r:id="rId1"/>
  </sheets>
  <definedNames>
    <definedName name="TM1REBUILDOPTION">1</definedName>
  </definedNames>
  <calcPr calcId="152511" calcMode="manual" concurrentCalc="0"/>
</workbook>
</file>

<file path=xl/calcChain.xml><?xml version="1.0" encoding="utf-8"?>
<calcChain xmlns="http://schemas.openxmlformats.org/spreadsheetml/2006/main">
  <c r="P1" i="1" l="1"/>
  <c r="I4" i="1"/>
  <c r="P2" i="1"/>
  <c r="C4" i="1"/>
  <c r="U2" i="1"/>
  <c r="U1" i="1"/>
  <c r="AA11" i="1"/>
  <c r="AA10" i="1"/>
  <c r="AA9" i="1"/>
  <c r="Z11" i="1"/>
  <c r="Z9" i="1"/>
  <c r="Z10" i="1"/>
  <c r="Y11" i="1"/>
  <c r="Y10" i="1"/>
  <c r="Y9" i="1"/>
  <c r="X11" i="1"/>
  <c r="X10" i="1"/>
  <c r="X9" i="1"/>
  <c r="W11" i="1"/>
  <c r="W10" i="1"/>
  <c r="W9" i="1"/>
  <c r="V11" i="1"/>
  <c r="V10" i="1"/>
  <c r="V9" i="1"/>
  <c r="U11" i="1"/>
  <c r="U10" i="1"/>
  <c r="U9" i="1"/>
  <c r="T9" i="1"/>
  <c r="T11" i="1"/>
  <c r="T10" i="1"/>
  <c r="S11" i="1"/>
  <c r="S10" i="1"/>
  <c r="S9" i="1"/>
  <c r="R11" i="1"/>
  <c r="R10" i="1"/>
  <c r="R9" i="1"/>
  <c r="Q11" i="1"/>
  <c r="Q10" i="1"/>
  <c r="Q9" i="1"/>
  <c r="P11" i="1"/>
  <c r="P10" i="1"/>
  <c r="P9" i="1"/>
  <c r="B1" i="1"/>
  <c r="G1" i="1"/>
  <c r="K10" i="1"/>
  <c r="M11" i="1"/>
  <c r="M10" i="1"/>
  <c r="M9" i="1"/>
  <c r="L11" i="1"/>
  <c r="L10" i="1"/>
  <c r="L9" i="1"/>
  <c r="K11" i="1"/>
  <c r="K9" i="1"/>
  <c r="J11" i="1"/>
  <c r="J10" i="1"/>
  <c r="J9" i="1"/>
  <c r="I11" i="1"/>
  <c r="I10" i="1"/>
  <c r="I9" i="1"/>
  <c r="H11" i="1"/>
  <c r="H10" i="1"/>
  <c r="H9" i="1"/>
  <c r="G11" i="1"/>
  <c r="G10" i="1"/>
  <c r="G9" i="1"/>
  <c r="F11" i="1"/>
  <c r="F10" i="1"/>
  <c r="F9" i="1"/>
  <c r="E11" i="1"/>
  <c r="E10" i="1"/>
  <c r="E9" i="1"/>
  <c r="D11" i="1"/>
  <c r="D10" i="1"/>
  <c r="D9" i="1"/>
  <c r="C11" i="1"/>
  <c r="C10" i="1"/>
  <c r="C9" i="1"/>
  <c r="B11" i="1"/>
  <c r="B10" i="1"/>
  <c r="B9" i="1"/>
</calcChain>
</file>

<file path=xl/sharedStrings.xml><?xml version="1.0" encoding="utf-8"?>
<sst xmlns="http://schemas.openxmlformats.org/spreadsheetml/2006/main" count="40" uniqueCount="25">
  <si>
    <t>CUBE:</t>
  </si>
  <si>
    <t>BSCF_a_Company</t>
  </si>
  <si>
    <t>BSCF_Scenario</t>
  </si>
  <si>
    <t>BSCF_m_AccountBalance</t>
  </si>
  <si>
    <t>External Sales</t>
  </si>
  <si>
    <t>GROSS MARGIN</t>
  </si>
  <si>
    <t>OTHER P&amp;L ITEMS</t>
  </si>
  <si>
    <t>COS &amp; STOCK</t>
  </si>
  <si>
    <t>SALES</t>
  </si>
  <si>
    <t>BSCF_m_CashPayment</t>
  </si>
  <si>
    <t>Profit and Loss</t>
  </si>
  <si>
    <t>Cash Receipts</t>
  </si>
  <si>
    <t>PROFIT AFTER TAX</t>
  </si>
  <si>
    <t>Dec 20</t>
  </si>
  <si>
    <t>Nov 20</t>
  </si>
  <si>
    <t>Oct 20</t>
  </si>
  <si>
    <t>Sep 20</t>
  </si>
  <si>
    <t>Aug 20</t>
  </si>
  <si>
    <t>Jul 20</t>
  </si>
  <si>
    <t>Jun 20</t>
  </si>
  <si>
    <t>May 20</t>
  </si>
  <si>
    <t>Apr 20</t>
  </si>
  <si>
    <t>Mar 20</t>
  </si>
  <si>
    <t>Feb 20</t>
  </si>
  <si>
    <t>Jan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</si>
</sst>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  <xf numFmtId="164" fontId="1" fillId="0" borderId="0" xfId="0" applyNumberFormat="1" applyFont="1"/>
    <xf numFmtId="164" fontId="2" fillId="0" borderId="0" xfId="0" applyNumberFormat="1" applyFont="1" applyAlignment="1"/>
    <xf numFmtId="0" fontId="1" fillId="0" borderId="4" xfId="0" applyFont="1" applyBorder="1"/>
    <xf numFmtId="0" fontId="1" fillId="0" borderId="5" xfId="0" applyFont="1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Border="1"/>
    <xf numFmtId="0" fontId="1" fillId="0" borderId="8" xfId="0" applyFont="1" applyBorder="1"/>
    <xf numFmtId="164" fontId="1" fillId="0" borderId="7" xfId="0" applyNumberFormat="1" applyFont="1" applyBorder="1"/>
    <xf numFmtId="164" fontId="1" fillId="0" borderId="0" xfId="0" applyNumberFormat="1" applyFont="1" applyBorder="1"/>
    <xf numFmtId="164" fontId="1" fillId="0" borderId="8" xfId="0" applyNumberFormat="1" applyFont="1" applyBorder="1"/>
    <xf numFmtId="164" fontId="1" fillId="0" borderId="9" xfId="0" applyNumberFormat="1" applyFont="1" applyBorder="1"/>
    <xf numFmtId="164" fontId="1" fillId="0" borderId="10" xfId="0" applyNumberFormat="1" applyFont="1" applyBorder="1"/>
    <xf numFmtId="164" fontId="1" fillId="0" borderId="11" xfId="0" applyNumberFormat="1" applyFont="1" applyBorder="1"/>
    <xf numFmtId="0" fontId="4" fillId="0" borderId="5" xfId="0" applyFont="1" applyBorder="1"/>
    <xf numFmtId="0" fontId="5" fillId="0" borderId="0" xfId="0" applyFont="1"/>
    <xf numFmtId="0" fontId="6" fillId="3" borderId="1" xfId="0" applyFont="1" applyFill="1" applyBorder="1"/>
    <xf numFmtId="0" fontId="8" fillId="2" borderId="12" xfId="0" applyFont="1" applyFill="1" applyBorder="1" applyAlignment="1">
      <alignment horizontal="right"/>
    </xf>
    <xf numFmtId="0" fontId="8" fillId="3" borderId="2" xfId="0" applyFont="1" applyFill="1" applyBorder="1"/>
    <xf numFmtId="0" fontId="6" fillId="3" borderId="2" xfId="0" applyFont="1" applyFill="1" applyBorder="1"/>
    <xf numFmtId="0" fontId="7" fillId="3" borderId="2" xfId="0" applyFont="1" applyFill="1" applyBorder="1"/>
    <xf numFmtId="0" fontId="8" fillId="2" borderId="12" xfId="0" applyFont="1" applyFill="1" applyBorder="1"/>
    <xf numFmtId="0" fontId="8" fillId="3" borderId="3" xfId="0" applyFont="1" applyFill="1" applyBorder="1"/>
    <xf numFmtId="0" fontId="7" fillId="0" borderId="3" xfId="0" applyFont="1" applyFill="1" applyBorder="1"/>
    <xf numFmtId="0" fontId="8" fillId="0" borderId="2" xfId="0" applyFont="1" applyFill="1" applyBorder="1"/>
    <xf numFmtId="164" fontId="1" fillId="0" borderId="0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84746158197936"/>
          <c:y val="5.5484855997198254E-2"/>
          <c:w val="0.71782450872701575"/>
          <c:h val="0.77831477961806494"/>
        </c:manualLayout>
      </c:layout>
      <c:lineChart>
        <c:grouping val="standard"/>
        <c:varyColors val="0"/>
        <c:ser>
          <c:idx val="0"/>
          <c:order val="0"/>
          <c:tx>
            <c:strRef>
              <c:f>Dashboard!$A$9</c:f>
              <c:strCache>
                <c:ptCount val="1"/>
                <c:pt idx="0">
                  <c:v>External Sales</c:v>
                </c:pt>
              </c:strCache>
            </c:strRef>
          </c:tx>
          <c:marker>
            <c:symbol val="none"/>
          </c:marker>
          <c:cat>
            <c:strRef>
              <c:f>Dashboard!$B$8:$M$8</c:f>
              <c:strCache>
                <c:ptCount val="12"/>
                <c:pt idx="0">
                  <c:v>Jan 20</c:v>
                </c:pt>
                <c:pt idx="1">
                  <c:v>Feb 20</c:v>
                </c:pt>
                <c:pt idx="2">
                  <c:v>Mar 20</c:v>
                </c:pt>
                <c:pt idx="3">
                  <c:v>Apr 20</c:v>
                </c:pt>
                <c:pt idx="4">
                  <c:v>May 20</c:v>
                </c:pt>
                <c:pt idx="5">
                  <c:v>Jun 20</c:v>
                </c:pt>
                <c:pt idx="6">
                  <c:v>Jul 20</c:v>
                </c:pt>
                <c:pt idx="7">
                  <c:v>Aug 20</c:v>
                </c:pt>
                <c:pt idx="8">
                  <c:v>Sep 20</c:v>
                </c:pt>
                <c:pt idx="9">
                  <c:v>Oct 20</c:v>
                </c:pt>
                <c:pt idx="10">
                  <c:v>Nov 20</c:v>
                </c:pt>
                <c:pt idx="11">
                  <c:v>Dec 20</c:v>
                </c:pt>
              </c:strCache>
            </c:strRef>
          </c:cat>
          <c:val>
            <c:numRef>
              <c:f>Dashboard!$B$9:$M$9</c:f>
              <c:numCache>
                <c:formatCode>#,##0;[Red]#,##0</c:formatCode>
                <c:ptCount val="12"/>
                <c:pt idx="0">
                  <c:v>901000</c:v>
                </c:pt>
                <c:pt idx="1">
                  <c:v>898722</c:v>
                </c:pt>
                <c:pt idx="2">
                  <c:v>987896.41429999995</c:v>
                </c:pt>
                <c:pt idx="3">
                  <c:v>900966</c:v>
                </c:pt>
                <c:pt idx="4">
                  <c:v>902088</c:v>
                </c:pt>
                <c:pt idx="5">
                  <c:v>1078675.2479999999</c:v>
                </c:pt>
                <c:pt idx="6">
                  <c:v>904332</c:v>
                </c:pt>
                <c:pt idx="7">
                  <c:v>905454</c:v>
                </c:pt>
                <c:pt idx="8">
                  <c:v>950000</c:v>
                </c:pt>
                <c:pt idx="9">
                  <c:v>975000</c:v>
                </c:pt>
                <c:pt idx="10">
                  <c:v>1000000</c:v>
                </c:pt>
                <c:pt idx="11">
                  <c:v>1100000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Dashboard!$A$10</c:f>
              <c:strCache>
                <c:ptCount val="1"/>
                <c:pt idx="0">
                  <c:v>GROSS MARGIN</c:v>
                </c:pt>
              </c:strCache>
            </c:strRef>
          </c:tx>
          <c:marker>
            <c:symbol val="none"/>
          </c:marker>
          <c:cat>
            <c:strRef>
              <c:f>Dashboard!$B$8:$M$8</c:f>
              <c:strCache>
                <c:ptCount val="12"/>
                <c:pt idx="0">
                  <c:v>Jan 20</c:v>
                </c:pt>
                <c:pt idx="1">
                  <c:v>Feb 20</c:v>
                </c:pt>
                <c:pt idx="2">
                  <c:v>Mar 20</c:v>
                </c:pt>
                <c:pt idx="3">
                  <c:v>Apr 20</c:v>
                </c:pt>
                <c:pt idx="4">
                  <c:v>May 20</c:v>
                </c:pt>
                <c:pt idx="5">
                  <c:v>Jun 20</c:v>
                </c:pt>
                <c:pt idx="6">
                  <c:v>Jul 20</c:v>
                </c:pt>
                <c:pt idx="7">
                  <c:v>Aug 20</c:v>
                </c:pt>
                <c:pt idx="8">
                  <c:v>Sep 20</c:v>
                </c:pt>
                <c:pt idx="9">
                  <c:v>Oct 20</c:v>
                </c:pt>
                <c:pt idx="10">
                  <c:v>Nov 20</c:v>
                </c:pt>
                <c:pt idx="11">
                  <c:v>Dec 20</c:v>
                </c:pt>
              </c:strCache>
            </c:strRef>
          </c:cat>
          <c:val>
            <c:numRef>
              <c:f>Dashboard!$B$10:$M$10</c:f>
              <c:numCache>
                <c:formatCode>#,##0;[Red]#,##0</c:formatCode>
                <c:ptCount val="12"/>
                <c:pt idx="0">
                  <c:v>369600</c:v>
                </c:pt>
                <c:pt idx="1">
                  <c:v>366761</c:v>
                </c:pt>
                <c:pt idx="2">
                  <c:v>411348.20709999994</c:v>
                </c:pt>
                <c:pt idx="3">
                  <c:v>367883</c:v>
                </c:pt>
                <c:pt idx="4">
                  <c:v>368444</c:v>
                </c:pt>
                <c:pt idx="5">
                  <c:v>456737.62419999996</c:v>
                </c:pt>
                <c:pt idx="6">
                  <c:v>369566</c:v>
                </c:pt>
                <c:pt idx="7">
                  <c:v>370127</c:v>
                </c:pt>
                <c:pt idx="8">
                  <c:v>414112</c:v>
                </c:pt>
                <c:pt idx="9">
                  <c:v>438551</c:v>
                </c:pt>
                <c:pt idx="10">
                  <c:v>462990</c:v>
                </c:pt>
                <c:pt idx="11">
                  <c:v>557400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Dashboard!$A$11</c:f>
              <c:strCache>
                <c:ptCount val="1"/>
                <c:pt idx="0">
                  <c:v>PROFIT AFTER TAX</c:v>
                </c:pt>
              </c:strCache>
            </c:strRef>
          </c:tx>
          <c:marker>
            <c:symbol val="none"/>
          </c:marker>
          <c:cat>
            <c:strRef>
              <c:f>Dashboard!$B$8:$M$8</c:f>
              <c:strCache>
                <c:ptCount val="12"/>
                <c:pt idx="0">
                  <c:v>Jan 20</c:v>
                </c:pt>
                <c:pt idx="1">
                  <c:v>Feb 20</c:v>
                </c:pt>
                <c:pt idx="2">
                  <c:v>Mar 20</c:v>
                </c:pt>
                <c:pt idx="3">
                  <c:v>Apr 20</c:v>
                </c:pt>
                <c:pt idx="4">
                  <c:v>May 20</c:v>
                </c:pt>
                <c:pt idx="5">
                  <c:v>Jun 20</c:v>
                </c:pt>
                <c:pt idx="6">
                  <c:v>Jul 20</c:v>
                </c:pt>
                <c:pt idx="7">
                  <c:v>Aug 20</c:v>
                </c:pt>
                <c:pt idx="8">
                  <c:v>Sep 20</c:v>
                </c:pt>
                <c:pt idx="9">
                  <c:v>Oct 20</c:v>
                </c:pt>
                <c:pt idx="10">
                  <c:v>Nov 20</c:v>
                </c:pt>
                <c:pt idx="11">
                  <c:v>Dec 20</c:v>
                </c:pt>
              </c:strCache>
            </c:strRef>
          </c:cat>
          <c:val>
            <c:numRef>
              <c:f>Dashboard!$B$11:$M$11</c:f>
              <c:numCache>
                <c:formatCode>#,##0;[Red]#,##0</c:formatCode>
                <c:ptCount val="12"/>
                <c:pt idx="0">
                  <c:v>142537.59307439998</c:v>
                </c:pt>
                <c:pt idx="1">
                  <c:v>184720.42424869997</c:v>
                </c:pt>
                <c:pt idx="2">
                  <c:v>168787.84144369993</c:v>
                </c:pt>
                <c:pt idx="3">
                  <c:v>140936.71890869999</c:v>
                </c:pt>
                <c:pt idx="4">
                  <c:v>140957.23290870001</c:v>
                </c:pt>
                <c:pt idx="5">
                  <c:v>194311.18786369998</c:v>
                </c:pt>
                <c:pt idx="6">
                  <c:v>140890.2609087</c:v>
                </c:pt>
                <c:pt idx="7">
                  <c:v>143610.1123444</c:v>
                </c:pt>
                <c:pt idx="8">
                  <c:v>187634.1763493999</c:v>
                </c:pt>
                <c:pt idx="9">
                  <c:v>210572.24034439991</c:v>
                </c:pt>
                <c:pt idx="10">
                  <c:v>232720.30434439989</c:v>
                </c:pt>
                <c:pt idx="11">
                  <c:v>321969.36834939988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994896"/>
        <c:axId val="-155994352"/>
      </c:lineChart>
      <c:catAx>
        <c:axId val="-15599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55994352"/>
        <c:crosses val="autoZero"/>
        <c:auto val="1"/>
        <c:lblAlgn val="ctr"/>
        <c:lblOffset val="100"/>
        <c:noMultiLvlLbl val="0"/>
      </c:catAx>
      <c:valAx>
        <c:axId val="-155994352"/>
        <c:scaling>
          <c:orientation val="minMax"/>
        </c:scaling>
        <c:delete val="0"/>
        <c:axPos val="l"/>
        <c:majorGridlines/>
        <c:numFmt formatCode="#,##0;[Red]#,##0" sourceLinked="1"/>
        <c:majorTickMark val="out"/>
        <c:minorTickMark val="none"/>
        <c:tickLblPos val="nextTo"/>
        <c:crossAx val="-155994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690083993903875"/>
          <c:y val="0.26449570490345381"/>
          <c:w val="0.14191660484709467"/>
          <c:h val="0.515985707933434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Dashboard!$O$9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Dashboard!$P$8:$AA$8</c:f>
              <c:strCache>
                <c:ptCount val="12"/>
                <c:pt idx="0">
                  <c:v>Jan 20</c:v>
                </c:pt>
                <c:pt idx="1">
                  <c:v>Feb 20</c:v>
                </c:pt>
                <c:pt idx="2">
                  <c:v>Mar 20</c:v>
                </c:pt>
                <c:pt idx="3">
                  <c:v>Apr 20</c:v>
                </c:pt>
                <c:pt idx="4">
                  <c:v>May 20</c:v>
                </c:pt>
                <c:pt idx="5">
                  <c:v>Jun 20</c:v>
                </c:pt>
                <c:pt idx="6">
                  <c:v>Jul 20</c:v>
                </c:pt>
                <c:pt idx="7">
                  <c:v>Aug 20</c:v>
                </c:pt>
                <c:pt idx="8">
                  <c:v>Sep 20</c:v>
                </c:pt>
                <c:pt idx="9">
                  <c:v>Oct 20</c:v>
                </c:pt>
                <c:pt idx="10">
                  <c:v>Nov 20</c:v>
                </c:pt>
                <c:pt idx="11">
                  <c:v>Dec 20</c:v>
                </c:pt>
              </c:strCache>
            </c:strRef>
          </c:cat>
          <c:val>
            <c:numRef>
              <c:f>Dashboard!$P$9:$AA$9</c:f>
              <c:numCache>
                <c:formatCode>#,##0;[Red]#,##0</c:formatCode>
                <c:ptCount val="12"/>
                <c:pt idx="0">
                  <c:v>1200</c:v>
                </c:pt>
                <c:pt idx="1">
                  <c:v>1080000</c:v>
                </c:pt>
                <c:pt idx="2">
                  <c:v>1078466.3999999999</c:v>
                </c:pt>
                <c:pt idx="3">
                  <c:v>1189075.69716</c:v>
                </c:pt>
                <c:pt idx="4">
                  <c:v>1081159.2</c:v>
                </c:pt>
                <c:pt idx="5">
                  <c:v>1082505.6000000001</c:v>
                </c:pt>
                <c:pt idx="6">
                  <c:v>1298010.2975999999</c:v>
                </c:pt>
                <c:pt idx="7">
                  <c:v>1085198.3999999999</c:v>
                </c:pt>
                <c:pt idx="8">
                  <c:v>1086544.8</c:v>
                </c:pt>
                <c:pt idx="9">
                  <c:v>1143600</c:v>
                </c:pt>
                <c:pt idx="10">
                  <c:v>1170000</c:v>
                </c:pt>
                <c:pt idx="11">
                  <c:v>1200000</c:v>
                </c:pt>
              </c:numCache>
            </c:numRef>
          </c:val>
        </c:ser>
        <c:ser>
          <c:idx val="1"/>
          <c:order val="1"/>
          <c:tx>
            <c:strRef>
              <c:f>Dashboard!$O$10</c:f>
              <c:strCache>
                <c:ptCount val="1"/>
                <c:pt idx="0">
                  <c:v>COS &amp; STOCK</c:v>
                </c:pt>
              </c:strCache>
            </c:strRef>
          </c:tx>
          <c:invertIfNegative val="0"/>
          <c:cat>
            <c:strRef>
              <c:f>Dashboard!$P$8:$AA$8</c:f>
              <c:strCache>
                <c:ptCount val="12"/>
                <c:pt idx="0">
                  <c:v>Jan 20</c:v>
                </c:pt>
                <c:pt idx="1">
                  <c:v>Feb 20</c:v>
                </c:pt>
                <c:pt idx="2">
                  <c:v>Mar 20</c:v>
                </c:pt>
                <c:pt idx="3">
                  <c:v>Apr 20</c:v>
                </c:pt>
                <c:pt idx="4">
                  <c:v>May 20</c:v>
                </c:pt>
                <c:pt idx="5">
                  <c:v>Jun 20</c:v>
                </c:pt>
                <c:pt idx="6">
                  <c:v>Jul 20</c:v>
                </c:pt>
                <c:pt idx="7">
                  <c:v>Aug 20</c:v>
                </c:pt>
                <c:pt idx="8">
                  <c:v>Sep 20</c:v>
                </c:pt>
                <c:pt idx="9">
                  <c:v>Oct 20</c:v>
                </c:pt>
                <c:pt idx="10">
                  <c:v>Nov 20</c:v>
                </c:pt>
                <c:pt idx="11">
                  <c:v>Dec 20</c:v>
                </c:pt>
              </c:strCache>
            </c:strRef>
          </c:cat>
          <c:val>
            <c:numRef>
              <c:f>Dashboard!$P$10:$AA$10</c:f>
              <c:numCache>
                <c:formatCode>#,##0;[Red]#,##0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-1800000</c:v>
                </c:pt>
                <c:pt idx="4">
                  <c:v>-20000</c:v>
                </c:pt>
                <c:pt idx="5">
                  <c:v>0</c:v>
                </c:pt>
                <c:pt idx="6">
                  <c:v>-2889600</c:v>
                </c:pt>
                <c:pt idx="7">
                  <c:v>-30000</c:v>
                </c:pt>
                <c:pt idx="8">
                  <c:v>-600000</c:v>
                </c:pt>
                <c:pt idx="9">
                  <c:v>-24000</c:v>
                </c:pt>
                <c:pt idx="10">
                  <c:v>0</c:v>
                </c:pt>
                <c:pt idx="11">
                  <c:v>-2400000</c:v>
                </c:pt>
              </c:numCache>
            </c:numRef>
          </c:val>
        </c:ser>
        <c:ser>
          <c:idx val="2"/>
          <c:order val="2"/>
          <c:tx>
            <c:strRef>
              <c:f>Dashboard!$O$11</c:f>
              <c:strCache>
                <c:ptCount val="1"/>
                <c:pt idx="0">
                  <c:v>OTHER P&amp;L ITEMS</c:v>
                </c:pt>
              </c:strCache>
            </c:strRef>
          </c:tx>
          <c:invertIfNegative val="0"/>
          <c:cat>
            <c:strRef>
              <c:f>Dashboard!$P$8:$AA$8</c:f>
              <c:strCache>
                <c:ptCount val="12"/>
                <c:pt idx="0">
                  <c:v>Jan 20</c:v>
                </c:pt>
                <c:pt idx="1">
                  <c:v>Feb 20</c:v>
                </c:pt>
                <c:pt idx="2">
                  <c:v>Mar 20</c:v>
                </c:pt>
                <c:pt idx="3">
                  <c:v>Apr 20</c:v>
                </c:pt>
                <c:pt idx="4">
                  <c:v>May 20</c:v>
                </c:pt>
                <c:pt idx="5">
                  <c:v>Jun 20</c:v>
                </c:pt>
                <c:pt idx="6">
                  <c:v>Jul 20</c:v>
                </c:pt>
                <c:pt idx="7">
                  <c:v>Aug 20</c:v>
                </c:pt>
                <c:pt idx="8">
                  <c:v>Sep 20</c:v>
                </c:pt>
                <c:pt idx="9">
                  <c:v>Oct 20</c:v>
                </c:pt>
                <c:pt idx="10">
                  <c:v>Nov 20</c:v>
                </c:pt>
                <c:pt idx="11">
                  <c:v>Dec 20</c:v>
                </c:pt>
              </c:strCache>
            </c:strRef>
          </c:cat>
          <c:val>
            <c:numRef>
              <c:f>Dashboard!$P$11:$AA$11</c:f>
              <c:numCache>
                <c:formatCode>#,##0;[Red]#,##0</c:formatCode>
                <c:ptCount val="12"/>
                <c:pt idx="0">
                  <c:v>-109919.84647955999</c:v>
                </c:pt>
                <c:pt idx="1">
                  <c:v>-188213.54932379999</c:v>
                </c:pt>
                <c:pt idx="2">
                  <c:v>-259604.33666179999</c:v>
                </c:pt>
                <c:pt idx="3">
                  <c:v>-246571.38525180001</c:v>
                </c:pt>
                <c:pt idx="4">
                  <c:v>-204079.09338380001</c:v>
                </c:pt>
                <c:pt idx="5">
                  <c:v>-225058.89999379998</c:v>
                </c:pt>
                <c:pt idx="6">
                  <c:v>-232685.9966018</c:v>
                </c:pt>
                <c:pt idx="7">
                  <c:v>-204263.75651096</c:v>
                </c:pt>
                <c:pt idx="8">
                  <c:v>-216434.21991096</c:v>
                </c:pt>
                <c:pt idx="9">
                  <c:v>-203012.72082896001</c:v>
                </c:pt>
                <c:pt idx="10">
                  <c:v>-202995.06791096</c:v>
                </c:pt>
                <c:pt idx="11">
                  <c:v>-237660.49191096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-155986736"/>
        <c:axId val="-155998160"/>
        <c:axId val="0"/>
      </c:bar3DChart>
      <c:catAx>
        <c:axId val="-155986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55998160"/>
        <c:crosses val="autoZero"/>
        <c:auto val="1"/>
        <c:lblAlgn val="ctr"/>
        <c:lblOffset val="100"/>
        <c:noMultiLvlLbl val="0"/>
      </c:catAx>
      <c:valAx>
        <c:axId val="-155998160"/>
        <c:scaling>
          <c:orientation val="minMax"/>
        </c:scaling>
        <c:delete val="0"/>
        <c:axPos val="l"/>
        <c:majorGridlines/>
        <c:numFmt formatCode="#,##0;[Red]#,##0" sourceLinked="1"/>
        <c:majorTickMark val="out"/>
        <c:minorTickMark val="none"/>
        <c:tickLblPos val="nextTo"/>
        <c:crossAx val="-15598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1562099</xdr:colOff>
      <xdr:row>11</xdr:row>
      <xdr:rowOff>175260</xdr:rowOff>
    </xdr:from>
    <xdr:to>
      <xdr:col>13</xdr:col>
      <xdr:colOff>9524</xdr:colOff>
      <xdr:row>26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</xdr:colOff>
      <xdr:row>12</xdr:row>
      <xdr:rowOff>19050</xdr:rowOff>
    </xdr:from>
    <xdr:to>
      <xdr:col>26</xdr:col>
      <xdr:colOff>600075</xdr:colOff>
      <xdr:row>26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showGridLines="0" tabSelected="1" topLeftCell="A3" workbookViewId="0">
      <selection activeCell="O17" sqref="O17"/>
    </sheetView>
  </sheetViews>
  <sheetFormatPr defaultRowHeight="14.4" x14ac:dyDescent="0.3"/>
  <cols>
    <col min="1" max="1" width="22.77734375" customWidth="1"/>
    <col min="2" max="2" width="7.6640625" customWidth="1"/>
    <col min="3" max="3" width="9.77734375" customWidth="1"/>
    <col min="4" max="4" width="8.77734375" customWidth="1"/>
    <col min="5" max="5" width="7.88671875" bestFit="1" customWidth="1"/>
    <col min="6" max="6" width="8.5546875" customWidth="1"/>
    <col min="7" max="7" width="8.109375" bestFit="1" customWidth="1"/>
    <col min="8" max="13" width="7.88671875" bestFit="1" customWidth="1"/>
    <col min="14" max="14" width="4.6640625" customWidth="1"/>
    <col min="15" max="15" width="15" customWidth="1"/>
    <col min="16" max="27" width="7.6640625" customWidth="1"/>
  </cols>
  <sheetData>
    <row r="1" spans="1:27" hidden="1" x14ac:dyDescent="0.3">
      <c r="A1" s="1" t="s">
        <v>0</v>
      </c>
      <c r="B1" s="1" t="str">
        <f ca="1">_xll.VIEW("BSCF:BSCF_ProfitandLoss",$I$4,$C$4,"!","!",$G$1)</f>
        <v>BSCF:BSCF_ProfitandLoss</v>
      </c>
      <c r="C1" s="1"/>
      <c r="D1" s="1"/>
      <c r="E1" s="1"/>
      <c r="F1" s="2" t="s">
        <v>3</v>
      </c>
      <c r="G1" s="1" t="str">
        <f ca="1">_xll.SUBNM("BSCF:BSCF_m_AccountBalance","","Net Movement")</f>
        <v>Net Movement</v>
      </c>
      <c r="H1" s="1"/>
      <c r="I1" s="1"/>
      <c r="J1" s="1"/>
      <c r="K1" s="1"/>
      <c r="L1" s="1"/>
      <c r="M1" s="1"/>
      <c r="N1" s="1"/>
      <c r="O1" s="1" t="s">
        <v>0</v>
      </c>
      <c r="P1" s="1" t="str">
        <f ca="1">_xll.VIEW("BSCF:BSCF_ReceiptandPayment",$P$2,$U$2,"!","!",$U$1)</f>
        <v>BSCF:BSCF_ReceiptandPayment</v>
      </c>
      <c r="Q1" s="1"/>
      <c r="R1" s="1"/>
      <c r="S1" s="1"/>
      <c r="T1" s="2" t="s">
        <v>9</v>
      </c>
      <c r="U1" s="1" t="str">
        <f ca="1">_xll.SUBNM("BSCF:BSCF_m_CashPayment","","Cash Report")</f>
        <v>Cash Report</v>
      </c>
      <c r="V1" s="1"/>
      <c r="W1" s="1"/>
      <c r="X1" s="1"/>
      <c r="Y1" s="1"/>
      <c r="Z1" s="1"/>
      <c r="AA1" s="1"/>
    </row>
    <row r="2" spans="1:27" hidden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 t="s">
        <v>1</v>
      </c>
      <c r="P2" s="1" t="str">
        <f ca="1">I4</f>
        <v>UK Retail</v>
      </c>
      <c r="Q2" s="1"/>
      <c r="R2" s="1"/>
      <c r="S2" s="1"/>
      <c r="T2" s="2" t="s">
        <v>2</v>
      </c>
      <c r="U2" s="1" t="str">
        <f ca="1">C4</f>
        <v>Scenario1</v>
      </c>
      <c r="V2" s="1"/>
      <c r="W2" s="1"/>
      <c r="X2" s="1"/>
      <c r="Y2" s="1"/>
      <c r="Z2" s="1"/>
      <c r="AA2" s="1"/>
    </row>
    <row r="3" spans="1:27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s="22" customFormat="1" ht="18" x14ac:dyDescent="0.35">
      <c r="A4" s="23" t="s">
        <v>2</v>
      </c>
      <c r="B4" s="30"/>
      <c r="C4" s="24" t="str">
        <f ca="1">_xll.SUBNM("BSCF:BSCF_Scenario","","Scenario1")</f>
        <v>Scenario1</v>
      </c>
      <c r="D4" s="25"/>
      <c r="E4" s="26" t="s">
        <v>1</v>
      </c>
      <c r="F4" s="27"/>
      <c r="G4" s="27"/>
      <c r="H4" s="25"/>
      <c r="I4" s="28" t="str">
        <f ca="1">_xll.SUBNM("BSCF:BSCF_a_Company","","Co.X","Description")</f>
        <v>UK Retail</v>
      </c>
      <c r="J4" s="31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9"/>
    </row>
    <row r="5" spans="1:27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6" x14ac:dyDescent="0.3">
      <c r="A6" s="1"/>
      <c r="B6" s="8"/>
      <c r="C6" s="9"/>
      <c r="D6" s="10"/>
      <c r="E6" s="21" t="s">
        <v>10</v>
      </c>
      <c r="F6" s="9"/>
      <c r="G6" s="9"/>
      <c r="H6" s="9"/>
      <c r="I6" s="9"/>
      <c r="J6" s="9"/>
      <c r="K6" s="9"/>
      <c r="L6" s="9"/>
      <c r="M6" s="11"/>
      <c r="N6" s="1"/>
      <c r="O6" s="1"/>
      <c r="P6" s="8"/>
      <c r="Q6" s="9"/>
      <c r="R6" s="9"/>
      <c r="S6" s="21" t="s">
        <v>11</v>
      </c>
      <c r="T6" s="9"/>
      <c r="U6" s="9"/>
      <c r="V6" s="9"/>
      <c r="W6" s="9"/>
      <c r="X6" s="9"/>
      <c r="Y6" s="9"/>
      <c r="Z6" s="9"/>
      <c r="AA6" s="11"/>
    </row>
    <row r="7" spans="1:27" x14ac:dyDescent="0.3">
      <c r="A7" s="1"/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  <c r="N7" s="1"/>
      <c r="O7" s="1"/>
      <c r="P7" s="12"/>
      <c r="Q7" s="13"/>
      <c r="R7" s="13"/>
      <c r="S7" s="13"/>
      <c r="T7" s="13"/>
      <c r="U7" s="13"/>
      <c r="V7" s="13"/>
      <c r="W7" s="13"/>
      <c r="X7" s="13"/>
      <c r="Y7" s="13"/>
      <c r="Z7" s="13"/>
      <c r="AA7" s="14"/>
    </row>
    <row r="8" spans="1:27" x14ac:dyDescent="0.3">
      <c r="A8" s="1"/>
      <c r="B8" s="38" t="s">
        <v>24</v>
      </c>
      <c r="C8" t="s">
        <v>23</v>
      </c>
      <c r="D8" t="s">
        <v>22</v>
      </c>
      <c r="E8" t="s">
        <v>21</v>
      </c>
      <c r="F8" t="s">
        <v>20</v>
      </c>
      <c r="G8" t="s">
        <v>19</v>
      </c>
      <c r="H8" t="s">
        <v>18</v>
      </c>
      <c r="I8" t="s">
        <v>17</v>
      </c>
      <c r="J8" t="s">
        <v>16</v>
      </c>
      <c r="K8" t="s">
        <v>15</v>
      </c>
      <c r="L8" t="s">
        <v>14</v>
      </c>
      <c r="M8" s="39" t="s">
        <v>13</v>
      </c>
      <c r="N8" s="1"/>
      <c r="O8" s="1"/>
      <c r="P8" t="s">
        <v>24</v>
      </c>
      <c r="Q8" t="s">
        <v>23</v>
      </c>
      <c r="R8" t="s">
        <v>22</v>
      </c>
      <c r="S8" t="s">
        <v>21</v>
      </c>
      <c r="T8" t="s">
        <v>20</v>
      </c>
      <c r="U8" t="s">
        <v>19</v>
      </c>
      <c r="V8" t="s">
        <v>18</v>
      </c>
      <c r="W8" t="s">
        <v>17</v>
      </c>
      <c r="X8" t="s">
        <v>16</v>
      </c>
      <c r="Y8" t="s">
        <v>15</v>
      </c>
      <c r="Z8" t="s">
        <v>14</v>
      </c>
      <c r="AA8" t="s">
        <v>13</v>
      </c>
    </row>
    <row r="9" spans="1:27" x14ac:dyDescent="0.3">
      <c r="A9" s="3" t="s">
        <v>4</v>
      </c>
      <c r="B9" s="36">
        <f ca="1">_xll.DBRW($B$1,$I$4,$C$4,B$8,$A9,$G$1)</f>
        <v>901000</v>
      </c>
      <c r="C9" s="32">
        <f ca="1">_xll.DBRW($B$1,$I$4,$C$4,C$8,$A9,$G$1)</f>
        <v>898722</v>
      </c>
      <c r="D9" s="32">
        <f ca="1">_xll.DBRW($B$1,$I$4,$C$4,D$8,$A9,$G$1)</f>
        <v>987896.41429999995</v>
      </c>
      <c r="E9" s="32">
        <f ca="1">_xll.DBRW($B$1,$I$4,$C$4,E$8,$A9,$G$1)</f>
        <v>900966</v>
      </c>
      <c r="F9" s="32">
        <f ca="1">_xll.DBRW($B$1,$I$4,$C$4,F$8,$A9,$G$1)</f>
        <v>902088</v>
      </c>
      <c r="G9" s="32">
        <f ca="1">_xll.DBRW($B$1,$I$4,$C$4,G$8,$A9,$G$1)</f>
        <v>1078675.2479999999</v>
      </c>
      <c r="H9" s="32">
        <f ca="1">_xll.DBRW($B$1,$I$4,$C$4,H$8,$A9,$G$1)</f>
        <v>904332</v>
      </c>
      <c r="I9" s="32">
        <f ca="1">_xll.DBRW($B$1,$I$4,$C$4,I$8,$A9,$G$1)</f>
        <v>905454</v>
      </c>
      <c r="J9" s="32">
        <f ca="1">_xll.DBRW($B$1,$I$4,$C$4,J$8,$A9,$G$1)</f>
        <v>950000</v>
      </c>
      <c r="K9" s="32">
        <f ca="1">_xll.DBRW($B$1,$I$4,$C$4,K$8,$A9,$G$1)</f>
        <v>975000</v>
      </c>
      <c r="L9" s="32">
        <f ca="1">_xll.DBRW($B$1,$I$4,$C$4,L$8,$A9,$G$1)</f>
        <v>1000000</v>
      </c>
      <c r="M9" s="34">
        <f ca="1">_xll.DBRW($B$1,$I$4,$C$4,M$8,$A9,$G$1)</f>
        <v>1100000</v>
      </c>
      <c r="N9" s="6"/>
      <c r="O9" s="7" t="s">
        <v>8</v>
      </c>
      <c r="P9" s="15">
        <f ca="1">_xll.DBRW($P$1,$P$2,$U$2,P$8,$O9,$U$1)</f>
        <v>1200</v>
      </c>
      <c r="Q9" s="16">
        <f ca="1">_xll.DBRW($P$1,$P$2,$U$2,Q$8,$O9,$U$1)</f>
        <v>1080000</v>
      </c>
      <c r="R9" s="16">
        <f ca="1">_xll.DBRW($P$1,$P$2,$U$2,R$8,$O9,$U$1)</f>
        <v>1078466.3999999999</v>
      </c>
      <c r="S9" s="16">
        <f ca="1">_xll.DBRW($P$1,$P$2,$U$2,S$8,$O9,$U$1)</f>
        <v>1189075.69716</v>
      </c>
      <c r="T9" s="16">
        <f ca="1">_xll.DBRW($P$1,$P$2,$U$2,T$8,$O9,$U$1)</f>
        <v>1081159.2</v>
      </c>
      <c r="U9" s="16">
        <f ca="1">_xll.DBRW($P$1,$P$2,$U$2,U$8,$O9,$U$1)</f>
        <v>1082505.6000000001</v>
      </c>
      <c r="V9" s="16">
        <f ca="1">_xll.DBRW($P$1,$P$2,$U$2,V$8,$O9,$U$1)</f>
        <v>1298010.2975999999</v>
      </c>
      <c r="W9" s="16">
        <f ca="1">_xll.DBRW($P$1,$P$2,$U$2,W$8,$O9,$U$1)</f>
        <v>1085198.3999999999</v>
      </c>
      <c r="X9" s="16">
        <f ca="1">_xll.DBRW($P$1,$P$2,$U$2,X$8,$O9,$U$1)</f>
        <v>1086544.8</v>
      </c>
      <c r="Y9" s="16">
        <f ca="1">_xll.DBRW($P$1,$P$2,$U$2,Y$8,$O9,$U$1)</f>
        <v>1143600</v>
      </c>
      <c r="Z9" s="16">
        <f ca="1">_xll.DBRW($P$1,$P$2,$U$2,Z$8,$O9,$U$1)</f>
        <v>1170000</v>
      </c>
      <c r="AA9" s="17">
        <f ca="1">_xll.DBRW($P$1,$P$2,$U$2,AA$8,$O9,$U$1)</f>
        <v>1200000</v>
      </c>
    </row>
    <row r="10" spans="1:27" x14ac:dyDescent="0.3">
      <c r="A10" s="4" t="s">
        <v>5</v>
      </c>
      <c r="B10" s="36">
        <f ca="1">_xll.DBRW($B$1,$I$4,$C$4,B$8,$A10,$G$1)</f>
        <v>369600</v>
      </c>
      <c r="C10" s="32">
        <f ca="1">_xll.DBRW($B$1,$I$4,$C$4,C$8,$A10,$G$1)</f>
        <v>366761</v>
      </c>
      <c r="D10" s="32">
        <f ca="1">_xll.DBRW($B$1,$I$4,$C$4,D$8,$A10,$G$1)</f>
        <v>411348.20709999994</v>
      </c>
      <c r="E10" s="32">
        <f ca="1">_xll.DBRW($B$1,$I$4,$C$4,E$8,$A10,$G$1)</f>
        <v>367883</v>
      </c>
      <c r="F10" s="32">
        <f ca="1">_xll.DBRW($B$1,$I$4,$C$4,F$8,$A10,$G$1)</f>
        <v>368444</v>
      </c>
      <c r="G10" s="32">
        <f ca="1">_xll.DBRW($B$1,$I$4,$C$4,G$8,$A10,$G$1)</f>
        <v>456737.62419999996</v>
      </c>
      <c r="H10" s="32">
        <f ca="1">_xll.DBRW($B$1,$I$4,$C$4,H$8,$A10,$G$1)</f>
        <v>369566</v>
      </c>
      <c r="I10" s="32">
        <f ca="1">_xll.DBRW($B$1,$I$4,$C$4,I$8,$A10,$G$1)</f>
        <v>370127</v>
      </c>
      <c r="J10" s="32">
        <f ca="1">_xll.DBRW($B$1,$I$4,$C$4,J$8,$A10,$G$1)</f>
        <v>414112</v>
      </c>
      <c r="K10" s="32">
        <f ca="1">_xll.DBRW($B$1,$I$4,$C$4,K$8,$A10,$G$1)</f>
        <v>438551</v>
      </c>
      <c r="L10" s="32">
        <f ca="1">_xll.DBRW($B$1,$I$4,$C$4,L$8,$A10,$G$1)</f>
        <v>462990</v>
      </c>
      <c r="M10" s="34">
        <f ca="1">_xll.DBRW($B$1,$I$4,$C$4,M$8,$A10,$G$1)</f>
        <v>557400</v>
      </c>
      <c r="N10" s="6"/>
      <c r="O10" s="7" t="s">
        <v>7</v>
      </c>
      <c r="P10" s="15">
        <f ca="1">_xll.DBRW($P$1,$P$2,$U$2,P$8,$O10,$U$1)</f>
        <v>0</v>
      </c>
      <c r="Q10" s="16">
        <f ca="1">_xll.DBRW($P$1,$P$2,$U$2,Q$8,$O10,$U$1)</f>
        <v>0</v>
      </c>
      <c r="R10" s="16">
        <f ca="1">_xll.DBRW($P$1,$P$2,$U$2,R$8,$O10,$U$1)</f>
        <v>0</v>
      </c>
      <c r="S10" s="16">
        <f ca="1">_xll.DBRW($P$1,$P$2,$U$2,S$8,$O10,$U$1)</f>
        <v>-1800000</v>
      </c>
      <c r="T10" s="16">
        <f ca="1">_xll.DBRW($P$1,$P$2,$U$2,T$8,$O10,$U$1)</f>
        <v>-20000</v>
      </c>
      <c r="U10" s="16">
        <f ca="1">_xll.DBRW($P$1,$P$2,$U$2,U$8,$O10,$U$1)</f>
        <v>0</v>
      </c>
      <c r="V10" s="16">
        <f ca="1">_xll.DBRW($P$1,$P$2,$U$2,V$8,$O10,$U$1)</f>
        <v>-2889600</v>
      </c>
      <c r="W10" s="16">
        <f ca="1">_xll.DBRW($P$1,$P$2,$U$2,W$8,$O10,$U$1)</f>
        <v>-30000</v>
      </c>
      <c r="X10" s="16">
        <f ca="1">_xll.DBRW($P$1,$P$2,$U$2,X$8,$O10,$U$1)</f>
        <v>-600000</v>
      </c>
      <c r="Y10" s="16">
        <f ca="1">_xll.DBRW($P$1,$P$2,$U$2,Y$8,$O10,$U$1)</f>
        <v>-24000</v>
      </c>
      <c r="Z10" s="16">
        <f ca="1">_xll.DBRW($P$1,$P$2,$U$2,Z$8,$O10,$U$1)</f>
        <v>0</v>
      </c>
      <c r="AA10" s="17">
        <f ca="1">_xll.DBRW($P$1,$P$2,$U$2,AA$8,$O10,$U$1)</f>
        <v>-2400000</v>
      </c>
    </row>
    <row r="11" spans="1:27" x14ac:dyDescent="0.3">
      <c r="A11" s="4" t="s">
        <v>12</v>
      </c>
      <c r="B11" s="37">
        <f ca="1">_xll.DBRW($B$1,$I$4,$C$4,B$8,$A11,$G$1)</f>
        <v>142537.59307439998</v>
      </c>
      <c r="C11" s="33">
        <f ca="1">_xll.DBRW($B$1,$I$4,$C$4,C$8,$A11,$G$1)</f>
        <v>184720.42424869997</v>
      </c>
      <c r="D11" s="33">
        <f ca="1">_xll.DBRW($B$1,$I$4,$C$4,D$8,$A11,$G$1)</f>
        <v>168787.84144369993</v>
      </c>
      <c r="E11" s="33">
        <f ca="1">_xll.DBRW($B$1,$I$4,$C$4,E$8,$A11,$G$1)</f>
        <v>140936.71890869999</v>
      </c>
      <c r="F11" s="33">
        <f ca="1">_xll.DBRW($B$1,$I$4,$C$4,F$8,$A11,$G$1)</f>
        <v>140957.23290870001</v>
      </c>
      <c r="G11" s="33">
        <f ca="1">_xll.DBRW($B$1,$I$4,$C$4,G$8,$A11,$G$1)</f>
        <v>194311.18786369998</v>
      </c>
      <c r="H11" s="33">
        <f ca="1">_xll.DBRW($B$1,$I$4,$C$4,H$8,$A11,$G$1)</f>
        <v>140890.2609087</v>
      </c>
      <c r="I11" s="33">
        <f ca="1">_xll.DBRW($B$1,$I$4,$C$4,I$8,$A11,$G$1)</f>
        <v>143610.1123444</v>
      </c>
      <c r="J11" s="33">
        <f ca="1">_xll.DBRW($B$1,$I$4,$C$4,J$8,$A11,$G$1)</f>
        <v>187634.1763493999</v>
      </c>
      <c r="K11" s="33">
        <f ca="1">_xll.DBRW($B$1,$I$4,$C$4,K$8,$A11,$G$1)</f>
        <v>210572.24034439991</v>
      </c>
      <c r="L11" s="33">
        <f ca="1">_xll.DBRW($B$1,$I$4,$C$4,L$8,$A11,$G$1)</f>
        <v>232720.30434439989</v>
      </c>
      <c r="M11" s="35">
        <f ca="1">_xll.DBRW($B$1,$I$4,$C$4,M$8,$A11,$G$1)</f>
        <v>321969.36834939988</v>
      </c>
      <c r="N11" s="6"/>
      <c r="O11" s="7" t="s">
        <v>6</v>
      </c>
      <c r="P11" s="18">
        <f ca="1">_xll.DBRW($P$1,$P$2,$U$2,P$8,$O11,$U$1)</f>
        <v>-109919.84647955999</v>
      </c>
      <c r="Q11" s="19">
        <f ca="1">_xll.DBRW($P$1,$P$2,$U$2,Q$8,$O11,$U$1)</f>
        <v>-188213.54932379999</v>
      </c>
      <c r="R11" s="19">
        <f ca="1">_xll.DBRW($P$1,$P$2,$U$2,R$8,$O11,$U$1)</f>
        <v>-259604.33666179999</v>
      </c>
      <c r="S11" s="19">
        <f ca="1">_xll.DBRW($P$1,$P$2,$U$2,S$8,$O11,$U$1)</f>
        <v>-246571.38525180001</v>
      </c>
      <c r="T11" s="19">
        <f ca="1">_xll.DBRW($P$1,$P$2,$U$2,T$8,$O11,$U$1)</f>
        <v>-204079.09338380001</v>
      </c>
      <c r="U11" s="19">
        <f ca="1">_xll.DBRW($P$1,$P$2,$U$2,U$8,$O11,$U$1)</f>
        <v>-225058.89999379998</v>
      </c>
      <c r="V11" s="19">
        <f ca="1">_xll.DBRW($P$1,$P$2,$U$2,V$8,$O11,$U$1)</f>
        <v>-232685.9966018</v>
      </c>
      <c r="W11" s="19">
        <f ca="1">_xll.DBRW($P$1,$P$2,$U$2,W$8,$O11,$U$1)</f>
        <v>-204263.75651096</v>
      </c>
      <c r="X11" s="19">
        <f ca="1">_xll.DBRW($P$1,$P$2,$U$2,X$8,$O11,$U$1)</f>
        <v>-216434.21991096</v>
      </c>
      <c r="Y11" s="19">
        <f ca="1">_xll.DBRW($P$1,$P$2,$U$2,Y$8,$O11,$U$1)</f>
        <v>-203012.72082896001</v>
      </c>
      <c r="Z11" s="19">
        <f ca="1">_xll.DBRW($P$1,$P$2,$U$2,Z$8,$O11,$U$1)</f>
        <v>-202995.06791096</v>
      </c>
      <c r="AA11" s="20">
        <f ca="1">_xll.DBRW($P$1,$P$2,$U$2,AA$8,$O11,$U$1)</f>
        <v>-237660.49191096</v>
      </c>
    </row>
    <row r="12" spans="1:27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2016-09-08T08:43:59Z</dcterms:created>
  <dcterms:modified xsi:type="dcterms:W3CDTF">2020-04-16T16:51:03Z</dcterms:modified>
</cp:coreProperties>
</file>