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Solutions\X-10\Key Financials Master\"/>
    </mc:Choice>
  </mc:AlternateContent>
  <bookViews>
    <workbookView xWindow="0" yWindow="0" windowWidth="19200" windowHeight="6950" activeTab="3"/>
  </bookViews>
  <sheets>
    <sheet name="P&amp;L" sheetId="1" r:id="rId1"/>
    <sheet name="Balance Sheet" sheetId="3" r:id="rId2"/>
    <sheet name="Cash Flow" sheetId="4" r:id="rId3"/>
    <sheet name="Ratios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" i="2" l="1"/>
  <c r="A54" i="2"/>
  <c r="C12" i="2"/>
  <c r="C11" i="2"/>
  <c r="C7" i="2"/>
  <c r="C45" i="3"/>
  <c r="C44" i="3"/>
  <c r="C39" i="3"/>
  <c r="C35" i="3"/>
  <c r="C32" i="3"/>
  <c r="C27" i="3"/>
  <c r="C26" i="3"/>
  <c r="C20" i="3"/>
  <c r="C19" i="3"/>
  <c r="C15" i="3"/>
  <c r="C13" i="3"/>
  <c r="C9" i="3"/>
  <c r="C7" i="3"/>
  <c r="C30" i="1"/>
  <c r="C29" i="1"/>
  <c r="C28" i="1"/>
  <c r="C27" i="1"/>
  <c r="C26" i="1"/>
  <c r="C24" i="1"/>
  <c r="C23" i="1"/>
  <c r="C22" i="1"/>
  <c r="C13" i="1"/>
  <c r="C12" i="1"/>
  <c r="C11" i="1"/>
  <c r="C6" i="1"/>
  <c r="A26" i="4"/>
</calcChain>
</file>

<file path=xl/comments1.xml><?xml version="1.0" encoding="utf-8"?>
<comments xmlns="http://schemas.openxmlformats.org/spreadsheetml/2006/main">
  <authors>
    <author>g.krishnan</author>
  </authors>
  <commentList>
    <comment ref="A5" authorId="0" shapeId="0">
      <text>
        <r>
          <rPr>
            <b/>
            <sz val="10"/>
            <color indexed="81"/>
            <rFont val="Tahoma"/>
            <family val="2"/>
          </rPr>
          <t>Profit / (LOSS) on sale of asset, also to be `captured here.
Loss will be shown as negative</t>
        </r>
      </text>
    </comment>
    <comment ref="A14" authorId="0" shapeId="0">
      <text>
        <r>
          <rPr>
            <b/>
            <sz val="10"/>
            <color indexed="81"/>
            <rFont val="Tahoma"/>
            <family val="2"/>
          </rPr>
          <t>add any other exps whose head not given here</t>
        </r>
      </text>
    </comment>
  </commentList>
</comments>
</file>

<file path=xl/sharedStrings.xml><?xml version="1.0" encoding="utf-8"?>
<sst xmlns="http://schemas.openxmlformats.org/spreadsheetml/2006/main" count="439" uniqueCount="358">
  <si>
    <t>PROFIT &amp; LOSS ACCOUNT</t>
  </si>
  <si>
    <t>Sales/Receipts</t>
  </si>
  <si>
    <t>Other Income (part of Business Income)</t>
  </si>
  <si>
    <t>Other Income (Non Business income)</t>
  </si>
  <si>
    <t>Opening Stock</t>
  </si>
  <si>
    <t>Purchases</t>
  </si>
  <si>
    <t>Closing Stock</t>
  </si>
  <si>
    <t>Direct expenses</t>
  </si>
  <si>
    <t>COST OF GOODS SOLD (COGS)</t>
  </si>
  <si>
    <t>GROSS  PROFIT (as per books)</t>
  </si>
  <si>
    <t>GROSS  PROFIT (Excl. Non Business Income)</t>
  </si>
  <si>
    <t>Administrative Expenses + any other exps</t>
  </si>
  <si>
    <t>Selling &amp; Distribution Expenses</t>
  </si>
  <si>
    <t>Depreciation</t>
  </si>
  <si>
    <t>Interest to FI/Banks</t>
  </si>
  <si>
    <t>Interest to Pvt/Outside Parties</t>
  </si>
  <si>
    <t>Non cash exps written off (Prelim Exps/Def. Rev Exp.)</t>
  </si>
  <si>
    <t>Salary to Partner/Director</t>
  </si>
  <si>
    <t>Interest Expenses paid to partners/director</t>
  </si>
  <si>
    <t>PROFIT BEFORE TAX (as per books)</t>
  </si>
  <si>
    <t>PROFIT BEFORE TAX (Excl Non Business Inc)</t>
  </si>
  <si>
    <t xml:space="preserve">Tax </t>
  </si>
  <si>
    <t xml:space="preserve">PAT </t>
  </si>
  <si>
    <t>PAT (Excl. Non Business Income)</t>
  </si>
  <si>
    <t>BALANCE SHEET</t>
  </si>
  <si>
    <t>LIABILITY</t>
  </si>
  <si>
    <t xml:space="preserve">Share Capital </t>
  </si>
  <si>
    <t>Reserves &amp; Surplus(excluding revaluation reserve)</t>
  </si>
  <si>
    <t>Profit brought forward</t>
  </si>
  <si>
    <t>Total Net worth</t>
  </si>
  <si>
    <t>Revaluation Reserve</t>
  </si>
  <si>
    <t>Long Term Loans from Banks/FI -AL</t>
  </si>
  <si>
    <t>Working Capital Limits from Banks/FI's (OD / CC)</t>
  </si>
  <si>
    <t>Unsecured loans  (Bank &amp; Financial Institutions)</t>
  </si>
  <si>
    <t>TOTAL Outside borrowings (B)</t>
  </si>
  <si>
    <t>Unsecured loans from partners/shareholders (ICDs incl.)</t>
  </si>
  <si>
    <t>Current Liabilities &amp; Provisions ( C)</t>
  </si>
  <si>
    <t>Deferred tax Liability</t>
  </si>
  <si>
    <t>Sundry Creditors</t>
  </si>
  <si>
    <t>Other Liabilities</t>
  </si>
  <si>
    <t>Total Liabilities to outsiders (A+B+C)</t>
  </si>
  <si>
    <t>LIABILITY - TOTAL</t>
  </si>
  <si>
    <t>ASSETS</t>
  </si>
  <si>
    <t>Tangible assets less land &amp; building</t>
  </si>
  <si>
    <t xml:space="preserve">Land &amp; Building  </t>
  </si>
  <si>
    <t>Other Fixed Assets</t>
  </si>
  <si>
    <t>Accumulated Depreciation</t>
  </si>
  <si>
    <t>Net Fixed Assets (Gross Fixed Assets - Accum. Dep)</t>
  </si>
  <si>
    <t>Investments</t>
  </si>
  <si>
    <t>Unquoted/Dead Investments (Non Biz Related)i.e. shares, gold, chit fund</t>
  </si>
  <si>
    <t>Current Assets:</t>
  </si>
  <si>
    <t>Deferred Tax Asset</t>
  </si>
  <si>
    <t>Inventories</t>
  </si>
  <si>
    <t>Receivables / Debtors</t>
  </si>
  <si>
    <t>Cash and Bank</t>
  </si>
  <si>
    <t>Loans &amp; Advances</t>
  </si>
  <si>
    <t>Loans &amp; Adv  to directors/partners etc (ICDs)/Diversions</t>
  </si>
  <si>
    <t>Other Current Assets</t>
  </si>
  <si>
    <t>Misc Exp. (DRE+PreOp+Prelim+Acc P&amp;L)</t>
  </si>
  <si>
    <t>ASSET - TOTAL</t>
  </si>
  <si>
    <t>CASH PROFITS (Excl Non Business Income)</t>
  </si>
  <si>
    <t>Actual Cash Profit Including Salary &amp; Interest (Excl Non Business Income)</t>
  </si>
  <si>
    <t>PBDIT (Excl Non Biz Income,    Incl. Rem./Sal to Dir/Partners)</t>
  </si>
  <si>
    <t>Liquid/Marketable Investments (Biz Related)</t>
  </si>
  <si>
    <t>Group Co. Investments (Biz Related)</t>
  </si>
  <si>
    <t>Group Co. Investments (Not Biz Related)</t>
  </si>
  <si>
    <t>Loans and Advances given to others (Biz Related)</t>
  </si>
  <si>
    <t>Growth in Net Profits (PAT)</t>
  </si>
  <si>
    <t>Net Profit Margin Ratio</t>
  </si>
  <si>
    <t>Cash Profit Ratio</t>
  </si>
  <si>
    <t>Interest Coverage Ratio</t>
  </si>
  <si>
    <t>DSCR</t>
  </si>
  <si>
    <t>DSCR after the proposed Loan</t>
  </si>
  <si>
    <t>TOL / TNW</t>
  </si>
  <si>
    <t>Current Ratio</t>
  </si>
  <si>
    <t>Stock Days</t>
  </si>
  <si>
    <t>Creditor Days</t>
  </si>
  <si>
    <t>Net Working Capital Cycle</t>
  </si>
  <si>
    <t>TOTAL INCOME</t>
  </si>
  <si>
    <t>DIFFERENCE (ASSET - LIABILITY)</t>
  </si>
  <si>
    <t>CASH FLOW FROM OPERATING ACTIVITIES</t>
  </si>
  <si>
    <t>Net Profit Before Tax</t>
  </si>
  <si>
    <t>Adjustments for:</t>
  </si>
  <si>
    <t>Interest &amp; Finance Charges</t>
  </si>
  <si>
    <t>Non Business Income (Dividend, Interest on FD,etc.)</t>
  </si>
  <si>
    <t>Operating Profit before Working Capital Changes</t>
  </si>
  <si>
    <t>Decrease/(Increase) in Receivables</t>
  </si>
  <si>
    <t>Decrease/(Increase) in Inventories</t>
  </si>
  <si>
    <t>Decrease/(Increase) in Other Asset Deferred tax</t>
  </si>
  <si>
    <t>Decrease/(Increase) in Misc. Exps.</t>
  </si>
  <si>
    <t>Increase/(Decrease) in Payables</t>
  </si>
  <si>
    <t>Increase/(Decrease) in Deferred tax liability</t>
  </si>
  <si>
    <t>Cash generated from operations</t>
  </si>
  <si>
    <t>Income Tax paid</t>
  </si>
  <si>
    <t>Net Cash flow from Operating activities</t>
  </si>
  <si>
    <t>CASH FLOW FROM INVESTING ACTIVITIES</t>
  </si>
  <si>
    <t>Sale / (Purchase) of Fixed Assets</t>
  </si>
  <si>
    <t>Investments not related to business</t>
  </si>
  <si>
    <t>Investments related to Business</t>
  </si>
  <si>
    <t>Increase in Advances &amp; others</t>
  </si>
  <si>
    <t>Net Cash used in Investing activities</t>
  </si>
  <si>
    <t>CASH FLOW FROM FINANCING ACTIVITIES</t>
  </si>
  <si>
    <t>Increase (Decrease) in Long term Borrowings</t>
  </si>
  <si>
    <t>Increase (Decrease) in Networth</t>
  </si>
  <si>
    <t>Increase (Decrease) in Funds from partners / directors</t>
  </si>
  <si>
    <t>Interest paid</t>
  </si>
  <si>
    <t>Net Cash used in financing activities</t>
  </si>
  <si>
    <t>Net increase in cash &amp; Cash Equivalents</t>
  </si>
  <si>
    <t>Cash and Cash equivalents as at 01.04…..</t>
  </si>
  <si>
    <t>Cash and Cash equivalents as at 31.03……</t>
  </si>
  <si>
    <t>Balance should become Zero</t>
  </si>
  <si>
    <t>Cash &amp; Cash Equivalents</t>
  </si>
  <si>
    <t>Cash in Hand</t>
  </si>
  <si>
    <t>Cash at Bank</t>
  </si>
  <si>
    <t>Cash &amp; Cash equivalents as stated</t>
  </si>
  <si>
    <t>CASH FLOW</t>
  </si>
  <si>
    <t>Field Alias</t>
  </si>
  <si>
    <t>Formula</t>
  </si>
  <si>
    <t>SALES</t>
  </si>
  <si>
    <t>OS</t>
  </si>
  <si>
    <t>CS</t>
  </si>
  <si>
    <t>PUR</t>
  </si>
  <si>
    <t>DEP</t>
  </si>
  <si>
    <t>COGS</t>
  </si>
  <si>
    <t>TOINC</t>
  </si>
  <si>
    <t>GP</t>
  </si>
  <si>
    <t>GPNBI</t>
  </si>
  <si>
    <t>INTBANK</t>
  </si>
  <si>
    <t>INTOP</t>
  </si>
  <si>
    <t>NONCASHEXP</t>
  </si>
  <si>
    <t>SALPD</t>
  </si>
  <si>
    <t>INTPD</t>
  </si>
  <si>
    <t>PBT</t>
  </si>
  <si>
    <t>PBTNBI</t>
  </si>
  <si>
    <t>PAT</t>
  </si>
  <si>
    <t>PATNBI</t>
  </si>
  <si>
    <t>CASHPNBI</t>
  </si>
  <si>
    <t>TAX</t>
  </si>
  <si>
    <t>ACTCASHP</t>
  </si>
  <si>
    <t>PBDIT</t>
  </si>
  <si>
    <t>Mathematical Operators</t>
  </si>
  <si>
    <t>Add</t>
  </si>
  <si>
    <t xml:space="preserve"> + </t>
  </si>
  <si>
    <t>Subtract</t>
  </si>
  <si>
    <t xml:space="preserve"> - </t>
  </si>
  <si>
    <t>Multiply</t>
  </si>
  <si>
    <t xml:space="preserve"> * </t>
  </si>
  <si>
    <t>Divide</t>
  </si>
  <si>
    <t xml:space="preserve"> / </t>
  </si>
  <si>
    <t xml:space="preserve"> ) </t>
  </si>
  <si>
    <t xml:space="preserve"> ( </t>
  </si>
  <si>
    <t>Bracket_Op</t>
  </si>
  <si>
    <t>Bracket_Cl</t>
  </si>
  <si>
    <t>OIBI</t>
  </si>
  <si>
    <t>OINBI</t>
  </si>
  <si>
    <t>TOTAL EXPENSES</t>
  </si>
  <si>
    <t>TOTEXP</t>
  </si>
  <si>
    <t>DEXP</t>
  </si>
  <si>
    <t>ADEXP</t>
  </si>
  <si>
    <t>SDEXP</t>
  </si>
  <si>
    <t>CL</t>
  </si>
  <si>
    <t>RES&amp;SURP</t>
  </si>
  <si>
    <t>PROFOW</t>
  </si>
  <si>
    <t>TNW</t>
  </si>
  <si>
    <t>REVRES</t>
  </si>
  <si>
    <t>LTLOANS</t>
  </si>
  <si>
    <t>WCLIMIT</t>
  </si>
  <si>
    <t>UNSECLOANSBANKS</t>
  </si>
  <si>
    <t>UNSECLOANPS</t>
  </si>
  <si>
    <t>DEFTAXLIAB</t>
  </si>
  <si>
    <t>SUNCRED</t>
  </si>
  <si>
    <t>OTHLIAB</t>
  </si>
  <si>
    <t>TOTLIABOUT</t>
  </si>
  <si>
    <t>TOTLIAB</t>
  </si>
  <si>
    <t>TANGASSETS</t>
  </si>
  <si>
    <t>L&amp;B</t>
  </si>
  <si>
    <t>OTHFIXEDASSETS</t>
  </si>
  <si>
    <t>ACCDEP</t>
  </si>
  <si>
    <t>NETFIXEDASSETS</t>
  </si>
  <si>
    <t>L&amp;A</t>
  </si>
  <si>
    <t>INV</t>
  </si>
  <si>
    <t>LIQINV</t>
  </si>
  <si>
    <t>DEADINV</t>
  </si>
  <si>
    <t>CA</t>
  </si>
  <si>
    <t>DEFTAXASSETS</t>
  </si>
  <si>
    <t>INVEN</t>
  </si>
  <si>
    <t>DEBTMORE6MON</t>
  </si>
  <si>
    <t>DEBTLESS6MON</t>
  </si>
  <si>
    <t>CASH&amp;BANK</t>
  </si>
  <si>
    <t>L&amp;APD</t>
  </si>
  <si>
    <t>L&amp;AOTH</t>
  </si>
  <si>
    <t>OCA</t>
  </si>
  <si>
    <t>MISCEXP</t>
  </si>
  <si>
    <t>TOTASSETS</t>
  </si>
  <si>
    <t>EQUITY</t>
  </si>
  <si>
    <t>SHCAP</t>
  </si>
  <si>
    <t>RATIOS</t>
  </si>
  <si>
    <t>Growth Ratios</t>
  </si>
  <si>
    <t>Profitability Ratios</t>
  </si>
  <si>
    <r>
      <t>Leverage Ratios</t>
    </r>
    <r>
      <rPr>
        <b/>
        <sz val="10"/>
        <color theme="0"/>
        <rFont val="Calibri"/>
        <family val="2"/>
        <scheme val="minor"/>
      </rPr>
      <t/>
    </r>
  </si>
  <si>
    <t>Working Capital Cycle</t>
  </si>
  <si>
    <t>Growth in Sales</t>
  </si>
  <si>
    <t>Gross Profit Margin Ratio</t>
  </si>
  <si>
    <t>Debt Equity Ratio</t>
  </si>
  <si>
    <t>Debtor Days</t>
  </si>
  <si>
    <t>TOTALOUTBW</t>
  </si>
  <si>
    <t>GROUPINVNBI</t>
  </si>
  <si>
    <t>GROUPINVBI</t>
  </si>
  <si>
    <t>Debtors &gt; 6 months</t>
  </si>
  <si>
    <t>Debtors &lt; 6 months</t>
  </si>
  <si>
    <t>RECVORDEBTORS</t>
  </si>
  <si>
    <t>GPMARGIN</t>
  </si>
  <si>
    <t>ADJUSTEDNW</t>
  </si>
  <si>
    <t>Net Debt Equity Ration</t>
  </si>
  <si>
    <t>DE</t>
  </si>
  <si>
    <t>NETDE</t>
  </si>
  <si>
    <t>Interest to FI/Banks + Interest to Pvt/Outside Parties</t>
  </si>
  <si>
    <t>Receivables/Debtors (one year before) - Receivables/Debtors (current year)</t>
  </si>
  <si>
    <t>Non cash exps written off (Prelim Exps/Def. Rev Exp.) + Accumulated Depreciation - Accumulated Depreciation (one year before) - Depreciation</t>
  </si>
  <si>
    <t>Closing Stock (one year before) - Closing Stock (current year)</t>
  </si>
  <si>
    <t>Deferred Tax Asset (one year before) - Deferred Tax Asset (current year)</t>
  </si>
  <si>
    <t>Misc Exp. (DRE+PreOp+Prelim+Acc P&amp;L) (one year before) - Misc Exp. (DRE+PreOp+Prelim+Acc P&amp;L) (current year)</t>
  </si>
  <si>
    <t>Sundry Creditors (current year) - Sundry Creditors (one year before) + Other Liabilities (current year) - Other Liabilities (one year before)</t>
  </si>
  <si>
    <t>Deferred tax Liability (current year) - Deferred tax Liability (one year before)</t>
  </si>
  <si>
    <t>A</t>
  </si>
  <si>
    <t>B</t>
  </si>
  <si>
    <t>C</t>
  </si>
  <si>
    <t>D</t>
  </si>
  <si>
    <t>E</t>
  </si>
  <si>
    <t>F</t>
  </si>
  <si>
    <t>( A+B+C+D+E ) - E*2</t>
  </si>
  <si>
    <t>G</t>
  </si>
  <si>
    <t>H</t>
  </si>
  <si>
    <t>I</t>
  </si>
  <si>
    <t>J</t>
  </si>
  <si>
    <t>K</t>
  </si>
  <si>
    <t>L</t>
  </si>
  <si>
    <t>F+G+H+I+J+K+L</t>
  </si>
  <si>
    <t>M</t>
  </si>
  <si>
    <t>N</t>
  </si>
  <si>
    <t>O</t>
  </si>
  <si>
    <t>Tax</t>
  </si>
  <si>
    <t>M-N</t>
  </si>
  <si>
    <t>( Tangible assets less land &amp; building + Land &amp; Building + Other Fixed Assets ) (one year before) - (Tangible assets less land &amp; building + Land &amp; Building + Other Fixed Assets ) (current year)</t>
  </si>
  <si>
    <t>Group Co. Investments (Not Biz Related) (one year before) - Group Co. Investments (Not Biz Related) (current year) + Unquoted/Dead Investments (Non Biz Related)i.e. shares, gold, chit fund (one year before) - Unquoted/Dead Investments (Non Biz Related)i.e. shares, gold, chit fund (current year)</t>
  </si>
  <si>
    <t>Liquid/Marketable Investments (Biz Related) (one year before) - Liquid/Marketable Investments (Biz Related) (current year) + Group Co. Investments (Biz Related) (one year before) - Group Co. Investments (Biz Related) (current year)</t>
  </si>
  <si>
    <t>P</t>
  </si>
  <si>
    <t>Q</t>
  </si>
  <si>
    <t>R</t>
  </si>
  <si>
    <t>S</t>
  </si>
  <si>
    <t>T</t>
  </si>
  <si>
    <t>U</t>
  </si>
  <si>
    <t>Loans &amp; Advances (one year before) - Loans &amp; Advances (current year)</t>
  </si>
  <si>
    <t>P+Q+R+S+T</t>
  </si>
  <si>
    <t>V</t>
  </si>
  <si>
    <t>W</t>
  </si>
  <si>
    <t>X</t>
  </si>
  <si>
    <t>Y</t>
  </si>
  <si>
    <t>Z</t>
  </si>
  <si>
    <t>Total Outside Borrowings (current year) - Total Outside Borrowings (one year before)</t>
  </si>
  <si>
    <t>(Total Net Worth (current year) - PAT (current year)) - Total Net Worth (one year before)</t>
  </si>
  <si>
    <t>Unsecured loans from partners/shareholders (ICDs incl.) (current year) - Unsecured loans from partners/shareholders (ICDs incl.) (one year before)</t>
  </si>
  <si>
    <t xml:space="preserve"> - D</t>
  </si>
  <si>
    <t>V+W+X+Y</t>
  </si>
  <si>
    <t>O+U+Z</t>
  </si>
  <si>
    <t>Cash and Bank (one year before)</t>
  </si>
  <si>
    <t>Cash and Bank (current year)</t>
  </si>
  <si>
    <t>AA</t>
  </si>
  <si>
    <t>CC</t>
  </si>
  <si>
    <t>BB</t>
  </si>
  <si>
    <t>AA+BB-CC</t>
  </si>
  <si>
    <t>DD</t>
  </si>
  <si>
    <t>From Financial Template</t>
  </si>
  <si>
    <t>Turnover</t>
  </si>
  <si>
    <t>Sales/Receipts + Other Income (part of Business Income)</t>
  </si>
  <si>
    <t>Salary &amp; Admin Exp.</t>
  </si>
  <si>
    <t>(Administrative Expenses + any other exps) + Selling &amp; Distribution Expenses + Salary to Partner/Director</t>
  </si>
  <si>
    <t>Working Capital Assets</t>
  </si>
  <si>
    <t>Receivables / Debtors + Inventories + Sundry Creditors</t>
  </si>
  <si>
    <t>Loans, Adv. &amp; Other Current Assets</t>
  </si>
  <si>
    <t>Investments + Deferred Tax Asset +Loans &amp; Advances + Other Current Assets</t>
  </si>
  <si>
    <t>Working Capital Assets + Fixed Assets + Cash &amp; Bank Balance + Loans, Adv. &amp; Other Current Assets</t>
  </si>
  <si>
    <t>Share Capital + Reserves &amp; Surplus(excluding revaluation reserve) + Unsecured loans from partners/shareholders (ICDs incl.) - Misc Exp. (DRE+PreOp+Prelim+Acc P&amp;L) - Unquoted/Dead Investments (Non Biz Related)i.e. shares, gold, chit fund - Group Co. Investments (Not Biz Related) - Loans &amp; Adv  to directors/partners etc (ICDs)/Diversions -  Debtors &gt; 6 months + ( Profit brought forward - Group Co. Investments (Biz Related) )</t>
  </si>
  <si>
    <t>Loan from Bank &amp; FI's</t>
  </si>
  <si>
    <t>Long Term Loans from Banks/FI -AL + Unsecured loans  (Bank &amp; Financial Institutions)</t>
  </si>
  <si>
    <t>Net Worth + Total Outside Debts + Other Liabilities</t>
  </si>
  <si>
    <t>[ PAT (current year) / PAT (one year before) ] - 1</t>
  </si>
  <si>
    <t>(Total Outside Borrowings (B) / Adjusted Net Worth (A) )</t>
  </si>
  <si>
    <t>PAT / SALES</t>
  </si>
  <si>
    <t>CASH PROFITS (Excl Non Business Income) /  SALES</t>
  </si>
  <si>
    <t xml:space="preserve">[ SALES (current year) / SALES (one year before) ] - 1 </t>
  </si>
  <si>
    <t>PBDIT (Excl Non Biz Income, Incl. Rem./Sal to Dir/Partners) / ( Interest to FI/Banks + Interest to Pvt/Outside Parties + (Long Term Loans from Banks/FI -AL/5) + (Unsecured loans  (Bank &amp; Financial Institutions)/3) )</t>
  </si>
  <si>
    <t>PBDIT (Excl Non Biz Income, Incl. Rem./Sal to Dir/Partners) / ( Interest to FI/Banks + Interest to Pvt/Outside Parties)</t>
  </si>
  <si>
    <t>(Total Outside Borrowings (B) + Sundry Creditors / Adjusted Net Worth (A))</t>
  </si>
  <si>
    <t xml:space="preserve">
Current Assets / ( Working Capital Limits from Banks/FI's (OD / CC) + Current Liabilities &amp; Provisions (C) )</t>
  </si>
  <si>
    <t>( Receivables/Debtors / SALES ) * 365</t>
  </si>
  <si>
    <t>( Inventories / COGS ) * 365</t>
  </si>
  <si>
    <t>SD</t>
  </si>
  <si>
    <t>CD</t>
  </si>
  <si>
    <t>NWCC</t>
  </si>
  <si>
    <t>DD+SD-CD</t>
  </si>
  <si>
    <t>( Sundry Creditors /  COGS ) * 365</t>
  </si>
  <si>
    <t>PROFITABILITY RATIO</t>
  </si>
  <si>
    <t>Gross Profit Margin %</t>
  </si>
  <si>
    <t>EBITDA Margin %</t>
  </si>
  <si>
    <t>PBT Margin %</t>
  </si>
  <si>
    <t>PAT margin %</t>
  </si>
  <si>
    <t>ROCE %</t>
  </si>
  <si>
    <t>LEVERAGE RATIO</t>
  </si>
  <si>
    <t>Debt / Equity (D/E) (Adj. NW)</t>
  </si>
  <si>
    <t>Net Debt / Equity (Adj. NW)</t>
  </si>
  <si>
    <t>TOL / TNW (Adj. NW)</t>
  </si>
  <si>
    <t>COVERAGE RATIO</t>
  </si>
  <si>
    <t>ISCR</t>
  </si>
  <si>
    <t>LIQUIDITY RATIO</t>
  </si>
  <si>
    <t>OPERATING RATIO</t>
  </si>
  <si>
    <t>Stock Turnover Days</t>
  </si>
  <si>
    <t>W C Requirement ( Lacs)</t>
  </si>
  <si>
    <t>W C Gap ( Lacs) (MPBF Method)</t>
  </si>
  <si>
    <t>Leverage Including X10 (TOL/TNW)</t>
  </si>
  <si>
    <t>Gearing (times) including X10 Loan</t>
  </si>
  <si>
    <t>Int.Coverage Ratio (ISCR) with X10 Loan</t>
  </si>
  <si>
    <t>BTO% against FY 14 TO</t>
  </si>
  <si>
    <t>( GROSS  PROFIT (as per books) / Sales/Receipts ) * 100 %</t>
  </si>
  <si>
    <t>( PBDIT (Excl Non Biz Income, Incl. Rem./Sal to Dir/Partners) / Sales/Receipts ) * 100%</t>
  </si>
  <si>
    <t>( PROFIT BEFORE TAX (as per books) / Sales/Receipts ) * 100 %</t>
  </si>
  <si>
    <t>( PAT / Sales/Receipts ) * 100 %</t>
  </si>
  <si>
    <t>( Interest to FI/Banks + PROFIT BEFORE TAX (as per books) ) / (Share Capital + Reserves &amp; Surplus(excluding revaluation reserve) + Unsecured loans from partners/shareholders (ICDs incl.) + Long Term Loans from Banks/FI -AL + Unsecured loans  (Bank &amp; Financial Institutions) )</t>
  </si>
  <si>
    <t>(Total Outside Borrowings (B) - Cash and Bank / Total Net Worth)</t>
  </si>
  <si>
    <t>PBDIT (Excl Non Biz Income, Incl. Rem./Sal to Dir/Partners) / Interest to FI/Banks</t>
  </si>
  <si>
    <t>Current Assets / (Current Liabilities &amp; Provisions ( C) + Working Capital Limits from Banks/FI's (OD / CC) )</t>
  </si>
  <si>
    <t>Working Capital Cycle :- Debtor Days</t>
  </si>
  <si>
    <t>(Receivables / Debtors + Inventories) - Sundry Creditors</t>
  </si>
  <si>
    <t>(PAT Margin * 75%) 
- (Sum of Sanction Limits)</t>
  </si>
  <si>
    <t xml:space="preserve">PBDIT (Excl Non Biz Income, Incl. Rem./Sal to Dir/Partners) / [ (Interest to FI/Banks + Approximate X10 Interest (B) in Rs.) / 100000 ] </t>
  </si>
  <si>
    <t xml:space="preserve">(Summation of all months' credits*12/Counts of months of credits) 
/ Turnover </t>
  </si>
  <si>
    <t>EBITDA</t>
  </si>
  <si>
    <t>NWC</t>
  </si>
  <si>
    <t>WC Days</t>
  </si>
  <si>
    <t>WC Fund from Bank WC Loan</t>
  </si>
  <si>
    <t>Net Worth less Fixed assets</t>
  </si>
  <si>
    <t>WC GAP</t>
  </si>
  <si>
    <t>WC GAP (MPBF Method)</t>
  </si>
  <si>
    <t>EBDITA</t>
  </si>
  <si>
    <t>Profit After Tax</t>
  </si>
  <si>
    <t>Net Worth - Fixed Assets</t>
  </si>
  <si>
    <t>NWC - WC Fund from Bank WC Loan - Net Worth less Fixed Assets</t>
  </si>
  <si>
    <t>Formulae derived by EACIIT from the Scoring Model</t>
  </si>
  <si>
    <t>Formulae provided by client</t>
  </si>
  <si>
    <t>Formulae derived from the Financial Template</t>
  </si>
  <si>
    <t>Adjusted Total Assets</t>
  </si>
  <si>
    <t>Adjusted Total Liabilities</t>
  </si>
  <si>
    <t>Adjusted Net worth [CAT Sheet, discard]</t>
  </si>
  <si>
    <t>Adjusted Net Worth [Use this formula across]</t>
  </si>
  <si>
    <t>(Total Outside Borrowings (B) / Adjusted Net Worth [From Fin. Template] )</t>
  </si>
  <si>
    <r>
      <t>(Total Outside Borrowings (B) + Sundry Creditors / Adjusted Net Worth [From Fin. Template]</t>
    </r>
    <r>
      <rPr>
        <sz val="9"/>
        <rFont val="Arial"/>
        <family val="2"/>
      </rPr>
      <t>)</t>
    </r>
  </si>
  <si>
    <t>( Amount of Limit to Customer 
+ Total Outside Debts 
+ Sundry Creditors + P.B.S.L POS - Close Within Three Months POS - Balance Transfer POS ) / Adjusted Net Worth [From Fin. Template]</t>
  </si>
  <si>
    <t>( Amount of Limit to Customer 
+ Total Outside Debts 
+ P.B.S.L. POS - Close Within Three Months POS - Balance Transfer POS )
/ Adjusted Net Worth [From Fin. Template]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</si>
</sst>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1"/>
      <name val="Tahoma"/>
      <family val="2"/>
    </font>
    <font>
      <b/>
      <sz val="10"/>
      <color theme="0"/>
      <name val="Calibri"/>
      <family val="2"/>
      <scheme val="minor"/>
    </font>
    <font>
      <b/>
      <sz val="9"/>
      <color theme="8"/>
      <name val="Calibri"/>
      <family val="2"/>
      <scheme val="minor"/>
    </font>
    <font>
      <sz val="9"/>
      <color theme="8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Arial"/>
      <family val="2"/>
    </font>
    <font>
      <sz val="9"/>
      <color rgb="FFC00000"/>
      <name val="Calibri"/>
      <family val="2"/>
      <scheme val="minor"/>
    </font>
    <font>
      <b/>
      <sz val="9"/>
      <color indexed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31"/>
      </patternFill>
    </fill>
    <fill>
      <patternFill patternType="solid">
        <fgColor theme="9" tint="0.39997558519241921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3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</cellStyleXfs>
  <cellXfs count="47">
    <xf numFmtId="0" fontId="0" fillId="0" borderId="0" xfId="0"/>
    <xf numFmtId="0" fontId="5" fillId="0" borderId="0" xfId="0" applyFont="1"/>
    <xf numFmtId="2" fontId="6" fillId="4" borderId="1" xfId="2" applyNumberFormat="1" applyFont="1" applyFill="1" applyBorder="1" applyAlignment="1" applyProtection="1">
      <alignment wrapText="1"/>
      <protection hidden="1"/>
    </xf>
    <xf numFmtId="0" fontId="7" fillId="3" borderId="1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/>
    <xf numFmtId="2" fontId="9" fillId="6" borderId="1" xfId="2" applyNumberFormat="1" applyFont="1" applyFill="1" applyBorder="1" applyAlignment="1" applyProtection="1">
      <alignment horizontal="justify" wrapText="1"/>
      <protection hidden="1"/>
    </xf>
    <xf numFmtId="0" fontId="8" fillId="0" borderId="1" xfId="0" applyFont="1" applyBorder="1"/>
    <xf numFmtId="2" fontId="9" fillId="2" borderId="1" xfId="2" applyNumberFormat="1" applyFont="1" applyFill="1" applyBorder="1" applyAlignment="1" applyProtection="1">
      <alignment horizontal="justify" wrapText="1"/>
      <protection hidden="1"/>
    </xf>
    <xf numFmtId="0" fontId="8" fillId="2" borderId="1" xfId="0" applyFont="1" applyFill="1" applyBorder="1"/>
    <xf numFmtId="0" fontId="8" fillId="2" borderId="1" xfId="0" quotePrefix="1" applyFont="1" applyFill="1" applyBorder="1"/>
    <xf numFmtId="2" fontId="9" fillId="8" borderId="1" xfId="2" applyNumberFormat="1" applyFont="1" applyFill="1" applyBorder="1" applyAlignment="1" applyProtection="1">
      <alignment horizontal="justify" wrapText="1"/>
      <protection hidden="1"/>
    </xf>
    <xf numFmtId="2" fontId="9" fillId="8" borderId="1" xfId="2" applyNumberFormat="1" applyFont="1" applyFill="1" applyBorder="1" applyAlignment="1" applyProtection="1">
      <alignment horizontal="justify"/>
      <protection hidden="1"/>
    </xf>
    <xf numFmtId="2" fontId="6" fillId="8" borderId="1" xfId="2" applyNumberFormat="1" applyFont="1" applyFill="1" applyBorder="1" applyAlignment="1" applyProtection="1">
      <alignment horizontal="justify" wrapText="1"/>
      <protection hidden="1"/>
    </xf>
    <xf numFmtId="0" fontId="7" fillId="3" borderId="1" xfId="0" applyFont="1" applyFill="1" applyBorder="1" applyAlignment="1">
      <alignment horizontal="center"/>
    </xf>
    <xf numFmtId="0" fontId="0" fillId="8" borderId="1" xfId="0" applyFill="1" applyBorder="1"/>
    <xf numFmtId="0" fontId="8" fillId="8" borderId="1" xfId="0" applyFont="1" applyFill="1" applyBorder="1" applyAlignment="1"/>
    <xf numFmtId="2" fontId="9" fillId="4" borderId="4" xfId="2" applyNumberFormat="1" applyFont="1" applyFill="1" applyBorder="1" applyAlignment="1" applyProtection="1">
      <alignment wrapText="1"/>
      <protection hidden="1"/>
    </xf>
    <xf numFmtId="0" fontId="9" fillId="2" borderId="1" xfId="1" applyFont="1" applyFill="1" applyBorder="1" applyAlignment="1" applyProtection="1">
      <alignment wrapText="1"/>
      <protection hidden="1"/>
    </xf>
    <xf numFmtId="0" fontId="9" fillId="2" borderId="2" xfId="1" applyFont="1" applyFill="1" applyBorder="1" applyAlignment="1" applyProtection="1">
      <alignment wrapText="1"/>
      <protection hidden="1"/>
    </xf>
    <xf numFmtId="0" fontId="9" fillId="2" borderId="3" xfId="1" applyFont="1" applyFill="1" applyBorder="1" applyAlignment="1" applyProtection="1">
      <alignment wrapText="1"/>
      <protection locked="0"/>
    </xf>
    <xf numFmtId="0" fontId="9" fillId="2" borderId="1" xfId="1" applyFont="1" applyFill="1" applyBorder="1" applyAlignment="1" applyProtection="1">
      <alignment wrapText="1"/>
      <protection locked="0"/>
    </xf>
    <xf numFmtId="0" fontId="8" fillId="8" borderId="1" xfId="0" applyFont="1" applyFill="1" applyBorder="1"/>
    <xf numFmtId="0" fontId="8" fillId="0" borderId="0" xfId="0" applyFont="1" applyAlignment="1">
      <alignment wrapText="1"/>
    </xf>
    <xf numFmtId="0" fontId="7" fillId="3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12" fillId="2" borderId="1" xfId="0" applyFont="1" applyFill="1" applyBorder="1" applyAlignment="1">
      <alignment wrapText="1"/>
    </xf>
    <xf numFmtId="0" fontId="12" fillId="2" borderId="1" xfId="0" applyFont="1" applyFill="1" applyBorder="1" applyAlignment="1"/>
    <xf numFmtId="0" fontId="9" fillId="10" borderId="1" xfId="0" applyFont="1" applyFill="1" applyBorder="1" applyAlignment="1"/>
    <xf numFmtId="0" fontId="8" fillId="10" borderId="1" xfId="0" applyFont="1" applyFill="1" applyBorder="1" applyAlignment="1">
      <alignment wrapText="1"/>
    </xf>
    <xf numFmtId="0" fontId="8" fillId="8" borderId="1" xfId="0" applyFont="1" applyFill="1" applyBorder="1" applyAlignment="1">
      <alignment wrapText="1"/>
    </xf>
    <xf numFmtId="0" fontId="9" fillId="2" borderId="1" xfId="0" applyFont="1" applyFill="1" applyBorder="1" applyAlignment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2" fontId="4" fillId="5" borderId="1" xfId="2" applyNumberFormat="1" applyFont="1" applyFill="1" applyBorder="1" applyAlignment="1" applyProtection="1">
      <alignment horizontal="center" wrapText="1"/>
      <protection hidden="1"/>
    </xf>
    <xf numFmtId="0" fontId="7" fillId="3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2" fontId="7" fillId="7" borderId="1" xfId="2" applyNumberFormat="1" applyFont="1" applyFill="1" applyBorder="1" applyAlignment="1" applyProtection="1">
      <alignment horizontal="center" wrapText="1"/>
      <protection hidden="1"/>
    </xf>
    <xf numFmtId="0" fontId="10" fillId="9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2" fontId="12" fillId="2" borderId="1" xfId="2" applyNumberFormat="1" applyFont="1" applyFill="1" applyBorder="1" applyAlignment="1" applyProtection="1">
      <alignment horizontal="justify" wrapText="1"/>
      <protection hidden="1"/>
    </xf>
    <xf numFmtId="2" fontId="6" fillId="2" borderId="1" xfId="2" applyNumberFormat="1" applyFont="1" applyFill="1" applyBorder="1" applyAlignment="1" applyProtection="1">
      <alignment horizontal="justify" wrapText="1"/>
      <protection hidden="1"/>
    </xf>
    <xf numFmtId="0" fontId="6" fillId="2" borderId="1" xfId="1" applyFont="1" applyFill="1" applyBorder="1" applyAlignment="1" applyProtection="1">
      <alignment wrapText="1"/>
      <protection hidden="1"/>
    </xf>
    <xf numFmtId="2" fontId="9" fillId="2" borderId="5" xfId="2" applyNumberFormat="1" applyFont="1" applyFill="1" applyBorder="1" applyAlignment="1" applyProtection="1">
      <alignment horizontal="justify" wrapText="1"/>
      <protection hidden="1"/>
    </xf>
    <xf numFmtId="0" fontId="6" fillId="2" borderId="5" xfId="1" applyFont="1" applyFill="1" applyBorder="1" applyAlignment="1" applyProtection="1">
      <alignment wrapText="1"/>
      <protection hidden="1"/>
    </xf>
    <xf numFmtId="164" fontId="13" fillId="2" borderId="0" xfId="1" applyNumberFormat="1" applyFont="1" applyFill="1" applyAlignment="1" applyProtection="1">
      <alignment horizontal="left" wrapText="1"/>
      <protection hidden="1"/>
    </xf>
  </cellXfs>
  <cellStyles count="4">
    <cellStyle name="Nor}al" xfId="1"/>
    <cellStyle name="Normal" xfId="0" builtinId="0"/>
    <cellStyle name="Normal 2" xfId="3"/>
    <cellStyle name="Normal_Ram Lakhani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F28" sqref="A1:XFD1048576"/>
    </sheetView>
  </sheetViews>
  <sheetFormatPr defaultRowHeight="12" x14ac:dyDescent="0.3"/>
  <cols>
    <col min="1" max="1" width="43.08984375" style="4" bestFit="1" customWidth="1"/>
    <col min="2" max="2" width="13.81640625" style="4" customWidth="1"/>
    <col min="3" max="3" width="70.81640625" style="4" bestFit="1" customWidth="1"/>
    <col min="4" max="4" width="5.36328125" style="4" customWidth="1"/>
    <col min="5" max="5" width="12.26953125" style="4" customWidth="1"/>
    <col min="6" max="16384" width="8.7265625" style="4"/>
  </cols>
  <sheetData>
    <row r="1" spans="1:7" s="1" customFormat="1" x14ac:dyDescent="0.3">
      <c r="A1" s="35" t="s">
        <v>0</v>
      </c>
      <c r="B1" s="35"/>
      <c r="C1" s="35"/>
    </row>
    <row r="2" spans="1:7" x14ac:dyDescent="0.3">
      <c r="A2" s="2"/>
      <c r="B2" s="3" t="s">
        <v>116</v>
      </c>
      <c r="C2" s="3" t="s">
        <v>117</v>
      </c>
      <c r="E2" s="36" t="s">
        <v>140</v>
      </c>
      <c r="F2" s="36"/>
      <c r="G2" s="5"/>
    </row>
    <row r="3" spans="1:7" x14ac:dyDescent="0.3">
      <c r="A3" s="6" t="s">
        <v>1</v>
      </c>
      <c r="B3" s="7" t="s">
        <v>118</v>
      </c>
      <c r="C3" s="7"/>
      <c r="E3" s="7" t="s">
        <v>141</v>
      </c>
      <c r="F3" s="7" t="s">
        <v>142</v>
      </c>
    </row>
    <row r="4" spans="1:7" x14ac:dyDescent="0.3">
      <c r="A4" s="6" t="s">
        <v>2</v>
      </c>
      <c r="B4" s="7" t="s">
        <v>153</v>
      </c>
      <c r="C4" s="7"/>
      <c r="E4" s="7" t="s">
        <v>143</v>
      </c>
      <c r="F4" s="7" t="s">
        <v>144</v>
      </c>
    </row>
    <row r="5" spans="1:7" x14ac:dyDescent="0.3">
      <c r="A5" s="6" t="s">
        <v>3</v>
      </c>
      <c r="B5" s="7" t="s">
        <v>154</v>
      </c>
      <c r="C5" s="7"/>
      <c r="E5" s="7" t="s">
        <v>145</v>
      </c>
      <c r="F5" s="7" t="s">
        <v>146</v>
      </c>
    </row>
    <row r="6" spans="1:7" x14ac:dyDescent="0.3">
      <c r="A6" s="8" t="s">
        <v>78</v>
      </c>
      <c r="B6" s="9" t="s">
        <v>124</v>
      </c>
      <c r="C6" s="10" t="str">
        <f>_xlfn.CONCAT(B3,F3,B4,F3,B5)</f>
        <v>SALES + OIBI + OINBI</v>
      </c>
      <c r="E6" s="7" t="s">
        <v>147</v>
      </c>
      <c r="F6" s="7" t="s">
        <v>148</v>
      </c>
    </row>
    <row r="7" spans="1:7" x14ac:dyDescent="0.3">
      <c r="A7" s="6" t="s">
        <v>4</v>
      </c>
      <c r="B7" s="7" t="s">
        <v>119</v>
      </c>
      <c r="C7" s="7"/>
      <c r="E7" s="7" t="s">
        <v>151</v>
      </c>
      <c r="F7" s="7" t="s">
        <v>150</v>
      </c>
    </row>
    <row r="8" spans="1:7" x14ac:dyDescent="0.3">
      <c r="A8" s="6" t="s">
        <v>5</v>
      </c>
      <c r="B8" s="7" t="s">
        <v>121</v>
      </c>
      <c r="C8" s="7"/>
      <c r="E8" s="7" t="s">
        <v>152</v>
      </c>
      <c r="F8" s="7" t="s">
        <v>149</v>
      </c>
    </row>
    <row r="9" spans="1:7" x14ac:dyDescent="0.3">
      <c r="A9" s="6" t="s">
        <v>6</v>
      </c>
      <c r="B9" s="7" t="s">
        <v>120</v>
      </c>
      <c r="C9" s="7"/>
    </row>
    <row r="10" spans="1:7" x14ac:dyDescent="0.3">
      <c r="A10" s="6" t="s">
        <v>7</v>
      </c>
      <c r="B10" s="7" t="s">
        <v>157</v>
      </c>
      <c r="C10" s="7"/>
    </row>
    <row r="11" spans="1:7" x14ac:dyDescent="0.3">
      <c r="A11" s="8" t="s">
        <v>8</v>
      </c>
      <c r="B11" s="9" t="s">
        <v>123</v>
      </c>
      <c r="C11" s="9" t="str">
        <f>_xlfn.CONCAT(B7,F3,B8,F4,B9,F3,B10)</f>
        <v>OS + PUR - CS + DEXP</v>
      </c>
      <c r="E11" s="32" t="s">
        <v>348</v>
      </c>
      <c r="F11" s="9"/>
    </row>
    <row r="12" spans="1:7" x14ac:dyDescent="0.3">
      <c r="A12" s="8" t="s">
        <v>9</v>
      </c>
      <c r="B12" s="9" t="s">
        <v>125</v>
      </c>
      <c r="C12" s="9" t="str">
        <f>_xlfn.CONCAT(B6,F4,B11)</f>
        <v>TOINC - COGS</v>
      </c>
    </row>
    <row r="13" spans="1:7" x14ac:dyDescent="0.3">
      <c r="A13" s="8" t="s">
        <v>10</v>
      </c>
      <c r="B13" s="9" t="s">
        <v>126</v>
      </c>
      <c r="C13" s="9" t="str">
        <f>_xlfn.CONCAT(B6,F4,B11,F4,B5)</f>
        <v>TOINC - COGS - OINBI</v>
      </c>
    </row>
    <row r="14" spans="1:7" x14ac:dyDescent="0.3">
      <c r="A14" s="6" t="s">
        <v>11</v>
      </c>
      <c r="B14" s="7" t="s">
        <v>158</v>
      </c>
      <c r="C14" s="7"/>
    </row>
    <row r="15" spans="1:7" x14ac:dyDescent="0.3">
      <c r="A15" s="6" t="s">
        <v>12</v>
      </c>
      <c r="B15" s="7" t="s">
        <v>159</v>
      </c>
      <c r="C15" s="7"/>
    </row>
    <row r="16" spans="1:7" x14ac:dyDescent="0.3">
      <c r="A16" s="6" t="s">
        <v>13</v>
      </c>
      <c r="B16" s="7" t="s">
        <v>122</v>
      </c>
      <c r="C16" s="7"/>
    </row>
    <row r="17" spans="1:8" x14ac:dyDescent="0.3">
      <c r="A17" s="6" t="s">
        <v>14</v>
      </c>
      <c r="B17" s="7" t="s">
        <v>127</v>
      </c>
      <c r="C17" s="7"/>
    </row>
    <row r="18" spans="1:8" x14ac:dyDescent="0.3">
      <c r="A18" s="6" t="s">
        <v>15</v>
      </c>
      <c r="B18" s="7" t="s">
        <v>128</v>
      </c>
      <c r="C18" s="7"/>
    </row>
    <row r="19" spans="1:8" x14ac:dyDescent="0.3">
      <c r="A19" s="6" t="s">
        <v>16</v>
      </c>
      <c r="B19" s="7" t="s">
        <v>129</v>
      </c>
      <c r="C19" s="7"/>
    </row>
    <row r="20" spans="1:8" x14ac:dyDescent="0.3">
      <c r="A20" s="6" t="s">
        <v>17</v>
      </c>
      <c r="B20" s="7" t="s">
        <v>130</v>
      </c>
      <c r="C20" s="7"/>
    </row>
    <row r="21" spans="1:8" x14ac:dyDescent="0.3">
      <c r="A21" s="6" t="s">
        <v>18</v>
      </c>
      <c r="B21" s="7" t="s">
        <v>131</v>
      </c>
      <c r="C21" s="7"/>
    </row>
    <row r="22" spans="1:8" x14ac:dyDescent="0.3">
      <c r="A22" s="8" t="s">
        <v>155</v>
      </c>
      <c r="B22" s="9" t="s">
        <v>156</v>
      </c>
      <c r="C22" s="9" t="str">
        <f>_xlfn.CONCAT(B14,F3,B15,F3,B16,F3,B17,F3,B18,F3,B19,F3,B20,F3,B21)</f>
        <v>ADEXP + SDEXP + DEP + INTBANK + INTOP + NONCASHEXP + SALPD + INTPD</v>
      </c>
    </row>
    <row r="23" spans="1:8" x14ac:dyDescent="0.3">
      <c r="A23" s="8" t="s">
        <v>19</v>
      </c>
      <c r="B23" s="9" t="s">
        <v>132</v>
      </c>
      <c r="C23" s="9" t="str">
        <f>_xlfn.CONCAT(B12,F4,B22)</f>
        <v>GP - TOTEXP</v>
      </c>
    </row>
    <row r="24" spans="1:8" x14ac:dyDescent="0.3">
      <c r="A24" s="8" t="s">
        <v>20</v>
      </c>
      <c r="B24" s="9" t="s">
        <v>133</v>
      </c>
      <c r="C24" s="9" t="str">
        <f>_xlfn.CONCAT(B13,F4,B22)</f>
        <v>GPNBI - TOTEXP</v>
      </c>
    </row>
    <row r="25" spans="1:8" x14ac:dyDescent="0.3">
      <c r="A25" s="6" t="s">
        <v>21</v>
      </c>
      <c r="B25" s="7" t="s">
        <v>137</v>
      </c>
      <c r="C25" s="7"/>
    </row>
    <row r="26" spans="1:8" x14ac:dyDescent="0.3">
      <c r="A26" s="8" t="s">
        <v>22</v>
      </c>
      <c r="B26" s="9" t="s">
        <v>134</v>
      </c>
      <c r="C26" s="9" t="str">
        <f>_xlfn.CONCAT(B23,F4,B25)</f>
        <v>PBT - TAX</v>
      </c>
    </row>
    <row r="27" spans="1:8" x14ac:dyDescent="0.3">
      <c r="A27" s="8" t="s">
        <v>23</v>
      </c>
      <c r="B27" s="9" t="s">
        <v>135</v>
      </c>
      <c r="C27" s="9" t="str">
        <f>_xlfn.CONCAT(B24,F4,B25)</f>
        <v>PBTNBI - TAX</v>
      </c>
    </row>
    <row r="28" spans="1:8" x14ac:dyDescent="0.3">
      <c r="A28" s="8" t="s">
        <v>60</v>
      </c>
      <c r="B28" s="9" t="s">
        <v>136</v>
      </c>
      <c r="C28" s="9" t="str">
        <f>_xlfn.CONCAT(B27,F3,B16,F3,B19)</f>
        <v>PATNBI + DEP + NONCASHEXP</v>
      </c>
    </row>
    <row r="29" spans="1:8" ht="24" x14ac:dyDescent="0.3">
      <c r="A29" s="8" t="s">
        <v>61</v>
      </c>
      <c r="B29" s="9" t="s">
        <v>138</v>
      </c>
      <c r="C29" s="9" t="str">
        <f>_xlfn.CONCAT(B28,F3,B20,F3,B21)</f>
        <v>CASHPNBI + SALPD + INTPD</v>
      </c>
    </row>
    <row r="30" spans="1:8" x14ac:dyDescent="0.3">
      <c r="A30" s="8" t="s">
        <v>62</v>
      </c>
      <c r="B30" s="9" t="s">
        <v>139</v>
      </c>
      <c r="C30" s="9" t="str">
        <f>_xlfn.CONCAT(B13,F4,B14,F4,B15)</f>
        <v>GPNBI - ADEXP - SDEXP</v>
      </c>
    </row>
    <row r="32" spans="1:8" ht="14.5" x14ac:dyDescent="0.35">
      <c r="A32" s="37" t="s">
        <v>272</v>
      </c>
      <c r="B32" s="37"/>
      <c r="C32" s="37"/>
      <c r="E32" s="16" t="s">
        <v>349</v>
      </c>
      <c r="F32" s="15"/>
      <c r="G32" s="15"/>
      <c r="H32" s="15"/>
    </row>
    <row r="33" spans="1:3" x14ac:dyDescent="0.3">
      <c r="A33" s="11" t="s">
        <v>273</v>
      </c>
      <c r="B33" s="11"/>
      <c r="C33" s="11" t="s">
        <v>274</v>
      </c>
    </row>
    <row r="34" spans="1:3" x14ac:dyDescent="0.3">
      <c r="A34" s="11" t="s">
        <v>275</v>
      </c>
      <c r="B34" s="11"/>
      <c r="C34" s="11" t="s">
        <v>276</v>
      </c>
    </row>
    <row r="35" spans="1:3" x14ac:dyDescent="0.3">
      <c r="A35" s="11" t="s">
        <v>277</v>
      </c>
      <c r="B35" s="11"/>
      <c r="C35" s="11" t="s">
        <v>278</v>
      </c>
    </row>
    <row r="36" spans="1:3" x14ac:dyDescent="0.3">
      <c r="A36" s="11"/>
      <c r="B36" s="11"/>
      <c r="C36" s="11"/>
    </row>
    <row r="37" spans="1:3" x14ac:dyDescent="0.3">
      <c r="A37" s="11"/>
      <c r="B37" s="11"/>
      <c r="C37" s="11"/>
    </row>
    <row r="38" spans="1:3" x14ac:dyDescent="0.3">
      <c r="A38" s="11"/>
      <c r="B38" s="11"/>
      <c r="C38" s="11"/>
    </row>
    <row r="39" spans="1:3" x14ac:dyDescent="0.3">
      <c r="A39" s="11"/>
      <c r="B39" s="11"/>
      <c r="C39" s="11"/>
    </row>
    <row r="40" spans="1:3" x14ac:dyDescent="0.3">
      <c r="A40" s="11"/>
      <c r="B40" s="11"/>
      <c r="C40" s="11"/>
    </row>
    <row r="41" spans="1:3" x14ac:dyDescent="0.3">
      <c r="A41" s="11"/>
      <c r="B41" s="11"/>
      <c r="C41" s="11"/>
    </row>
    <row r="42" spans="1:3" x14ac:dyDescent="0.3">
      <c r="A42" s="11"/>
      <c r="B42" s="11"/>
      <c r="C42" s="11"/>
    </row>
    <row r="43" spans="1:3" x14ac:dyDescent="0.3">
      <c r="A43" s="11"/>
      <c r="B43" s="11"/>
      <c r="C43" s="11"/>
    </row>
  </sheetData>
  <mergeCells count="3">
    <mergeCell ref="A1:C1"/>
    <mergeCell ref="E2:F2"/>
    <mergeCell ref="A32:C3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F49" sqref="A1:XFD1048576"/>
    </sheetView>
  </sheetViews>
  <sheetFormatPr defaultRowHeight="12" x14ac:dyDescent="0.3"/>
  <cols>
    <col min="1" max="1" width="57.7265625" style="4" customWidth="1"/>
    <col min="2" max="2" width="18.90625" style="4" customWidth="1"/>
    <col min="3" max="3" width="59.7265625" style="4" customWidth="1"/>
    <col min="4" max="4" width="3.26953125" style="4" customWidth="1"/>
    <col min="5" max="5" width="10.453125" style="4" bestFit="1" customWidth="1"/>
    <col min="6" max="6" width="9.453125" style="4" customWidth="1"/>
    <col min="7" max="16384" width="8.7265625" style="4"/>
  </cols>
  <sheetData>
    <row r="1" spans="1:8" x14ac:dyDescent="0.3">
      <c r="A1" s="35" t="s">
        <v>24</v>
      </c>
      <c r="B1" s="35"/>
      <c r="C1" s="35"/>
    </row>
    <row r="2" spans="1:8" x14ac:dyDescent="0.3">
      <c r="A2" s="17"/>
      <c r="B2" s="14" t="s">
        <v>116</v>
      </c>
      <c r="C2" s="14" t="s">
        <v>117</v>
      </c>
      <c r="E2" s="36" t="s">
        <v>140</v>
      </c>
      <c r="F2" s="36"/>
    </row>
    <row r="3" spans="1:8" x14ac:dyDescent="0.3">
      <c r="A3" s="38" t="s">
        <v>25</v>
      </c>
      <c r="B3" s="38"/>
      <c r="C3" s="38"/>
      <c r="E3" s="7" t="s">
        <v>141</v>
      </c>
      <c r="F3" s="7" t="s">
        <v>142</v>
      </c>
    </row>
    <row r="4" spans="1:8" x14ac:dyDescent="0.3">
      <c r="A4" s="6" t="s">
        <v>26</v>
      </c>
      <c r="B4" s="7" t="s">
        <v>195</v>
      </c>
      <c r="C4" s="7"/>
      <c r="E4" s="7" t="s">
        <v>143</v>
      </c>
      <c r="F4" s="7" t="s">
        <v>144</v>
      </c>
    </row>
    <row r="5" spans="1:8" x14ac:dyDescent="0.3">
      <c r="A5" s="6" t="s">
        <v>27</v>
      </c>
      <c r="B5" s="7" t="s">
        <v>161</v>
      </c>
      <c r="C5" s="7"/>
      <c r="E5" s="7" t="s">
        <v>145</v>
      </c>
      <c r="F5" s="7" t="s">
        <v>146</v>
      </c>
    </row>
    <row r="6" spans="1:8" x14ac:dyDescent="0.3">
      <c r="A6" s="6" t="s">
        <v>28</v>
      </c>
      <c r="B6" s="7" t="s">
        <v>162</v>
      </c>
      <c r="C6" s="7"/>
      <c r="E6" s="7" t="s">
        <v>147</v>
      </c>
      <c r="F6" s="7" t="s">
        <v>148</v>
      </c>
    </row>
    <row r="7" spans="1:8" x14ac:dyDescent="0.3">
      <c r="A7" s="18" t="s">
        <v>29</v>
      </c>
      <c r="B7" s="9" t="s">
        <v>163</v>
      </c>
      <c r="C7" s="9" t="str">
        <f>_xlfn.CONCAT(B4,F3,B5,F3,B6,F3,'P&amp;L'!B17)</f>
        <v>SHCAP + RES&amp;SURP + PROFOW + INTBANK</v>
      </c>
      <c r="E7" s="7" t="s">
        <v>151</v>
      </c>
      <c r="F7" s="7" t="s">
        <v>150</v>
      </c>
    </row>
    <row r="8" spans="1:8" x14ac:dyDescent="0.3">
      <c r="A8" s="6" t="s">
        <v>30</v>
      </c>
      <c r="B8" s="7" t="s">
        <v>164</v>
      </c>
      <c r="C8" s="7"/>
      <c r="E8" s="7" t="s">
        <v>152</v>
      </c>
      <c r="F8" s="7" t="s">
        <v>149</v>
      </c>
    </row>
    <row r="9" spans="1:8" x14ac:dyDescent="0.3">
      <c r="A9" s="19" t="s">
        <v>352</v>
      </c>
      <c r="B9" s="9" t="s">
        <v>212</v>
      </c>
      <c r="C9" s="9" t="str">
        <f>_xlfn.CONCAT(B7,F4,B30,F4,B31,F4,B36,F4,B40,F4,B43)</f>
        <v>TNW - GROUPINVNBI - DEADINV - DEBTMORE6MON - L&amp;APD - MISCEXP</v>
      </c>
    </row>
    <row r="10" spans="1:8" x14ac:dyDescent="0.3">
      <c r="A10" s="6" t="s">
        <v>31</v>
      </c>
      <c r="B10" s="7" t="s">
        <v>165</v>
      </c>
      <c r="C10" s="7"/>
    </row>
    <row r="11" spans="1:8" x14ac:dyDescent="0.3">
      <c r="A11" s="6" t="s">
        <v>32</v>
      </c>
      <c r="B11" s="7" t="s">
        <v>166</v>
      </c>
      <c r="C11" s="7"/>
      <c r="E11" s="23"/>
      <c r="F11" s="23"/>
      <c r="G11" s="23"/>
      <c r="H11" s="23"/>
    </row>
    <row r="12" spans="1:8" x14ac:dyDescent="0.3">
      <c r="A12" s="6" t="s">
        <v>33</v>
      </c>
      <c r="B12" s="7" t="s">
        <v>167</v>
      </c>
      <c r="C12" s="7"/>
      <c r="E12" s="29" t="s">
        <v>348</v>
      </c>
      <c r="F12" s="30"/>
      <c r="G12" s="23"/>
      <c r="H12" s="23"/>
    </row>
    <row r="13" spans="1:8" x14ac:dyDescent="0.3">
      <c r="A13" s="19" t="s">
        <v>34</v>
      </c>
      <c r="B13" s="9" t="s">
        <v>205</v>
      </c>
      <c r="C13" s="9" t="str">
        <f>_xlfn.CONCAT(B10,F3,B11,F3,B12)</f>
        <v>LTLOANS + WCLIMIT + UNSECLOANSBANKS</v>
      </c>
    </row>
    <row r="14" spans="1:8" x14ac:dyDescent="0.3">
      <c r="A14" s="6" t="s">
        <v>35</v>
      </c>
      <c r="B14" s="7" t="s">
        <v>168</v>
      </c>
      <c r="C14" s="7"/>
    </row>
    <row r="15" spans="1:8" x14ac:dyDescent="0.3">
      <c r="A15" s="19" t="s">
        <v>36</v>
      </c>
      <c r="B15" s="9" t="s">
        <v>160</v>
      </c>
      <c r="C15" s="9" t="str">
        <f>_xlfn.CONCAT(B16,F3,B17,F3,B18)</f>
        <v>DEFTAXLIAB + SUNCRED + OTHLIAB</v>
      </c>
    </row>
    <row r="16" spans="1:8" x14ac:dyDescent="0.3">
      <c r="A16" s="6" t="s">
        <v>37</v>
      </c>
      <c r="B16" s="7" t="s">
        <v>169</v>
      </c>
      <c r="C16" s="7"/>
    </row>
    <row r="17" spans="1:3" x14ac:dyDescent="0.3">
      <c r="A17" s="6" t="s">
        <v>38</v>
      </c>
      <c r="B17" s="7" t="s">
        <v>170</v>
      </c>
      <c r="C17" s="7"/>
    </row>
    <row r="18" spans="1:3" x14ac:dyDescent="0.3">
      <c r="A18" s="6" t="s">
        <v>39</v>
      </c>
      <c r="B18" s="7" t="s">
        <v>171</v>
      </c>
      <c r="C18" s="7"/>
    </row>
    <row r="19" spans="1:3" x14ac:dyDescent="0.3">
      <c r="A19" s="19" t="s">
        <v>40</v>
      </c>
      <c r="B19" s="9" t="s">
        <v>172</v>
      </c>
      <c r="C19" s="9" t="str">
        <f>_xlfn.CONCAT(B13,F3,B15)</f>
        <v>TOTALOUTBW + CL</v>
      </c>
    </row>
    <row r="20" spans="1:3" x14ac:dyDescent="0.3">
      <c r="A20" s="18" t="s">
        <v>41</v>
      </c>
      <c r="B20" s="9" t="s">
        <v>173</v>
      </c>
      <c r="C20" s="9" t="str">
        <f>_xlfn.CONCAT(B9,F3,B13,F3,B15,F3,B8)</f>
        <v>ADJUSTEDNW + TOTALOUTBW + CL + REVRES</v>
      </c>
    </row>
    <row r="21" spans="1:3" x14ac:dyDescent="0.3">
      <c r="A21" s="38" t="s">
        <v>42</v>
      </c>
      <c r="B21" s="38"/>
      <c r="C21" s="38"/>
    </row>
    <row r="22" spans="1:3" x14ac:dyDescent="0.3">
      <c r="A22" s="6" t="s">
        <v>43</v>
      </c>
      <c r="B22" s="7" t="s">
        <v>174</v>
      </c>
      <c r="C22" s="7"/>
    </row>
    <row r="23" spans="1:3" x14ac:dyDescent="0.3">
      <c r="A23" s="6" t="s">
        <v>44</v>
      </c>
      <c r="B23" s="7" t="s">
        <v>175</v>
      </c>
      <c r="C23" s="7"/>
    </row>
    <row r="24" spans="1:3" x14ac:dyDescent="0.3">
      <c r="A24" s="6" t="s">
        <v>45</v>
      </c>
      <c r="B24" s="7" t="s">
        <v>176</v>
      </c>
      <c r="C24" s="7"/>
    </row>
    <row r="25" spans="1:3" x14ac:dyDescent="0.3">
      <c r="A25" s="6" t="s">
        <v>46</v>
      </c>
      <c r="B25" s="7" t="s">
        <v>177</v>
      </c>
      <c r="C25" s="7"/>
    </row>
    <row r="26" spans="1:3" x14ac:dyDescent="0.3">
      <c r="A26" s="19" t="s">
        <v>47</v>
      </c>
      <c r="B26" s="9" t="s">
        <v>178</v>
      </c>
      <c r="C26" s="9" t="str">
        <f>_xlfn.CONCAT(B22,F3,B23,F3,B24,F3,B25)</f>
        <v>TANGASSETS + L&amp;B + OTHFIXEDASSETS + ACCDEP</v>
      </c>
    </row>
    <row r="27" spans="1:3" x14ac:dyDescent="0.3">
      <c r="A27" s="19" t="s">
        <v>48</v>
      </c>
      <c r="B27" s="9" t="s">
        <v>180</v>
      </c>
      <c r="C27" s="9" t="str">
        <f>_xlfn.CONCAT(B28,F3,B29,F3,B30,F3,B31)</f>
        <v>LIQINV + GROUPINVBI + GROUPINVNBI + DEADINV</v>
      </c>
    </row>
    <row r="28" spans="1:3" x14ac:dyDescent="0.3">
      <c r="A28" s="6" t="s">
        <v>63</v>
      </c>
      <c r="B28" s="7" t="s">
        <v>181</v>
      </c>
      <c r="C28" s="7"/>
    </row>
    <row r="29" spans="1:3" x14ac:dyDescent="0.3">
      <c r="A29" s="6" t="s">
        <v>64</v>
      </c>
      <c r="B29" s="7" t="s">
        <v>207</v>
      </c>
      <c r="C29" s="7"/>
    </row>
    <row r="30" spans="1:3" x14ac:dyDescent="0.3">
      <c r="A30" s="6" t="s">
        <v>65</v>
      </c>
      <c r="B30" s="7" t="s">
        <v>206</v>
      </c>
      <c r="C30" s="7"/>
    </row>
    <row r="31" spans="1:3" x14ac:dyDescent="0.3">
      <c r="A31" s="6" t="s">
        <v>49</v>
      </c>
      <c r="B31" s="7" t="s">
        <v>182</v>
      </c>
      <c r="C31" s="7"/>
    </row>
    <row r="32" spans="1:3" x14ac:dyDescent="0.3">
      <c r="A32" s="19" t="s">
        <v>50</v>
      </c>
      <c r="B32" s="9" t="s">
        <v>183</v>
      </c>
      <c r="C32" s="9" t="str">
        <f>_xlfn.CONCAT(B34,F3,B38,F3,B35,F3,B39)</f>
        <v>INVEN + CASH&amp;BANK + RECVORDEBTORS + L&amp;A</v>
      </c>
    </row>
    <row r="33" spans="1:8" x14ac:dyDescent="0.3">
      <c r="A33" s="6" t="s">
        <v>51</v>
      </c>
      <c r="B33" s="7" t="s">
        <v>184</v>
      </c>
      <c r="C33" s="7"/>
    </row>
    <row r="34" spans="1:8" x14ac:dyDescent="0.3">
      <c r="A34" s="6" t="s">
        <v>52</v>
      </c>
      <c r="B34" s="7" t="s">
        <v>185</v>
      </c>
      <c r="C34" s="7"/>
    </row>
    <row r="35" spans="1:8" x14ac:dyDescent="0.3">
      <c r="A35" s="19" t="s">
        <v>53</v>
      </c>
      <c r="B35" s="9" t="s">
        <v>210</v>
      </c>
      <c r="C35" s="9" t="str">
        <f>_xlfn.CONCAT(B36,F3,B37)</f>
        <v>DEBTMORE6MON + DEBTLESS6MON</v>
      </c>
    </row>
    <row r="36" spans="1:8" x14ac:dyDescent="0.3">
      <c r="A36" s="6" t="s">
        <v>208</v>
      </c>
      <c r="B36" s="7" t="s">
        <v>186</v>
      </c>
      <c r="C36" s="7"/>
    </row>
    <row r="37" spans="1:8" x14ac:dyDescent="0.3">
      <c r="A37" s="6" t="s">
        <v>209</v>
      </c>
      <c r="B37" s="7" t="s">
        <v>187</v>
      </c>
      <c r="C37" s="7"/>
    </row>
    <row r="38" spans="1:8" x14ac:dyDescent="0.3">
      <c r="A38" s="6" t="s">
        <v>54</v>
      </c>
      <c r="B38" s="7" t="s">
        <v>188</v>
      </c>
      <c r="C38" s="7"/>
    </row>
    <row r="39" spans="1:8" x14ac:dyDescent="0.3">
      <c r="A39" s="19" t="s">
        <v>55</v>
      </c>
      <c r="B39" s="9" t="s">
        <v>179</v>
      </c>
      <c r="C39" s="9" t="str">
        <f>_xlfn.CONCAT(B40,F3,B41)</f>
        <v>L&amp;APD + L&amp;AOTH</v>
      </c>
    </row>
    <row r="40" spans="1:8" x14ac:dyDescent="0.3">
      <c r="A40" s="6" t="s">
        <v>56</v>
      </c>
      <c r="B40" s="7" t="s">
        <v>189</v>
      </c>
      <c r="C40" s="7"/>
    </row>
    <row r="41" spans="1:8" x14ac:dyDescent="0.3">
      <c r="A41" s="6" t="s">
        <v>66</v>
      </c>
      <c r="B41" s="7" t="s">
        <v>190</v>
      </c>
      <c r="C41" s="7"/>
    </row>
    <row r="42" spans="1:8" x14ac:dyDescent="0.3">
      <c r="A42" s="6" t="s">
        <v>57</v>
      </c>
      <c r="B42" s="7" t="s">
        <v>191</v>
      </c>
      <c r="C42" s="7"/>
    </row>
    <row r="43" spans="1:8" x14ac:dyDescent="0.3">
      <c r="A43" s="6" t="s">
        <v>58</v>
      </c>
      <c r="B43" s="7" t="s">
        <v>192</v>
      </c>
      <c r="C43" s="7"/>
    </row>
    <row r="44" spans="1:8" x14ac:dyDescent="0.3">
      <c r="A44" s="20" t="s">
        <v>59</v>
      </c>
      <c r="B44" s="9" t="s">
        <v>193</v>
      </c>
      <c r="C44" s="9" t="str">
        <f>_xlfn.CONCAT(B26,F3,B27,F3,B32,F3,B42,F3,B43)</f>
        <v>NETFIXEDASSETS + INV + CA + OCA + MISCEXP</v>
      </c>
    </row>
    <row r="45" spans="1:8" x14ac:dyDescent="0.3">
      <c r="A45" s="21" t="s">
        <v>79</v>
      </c>
      <c r="B45" s="9" t="s">
        <v>194</v>
      </c>
      <c r="C45" s="9" t="str">
        <f>_xlfn.CONCAT(B44,F4,B20)</f>
        <v>TOTASSETS - TOTLIAB</v>
      </c>
    </row>
    <row r="47" spans="1:8" x14ac:dyDescent="0.3">
      <c r="A47" s="37" t="s">
        <v>272</v>
      </c>
      <c r="B47" s="37"/>
      <c r="C47" s="37"/>
      <c r="E47" s="16" t="s">
        <v>349</v>
      </c>
      <c r="F47" s="22"/>
      <c r="G47" s="22"/>
      <c r="H47" s="22"/>
    </row>
    <row r="48" spans="1:8" x14ac:dyDescent="0.3">
      <c r="A48" s="11" t="s">
        <v>277</v>
      </c>
      <c r="B48" s="11"/>
      <c r="C48" s="11" t="s">
        <v>278</v>
      </c>
    </row>
    <row r="49" spans="1:3" x14ac:dyDescent="0.3">
      <c r="A49" s="11" t="s">
        <v>279</v>
      </c>
      <c r="B49" s="11"/>
      <c r="C49" s="11" t="s">
        <v>280</v>
      </c>
    </row>
    <row r="50" spans="1:3" ht="24" x14ac:dyDescent="0.3">
      <c r="A50" s="11" t="s">
        <v>350</v>
      </c>
      <c r="B50" s="11"/>
      <c r="C50" s="11" t="s">
        <v>281</v>
      </c>
    </row>
    <row r="51" spans="1:3" s="5" customFormat="1" ht="72" x14ac:dyDescent="0.3">
      <c r="A51" s="12" t="s">
        <v>353</v>
      </c>
      <c r="B51" s="12"/>
      <c r="C51" s="12" t="s">
        <v>282</v>
      </c>
    </row>
    <row r="52" spans="1:3" x14ac:dyDescent="0.3">
      <c r="A52" s="11" t="s">
        <v>283</v>
      </c>
      <c r="B52" s="11"/>
      <c r="C52" s="11" t="s">
        <v>284</v>
      </c>
    </row>
    <row r="53" spans="1:3" x14ac:dyDescent="0.3">
      <c r="A53" s="11" t="s">
        <v>351</v>
      </c>
      <c r="B53" s="11"/>
      <c r="C53" s="11" t="s">
        <v>285</v>
      </c>
    </row>
    <row r="54" spans="1:3" x14ac:dyDescent="0.3">
      <c r="A54" s="11"/>
      <c r="B54" s="11"/>
      <c r="C54" s="11"/>
    </row>
    <row r="55" spans="1:3" x14ac:dyDescent="0.3">
      <c r="A55" s="11"/>
      <c r="B55" s="11"/>
      <c r="C55" s="11"/>
    </row>
    <row r="56" spans="1:3" x14ac:dyDescent="0.3">
      <c r="A56" s="11"/>
      <c r="B56" s="11"/>
      <c r="C56" s="11"/>
    </row>
  </sheetData>
  <mergeCells count="5">
    <mergeCell ref="A1:C1"/>
    <mergeCell ref="A3:C3"/>
    <mergeCell ref="A21:C21"/>
    <mergeCell ref="E2:F2"/>
    <mergeCell ref="A47:C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G6" sqref="A1:XFD1048576"/>
    </sheetView>
  </sheetViews>
  <sheetFormatPr defaultRowHeight="12" x14ac:dyDescent="0.3"/>
  <cols>
    <col min="1" max="1" width="43.36328125" style="4" customWidth="1"/>
    <col min="2" max="2" width="18.08984375" style="4" customWidth="1"/>
    <col min="3" max="3" width="62" style="23" customWidth="1"/>
    <col min="4" max="4" width="4.54296875" style="4" customWidth="1"/>
    <col min="5" max="5" width="10.453125" style="4" bestFit="1" customWidth="1"/>
    <col min="6" max="6" width="9" style="4" customWidth="1"/>
    <col min="7" max="16384" width="8.7265625" style="4"/>
  </cols>
  <sheetData>
    <row r="1" spans="1:8" x14ac:dyDescent="0.3">
      <c r="A1" s="35" t="s">
        <v>115</v>
      </c>
      <c r="B1" s="35"/>
      <c r="C1" s="35"/>
    </row>
    <row r="2" spans="1:8" x14ac:dyDescent="0.3">
      <c r="A2" s="17"/>
      <c r="B2" s="33" t="s">
        <v>116</v>
      </c>
      <c r="C2" s="34" t="s">
        <v>117</v>
      </c>
      <c r="E2" s="36" t="s">
        <v>140</v>
      </c>
      <c r="F2" s="36"/>
    </row>
    <row r="3" spans="1:8" x14ac:dyDescent="0.3">
      <c r="A3" s="38" t="s">
        <v>80</v>
      </c>
      <c r="B3" s="38"/>
      <c r="C3" s="38"/>
      <c r="E3" s="7" t="s">
        <v>141</v>
      </c>
      <c r="F3" s="7" t="s">
        <v>142</v>
      </c>
    </row>
    <row r="4" spans="1:8" x14ac:dyDescent="0.3">
      <c r="A4" s="18" t="s">
        <v>81</v>
      </c>
      <c r="B4" s="9" t="s">
        <v>224</v>
      </c>
      <c r="C4" s="27" t="s">
        <v>19</v>
      </c>
      <c r="E4" s="7" t="s">
        <v>143</v>
      </c>
      <c r="F4" s="7" t="s">
        <v>144</v>
      </c>
    </row>
    <row r="5" spans="1:8" x14ac:dyDescent="0.3">
      <c r="A5" s="8" t="s">
        <v>82</v>
      </c>
      <c r="B5" s="9"/>
      <c r="C5" s="27"/>
      <c r="E5" s="7" t="s">
        <v>145</v>
      </c>
      <c r="F5" s="7" t="s">
        <v>146</v>
      </c>
    </row>
    <row r="6" spans="1:8" x14ac:dyDescent="0.3">
      <c r="A6" s="8" t="s">
        <v>13</v>
      </c>
      <c r="B6" s="9" t="s">
        <v>225</v>
      </c>
      <c r="C6" s="27" t="s">
        <v>13</v>
      </c>
      <c r="E6" s="7" t="s">
        <v>147</v>
      </c>
      <c r="F6" s="7" t="s">
        <v>148</v>
      </c>
    </row>
    <row r="7" spans="1:8" ht="24" x14ac:dyDescent="0.3">
      <c r="A7" s="8" t="s">
        <v>16</v>
      </c>
      <c r="B7" s="9" t="s">
        <v>226</v>
      </c>
      <c r="C7" s="41" t="s">
        <v>218</v>
      </c>
      <c r="E7" s="7" t="s">
        <v>151</v>
      </c>
      <c r="F7" s="7" t="s">
        <v>150</v>
      </c>
    </row>
    <row r="8" spans="1:8" x14ac:dyDescent="0.3">
      <c r="A8" s="8" t="s">
        <v>83</v>
      </c>
      <c r="B8" s="9" t="s">
        <v>227</v>
      </c>
      <c r="C8" s="27" t="s">
        <v>216</v>
      </c>
      <c r="E8" s="7" t="s">
        <v>152</v>
      </c>
      <c r="F8" s="7" t="s">
        <v>149</v>
      </c>
    </row>
    <row r="9" spans="1:8" x14ac:dyDescent="0.3">
      <c r="A9" s="8" t="s">
        <v>84</v>
      </c>
      <c r="B9" s="9" t="s">
        <v>228</v>
      </c>
      <c r="C9" s="27" t="s">
        <v>3</v>
      </c>
    </row>
    <row r="10" spans="1:8" x14ac:dyDescent="0.3">
      <c r="A10" s="42" t="s">
        <v>85</v>
      </c>
      <c r="B10" s="9" t="s">
        <v>229</v>
      </c>
      <c r="C10" s="27" t="s">
        <v>230</v>
      </c>
      <c r="E10" s="28" t="s">
        <v>347</v>
      </c>
      <c r="F10" s="28"/>
      <c r="G10" s="28"/>
      <c r="H10" s="28"/>
    </row>
    <row r="11" spans="1:8" x14ac:dyDescent="0.3">
      <c r="A11" s="8" t="s">
        <v>82</v>
      </c>
      <c r="B11" s="9"/>
      <c r="C11" s="27"/>
      <c r="E11" s="23"/>
      <c r="F11" s="23"/>
      <c r="G11" s="23"/>
      <c r="H11" s="23"/>
    </row>
    <row r="12" spans="1:8" x14ac:dyDescent="0.3">
      <c r="A12" s="8" t="s">
        <v>86</v>
      </c>
      <c r="B12" s="9" t="s">
        <v>231</v>
      </c>
      <c r="C12" s="27" t="s">
        <v>217</v>
      </c>
      <c r="E12" s="29" t="s">
        <v>348</v>
      </c>
      <c r="F12" s="30"/>
      <c r="G12" s="23"/>
      <c r="H12" s="23"/>
    </row>
    <row r="13" spans="1:8" x14ac:dyDescent="0.3">
      <c r="A13" s="8" t="s">
        <v>87</v>
      </c>
      <c r="B13" s="9" t="s">
        <v>232</v>
      </c>
      <c r="C13" s="27" t="s">
        <v>219</v>
      </c>
    </row>
    <row r="14" spans="1:8" x14ac:dyDescent="0.3">
      <c r="A14" s="8" t="s">
        <v>88</v>
      </c>
      <c r="B14" s="9" t="s">
        <v>233</v>
      </c>
      <c r="C14" s="27" t="s">
        <v>220</v>
      </c>
    </row>
    <row r="15" spans="1:8" ht="24" x14ac:dyDescent="0.3">
      <c r="A15" s="8" t="s">
        <v>89</v>
      </c>
      <c r="B15" s="9" t="s">
        <v>234</v>
      </c>
      <c r="C15" s="27" t="s">
        <v>221</v>
      </c>
    </row>
    <row r="16" spans="1:8" ht="24" x14ac:dyDescent="0.3">
      <c r="A16" s="8" t="s">
        <v>90</v>
      </c>
      <c r="B16" s="9" t="s">
        <v>235</v>
      </c>
      <c r="C16" s="27" t="s">
        <v>222</v>
      </c>
    </row>
    <row r="17" spans="1:3" x14ac:dyDescent="0.3">
      <c r="A17" s="8" t="s">
        <v>91</v>
      </c>
      <c r="B17" s="9" t="s">
        <v>236</v>
      </c>
      <c r="C17" s="27" t="s">
        <v>223</v>
      </c>
    </row>
    <row r="18" spans="1:3" x14ac:dyDescent="0.3">
      <c r="A18" s="42" t="s">
        <v>92</v>
      </c>
      <c r="B18" s="9" t="s">
        <v>238</v>
      </c>
      <c r="C18" s="27" t="s">
        <v>237</v>
      </c>
    </row>
    <row r="19" spans="1:3" x14ac:dyDescent="0.3">
      <c r="A19" s="8" t="s">
        <v>93</v>
      </c>
      <c r="B19" s="9" t="s">
        <v>239</v>
      </c>
      <c r="C19" s="27" t="s">
        <v>241</v>
      </c>
    </row>
    <row r="20" spans="1:3" x14ac:dyDescent="0.3">
      <c r="A20" s="42" t="s">
        <v>94</v>
      </c>
      <c r="B20" s="9" t="s">
        <v>240</v>
      </c>
      <c r="C20" s="27" t="s">
        <v>242</v>
      </c>
    </row>
    <row r="21" spans="1:3" x14ac:dyDescent="0.3">
      <c r="A21" s="38" t="s">
        <v>95</v>
      </c>
      <c r="B21" s="38"/>
      <c r="C21" s="38"/>
    </row>
    <row r="22" spans="1:3" ht="36" x14ac:dyDescent="0.3">
      <c r="A22" s="8" t="s">
        <v>96</v>
      </c>
      <c r="B22" s="9" t="s">
        <v>246</v>
      </c>
      <c r="C22" s="27" t="s">
        <v>243</v>
      </c>
    </row>
    <row r="23" spans="1:3" ht="54.5" customHeight="1" x14ac:dyDescent="0.3">
      <c r="A23" s="8" t="s">
        <v>97</v>
      </c>
      <c r="B23" s="9" t="s">
        <v>247</v>
      </c>
      <c r="C23" s="27" t="s">
        <v>244</v>
      </c>
    </row>
    <row r="24" spans="1:3" ht="36" x14ac:dyDescent="0.3">
      <c r="A24" s="8" t="s">
        <v>98</v>
      </c>
      <c r="B24" s="9" t="s">
        <v>248</v>
      </c>
      <c r="C24" s="27" t="s">
        <v>245</v>
      </c>
    </row>
    <row r="25" spans="1:3" x14ac:dyDescent="0.3">
      <c r="A25" s="8" t="s">
        <v>99</v>
      </c>
      <c r="B25" s="9" t="s">
        <v>249</v>
      </c>
      <c r="C25" s="27" t="s">
        <v>252</v>
      </c>
    </row>
    <row r="26" spans="1:3" x14ac:dyDescent="0.3">
      <c r="A26" s="8" t="str">
        <f>+A9</f>
        <v>Non Business Income (Dividend, Interest on FD,etc.)</v>
      </c>
      <c r="B26" s="9" t="s">
        <v>250</v>
      </c>
      <c r="C26" s="27" t="s">
        <v>3</v>
      </c>
    </row>
    <row r="27" spans="1:3" x14ac:dyDescent="0.3">
      <c r="A27" s="43" t="s">
        <v>100</v>
      </c>
      <c r="B27" s="9" t="s">
        <v>251</v>
      </c>
      <c r="C27" s="27" t="s">
        <v>253</v>
      </c>
    </row>
    <row r="28" spans="1:3" x14ac:dyDescent="0.3">
      <c r="A28" s="38" t="s">
        <v>101</v>
      </c>
      <c r="B28" s="38"/>
      <c r="C28" s="38"/>
    </row>
    <row r="29" spans="1:3" x14ac:dyDescent="0.3">
      <c r="A29" s="44" t="s">
        <v>102</v>
      </c>
      <c r="B29" s="9" t="s">
        <v>254</v>
      </c>
      <c r="C29" s="27" t="s">
        <v>259</v>
      </c>
    </row>
    <row r="30" spans="1:3" x14ac:dyDescent="0.3">
      <c r="A30" s="44" t="s">
        <v>103</v>
      </c>
      <c r="B30" s="9" t="s">
        <v>255</v>
      </c>
      <c r="C30" s="27" t="s">
        <v>260</v>
      </c>
    </row>
    <row r="31" spans="1:3" ht="24" x14ac:dyDescent="0.3">
      <c r="A31" s="44" t="s">
        <v>104</v>
      </c>
      <c r="B31" s="9" t="s">
        <v>256</v>
      </c>
      <c r="C31" s="27" t="s">
        <v>261</v>
      </c>
    </row>
    <row r="32" spans="1:3" x14ac:dyDescent="0.3">
      <c r="A32" s="44" t="s">
        <v>105</v>
      </c>
      <c r="B32" s="9" t="s">
        <v>257</v>
      </c>
      <c r="C32" s="27" t="s">
        <v>262</v>
      </c>
    </row>
    <row r="33" spans="1:3" x14ac:dyDescent="0.3">
      <c r="A33" s="45" t="s">
        <v>106</v>
      </c>
      <c r="B33" s="9" t="s">
        <v>258</v>
      </c>
      <c r="C33" s="27" t="s">
        <v>263</v>
      </c>
    </row>
    <row r="34" spans="1:3" x14ac:dyDescent="0.3">
      <c r="A34" s="44" t="s">
        <v>107</v>
      </c>
      <c r="B34" s="9" t="s">
        <v>267</v>
      </c>
      <c r="C34" s="27" t="s">
        <v>264</v>
      </c>
    </row>
    <row r="35" spans="1:3" x14ac:dyDescent="0.3">
      <c r="A35" s="44" t="s">
        <v>108</v>
      </c>
      <c r="B35" s="9" t="s">
        <v>269</v>
      </c>
      <c r="C35" s="27" t="s">
        <v>265</v>
      </c>
    </row>
    <row r="36" spans="1:3" x14ac:dyDescent="0.3">
      <c r="A36" s="44" t="s">
        <v>109</v>
      </c>
      <c r="B36" s="9" t="s">
        <v>268</v>
      </c>
      <c r="C36" s="27" t="s">
        <v>266</v>
      </c>
    </row>
    <row r="37" spans="1:3" x14ac:dyDescent="0.3">
      <c r="A37" s="46" t="s">
        <v>110</v>
      </c>
      <c r="B37" s="9" t="s">
        <v>271</v>
      </c>
      <c r="C37" s="27" t="s">
        <v>270</v>
      </c>
    </row>
    <row r="38" spans="1:3" x14ac:dyDescent="0.3">
      <c r="A38" s="45" t="s">
        <v>111</v>
      </c>
      <c r="B38" s="9"/>
      <c r="C38" s="27"/>
    </row>
    <row r="39" spans="1:3" x14ac:dyDescent="0.3">
      <c r="A39" s="44" t="s">
        <v>112</v>
      </c>
      <c r="B39" s="9"/>
      <c r="C39" s="27"/>
    </row>
    <row r="40" spans="1:3" x14ac:dyDescent="0.3">
      <c r="A40" s="44" t="s">
        <v>113</v>
      </c>
      <c r="B40" s="9"/>
      <c r="C40" s="27"/>
    </row>
    <row r="41" spans="1:3" x14ac:dyDescent="0.3">
      <c r="A41" s="45" t="s">
        <v>114</v>
      </c>
      <c r="B41" s="9"/>
      <c r="C41" s="27"/>
    </row>
  </sheetData>
  <mergeCells count="5">
    <mergeCell ref="A1:C1"/>
    <mergeCell ref="A3:C3"/>
    <mergeCell ref="A21:C21"/>
    <mergeCell ref="A28:C28"/>
    <mergeCell ref="E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C52" sqref="C52"/>
    </sheetView>
  </sheetViews>
  <sheetFormatPr defaultRowHeight="12" x14ac:dyDescent="0.3"/>
  <cols>
    <col min="1" max="1" width="38.26953125" style="23" customWidth="1"/>
    <col min="2" max="2" width="17.81640625" style="23" customWidth="1"/>
    <col min="3" max="3" width="60" style="23" customWidth="1"/>
    <col min="4" max="4" width="4.54296875" style="23" customWidth="1"/>
    <col min="5" max="5" width="10.453125" style="23" bestFit="1" customWidth="1"/>
    <col min="6" max="6" width="10.08984375" style="23" customWidth="1"/>
    <col min="7" max="16384" width="8.7265625" style="23"/>
  </cols>
  <sheetData>
    <row r="1" spans="1:8" x14ac:dyDescent="0.3">
      <c r="A1" s="35" t="s">
        <v>196</v>
      </c>
      <c r="B1" s="35"/>
      <c r="C1" s="35"/>
    </row>
    <row r="2" spans="1:8" x14ac:dyDescent="0.3">
      <c r="A2" s="17"/>
      <c r="B2" s="24" t="s">
        <v>116</v>
      </c>
      <c r="C2" s="24" t="s">
        <v>117</v>
      </c>
      <c r="E2" s="40" t="s">
        <v>140</v>
      </c>
      <c r="F2" s="40"/>
    </row>
    <row r="3" spans="1:8" x14ac:dyDescent="0.3">
      <c r="A3" s="38" t="s">
        <v>197</v>
      </c>
      <c r="B3" s="38"/>
      <c r="C3" s="38"/>
      <c r="E3" s="25" t="s">
        <v>141</v>
      </c>
      <c r="F3" s="25" t="s">
        <v>142</v>
      </c>
    </row>
    <row r="4" spans="1:8" x14ac:dyDescent="0.3">
      <c r="A4" s="8" t="s">
        <v>201</v>
      </c>
      <c r="B4" s="26"/>
      <c r="C4" s="27" t="s">
        <v>290</v>
      </c>
      <c r="E4" s="25" t="s">
        <v>143</v>
      </c>
      <c r="F4" s="25" t="s">
        <v>144</v>
      </c>
    </row>
    <row r="5" spans="1:8" x14ac:dyDescent="0.3">
      <c r="A5" s="8" t="s">
        <v>67</v>
      </c>
      <c r="B5" s="26"/>
      <c r="C5" s="27" t="s">
        <v>286</v>
      </c>
      <c r="E5" s="25" t="s">
        <v>145</v>
      </c>
      <c r="F5" s="25" t="s">
        <v>146</v>
      </c>
    </row>
    <row r="6" spans="1:8" x14ac:dyDescent="0.3">
      <c r="A6" s="38" t="s">
        <v>198</v>
      </c>
      <c r="B6" s="38"/>
      <c r="C6" s="38"/>
      <c r="E6" s="25" t="s">
        <v>147</v>
      </c>
      <c r="F6" s="25" t="s">
        <v>148</v>
      </c>
    </row>
    <row r="7" spans="1:8" x14ac:dyDescent="0.3">
      <c r="A7" s="8" t="s">
        <v>202</v>
      </c>
      <c r="B7" s="26" t="s">
        <v>211</v>
      </c>
      <c r="C7" s="26" t="str">
        <f>_xlfn.CONCAT('P&amp;L'!B23,Ratios!F6,'P&amp;L'!B3)</f>
        <v>PBT / SALES</v>
      </c>
      <c r="E7" s="25" t="s">
        <v>151</v>
      </c>
      <c r="F7" s="25" t="s">
        <v>150</v>
      </c>
    </row>
    <row r="8" spans="1:8" x14ac:dyDescent="0.3">
      <c r="A8" s="8" t="s">
        <v>68</v>
      </c>
      <c r="B8" s="26"/>
      <c r="C8" s="27" t="s">
        <v>288</v>
      </c>
      <c r="E8" s="25" t="s">
        <v>152</v>
      </c>
      <c r="F8" s="25" t="s">
        <v>149</v>
      </c>
    </row>
    <row r="9" spans="1:8" x14ac:dyDescent="0.3">
      <c r="A9" s="8" t="s">
        <v>69</v>
      </c>
      <c r="B9" s="26"/>
      <c r="C9" s="27" t="s">
        <v>289</v>
      </c>
    </row>
    <row r="10" spans="1:8" x14ac:dyDescent="0.3">
      <c r="A10" s="38" t="s">
        <v>199</v>
      </c>
      <c r="B10" s="38"/>
      <c r="C10" s="38"/>
    </row>
    <row r="11" spans="1:8" x14ac:dyDescent="0.3">
      <c r="A11" s="8" t="s">
        <v>203</v>
      </c>
      <c r="B11" s="26" t="s">
        <v>214</v>
      </c>
      <c r="C11" s="26" t="str">
        <f>_xlfn.CONCAT('Balance Sheet'!B13,Ratios!F6,'Balance Sheet'!B9)</f>
        <v>TOTALOUTBW / ADJUSTEDNW</v>
      </c>
      <c r="E11" s="28" t="s">
        <v>347</v>
      </c>
      <c r="F11" s="28"/>
      <c r="G11" s="28"/>
      <c r="H11" s="28"/>
    </row>
    <row r="12" spans="1:8" x14ac:dyDescent="0.3">
      <c r="A12" s="8" t="s">
        <v>213</v>
      </c>
      <c r="B12" s="26" t="s">
        <v>215</v>
      </c>
      <c r="C12" s="26" t="str">
        <f>_xlfn.CONCAT("(",'Balance Sheet'!B13,Ratios!F4,'Balance Sheet'!B38,")",Ratios!F6,'Balance Sheet'!B9)</f>
        <v>(TOTALOUTBW - CASH&amp;BANK) / ADJUSTEDNW</v>
      </c>
    </row>
    <row r="13" spans="1:8" x14ac:dyDescent="0.3">
      <c r="A13" s="8" t="s">
        <v>70</v>
      </c>
      <c r="B13" s="26"/>
      <c r="C13" s="27" t="s">
        <v>287</v>
      </c>
      <c r="E13" s="29" t="s">
        <v>348</v>
      </c>
      <c r="F13" s="30"/>
    </row>
    <row r="14" spans="1:8" ht="24" x14ac:dyDescent="0.3">
      <c r="A14" s="8" t="s">
        <v>71</v>
      </c>
      <c r="B14" s="26"/>
      <c r="C14" s="27" t="s">
        <v>292</v>
      </c>
    </row>
    <row r="15" spans="1:8" ht="36" x14ac:dyDescent="0.3">
      <c r="A15" s="8" t="s">
        <v>72</v>
      </c>
      <c r="B15" s="26"/>
      <c r="C15" s="27" t="s">
        <v>291</v>
      </c>
    </row>
    <row r="16" spans="1:8" x14ac:dyDescent="0.3">
      <c r="A16" s="8" t="s">
        <v>73</v>
      </c>
      <c r="B16" s="26"/>
      <c r="C16" s="27" t="s">
        <v>293</v>
      </c>
    </row>
    <row r="17" spans="1:8" ht="29" customHeight="1" x14ac:dyDescent="0.3">
      <c r="A17" s="8" t="s">
        <v>74</v>
      </c>
      <c r="B17" s="26"/>
      <c r="C17" s="27" t="s">
        <v>294</v>
      </c>
    </row>
    <row r="18" spans="1:8" x14ac:dyDescent="0.3">
      <c r="A18" s="38" t="s">
        <v>200</v>
      </c>
      <c r="B18" s="38"/>
      <c r="C18" s="38"/>
    </row>
    <row r="19" spans="1:8" x14ac:dyDescent="0.3">
      <c r="A19" s="8" t="s">
        <v>204</v>
      </c>
      <c r="B19" s="26" t="s">
        <v>271</v>
      </c>
      <c r="C19" s="27" t="s">
        <v>295</v>
      </c>
    </row>
    <row r="20" spans="1:8" x14ac:dyDescent="0.3">
      <c r="A20" s="8" t="s">
        <v>75</v>
      </c>
      <c r="B20" s="26" t="s">
        <v>297</v>
      </c>
      <c r="C20" s="27" t="s">
        <v>296</v>
      </c>
    </row>
    <row r="21" spans="1:8" x14ac:dyDescent="0.3">
      <c r="A21" s="8" t="s">
        <v>76</v>
      </c>
      <c r="B21" s="26" t="s">
        <v>298</v>
      </c>
      <c r="C21" s="27" t="s">
        <v>301</v>
      </c>
    </row>
    <row r="22" spans="1:8" x14ac:dyDescent="0.3">
      <c r="A22" s="8" t="s">
        <v>77</v>
      </c>
      <c r="B22" s="26" t="s">
        <v>299</v>
      </c>
      <c r="C22" s="27" t="s">
        <v>300</v>
      </c>
    </row>
    <row r="24" spans="1:8" x14ac:dyDescent="0.3">
      <c r="A24" s="39" t="s">
        <v>272</v>
      </c>
      <c r="B24" s="39"/>
      <c r="C24" s="39"/>
      <c r="E24" s="16" t="s">
        <v>349</v>
      </c>
      <c r="F24" s="31"/>
      <c r="G24" s="31"/>
      <c r="H24" s="31"/>
    </row>
    <row r="25" spans="1:8" x14ac:dyDescent="0.3">
      <c r="A25" s="13" t="s">
        <v>302</v>
      </c>
      <c r="B25" s="11"/>
      <c r="C25" s="11"/>
    </row>
    <row r="26" spans="1:8" x14ac:dyDescent="0.3">
      <c r="A26" s="11" t="s">
        <v>303</v>
      </c>
      <c r="B26" s="11"/>
      <c r="C26" s="11" t="s">
        <v>323</v>
      </c>
    </row>
    <row r="27" spans="1:8" x14ac:dyDescent="0.3">
      <c r="A27" s="11" t="s">
        <v>304</v>
      </c>
      <c r="B27" s="11"/>
      <c r="C27" s="11" t="s">
        <v>324</v>
      </c>
    </row>
    <row r="28" spans="1:8" x14ac:dyDescent="0.3">
      <c r="A28" s="11" t="s">
        <v>305</v>
      </c>
      <c r="B28" s="11"/>
      <c r="C28" s="11" t="s">
        <v>325</v>
      </c>
    </row>
    <row r="29" spans="1:8" x14ac:dyDescent="0.3">
      <c r="A29" s="11" t="s">
        <v>306</v>
      </c>
      <c r="B29" s="11"/>
      <c r="C29" s="11" t="s">
        <v>326</v>
      </c>
    </row>
    <row r="30" spans="1:8" ht="48" x14ac:dyDescent="0.3">
      <c r="A30" s="11" t="s">
        <v>307</v>
      </c>
      <c r="B30" s="11"/>
      <c r="C30" s="11" t="s">
        <v>327</v>
      </c>
    </row>
    <row r="31" spans="1:8" x14ac:dyDescent="0.3">
      <c r="A31" s="13" t="s">
        <v>308</v>
      </c>
      <c r="B31" s="11"/>
      <c r="C31" s="11"/>
    </row>
    <row r="32" spans="1:8" x14ac:dyDescent="0.3">
      <c r="A32" s="11" t="s">
        <v>309</v>
      </c>
      <c r="B32" s="11"/>
      <c r="C32" s="11" t="s">
        <v>354</v>
      </c>
    </row>
    <row r="33" spans="1:3" x14ac:dyDescent="0.3">
      <c r="A33" s="11" t="s">
        <v>310</v>
      </c>
      <c r="B33" s="11"/>
      <c r="C33" s="11" t="s">
        <v>328</v>
      </c>
    </row>
    <row r="34" spans="1:3" ht="24" x14ac:dyDescent="0.3">
      <c r="A34" s="11" t="s">
        <v>311</v>
      </c>
      <c r="B34" s="11"/>
      <c r="C34" s="11" t="s">
        <v>355</v>
      </c>
    </row>
    <row r="35" spans="1:3" x14ac:dyDescent="0.3">
      <c r="A35" s="13" t="s">
        <v>312</v>
      </c>
      <c r="B35" s="11"/>
      <c r="C35" s="11"/>
    </row>
    <row r="36" spans="1:3" x14ac:dyDescent="0.3">
      <c r="A36" s="11" t="s">
        <v>313</v>
      </c>
      <c r="B36" s="11"/>
      <c r="C36" s="11" t="s">
        <v>329</v>
      </c>
    </row>
    <row r="37" spans="1:3" ht="36" x14ac:dyDescent="0.3">
      <c r="A37" s="11" t="s">
        <v>71</v>
      </c>
      <c r="B37" s="11"/>
      <c r="C37" s="11" t="s">
        <v>291</v>
      </c>
    </row>
    <row r="38" spans="1:3" x14ac:dyDescent="0.3">
      <c r="A38" s="13" t="s">
        <v>314</v>
      </c>
      <c r="B38" s="11"/>
      <c r="C38" s="11"/>
    </row>
    <row r="39" spans="1:3" ht="24" x14ac:dyDescent="0.3">
      <c r="A39" s="11" t="s">
        <v>74</v>
      </c>
      <c r="B39" s="11"/>
      <c r="C39" s="11" t="s">
        <v>330</v>
      </c>
    </row>
    <row r="40" spans="1:3" x14ac:dyDescent="0.3">
      <c r="A40" s="13" t="s">
        <v>315</v>
      </c>
      <c r="B40" s="11"/>
      <c r="C40" s="11"/>
    </row>
    <row r="41" spans="1:3" x14ac:dyDescent="0.3">
      <c r="A41" s="11" t="s">
        <v>204</v>
      </c>
      <c r="B41" s="11"/>
      <c r="C41" s="11" t="s">
        <v>331</v>
      </c>
    </row>
    <row r="42" spans="1:3" x14ac:dyDescent="0.3">
      <c r="A42" s="11" t="s">
        <v>76</v>
      </c>
      <c r="B42" s="11"/>
      <c r="C42" s="11" t="s">
        <v>76</v>
      </c>
    </row>
    <row r="43" spans="1:3" x14ac:dyDescent="0.3">
      <c r="A43" s="11" t="s">
        <v>316</v>
      </c>
      <c r="B43" s="11"/>
      <c r="C43" s="11" t="s">
        <v>75</v>
      </c>
    </row>
    <row r="44" spans="1:3" x14ac:dyDescent="0.3">
      <c r="A44" s="11" t="s">
        <v>200</v>
      </c>
      <c r="B44" s="11"/>
      <c r="C44" s="11" t="s">
        <v>77</v>
      </c>
    </row>
    <row r="45" spans="1:3" x14ac:dyDescent="0.3">
      <c r="A45" s="11" t="s">
        <v>317</v>
      </c>
      <c r="B45" s="11"/>
      <c r="C45" s="11" t="s">
        <v>332</v>
      </c>
    </row>
    <row r="46" spans="1:3" ht="24" x14ac:dyDescent="0.3">
      <c r="A46" s="11" t="s">
        <v>318</v>
      </c>
      <c r="B46" s="11"/>
      <c r="C46" s="11" t="s">
        <v>333</v>
      </c>
    </row>
    <row r="47" spans="1:3" ht="48" x14ac:dyDescent="0.3">
      <c r="A47" s="11" t="s">
        <v>319</v>
      </c>
      <c r="B47" s="11"/>
      <c r="C47" s="11" t="s">
        <v>356</v>
      </c>
    </row>
    <row r="48" spans="1:3" ht="48" x14ac:dyDescent="0.3">
      <c r="A48" s="11" t="s">
        <v>320</v>
      </c>
      <c r="B48" s="11"/>
      <c r="C48" s="11" t="s">
        <v>357</v>
      </c>
    </row>
    <row r="49" spans="1:3" ht="24" x14ac:dyDescent="0.3">
      <c r="A49" s="11" t="s">
        <v>321</v>
      </c>
      <c r="B49" s="11"/>
      <c r="C49" s="11" t="s">
        <v>334</v>
      </c>
    </row>
    <row r="50" spans="1:3" ht="24" x14ac:dyDescent="0.3">
      <c r="A50" s="11" t="s">
        <v>322</v>
      </c>
      <c r="B50" s="11"/>
      <c r="C50" s="11" t="s">
        <v>335</v>
      </c>
    </row>
    <row r="51" spans="1:3" x14ac:dyDescent="0.3">
      <c r="A51" s="11" t="s">
        <v>273</v>
      </c>
      <c r="B51" s="11"/>
      <c r="C51" s="11" t="s">
        <v>273</v>
      </c>
    </row>
    <row r="52" spans="1:3" x14ac:dyDescent="0.3">
      <c r="A52" s="11" t="s">
        <v>336</v>
      </c>
      <c r="B52" s="11"/>
      <c r="C52" s="11" t="s">
        <v>343</v>
      </c>
    </row>
    <row r="53" spans="1:3" x14ac:dyDescent="0.3">
      <c r="A53" s="11" t="s">
        <v>134</v>
      </c>
      <c r="B53" s="11"/>
      <c r="C53" s="11" t="s">
        <v>344</v>
      </c>
    </row>
    <row r="54" spans="1:3" x14ac:dyDescent="0.3">
      <c r="A54" s="11" t="str">
        <f>A5</f>
        <v>Growth in Net Profits (PAT)</v>
      </c>
      <c r="B54" s="11"/>
      <c r="C54" s="11" t="s">
        <v>303</v>
      </c>
    </row>
    <row r="55" spans="1:3" x14ac:dyDescent="0.3">
      <c r="A55" s="11" t="str">
        <f>A6</f>
        <v>Profitability Ratios</v>
      </c>
      <c r="B55" s="11"/>
      <c r="C55" s="11" t="s">
        <v>304</v>
      </c>
    </row>
    <row r="56" spans="1:3" x14ac:dyDescent="0.3">
      <c r="A56" s="11" t="s">
        <v>337</v>
      </c>
      <c r="B56" s="11"/>
      <c r="C56" s="11" t="s">
        <v>277</v>
      </c>
    </row>
    <row r="57" spans="1:3" x14ac:dyDescent="0.3">
      <c r="A57" s="11" t="s">
        <v>338</v>
      </c>
      <c r="B57" s="11"/>
      <c r="C57" s="11" t="s">
        <v>200</v>
      </c>
    </row>
    <row r="58" spans="1:3" x14ac:dyDescent="0.3">
      <c r="A58" s="11" t="s">
        <v>339</v>
      </c>
      <c r="B58" s="11"/>
      <c r="C58" s="11" t="s">
        <v>32</v>
      </c>
    </row>
    <row r="59" spans="1:3" x14ac:dyDescent="0.3">
      <c r="A59" s="11" t="s">
        <v>340</v>
      </c>
      <c r="B59" s="11"/>
      <c r="C59" s="11" t="s">
        <v>345</v>
      </c>
    </row>
    <row r="60" spans="1:3" x14ac:dyDescent="0.3">
      <c r="A60" s="11" t="s">
        <v>341</v>
      </c>
      <c r="B60" s="11"/>
      <c r="C60" s="11" t="s">
        <v>346</v>
      </c>
    </row>
    <row r="61" spans="1:3" x14ac:dyDescent="0.3">
      <c r="A61" s="11" t="s">
        <v>342</v>
      </c>
      <c r="B61" s="11"/>
      <c r="C61" s="11" t="s">
        <v>318</v>
      </c>
    </row>
  </sheetData>
  <mergeCells count="7">
    <mergeCell ref="A24:C24"/>
    <mergeCell ref="A18:C18"/>
    <mergeCell ref="E2:F2"/>
    <mergeCell ref="A1:C1"/>
    <mergeCell ref="A3:C3"/>
    <mergeCell ref="A6:C6"/>
    <mergeCell ref="A10:C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E89E4FE2023540A9B9AA41E31CBCC1" ma:contentTypeVersion="5" ma:contentTypeDescription="Create a new document." ma:contentTypeScope="" ma:versionID="b149c36b487e14eddc72a155fb3a04d1">
  <xsd:schema xmlns:xsd="http://www.w3.org/2001/XMLSchema" xmlns:xs="http://www.w3.org/2001/XMLSchema" xmlns:p="http://schemas.microsoft.com/office/2006/metadata/properties" xmlns:ns2="94dd3af4-8d1d-4b1e-8115-d2d32789645a" targetNamespace="http://schemas.microsoft.com/office/2006/metadata/properties" ma:root="true" ma:fieldsID="6daaf736fa80c994f2c4a6bf11705870" ns2:_="">
    <xsd:import namespace="94dd3af4-8d1d-4b1e-8115-d2d32789645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dd3af4-8d1d-4b1e-8115-d2d32789645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304423-BE02-482D-AE61-33C082DE9A5A}"/>
</file>

<file path=customXml/itemProps2.xml><?xml version="1.0" encoding="utf-8"?>
<ds:datastoreItem xmlns:ds="http://schemas.openxmlformats.org/officeDocument/2006/customXml" ds:itemID="{6A6099C8-C6C9-4A4D-8556-C55BA512257C}"/>
</file>

<file path=customXml/itemProps3.xml><?xml version="1.0" encoding="utf-8"?>
<ds:datastoreItem xmlns:ds="http://schemas.openxmlformats.org/officeDocument/2006/customXml" ds:itemID="{D27D762E-F334-4E4B-8B8E-3C5BCD0C7E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P&amp;L</vt:lpstr>
      <vt:lpstr>Balance Sheet</vt:lpstr>
      <vt:lpstr>Cash Flow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2016-08-24T08:03:54Z</dcterms:created>
  <dcterms:modified xsi:type="dcterms:W3CDTF">2016-11-14T05:33:36Z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0x010100F9E89E4FE2023540A9B9AA41E31CBCC1</vt:lpwstr>
  </property>
</Properties>
</file>