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nd/Projects/Kinetics/RE_Basics_Examples/reb_19_5_6/"/>
    </mc:Choice>
  </mc:AlternateContent>
  <xr:revisionPtr revIDLastSave="0" documentId="13_ncr:1_{19E9D4C3-E145-CF46-B7C0-99B33595D074}" xr6:coauthVersionLast="47" xr6:coauthVersionMax="47" xr10:uidLastSave="{00000000-0000-0000-0000-000000000000}"/>
  <bookViews>
    <workbookView xWindow="34520" yWindow="560" windowWidth="31080" windowHeight="22300" activeTab="1" xr2:uid="{48B5D108-C135-6344-A9B2-CEDF03CEE577}"/>
  </bookViews>
  <sheets>
    <sheet name="reb_19_5_1_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  <c r="D5" i="2"/>
  <c r="D4" i="2"/>
  <c r="D3" i="2"/>
  <c r="D2" i="2"/>
  <c r="E5" i="2"/>
  <c r="C5" i="2"/>
  <c r="E4" i="2"/>
  <c r="C4" i="2"/>
  <c r="E3" i="2"/>
  <c r="C3" i="2"/>
  <c r="E2" i="2"/>
  <c r="C2" i="2"/>
  <c r="G40" i="1"/>
  <c r="G20" i="1"/>
  <c r="G22" i="1"/>
  <c r="G73" i="1"/>
  <c r="G72" i="1"/>
  <c r="G71" i="1"/>
  <c r="G70" i="1"/>
  <c r="G69" i="1"/>
  <c r="G68" i="1"/>
  <c r="G19" i="1"/>
  <c r="G18" i="1"/>
  <c r="G17" i="1"/>
  <c r="G16" i="1"/>
  <c r="G15" i="1"/>
  <c r="G14" i="1"/>
  <c r="G31" i="1"/>
  <c r="G30" i="1"/>
  <c r="G29" i="1"/>
  <c r="G28" i="1"/>
  <c r="G27" i="1"/>
  <c r="G26" i="1"/>
  <c r="G43" i="1"/>
  <c r="G42" i="1"/>
  <c r="G41" i="1"/>
  <c r="G39" i="1"/>
  <c r="G38" i="1"/>
  <c r="G55" i="1"/>
  <c r="G54" i="1"/>
  <c r="G53" i="1"/>
  <c r="G52" i="1"/>
  <c r="G51" i="1"/>
  <c r="G50" i="1"/>
  <c r="G67" i="1"/>
  <c r="G66" i="1"/>
  <c r="G65" i="1"/>
  <c r="G64" i="1"/>
  <c r="G63" i="1"/>
  <c r="G62" i="1"/>
  <c r="G13" i="1"/>
  <c r="G12" i="1"/>
  <c r="G11" i="1"/>
  <c r="G10" i="1"/>
  <c r="G9" i="1"/>
  <c r="G8" i="1"/>
  <c r="G25" i="1"/>
  <c r="G24" i="1"/>
  <c r="G23" i="1"/>
  <c r="G21" i="1"/>
  <c r="G37" i="1"/>
  <c r="G36" i="1"/>
  <c r="G35" i="1"/>
  <c r="G34" i="1"/>
  <c r="G33" i="1"/>
  <c r="G32" i="1"/>
  <c r="G49" i="1"/>
  <c r="G48" i="1"/>
  <c r="G47" i="1"/>
  <c r="G46" i="1"/>
  <c r="G45" i="1"/>
  <c r="G44" i="1"/>
  <c r="G61" i="1"/>
  <c r="G60" i="1"/>
  <c r="G59" i="1"/>
  <c r="G58" i="1"/>
  <c r="G57" i="1"/>
  <c r="G56" i="1"/>
  <c r="G7" i="1"/>
  <c r="G6" i="1"/>
  <c r="G5" i="1"/>
  <c r="F73" i="1"/>
  <c r="F72" i="1"/>
  <c r="F71" i="1"/>
  <c r="F70" i="1"/>
  <c r="F69" i="1"/>
  <c r="F68" i="1"/>
  <c r="F19" i="1"/>
  <c r="F18" i="1"/>
  <c r="F17" i="1"/>
  <c r="F16" i="1"/>
  <c r="F15" i="1"/>
  <c r="F14" i="1"/>
  <c r="F31" i="1"/>
  <c r="F30" i="1"/>
  <c r="F29" i="1"/>
  <c r="F28" i="1"/>
  <c r="F27" i="1"/>
  <c r="F26" i="1"/>
  <c r="F43" i="1"/>
  <c r="F42" i="1"/>
  <c r="F41" i="1"/>
  <c r="F40" i="1"/>
  <c r="F39" i="1"/>
  <c r="F38" i="1"/>
  <c r="F55" i="1"/>
  <c r="F54" i="1"/>
  <c r="F53" i="1"/>
  <c r="F52" i="1"/>
  <c r="F51" i="1"/>
  <c r="F50" i="1"/>
  <c r="F67" i="1"/>
  <c r="F66" i="1"/>
  <c r="F65" i="1"/>
  <c r="F64" i="1"/>
  <c r="F63" i="1"/>
  <c r="F62" i="1"/>
  <c r="F13" i="1"/>
  <c r="F12" i="1"/>
  <c r="F11" i="1"/>
  <c r="F10" i="1"/>
  <c r="F9" i="1"/>
  <c r="F8" i="1"/>
  <c r="F25" i="1"/>
  <c r="F24" i="1"/>
  <c r="F23" i="1"/>
  <c r="F22" i="1"/>
  <c r="F21" i="1"/>
  <c r="F20" i="1"/>
  <c r="F37" i="1"/>
  <c r="F36" i="1"/>
  <c r="F35" i="1"/>
  <c r="F34" i="1"/>
  <c r="F33" i="1"/>
  <c r="F32" i="1"/>
  <c r="F49" i="1"/>
  <c r="F48" i="1"/>
  <c r="F47" i="1"/>
  <c r="F46" i="1"/>
  <c r="F45" i="1"/>
  <c r="F44" i="1"/>
  <c r="F61" i="1"/>
  <c r="F60" i="1"/>
  <c r="F59" i="1"/>
  <c r="F58" i="1"/>
  <c r="F57" i="1"/>
  <c r="F56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<sst xmlns="http://schemas.openxmlformats.org/spreadsheetml/2006/main" count="12" uniqueCount="9">
  <si>
    <t>Experiment</t>
  </si>
  <si>
    <t>T</t>
  </si>
  <si>
    <t>CA0</t>
  </si>
  <si>
    <t>tf</t>
  </si>
  <si>
    <t>CAf</t>
  </si>
  <si>
    <t>T_K</t>
  </si>
  <si>
    <t>y</t>
  </si>
  <si>
    <t>k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</si>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</sst>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y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2264082374318592"/>
                  <c:y val="-4.69175481130253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reb_19_5_1_data!$E$2:$E$19</c:f>
              <c:numCache>
                <c:formatCode>General</c:formatCode>
                <c:ptCount val="18"/>
                <c:pt idx="0">
                  <c:v>0.47</c:v>
                </c:pt>
                <c:pt idx="1">
                  <c:v>0.45</c:v>
                </c:pt>
                <c:pt idx="2">
                  <c:v>0.41</c:v>
                </c:pt>
                <c:pt idx="3">
                  <c:v>0.38</c:v>
                </c:pt>
                <c:pt idx="4">
                  <c:v>0.36</c:v>
                </c:pt>
                <c:pt idx="5">
                  <c:v>0.33</c:v>
                </c:pt>
                <c:pt idx="6">
                  <c:v>0.93</c:v>
                </c:pt>
                <c:pt idx="7">
                  <c:v>0.88</c:v>
                </c:pt>
                <c:pt idx="8">
                  <c:v>0.82</c:v>
                </c:pt>
                <c:pt idx="9">
                  <c:v>0.76</c:v>
                </c:pt>
                <c:pt idx="10">
                  <c:v>0.72</c:v>
                </c:pt>
                <c:pt idx="11">
                  <c:v>0.66</c:v>
                </c:pt>
                <c:pt idx="12">
                  <c:v>1.4</c:v>
                </c:pt>
                <c:pt idx="13">
                  <c:v>1.3</c:v>
                </c:pt>
                <c:pt idx="14">
                  <c:v>1.23</c:v>
                </c:pt>
                <c:pt idx="15">
                  <c:v>1.1499999999999999</c:v>
                </c:pt>
                <c:pt idx="16">
                  <c:v>1.08</c:v>
                </c:pt>
                <c:pt idx="17">
                  <c:v>1</c:v>
                </c:pt>
              </c:numCache>
            </c:numRef>
          </c:xVal>
          <c:yVal>
            <c:numRef>
              <c:f>reb_19_5_1_data!$G$2:$G$19</c:f>
              <c:numCache>
                <c:formatCode>0.000</c:formatCode>
                <c:ptCount val="18"/>
                <c:pt idx="0">
                  <c:v>-6.0000000000000053E-3</c:v>
                </c:pt>
                <c:pt idx="1">
                  <c:v>-3.9999999999999923E-3</c:v>
                </c:pt>
                <c:pt idx="2">
                  <c:v>-8.0000000000000071E-3</c:v>
                </c:pt>
                <c:pt idx="3">
                  <c:v>-5.9999999999999941E-3</c:v>
                </c:pt>
                <c:pt idx="4">
                  <c:v>-4.0000000000000036E-3</c:v>
                </c:pt>
                <c:pt idx="5">
                  <c:v>-5.9999999999999941E-3</c:v>
                </c:pt>
                <c:pt idx="6">
                  <c:v>-1.399999999999999E-2</c:v>
                </c:pt>
                <c:pt idx="7">
                  <c:v>-1.0000000000000009E-2</c:v>
                </c:pt>
                <c:pt idx="8">
                  <c:v>-1.2000000000000011E-2</c:v>
                </c:pt>
                <c:pt idx="9">
                  <c:v>-1.1999999999999988E-2</c:v>
                </c:pt>
                <c:pt idx="10">
                  <c:v>-8.0000000000000071E-3</c:v>
                </c:pt>
                <c:pt idx="11">
                  <c:v>-1.1999999999999988E-2</c:v>
                </c:pt>
                <c:pt idx="12">
                  <c:v>-2.0000000000000018E-2</c:v>
                </c:pt>
                <c:pt idx="13">
                  <c:v>-1.9999999999999973E-2</c:v>
                </c:pt>
                <c:pt idx="14">
                  <c:v>-1.4000000000000012E-2</c:v>
                </c:pt>
                <c:pt idx="15">
                  <c:v>-1.6000000000000014E-2</c:v>
                </c:pt>
                <c:pt idx="16">
                  <c:v>-1.3999999999999967E-2</c:v>
                </c:pt>
                <c:pt idx="17">
                  <c:v>-1.6000000000000014E-2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0F-984F-AF4B-CBC1287C9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526687"/>
        <c:axId val="526528399"/>
      </c:scatterChart>
      <c:valAx>
        <c:axId val="52652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28399"/>
        <c:crossesAt val="-2.5000000000000001E-2"/>
        <c:crossBetween val="midCat"/>
      </c:valAx>
      <c:valAx>
        <c:axId val="52652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2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2264082374318592"/>
                  <c:y val="-4.69175481130253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reb_19_5_1_data!$E$20:$E$37</c:f>
              <c:numCache>
                <c:formatCode>General</c:formatCode>
                <c:ptCount val="18"/>
                <c:pt idx="0">
                  <c:v>0.45</c:v>
                </c:pt>
                <c:pt idx="1">
                  <c:v>0.4</c:v>
                </c:pt>
                <c:pt idx="2">
                  <c:v>0.35</c:v>
                </c:pt>
                <c:pt idx="3">
                  <c:v>0.31</c:v>
                </c:pt>
                <c:pt idx="4">
                  <c:v>0.28999999999999998</c:v>
                </c:pt>
                <c:pt idx="5">
                  <c:v>0.25</c:v>
                </c:pt>
                <c:pt idx="6">
                  <c:v>0.89</c:v>
                </c:pt>
                <c:pt idx="7">
                  <c:v>0.8</c:v>
                </c:pt>
                <c:pt idx="8">
                  <c:v>0.71</c:v>
                </c:pt>
                <c:pt idx="9">
                  <c:v>0.63</c:v>
                </c:pt>
                <c:pt idx="10">
                  <c:v>0.55000000000000004</c:v>
                </c:pt>
                <c:pt idx="11">
                  <c:v>0.5</c:v>
                </c:pt>
                <c:pt idx="12">
                  <c:v>1.33</c:v>
                </c:pt>
                <c:pt idx="13">
                  <c:v>1.19</c:v>
                </c:pt>
                <c:pt idx="14">
                  <c:v>1.06</c:v>
                </c:pt>
                <c:pt idx="15">
                  <c:v>0.94</c:v>
                </c:pt>
                <c:pt idx="16">
                  <c:v>0.84</c:v>
                </c:pt>
                <c:pt idx="17">
                  <c:v>0.74</c:v>
                </c:pt>
              </c:numCache>
            </c:numRef>
          </c:xVal>
          <c:yVal>
            <c:numRef>
              <c:f>reb_19_5_1_data!$G$20:$G$37</c:f>
              <c:numCache>
                <c:formatCode>0.000</c:formatCode>
                <c:ptCount val="18"/>
                <c:pt idx="0">
                  <c:v>-9.9999999999999985E-3</c:v>
                </c:pt>
                <c:pt idx="1">
                  <c:v>-9.9999999999999985E-3</c:v>
                </c:pt>
                <c:pt idx="2">
                  <c:v>-1.0000000000000009E-2</c:v>
                </c:pt>
                <c:pt idx="3">
                  <c:v>-7.9999999999999967E-3</c:v>
                </c:pt>
                <c:pt idx="4">
                  <c:v>-4.0000000000000036E-3</c:v>
                </c:pt>
                <c:pt idx="5">
                  <c:v>-7.9999999999999967E-3</c:v>
                </c:pt>
                <c:pt idx="6">
                  <c:v>-2.1999999999999999E-2</c:v>
                </c:pt>
                <c:pt idx="7">
                  <c:v>-1.7999999999999995E-2</c:v>
                </c:pt>
                <c:pt idx="8">
                  <c:v>-1.8000000000000016E-2</c:v>
                </c:pt>
                <c:pt idx="9">
                  <c:v>-1.5999999999999993E-2</c:v>
                </c:pt>
                <c:pt idx="10">
                  <c:v>-1.5999999999999993E-2</c:v>
                </c:pt>
                <c:pt idx="11">
                  <c:v>-1.0000000000000009E-2</c:v>
                </c:pt>
                <c:pt idx="12">
                  <c:v>-3.3999999999999989E-2</c:v>
                </c:pt>
                <c:pt idx="13">
                  <c:v>-2.8000000000000025E-2</c:v>
                </c:pt>
                <c:pt idx="14">
                  <c:v>-2.5999999999999978E-2</c:v>
                </c:pt>
                <c:pt idx="15">
                  <c:v>-2.4000000000000021E-2</c:v>
                </c:pt>
                <c:pt idx="16">
                  <c:v>-1.9999999999999997E-2</c:v>
                </c:pt>
                <c:pt idx="17">
                  <c:v>-1.9999999999999997E-2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1F-5547-9FF2-161A7BE1A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526687"/>
        <c:axId val="526528399"/>
      </c:scatterChart>
      <c:valAx>
        <c:axId val="52652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28399"/>
        <c:crossesAt val="-2.5000000000000001E-2"/>
        <c:crossBetween val="midCat"/>
      </c:valAx>
      <c:valAx>
        <c:axId val="52652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2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2264082374318592"/>
                  <c:y val="-4.69175481130253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reb_19_5_1_data!$E$38:$E$55</c:f>
              <c:numCache>
                <c:formatCode>General</c:formatCode>
                <c:ptCount val="18"/>
                <c:pt idx="0">
                  <c:v>0.4</c:v>
                </c:pt>
                <c:pt idx="1">
                  <c:v>0.33</c:v>
                </c:pt>
                <c:pt idx="2">
                  <c:v>0.27</c:v>
                </c:pt>
                <c:pt idx="3">
                  <c:v>0.22</c:v>
                </c:pt>
                <c:pt idx="4">
                  <c:v>0.18</c:v>
                </c:pt>
                <c:pt idx="5">
                  <c:v>0.13</c:v>
                </c:pt>
                <c:pt idx="6">
                  <c:v>0.81</c:v>
                </c:pt>
                <c:pt idx="7">
                  <c:v>0.66</c:v>
                </c:pt>
                <c:pt idx="8">
                  <c:v>0.53</c:v>
                </c:pt>
                <c:pt idx="9">
                  <c:v>0.43</c:v>
                </c:pt>
                <c:pt idx="10">
                  <c:v>0.34</c:v>
                </c:pt>
                <c:pt idx="11">
                  <c:v>0.28999999999999998</c:v>
                </c:pt>
                <c:pt idx="12">
                  <c:v>1.22</c:v>
                </c:pt>
                <c:pt idx="13">
                  <c:v>0.98</c:v>
                </c:pt>
                <c:pt idx="14">
                  <c:v>0.81</c:v>
                </c:pt>
                <c:pt idx="15">
                  <c:v>0.64</c:v>
                </c:pt>
                <c:pt idx="16">
                  <c:v>0.52</c:v>
                </c:pt>
                <c:pt idx="17">
                  <c:v>0.42</c:v>
                </c:pt>
              </c:numCache>
            </c:numRef>
          </c:xVal>
          <c:yVal>
            <c:numRef>
              <c:f>reb_19_5_1_data!$G$38:$G$55</c:f>
              <c:numCache>
                <c:formatCode>0.000</c:formatCode>
                <c:ptCount val="18"/>
                <c:pt idx="0">
                  <c:v>-1.9999999999999997E-2</c:v>
                </c:pt>
                <c:pt idx="1">
                  <c:v>-1.4000000000000002E-2</c:v>
                </c:pt>
                <c:pt idx="2">
                  <c:v>-1.2E-2</c:v>
                </c:pt>
                <c:pt idx="3">
                  <c:v>-1.0000000000000004E-2</c:v>
                </c:pt>
                <c:pt idx="4">
                  <c:v>-8.0000000000000019E-3</c:v>
                </c:pt>
                <c:pt idx="5">
                  <c:v>-9.9999999999999985E-3</c:v>
                </c:pt>
                <c:pt idx="6">
                  <c:v>-3.7999999999999992E-2</c:v>
                </c:pt>
                <c:pt idx="7">
                  <c:v>-3.0000000000000006E-2</c:v>
                </c:pt>
                <c:pt idx="8">
                  <c:v>-2.6000000000000002E-2</c:v>
                </c:pt>
                <c:pt idx="9">
                  <c:v>-2.0000000000000007E-2</c:v>
                </c:pt>
                <c:pt idx="10">
                  <c:v>-1.7999999999999995E-2</c:v>
                </c:pt>
                <c:pt idx="11">
                  <c:v>-1.0000000000000009E-2</c:v>
                </c:pt>
                <c:pt idx="12">
                  <c:v>-5.6000000000000008E-2</c:v>
                </c:pt>
                <c:pt idx="13">
                  <c:v>-4.8000000000000001E-2</c:v>
                </c:pt>
                <c:pt idx="14">
                  <c:v>-3.3999999999999989E-2</c:v>
                </c:pt>
                <c:pt idx="15">
                  <c:v>-3.4000000000000009E-2</c:v>
                </c:pt>
                <c:pt idx="16">
                  <c:v>-2.4E-2</c:v>
                </c:pt>
                <c:pt idx="17">
                  <c:v>-2.0000000000000007E-2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6E-F84B-BA86-AF3228AF6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526687"/>
        <c:axId val="526528399"/>
      </c:scatterChart>
      <c:valAx>
        <c:axId val="52652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28399"/>
        <c:crossesAt val="-2.5000000000000001E-2"/>
        <c:crossBetween val="midCat"/>
      </c:valAx>
      <c:valAx>
        <c:axId val="52652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2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2264082374318592"/>
                  <c:y val="-4.69175481130253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reb_19_5_1_data!$E$56:$E$73</c:f>
              <c:numCache>
                <c:formatCode>General</c:formatCode>
                <c:ptCount val="18"/>
                <c:pt idx="0">
                  <c:v>0.36</c:v>
                </c:pt>
                <c:pt idx="1">
                  <c:v>0.25</c:v>
                </c:pt>
                <c:pt idx="2">
                  <c:v>0.18</c:v>
                </c:pt>
                <c:pt idx="3">
                  <c:v>0.13</c:v>
                </c:pt>
                <c:pt idx="4">
                  <c:v>0.09</c:v>
                </c:pt>
                <c:pt idx="5">
                  <c:v>0.06</c:v>
                </c:pt>
                <c:pt idx="6">
                  <c:v>0.7</c:v>
                </c:pt>
                <c:pt idx="7">
                  <c:v>0.5</c:v>
                </c:pt>
                <c:pt idx="8">
                  <c:v>0.35</c:v>
                </c:pt>
                <c:pt idx="9">
                  <c:v>0.25</c:v>
                </c:pt>
                <c:pt idx="10">
                  <c:v>0.18</c:v>
                </c:pt>
                <c:pt idx="11">
                  <c:v>0.12</c:v>
                </c:pt>
                <c:pt idx="12">
                  <c:v>1.06</c:v>
                </c:pt>
                <c:pt idx="13">
                  <c:v>0.74</c:v>
                </c:pt>
                <c:pt idx="14">
                  <c:v>0.52</c:v>
                </c:pt>
                <c:pt idx="15">
                  <c:v>0.37</c:v>
                </c:pt>
                <c:pt idx="16">
                  <c:v>0.25</c:v>
                </c:pt>
                <c:pt idx="17">
                  <c:v>0.19</c:v>
                </c:pt>
              </c:numCache>
            </c:numRef>
          </c:xVal>
          <c:yVal>
            <c:numRef>
              <c:f>reb_19_5_1_data!$G$56:$G$73</c:f>
              <c:numCache>
                <c:formatCode>0.000</c:formatCode>
                <c:ptCount val="18"/>
                <c:pt idx="0">
                  <c:v>-2.8000000000000004E-2</c:v>
                </c:pt>
                <c:pt idx="1">
                  <c:v>-2.1999999999999999E-2</c:v>
                </c:pt>
                <c:pt idx="2">
                  <c:v>-1.4000000000000002E-2</c:v>
                </c:pt>
                <c:pt idx="3">
                  <c:v>-9.9999999999999985E-3</c:v>
                </c:pt>
                <c:pt idx="4">
                  <c:v>-8.0000000000000019E-3</c:v>
                </c:pt>
                <c:pt idx="5">
                  <c:v>-6.0000000000000001E-3</c:v>
                </c:pt>
                <c:pt idx="6">
                  <c:v>-6.0000000000000012E-2</c:v>
                </c:pt>
                <c:pt idx="7">
                  <c:v>-3.9999999999999994E-2</c:v>
                </c:pt>
                <c:pt idx="8">
                  <c:v>-3.0000000000000006E-2</c:v>
                </c:pt>
                <c:pt idx="9">
                  <c:v>-1.9999999999999997E-2</c:v>
                </c:pt>
                <c:pt idx="10">
                  <c:v>-1.4000000000000002E-2</c:v>
                </c:pt>
                <c:pt idx="11">
                  <c:v>-1.2E-2</c:v>
                </c:pt>
                <c:pt idx="12">
                  <c:v>-8.7999999999999995E-2</c:v>
                </c:pt>
                <c:pt idx="13">
                  <c:v>-6.4000000000000015E-2</c:v>
                </c:pt>
                <c:pt idx="14">
                  <c:v>-4.3999999999999997E-2</c:v>
                </c:pt>
                <c:pt idx="15">
                  <c:v>-3.0000000000000006E-2</c:v>
                </c:pt>
                <c:pt idx="16">
                  <c:v>-2.4E-2</c:v>
                </c:pt>
                <c:pt idx="17">
                  <c:v>-1.2E-2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A1-AB43-B961-A75B5DA6E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526687"/>
        <c:axId val="526528399"/>
      </c:scatterChart>
      <c:valAx>
        <c:axId val="52652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28399"/>
        <c:crossesAt val="-2.5000000000000001E-2"/>
        <c:crossBetween val="midCat"/>
      </c:valAx>
      <c:valAx>
        <c:axId val="52652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2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367525468456815"/>
                  <c:y val="6.53081539081473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Sheet1!$D$2:$D$5</c:f>
              <c:numCache>
                <c:formatCode>General</c:formatCode>
                <c:ptCount val="4"/>
                <c:pt idx="0">
                  <c:v>-0.35569731595429449</c:v>
                </c:pt>
                <c:pt idx="1">
                  <c:v>-0.34747666442277819</c:v>
                </c:pt>
                <c:pt idx="2">
                  <c:v>-0.33867111752764939</c:v>
                </c:pt>
                <c:pt idx="3">
                  <c:v>-0.33121037419783744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-4.2686979493668789</c:v>
                </c:pt>
                <c:pt idx="1">
                  <c:v>-3.7009520353482057</c:v>
                </c:pt>
                <c:pt idx="2">
                  <c:v>-3.0618720760585361</c:v>
                </c:pt>
                <c:pt idx="3">
                  <c:v>-2.4805163014867073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3-FD4A-A277-55976DFBB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460656"/>
        <c:axId val="758629616"/>
      </c:scatterChart>
      <c:valAx>
        <c:axId val="75846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29616"/>
        <c:crossesAt val="-4.5"/>
        <c:crossBetween val="midCat"/>
      </c:valAx>
      <c:valAx>
        <c:axId val="758629616"/>
        <c:scaling>
          <c:orientation val="minMax"/>
          <c:max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460656"/>
        <c:crossesAt val="-1.5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</xdr:row>
      <xdr:rowOff>0</xdr:rowOff>
    </xdr:from>
    <xdr:to>
      <xdr:col>13</xdr:col>
      <xdr:colOff>304800</xdr:colOff>
      <xdr:row>23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4C7E6A-573A-FD05-E883-D60F30F50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25</xdr:row>
      <xdr:rowOff>101600</xdr:rowOff>
    </xdr:from>
    <xdr:to>
      <xdr:col>13</xdr:col>
      <xdr:colOff>304800</xdr:colOff>
      <xdr:row>48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BE5EC9-5035-0C45-A2AC-FAA774248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228600</xdr:colOff>
      <xdr:row>49</xdr:row>
      <xdr:rowOff>0</xdr:rowOff>
    </xdr:from>
    <xdr:to>
      <xdr:col>13</xdr:col>
      <xdr:colOff>228600</xdr:colOff>
      <xdr:row>71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D51E70-6766-6B42-846E-DD96E7D0C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203200</xdr:colOff>
      <xdr:row>72</xdr:row>
      <xdr:rowOff>165100</xdr:rowOff>
    </xdr:from>
    <xdr:to>
      <xdr:col>13</xdr:col>
      <xdr:colOff>203200</xdr:colOff>
      <xdr:row>95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FC4E99-99BA-F641-B7D5-65DA33E03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6</xdr:row>
      <xdr:rowOff>6350</xdr:rowOff>
    </xdr:from>
    <xdr:to>
      <xdr:col>4</xdr:col>
      <xdr:colOff>1066800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95002-7F0A-8868-F44C-4731FFD4E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95AE3-5260-7E4B-A83D-12A81E6FD290}">
  <dimension ref="A1:G73"/>
  <sheetViews>
    <sheetView topLeftCell="A40" workbookViewId="0">
      <selection activeCell="R24" sqref="R24"/>
    </sheetView>
  </sheetViews>
  <sheetFormatPr baseColWidth="10" defaultRowHeight="16" x14ac:dyDescent="0.2"/>
  <cols>
    <col min="1" max="6" width="10.83203125" style="1"/>
    <col min="7" max="7" width="10.83203125" style="2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2">
      <c r="A2">
        <v>1</v>
      </c>
      <c r="B2">
        <v>65</v>
      </c>
      <c r="C2">
        <v>0.5</v>
      </c>
      <c r="D2">
        <v>5</v>
      </c>
      <c r="E2">
        <v>0.47</v>
      </c>
      <c r="F2" s="1">
        <f>B2+273.15</f>
        <v>338.15</v>
      </c>
      <c r="G2" s="2">
        <f>(E2-C2)/D2</f>
        <v>-6.0000000000000053E-3</v>
      </c>
    </row>
    <row r="3" spans="1:7" x14ac:dyDescent="0.2">
      <c r="A3">
        <v>1</v>
      </c>
      <c r="B3">
        <v>65</v>
      </c>
      <c r="C3">
        <v>0.5</v>
      </c>
      <c r="D3">
        <v>10</v>
      </c>
      <c r="E3">
        <v>0.45</v>
      </c>
      <c r="F3" s="1">
        <f>B3+273.15</f>
        <v>338.15</v>
      </c>
      <c r="G3" s="2">
        <f>(E3-E2)/(D3-D2)</f>
        <v>-3.9999999999999923E-3</v>
      </c>
    </row>
    <row r="4" spans="1:7" x14ac:dyDescent="0.2">
      <c r="A4">
        <v>1</v>
      </c>
      <c r="B4">
        <v>65</v>
      </c>
      <c r="C4">
        <v>0.5</v>
      </c>
      <c r="D4">
        <v>15</v>
      </c>
      <c r="E4">
        <v>0.41</v>
      </c>
      <c r="F4" s="1">
        <f>B4+273.15</f>
        <v>338.15</v>
      </c>
      <c r="G4" s="2">
        <f>(E4-E3)/(D4-D3)</f>
        <v>-8.0000000000000071E-3</v>
      </c>
    </row>
    <row r="5" spans="1:7" x14ac:dyDescent="0.2">
      <c r="A5">
        <v>1</v>
      </c>
      <c r="B5">
        <v>65</v>
      </c>
      <c r="C5">
        <v>0.5</v>
      </c>
      <c r="D5">
        <v>20</v>
      </c>
      <c r="E5">
        <v>0.38</v>
      </c>
      <c r="F5" s="1">
        <f>B5+273.15</f>
        <v>338.15</v>
      </c>
      <c r="G5" s="2">
        <f>(E5-E4)/(D5-D4)</f>
        <v>-5.9999999999999941E-3</v>
      </c>
    </row>
    <row r="6" spans="1:7" x14ac:dyDescent="0.2">
      <c r="A6">
        <v>1</v>
      </c>
      <c r="B6">
        <v>65</v>
      </c>
      <c r="C6">
        <v>0.5</v>
      </c>
      <c r="D6">
        <v>25</v>
      </c>
      <c r="E6">
        <v>0.36</v>
      </c>
      <c r="F6" s="1">
        <f>B6+273.15</f>
        <v>338.15</v>
      </c>
      <c r="G6" s="2">
        <f>(E6-E5)/(D6-D5)</f>
        <v>-4.0000000000000036E-3</v>
      </c>
    </row>
    <row r="7" spans="1:7" x14ac:dyDescent="0.2">
      <c r="A7">
        <v>1</v>
      </c>
      <c r="B7">
        <v>65</v>
      </c>
      <c r="C7">
        <v>0.5</v>
      </c>
      <c r="D7">
        <v>30</v>
      </c>
      <c r="E7">
        <v>0.33</v>
      </c>
      <c r="F7" s="1">
        <f>B7+273.15</f>
        <v>338.15</v>
      </c>
      <c r="G7" s="2">
        <f>(E7-E6)/(D7-D6)</f>
        <v>-5.9999999999999941E-3</v>
      </c>
    </row>
    <row r="8" spans="1:7" x14ac:dyDescent="0.2">
      <c r="A8">
        <v>5</v>
      </c>
      <c r="B8">
        <v>65</v>
      </c>
      <c r="C8">
        <v>1</v>
      </c>
      <c r="D8">
        <v>5</v>
      </c>
      <c r="E8">
        <v>0.93</v>
      </c>
      <c r="F8" s="1">
        <f>B8+273.15</f>
        <v>338.15</v>
      </c>
      <c r="G8" s="2">
        <f>(E8-C8)/D8</f>
        <v>-1.399999999999999E-2</v>
      </c>
    </row>
    <row r="9" spans="1:7" x14ac:dyDescent="0.2">
      <c r="A9">
        <v>5</v>
      </c>
      <c r="B9">
        <v>65</v>
      </c>
      <c r="C9">
        <v>1</v>
      </c>
      <c r="D9">
        <v>10</v>
      </c>
      <c r="E9">
        <v>0.88</v>
      </c>
      <c r="F9" s="1">
        <f>B9+273.15</f>
        <v>338.15</v>
      </c>
      <c r="G9" s="2">
        <f>(E9-E8)/(D9-D8)</f>
        <v>-1.0000000000000009E-2</v>
      </c>
    </row>
    <row r="10" spans="1:7" x14ac:dyDescent="0.2">
      <c r="A10">
        <v>5</v>
      </c>
      <c r="B10">
        <v>65</v>
      </c>
      <c r="C10">
        <v>1</v>
      </c>
      <c r="D10">
        <v>15</v>
      </c>
      <c r="E10">
        <v>0.82</v>
      </c>
      <c r="F10" s="1">
        <f>B10+273.15</f>
        <v>338.15</v>
      </c>
      <c r="G10" s="2">
        <f>(E10-E9)/(D10-D9)</f>
        <v>-1.2000000000000011E-2</v>
      </c>
    </row>
    <row r="11" spans="1:7" x14ac:dyDescent="0.2">
      <c r="A11">
        <v>5</v>
      </c>
      <c r="B11">
        <v>65</v>
      </c>
      <c r="C11">
        <v>1</v>
      </c>
      <c r="D11">
        <v>20</v>
      </c>
      <c r="E11">
        <v>0.76</v>
      </c>
      <c r="F11" s="1">
        <f>B11+273.15</f>
        <v>338.15</v>
      </c>
      <c r="G11" s="2">
        <f>(E11-E10)/(D11-D10)</f>
        <v>-1.1999999999999988E-2</v>
      </c>
    </row>
    <row r="12" spans="1:7" x14ac:dyDescent="0.2">
      <c r="A12">
        <v>5</v>
      </c>
      <c r="B12">
        <v>65</v>
      </c>
      <c r="C12">
        <v>1</v>
      </c>
      <c r="D12">
        <v>25</v>
      </c>
      <c r="E12">
        <v>0.72</v>
      </c>
      <c r="F12" s="1">
        <f>B12+273.15</f>
        <v>338.15</v>
      </c>
      <c r="G12" s="2">
        <f>(E12-E11)/(D12-D11)</f>
        <v>-8.0000000000000071E-3</v>
      </c>
    </row>
    <row r="13" spans="1:7" x14ac:dyDescent="0.2">
      <c r="A13">
        <v>5</v>
      </c>
      <c r="B13">
        <v>65</v>
      </c>
      <c r="C13">
        <v>1</v>
      </c>
      <c r="D13">
        <v>30</v>
      </c>
      <c r="E13">
        <v>0.66</v>
      </c>
      <c r="F13" s="1">
        <f>B13+273.15</f>
        <v>338.15</v>
      </c>
      <c r="G13" s="2">
        <f>(E13-E12)/(D13-D12)</f>
        <v>-1.1999999999999988E-2</v>
      </c>
    </row>
    <row r="14" spans="1:7" x14ac:dyDescent="0.2">
      <c r="A14">
        <v>9</v>
      </c>
      <c r="B14">
        <v>65</v>
      </c>
      <c r="C14">
        <v>1.5</v>
      </c>
      <c r="D14">
        <v>5</v>
      </c>
      <c r="E14">
        <v>1.4</v>
      </c>
      <c r="F14" s="1">
        <f>B14+273.15</f>
        <v>338.15</v>
      </c>
      <c r="G14" s="2">
        <f>(E14-C14)/D14</f>
        <v>-2.0000000000000018E-2</v>
      </c>
    </row>
    <row r="15" spans="1:7" x14ac:dyDescent="0.2">
      <c r="A15">
        <v>9</v>
      </c>
      <c r="B15">
        <v>65</v>
      </c>
      <c r="C15">
        <v>1.5</v>
      </c>
      <c r="D15">
        <v>10</v>
      </c>
      <c r="E15">
        <v>1.3</v>
      </c>
      <c r="F15" s="1">
        <f>B15+273.15</f>
        <v>338.15</v>
      </c>
      <c r="G15" s="2">
        <f>(E15-E14)/(D15-D14)</f>
        <v>-1.9999999999999973E-2</v>
      </c>
    </row>
    <row r="16" spans="1:7" x14ac:dyDescent="0.2">
      <c r="A16">
        <v>9</v>
      </c>
      <c r="B16">
        <v>65</v>
      </c>
      <c r="C16">
        <v>1.5</v>
      </c>
      <c r="D16">
        <v>15</v>
      </c>
      <c r="E16">
        <v>1.23</v>
      </c>
      <c r="F16" s="1">
        <f>B16+273.15</f>
        <v>338.15</v>
      </c>
      <c r="G16" s="2">
        <f>(E16-E15)/(D16-D15)</f>
        <v>-1.4000000000000012E-2</v>
      </c>
    </row>
    <row r="17" spans="1:7" x14ac:dyDescent="0.2">
      <c r="A17">
        <v>9</v>
      </c>
      <c r="B17">
        <v>65</v>
      </c>
      <c r="C17">
        <v>1.5</v>
      </c>
      <c r="D17">
        <v>20</v>
      </c>
      <c r="E17">
        <v>1.1499999999999999</v>
      </c>
      <c r="F17" s="1">
        <f>B17+273.15</f>
        <v>338.15</v>
      </c>
      <c r="G17" s="2">
        <f>(E17-E16)/(D17-D16)</f>
        <v>-1.6000000000000014E-2</v>
      </c>
    </row>
    <row r="18" spans="1:7" x14ac:dyDescent="0.2">
      <c r="A18">
        <v>9</v>
      </c>
      <c r="B18">
        <v>65</v>
      </c>
      <c r="C18">
        <v>1.5</v>
      </c>
      <c r="D18">
        <v>25</v>
      </c>
      <c r="E18">
        <v>1.08</v>
      </c>
      <c r="F18" s="1">
        <f>B18+273.15</f>
        <v>338.15</v>
      </c>
      <c r="G18" s="2">
        <f>(E18-E17)/(D18-D17)</f>
        <v>-1.3999999999999967E-2</v>
      </c>
    </row>
    <row r="19" spans="1:7" x14ac:dyDescent="0.2">
      <c r="A19">
        <v>9</v>
      </c>
      <c r="B19">
        <v>65</v>
      </c>
      <c r="C19">
        <v>1.5</v>
      </c>
      <c r="D19">
        <v>30</v>
      </c>
      <c r="E19">
        <v>1</v>
      </c>
      <c r="F19" s="1">
        <f>B19+273.15</f>
        <v>338.15</v>
      </c>
      <c r="G19" s="2">
        <f>(E19-E18)/(D19-D18)</f>
        <v>-1.6000000000000014E-2</v>
      </c>
    </row>
    <row r="20" spans="1:7" x14ac:dyDescent="0.2">
      <c r="A20">
        <v>2</v>
      </c>
      <c r="B20">
        <v>73</v>
      </c>
      <c r="C20">
        <v>0.5</v>
      </c>
      <c r="D20">
        <v>5</v>
      </c>
      <c r="E20">
        <v>0.45</v>
      </c>
      <c r="F20" s="1">
        <f>B20+273.15</f>
        <v>346.15</v>
      </c>
      <c r="G20" s="2">
        <f>(E20-C20)/D20</f>
        <v>-9.9999999999999985E-3</v>
      </c>
    </row>
    <row r="21" spans="1:7" x14ac:dyDescent="0.2">
      <c r="A21">
        <v>2</v>
      </c>
      <c r="B21">
        <v>73</v>
      </c>
      <c r="C21">
        <v>0.5</v>
      </c>
      <c r="D21">
        <v>10</v>
      </c>
      <c r="E21">
        <v>0.4</v>
      </c>
      <c r="F21" s="1">
        <f>B21+273.15</f>
        <v>346.15</v>
      </c>
      <c r="G21" s="2">
        <f>(E21-E20)/(D21-D20)</f>
        <v>-9.9999999999999985E-3</v>
      </c>
    </row>
    <row r="22" spans="1:7" x14ac:dyDescent="0.2">
      <c r="A22">
        <v>2</v>
      </c>
      <c r="B22">
        <v>73</v>
      </c>
      <c r="C22">
        <v>0.5</v>
      </c>
      <c r="D22">
        <v>15</v>
      </c>
      <c r="E22">
        <v>0.35</v>
      </c>
      <c r="F22" s="1">
        <f>B22+273.15</f>
        <v>346.15</v>
      </c>
      <c r="G22" s="2">
        <f>(E22-E21)/(D22-D21)</f>
        <v>-1.0000000000000009E-2</v>
      </c>
    </row>
    <row r="23" spans="1:7" x14ac:dyDescent="0.2">
      <c r="A23">
        <v>2</v>
      </c>
      <c r="B23">
        <v>73</v>
      </c>
      <c r="C23">
        <v>0.5</v>
      </c>
      <c r="D23">
        <v>20</v>
      </c>
      <c r="E23">
        <v>0.31</v>
      </c>
      <c r="F23" s="1">
        <f>B23+273.15</f>
        <v>346.15</v>
      </c>
      <c r="G23" s="2">
        <f>(E23-E22)/(D23-D22)</f>
        <v>-7.9999999999999967E-3</v>
      </c>
    </row>
    <row r="24" spans="1:7" x14ac:dyDescent="0.2">
      <c r="A24">
        <v>2</v>
      </c>
      <c r="B24">
        <v>73</v>
      </c>
      <c r="C24">
        <v>0.5</v>
      </c>
      <c r="D24">
        <v>25</v>
      </c>
      <c r="E24">
        <v>0.28999999999999998</v>
      </c>
      <c r="F24" s="1">
        <f>B24+273.15</f>
        <v>346.15</v>
      </c>
      <c r="G24" s="2">
        <f>(E24-E23)/(D24-D23)</f>
        <v>-4.0000000000000036E-3</v>
      </c>
    </row>
    <row r="25" spans="1:7" x14ac:dyDescent="0.2">
      <c r="A25">
        <v>2</v>
      </c>
      <c r="B25">
        <v>73</v>
      </c>
      <c r="C25">
        <v>0.5</v>
      </c>
      <c r="D25">
        <v>30</v>
      </c>
      <c r="E25">
        <v>0.25</v>
      </c>
      <c r="F25" s="1">
        <f>B25+273.15</f>
        <v>346.15</v>
      </c>
      <c r="G25" s="2">
        <f>(E25-E24)/(D25-D24)</f>
        <v>-7.9999999999999967E-3</v>
      </c>
    </row>
    <row r="26" spans="1:7" x14ac:dyDescent="0.2">
      <c r="A26">
        <v>6</v>
      </c>
      <c r="B26">
        <v>73</v>
      </c>
      <c r="C26">
        <v>1</v>
      </c>
      <c r="D26">
        <v>5</v>
      </c>
      <c r="E26">
        <v>0.89</v>
      </c>
      <c r="F26" s="1">
        <f>B26+273.15</f>
        <v>346.15</v>
      </c>
      <c r="G26" s="2">
        <f>(E26-C26)/D26</f>
        <v>-2.1999999999999999E-2</v>
      </c>
    </row>
    <row r="27" spans="1:7" x14ac:dyDescent="0.2">
      <c r="A27">
        <v>6</v>
      </c>
      <c r="B27">
        <v>73</v>
      </c>
      <c r="C27">
        <v>1</v>
      </c>
      <c r="D27">
        <v>10</v>
      </c>
      <c r="E27">
        <v>0.8</v>
      </c>
      <c r="F27" s="1">
        <f>B27+273.15</f>
        <v>346.15</v>
      </c>
      <c r="G27" s="2">
        <f>(E27-E26)/(D27-D26)</f>
        <v>-1.7999999999999995E-2</v>
      </c>
    </row>
    <row r="28" spans="1:7" x14ac:dyDescent="0.2">
      <c r="A28">
        <v>6</v>
      </c>
      <c r="B28">
        <v>73</v>
      </c>
      <c r="C28">
        <v>1</v>
      </c>
      <c r="D28">
        <v>15</v>
      </c>
      <c r="E28">
        <v>0.71</v>
      </c>
      <c r="F28" s="1">
        <f>B28+273.15</f>
        <v>346.15</v>
      </c>
      <c r="G28" s="2">
        <f>(E28-E27)/(D28-D27)</f>
        <v>-1.8000000000000016E-2</v>
      </c>
    </row>
    <row r="29" spans="1:7" x14ac:dyDescent="0.2">
      <c r="A29">
        <v>6</v>
      </c>
      <c r="B29">
        <v>73</v>
      </c>
      <c r="C29">
        <v>1</v>
      </c>
      <c r="D29">
        <v>20</v>
      </c>
      <c r="E29">
        <v>0.63</v>
      </c>
      <c r="F29" s="1">
        <f>B29+273.15</f>
        <v>346.15</v>
      </c>
      <c r="G29" s="2">
        <f>(E29-E28)/(D29-D28)</f>
        <v>-1.5999999999999993E-2</v>
      </c>
    </row>
    <row r="30" spans="1:7" x14ac:dyDescent="0.2">
      <c r="A30">
        <v>6</v>
      </c>
      <c r="B30">
        <v>73</v>
      </c>
      <c r="C30">
        <v>1</v>
      </c>
      <c r="D30">
        <v>25</v>
      </c>
      <c r="E30">
        <v>0.55000000000000004</v>
      </c>
      <c r="F30" s="1">
        <f>B30+273.15</f>
        <v>346.15</v>
      </c>
      <c r="G30" s="2">
        <f>(E30-E29)/(D30-D29)</f>
        <v>-1.5999999999999993E-2</v>
      </c>
    </row>
    <row r="31" spans="1:7" x14ac:dyDescent="0.2">
      <c r="A31">
        <v>6</v>
      </c>
      <c r="B31">
        <v>73</v>
      </c>
      <c r="C31">
        <v>1</v>
      </c>
      <c r="D31">
        <v>30</v>
      </c>
      <c r="E31">
        <v>0.5</v>
      </c>
      <c r="F31" s="1">
        <f>B31+273.15</f>
        <v>346.15</v>
      </c>
      <c r="G31" s="2">
        <f>(E31-E30)/(D31-D30)</f>
        <v>-1.0000000000000009E-2</v>
      </c>
    </row>
    <row r="32" spans="1:7" x14ac:dyDescent="0.2">
      <c r="A32">
        <v>10</v>
      </c>
      <c r="B32">
        <v>73</v>
      </c>
      <c r="C32">
        <v>1.5</v>
      </c>
      <c r="D32">
        <v>5</v>
      </c>
      <c r="E32">
        <v>1.33</v>
      </c>
      <c r="F32" s="1">
        <f>B32+273.15</f>
        <v>346.15</v>
      </c>
      <c r="G32" s="2">
        <f>(E32-C32)/D32</f>
        <v>-3.3999999999999989E-2</v>
      </c>
    </row>
    <row r="33" spans="1:7" x14ac:dyDescent="0.2">
      <c r="A33">
        <v>10</v>
      </c>
      <c r="B33">
        <v>73</v>
      </c>
      <c r="C33">
        <v>1.5</v>
      </c>
      <c r="D33">
        <v>10</v>
      </c>
      <c r="E33">
        <v>1.19</v>
      </c>
      <c r="F33" s="1">
        <f>B33+273.15</f>
        <v>346.15</v>
      </c>
      <c r="G33" s="2">
        <f>(E33-E32)/(D33-D32)</f>
        <v>-2.8000000000000025E-2</v>
      </c>
    </row>
    <row r="34" spans="1:7" x14ac:dyDescent="0.2">
      <c r="A34">
        <v>10</v>
      </c>
      <c r="B34">
        <v>73</v>
      </c>
      <c r="C34">
        <v>1.5</v>
      </c>
      <c r="D34">
        <v>15</v>
      </c>
      <c r="E34">
        <v>1.06</v>
      </c>
      <c r="F34" s="1">
        <f>B34+273.15</f>
        <v>346.15</v>
      </c>
      <c r="G34" s="2">
        <f>(E34-E33)/(D34-D33)</f>
        <v>-2.5999999999999978E-2</v>
      </c>
    </row>
    <row r="35" spans="1:7" x14ac:dyDescent="0.2">
      <c r="A35">
        <v>10</v>
      </c>
      <c r="B35">
        <v>73</v>
      </c>
      <c r="C35">
        <v>1.5</v>
      </c>
      <c r="D35">
        <v>20</v>
      </c>
      <c r="E35">
        <v>0.94</v>
      </c>
      <c r="F35" s="1">
        <f>B35+273.15</f>
        <v>346.15</v>
      </c>
      <c r="G35" s="2">
        <f>(E35-E34)/(D35-D34)</f>
        <v>-2.4000000000000021E-2</v>
      </c>
    </row>
    <row r="36" spans="1:7" x14ac:dyDescent="0.2">
      <c r="A36">
        <v>10</v>
      </c>
      <c r="B36">
        <v>73</v>
      </c>
      <c r="C36">
        <v>1.5</v>
      </c>
      <c r="D36">
        <v>25</v>
      </c>
      <c r="E36">
        <v>0.84</v>
      </c>
      <c r="F36" s="1">
        <f>B36+273.15</f>
        <v>346.15</v>
      </c>
      <c r="G36" s="2">
        <f>(E36-E35)/(D36-D35)</f>
        <v>-1.9999999999999997E-2</v>
      </c>
    </row>
    <row r="37" spans="1:7" x14ac:dyDescent="0.2">
      <c r="A37">
        <v>10</v>
      </c>
      <c r="B37">
        <v>73</v>
      </c>
      <c r="C37">
        <v>1.5</v>
      </c>
      <c r="D37">
        <v>30</v>
      </c>
      <c r="E37">
        <v>0.74</v>
      </c>
      <c r="F37" s="1">
        <f>B37+273.15</f>
        <v>346.15</v>
      </c>
      <c r="G37" s="2">
        <f>(E37-E36)/(D37-D36)</f>
        <v>-1.9999999999999997E-2</v>
      </c>
    </row>
    <row r="38" spans="1:7" x14ac:dyDescent="0.2">
      <c r="A38">
        <v>3</v>
      </c>
      <c r="B38">
        <v>82</v>
      </c>
      <c r="C38">
        <v>0.5</v>
      </c>
      <c r="D38">
        <v>5</v>
      </c>
      <c r="E38">
        <v>0.4</v>
      </c>
      <c r="F38" s="1">
        <f>B38+273.15</f>
        <v>355.15</v>
      </c>
      <c r="G38" s="2">
        <f>(E38-C38)/D38</f>
        <v>-1.9999999999999997E-2</v>
      </c>
    </row>
    <row r="39" spans="1:7" x14ac:dyDescent="0.2">
      <c r="A39">
        <v>3</v>
      </c>
      <c r="B39">
        <v>82</v>
      </c>
      <c r="C39">
        <v>0.5</v>
      </c>
      <c r="D39">
        <v>10</v>
      </c>
      <c r="E39">
        <v>0.33</v>
      </c>
      <c r="F39" s="1">
        <f>B39+273.15</f>
        <v>355.15</v>
      </c>
      <c r="G39" s="2">
        <f>(E39-E38)/(D39-D38)</f>
        <v>-1.4000000000000002E-2</v>
      </c>
    </row>
    <row r="40" spans="1:7" x14ac:dyDescent="0.2">
      <c r="A40">
        <v>3</v>
      </c>
      <c r="B40">
        <v>82</v>
      </c>
      <c r="C40">
        <v>0.5</v>
      </c>
      <c r="D40">
        <v>15</v>
      </c>
      <c r="E40">
        <v>0.27</v>
      </c>
      <c r="F40" s="1">
        <f>B40+273.15</f>
        <v>355.15</v>
      </c>
      <c r="G40" s="2">
        <f>(E40-E39)/(D40-D39)</f>
        <v>-1.2E-2</v>
      </c>
    </row>
    <row r="41" spans="1:7" x14ac:dyDescent="0.2">
      <c r="A41">
        <v>3</v>
      </c>
      <c r="B41">
        <v>82</v>
      </c>
      <c r="C41">
        <v>0.5</v>
      </c>
      <c r="D41">
        <v>20</v>
      </c>
      <c r="E41">
        <v>0.22</v>
      </c>
      <c r="F41" s="1">
        <f>B41+273.15</f>
        <v>355.15</v>
      </c>
      <c r="G41" s="2">
        <f>(E41-E40)/(D41-D40)</f>
        <v>-1.0000000000000004E-2</v>
      </c>
    </row>
    <row r="42" spans="1:7" x14ac:dyDescent="0.2">
      <c r="A42">
        <v>3</v>
      </c>
      <c r="B42">
        <v>82</v>
      </c>
      <c r="C42">
        <v>0.5</v>
      </c>
      <c r="D42">
        <v>25</v>
      </c>
      <c r="E42">
        <v>0.18</v>
      </c>
      <c r="F42" s="1">
        <f>B42+273.15</f>
        <v>355.15</v>
      </c>
      <c r="G42" s="2">
        <f>(E42-E41)/(D42-D41)</f>
        <v>-8.0000000000000019E-3</v>
      </c>
    </row>
    <row r="43" spans="1:7" x14ac:dyDescent="0.2">
      <c r="A43">
        <v>3</v>
      </c>
      <c r="B43">
        <v>82</v>
      </c>
      <c r="C43">
        <v>0.5</v>
      </c>
      <c r="D43">
        <v>30</v>
      </c>
      <c r="E43">
        <v>0.13</v>
      </c>
      <c r="F43" s="1">
        <f>B43+273.15</f>
        <v>355.15</v>
      </c>
      <c r="G43" s="2">
        <f>(E43-E42)/(D43-D42)</f>
        <v>-9.9999999999999985E-3</v>
      </c>
    </row>
    <row r="44" spans="1:7" x14ac:dyDescent="0.2">
      <c r="A44">
        <v>7</v>
      </c>
      <c r="B44">
        <v>82</v>
      </c>
      <c r="C44">
        <v>1</v>
      </c>
      <c r="D44">
        <v>5</v>
      </c>
      <c r="E44">
        <v>0.81</v>
      </c>
      <c r="F44" s="1">
        <f>B44+273.15</f>
        <v>355.15</v>
      </c>
      <c r="G44" s="2">
        <f>(E44-C44)/D44</f>
        <v>-3.7999999999999992E-2</v>
      </c>
    </row>
    <row r="45" spans="1:7" x14ac:dyDescent="0.2">
      <c r="A45">
        <v>7</v>
      </c>
      <c r="B45">
        <v>82</v>
      </c>
      <c r="C45">
        <v>1</v>
      </c>
      <c r="D45">
        <v>10</v>
      </c>
      <c r="E45">
        <v>0.66</v>
      </c>
      <c r="F45" s="1">
        <f>B45+273.15</f>
        <v>355.15</v>
      </c>
      <c r="G45" s="2">
        <f>(E45-E44)/(D45-D44)</f>
        <v>-3.0000000000000006E-2</v>
      </c>
    </row>
    <row r="46" spans="1:7" x14ac:dyDescent="0.2">
      <c r="A46">
        <v>7</v>
      </c>
      <c r="B46">
        <v>82</v>
      </c>
      <c r="C46">
        <v>1</v>
      </c>
      <c r="D46">
        <v>15</v>
      </c>
      <c r="E46">
        <v>0.53</v>
      </c>
      <c r="F46" s="1">
        <f>B46+273.15</f>
        <v>355.15</v>
      </c>
      <c r="G46" s="2">
        <f>(E46-E45)/(D46-D45)</f>
        <v>-2.6000000000000002E-2</v>
      </c>
    </row>
    <row r="47" spans="1:7" x14ac:dyDescent="0.2">
      <c r="A47">
        <v>7</v>
      </c>
      <c r="B47">
        <v>82</v>
      </c>
      <c r="C47">
        <v>1</v>
      </c>
      <c r="D47">
        <v>20</v>
      </c>
      <c r="E47">
        <v>0.43</v>
      </c>
      <c r="F47" s="1">
        <f>B47+273.15</f>
        <v>355.15</v>
      </c>
      <c r="G47" s="2">
        <f>(E47-E46)/(D47-D46)</f>
        <v>-2.0000000000000007E-2</v>
      </c>
    </row>
    <row r="48" spans="1:7" x14ac:dyDescent="0.2">
      <c r="A48">
        <v>7</v>
      </c>
      <c r="B48">
        <v>82</v>
      </c>
      <c r="C48">
        <v>1</v>
      </c>
      <c r="D48">
        <v>25</v>
      </c>
      <c r="E48">
        <v>0.34</v>
      </c>
      <c r="F48" s="1">
        <f>B48+273.15</f>
        <v>355.15</v>
      </c>
      <c r="G48" s="2">
        <f>(E48-E47)/(D48-D47)</f>
        <v>-1.7999999999999995E-2</v>
      </c>
    </row>
    <row r="49" spans="1:7" x14ac:dyDescent="0.2">
      <c r="A49">
        <v>7</v>
      </c>
      <c r="B49">
        <v>82</v>
      </c>
      <c r="C49">
        <v>1</v>
      </c>
      <c r="D49">
        <v>30</v>
      </c>
      <c r="E49">
        <v>0.28999999999999998</v>
      </c>
      <c r="F49" s="1">
        <f>B49+273.15</f>
        <v>355.15</v>
      </c>
      <c r="G49" s="2">
        <f>(E49-E48)/(D49-D48)</f>
        <v>-1.0000000000000009E-2</v>
      </c>
    </row>
    <row r="50" spans="1:7" x14ac:dyDescent="0.2">
      <c r="A50">
        <v>11</v>
      </c>
      <c r="B50">
        <v>82</v>
      </c>
      <c r="C50">
        <v>1.5</v>
      </c>
      <c r="D50">
        <v>5</v>
      </c>
      <c r="E50">
        <v>1.22</v>
      </c>
      <c r="F50" s="1">
        <f>B50+273.15</f>
        <v>355.15</v>
      </c>
      <c r="G50" s="2">
        <f>(E50-C50)/D50</f>
        <v>-5.6000000000000008E-2</v>
      </c>
    </row>
    <row r="51" spans="1:7" x14ac:dyDescent="0.2">
      <c r="A51">
        <v>11</v>
      </c>
      <c r="B51">
        <v>82</v>
      </c>
      <c r="C51">
        <v>1.5</v>
      </c>
      <c r="D51">
        <v>10</v>
      </c>
      <c r="E51">
        <v>0.98</v>
      </c>
      <c r="F51" s="1">
        <f>B51+273.15</f>
        <v>355.15</v>
      </c>
      <c r="G51" s="2">
        <f>(E51-E50)/(D51-D50)</f>
        <v>-4.8000000000000001E-2</v>
      </c>
    </row>
    <row r="52" spans="1:7" x14ac:dyDescent="0.2">
      <c r="A52">
        <v>11</v>
      </c>
      <c r="B52">
        <v>82</v>
      </c>
      <c r="C52">
        <v>1.5</v>
      </c>
      <c r="D52">
        <v>15</v>
      </c>
      <c r="E52">
        <v>0.81</v>
      </c>
      <c r="F52" s="1">
        <f>B52+273.15</f>
        <v>355.15</v>
      </c>
      <c r="G52" s="2">
        <f>(E52-E51)/(D52-D51)</f>
        <v>-3.3999999999999989E-2</v>
      </c>
    </row>
    <row r="53" spans="1:7" x14ac:dyDescent="0.2">
      <c r="A53">
        <v>11</v>
      </c>
      <c r="B53">
        <v>82</v>
      </c>
      <c r="C53">
        <v>1.5</v>
      </c>
      <c r="D53">
        <v>20</v>
      </c>
      <c r="E53">
        <v>0.64</v>
      </c>
      <c r="F53" s="1">
        <f>B53+273.15</f>
        <v>355.15</v>
      </c>
      <c r="G53" s="2">
        <f>(E53-E52)/(D53-D52)</f>
        <v>-3.4000000000000009E-2</v>
      </c>
    </row>
    <row r="54" spans="1:7" x14ac:dyDescent="0.2">
      <c r="A54">
        <v>11</v>
      </c>
      <c r="B54">
        <v>82</v>
      </c>
      <c r="C54">
        <v>1.5</v>
      </c>
      <c r="D54">
        <v>25</v>
      </c>
      <c r="E54">
        <v>0.52</v>
      </c>
      <c r="F54" s="1">
        <f>B54+273.15</f>
        <v>355.15</v>
      </c>
      <c r="G54" s="2">
        <f>(E54-E53)/(D54-D53)</f>
        <v>-2.4E-2</v>
      </c>
    </row>
    <row r="55" spans="1:7" x14ac:dyDescent="0.2">
      <c r="A55">
        <v>11</v>
      </c>
      <c r="B55">
        <v>82</v>
      </c>
      <c r="C55">
        <v>1.5</v>
      </c>
      <c r="D55">
        <v>30</v>
      </c>
      <c r="E55">
        <v>0.42</v>
      </c>
      <c r="F55" s="1">
        <f>B55+273.15</f>
        <v>355.15</v>
      </c>
      <c r="G55" s="2">
        <f>(E55-E54)/(D55-D54)</f>
        <v>-2.0000000000000007E-2</v>
      </c>
    </row>
    <row r="56" spans="1:7" x14ac:dyDescent="0.2">
      <c r="A56">
        <v>4</v>
      </c>
      <c r="B56">
        <v>90</v>
      </c>
      <c r="C56">
        <v>0.5</v>
      </c>
      <c r="D56">
        <v>5</v>
      </c>
      <c r="E56">
        <v>0.36</v>
      </c>
      <c r="F56" s="1">
        <f>B56+273.15</f>
        <v>363.15</v>
      </c>
      <c r="G56" s="2">
        <f>(E56-C56)/D56</f>
        <v>-2.8000000000000004E-2</v>
      </c>
    </row>
    <row r="57" spans="1:7" x14ac:dyDescent="0.2">
      <c r="A57">
        <v>4</v>
      </c>
      <c r="B57">
        <v>90</v>
      </c>
      <c r="C57">
        <v>0.5</v>
      </c>
      <c r="D57">
        <v>10</v>
      </c>
      <c r="E57">
        <v>0.25</v>
      </c>
      <c r="F57" s="1">
        <f>B57+273.15</f>
        <v>363.15</v>
      </c>
      <c r="G57" s="2">
        <f>(E57-E56)/(D57-D56)</f>
        <v>-2.1999999999999999E-2</v>
      </c>
    </row>
    <row r="58" spans="1:7" x14ac:dyDescent="0.2">
      <c r="A58">
        <v>4</v>
      </c>
      <c r="B58">
        <v>90</v>
      </c>
      <c r="C58">
        <v>0.5</v>
      </c>
      <c r="D58">
        <v>15</v>
      </c>
      <c r="E58">
        <v>0.18</v>
      </c>
      <c r="F58" s="1">
        <f>B58+273.15</f>
        <v>363.15</v>
      </c>
      <c r="G58" s="2">
        <f>(E58-E57)/(D58-D57)</f>
        <v>-1.4000000000000002E-2</v>
      </c>
    </row>
    <row r="59" spans="1:7" x14ac:dyDescent="0.2">
      <c r="A59">
        <v>4</v>
      </c>
      <c r="B59">
        <v>90</v>
      </c>
      <c r="C59">
        <v>0.5</v>
      </c>
      <c r="D59">
        <v>20</v>
      </c>
      <c r="E59">
        <v>0.13</v>
      </c>
      <c r="F59" s="1">
        <f>B59+273.15</f>
        <v>363.15</v>
      </c>
      <c r="G59" s="2">
        <f>(E59-E58)/(D59-D58)</f>
        <v>-9.9999999999999985E-3</v>
      </c>
    </row>
    <row r="60" spans="1:7" x14ac:dyDescent="0.2">
      <c r="A60">
        <v>4</v>
      </c>
      <c r="B60">
        <v>90</v>
      </c>
      <c r="C60">
        <v>0.5</v>
      </c>
      <c r="D60">
        <v>25</v>
      </c>
      <c r="E60">
        <v>0.09</v>
      </c>
      <c r="F60" s="1">
        <f>B60+273.15</f>
        <v>363.15</v>
      </c>
      <c r="G60" s="2">
        <f>(E60-E59)/(D60-D59)</f>
        <v>-8.0000000000000019E-3</v>
      </c>
    </row>
    <row r="61" spans="1:7" x14ac:dyDescent="0.2">
      <c r="A61">
        <v>4</v>
      </c>
      <c r="B61">
        <v>90</v>
      </c>
      <c r="C61">
        <v>0.5</v>
      </c>
      <c r="D61">
        <v>30</v>
      </c>
      <c r="E61">
        <v>0.06</v>
      </c>
      <c r="F61" s="1">
        <f>B61+273.15</f>
        <v>363.15</v>
      </c>
      <c r="G61" s="2">
        <f>(E61-E60)/(D61-D60)</f>
        <v>-6.0000000000000001E-3</v>
      </c>
    </row>
    <row r="62" spans="1:7" x14ac:dyDescent="0.2">
      <c r="A62">
        <v>8</v>
      </c>
      <c r="B62">
        <v>90</v>
      </c>
      <c r="C62">
        <v>1</v>
      </c>
      <c r="D62">
        <v>5</v>
      </c>
      <c r="E62">
        <v>0.7</v>
      </c>
      <c r="F62" s="1">
        <f>B62+273.15</f>
        <v>363.15</v>
      </c>
      <c r="G62" s="2">
        <f>(E62-C62)/D62</f>
        <v>-6.0000000000000012E-2</v>
      </c>
    </row>
    <row r="63" spans="1:7" x14ac:dyDescent="0.2">
      <c r="A63">
        <v>8</v>
      </c>
      <c r="B63">
        <v>90</v>
      </c>
      <c r="C63">
        <v>1</v>
      </c>
      <c r="D63">
        <v>10</v>
      </c>
      <c r="E63">
        <v>0.5</v>
      </c>
      <c r="F63" s="1">
        <f>B63+273.15</f>
        <v>363.15</v>
      </c>
      <c r="G63" s="2">
        <f>(E63-E62)/(D63-D62)</f>
        <v>-3.9999999999999994E-2</v>
      </c>
    </row>
    <row r="64" spans="1:7" x14ac:dyDescent="0.2">
      <c r="A64">
        <v>8</v>
      </c>
      <c r="B64">
        <v>90</v>
      </c>
      <c r="C64">
        <v>1</v>
      </c>
      <c r="D64">
        <v>15</v>
      </c>
      <c r="E64">
        <v>0.35</v>
      </c>
      <c r="F64" s="1">
        <f>B64+273.15</f>
        <v>363.15</v>
      </c>
      <c r="G64" s="2">
        <f>(E64-E63)/(D64-D63)</f>
        <v>-3.0000000000000006E-2</v>
      </c>
    </row>
    <row r="65" spans="1:7" x14ac:dyDescent="0.2">
      <c r="A65">
        <v>8</v>
      </c>
      <c r="B65">
        <v>90</v>
      </c>
      <c r="C65">
        <v>1</v>
      </c>
      <c r="D65">
        <v>20</v>
      </c>
      <c r="E65">
        <v>0.25</v>
      </c>
      <c r="F65" s="1">
        <f>B65+273.15</f>
        <v>363.15</v>
      </c>
      <c r="G65" s="2">
        <f>(E65-E64)/(D65-D64)</f>
        <v>-1.9999999999999997E-2</v>
      </c>
    </row>
    <row r="66" spans="1:7" x14ac:dyDescent="0.2">
      <c r="A66">
        <v>8</v>
      </c>
      <c r="B66">
        <v>90</v>
      </c>
      <c r="C66">
        <v>1</v>
      </c>
      <c r="D66">
        <v>25</v>
      </c>
      <c r="E66">
        <v>0.18</v>
      </c>
      <c r="F66" s="1">
        <f>B66+273.15</f>
        <v>363.15</v>
      </c>
      <c r="G66" s="2">
        <f>(E66-E65)/(D66-D65)</f>
        <v>-1.4000000000000002E-2</v>
      </c>
    </row>
    <row r="67" spans="1:7" x14ac:dyDescent="0.2">
      <c r="A67">
        <v>8</v>
      </c>
      <c r="B67">
        <v>90</v>
      </c>
      <c r="C67">
        <v>1</v>
      </c>
      <c r="D67">
        <v>30</v>
      </c>
      <c r="E67">
        <v>0.12</v>
      </c>
      <c r="F67" s="1">
        <f>B67+273.15</f>
        <v>363.15</v>
      </c>
      <c r="G67" s="2">
        <f>(E67-E66)/(D67-D66)</f>
        <v>-1.2E-2</v>
      </c>
    </row>
    <row r="68" spans="1:7" x14ac:dyDescent="0.2">
      <c r="A68">
        <v>12</v>
      </c>
      <c r="B68">
        <v>90</v>
      </c>
      <c r="C68">
        <v>1.5</v>
      </c>
      <c r="D68">
        <v>5</v>
      </c>
      <c r="E68">
        <v>1.06</v>
      </c>
      <c r="F68" s="1">
        <f>B68+273.15</f>
        <v>363.15</v>
      </c>
      <c r="G68" s="2">
        <f>(E68-C68)/D68</f>
        <v>-8.7999999999999995E-2</v>
      </c>
    </row>
    <row r="69" spans="1:7" x14ac:dyDescent="0.2">
      <c r="A69">
        <v>12</v>
      </c>
      <c r="B69">
        <v>90</v>
      </c>
      <c r="C69">
        <v>1.5</v>
      </c>
      <c r="D69">
        <v>10</v>
      </c>
      <c r="E69">
        <v>0.74</v>
      </c>
      <c r="F69" s="1">
        <f>B69+273.15</f>
        <v>363.15</v>
      </c>
      <c r="G69" s="2">
        <f>(E69-E68)/(D69-D68)</f>
        <v>-6.4000000000000015E-2</v>
      </c>
    </row>
    <row r="70" spans="1:7" x14ac:dyDescent="0.2">
      <c r="A70">
        <v>12</v>
      </c>
      <c r="B70">
        <v>90</v>
      </c>
      <c r="C70">
        <v>1.5</v>
      </c>
      <c r="D70">
        <v>15</v>
      </c>
      <c r="E70">
        <v>0.52</v>
      </c>
      <c r="F70" s="1">
        <f>B70+273.15</f>
        <v>363.15</v>
      </c>
      <c r="G70" s="2">
        <f>(E70-E69)/(D70-D69)</f>
        <v>-4.3999999999999997E-2</v>
      </c>
    </row>
    <row r="71" spans="1:7" x14ac:dyDescent="0.2">
      <c r="A71">
        <v>12</v>
      </c>
      <c r="B71">
        <v>90</v>
      </c>
      <c r="C71">
        <v>1.5</v>
      </c>
      <c r="D71">
        <v>20</v>
      </c>
      <c r="E71">
        <v>0.37</v>
      </c>
      <c r="F71" s="1">
        <f>B71+273.15</f>
        <v>363.15</v>
      </c>
      <c r="G71" s="2">
        <f>(E71-E70)/(D71-D70)</f>
        <v>-3.0000000000000006E-2</v>
      </c>
    </row>
    <row r="72" spans="1:7" x14ac:dyDescent="0.2">
      <c r="A72">
        <v>12</v>
      </c>
      <c r="B72">
        <v>90</v>
      </c>
      <c r="C72">
        <v>1.5</v>
      </c>
      <c r="D72">
        <v>25</v>
      </c>
      <c r="E72">
        <v>0.25</v>
      </c>
      <c r="F72" s="1">
        <f>B72+273.15</f>
        <v>363.15</v>
      </c>
      <c r="G72" s="2">
        <f>(E72-E71)/(D72-D71)</f>
        <v>-2.4E-2</v>
      </c>
    </row>
    <row r="73" spans="1:7" x14ac:dyDescent="0.2">
      <c r="A73">
        <v>12</v>
      </c>
      <c r="B73">
        <v>90</v>
      </c>
      <c r="C73">
        <v>1.5</v>
      </c>
      <c r="D73">
        <v>30</v>
      </c>
      <c r="E73">
        <v>0.19</v>
      </c>
      <c r="F73" s="1">
        <f>B73+273.15</f>
        <v>363.15</v>
      </c>
      <c r="G73" s="2">
        <f>(E73-E72)/(D73-D72)</f>
        <v>-1.2E-2</v>
      </c>
    </row>
  </sheetData>
  <sortState xmlns:xlrd2="http://schemas.microsoft.com/office/spreadsheetml/2017/richdata2" ref="A2:G73">
    <sortCondition ref="B2:B73"/>
    <sortCondition ref="A2:A73"/>
    <sortCondition ref="D2:D73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8FD44-CE96-AF42-B476-D3FC3E3EE592}">
  <dimension ref="A1:E5"/>
  <sheetViews>
    <sheetView tabSelected="1" workbookViewId="0">
      <selection activeCell="N27" sqref="N27"/>
    </sheetView>
  </sheetViews>
  <sheetFormatPr baseColWidth="10" defaultRowHeight="16" x14ac:dyDescent="0.2"/>
  <cols>
    <col min="1" max="5" width="15.83203125" style="1" customWidth="1"/>
  </cols>
  <sheetData>
    <row r="1" spans="1:5" x14ac:dyDescent="0.2">
      <c r="A1" s="1" t="s">
        <v>1</v>
      </c>
      <c r="B1" s="1" t="s">
        <v>7</v>
      </c>
      <c r="C1" s="1" t="s">
        <v>5</v>
      </c>
      <c r="D1" s="1" t="s">
        <v>8</v>
      </c>
      <c r="E1" s="1" t="s">
        <v>6</v>
      </c>
    </row>
    <row r="2" spans="1:5" x14ac:dyDescent="0.2">
      <c r="A2" s="1">
        <v>65</v>
      </c>
      <c r="B2" s="1">
        <v>1.4E-2</v>
      </c>
      <c r="C2" s="1">
        <f>A2+273.15</f>
        <v>338.15</v>
      </c>
      <c r="D2" s="1">
        <f>-1/0.008314/C2</f>
        <v>-0.35569731595429449</v>
      </c>
      <c r="E2" s="1">
        <f>LN(B2)</f>
        <v>-4.2686979493668789</v>
      </c>
    </row>
    <row r="3" spans="1:5" x14ac:dyDescent="0.2">
      <c r="A3" s="1">
        <v>73</v>
      </c>
      <c r="B3" s="1">
        <v>2.47E-2</v>
      </c>
      <c r="C3" s="1">
        <f t="shared" ref="C3:C5" si="0">A3+273.15</f>
        <v>346.15</v>
      </c>
      <c r="D3" s="1">
        <f>-1/0.008314/C3</f>
        <v>-0.34747666442277819</v>
      </c>
      <c r="E3" s="1">
        <f t="shared" ref="E3:E5" si="1">LN(B3)</f>
        <v>-3.7009520353482057</v>
      </c>
    </row>
    <row r="4" spans="1:5" x14ac:dyDescent="0.2">
      <c r="A4" s="1">
        <v>82</v>
      </c>
      <c r="B4" s="1">
        <v>4.6800000000000001E-2</v>
      </c>
      <c r="C4" s="1">
        <f t="shared" si="0"/>
        <v>355.15</v>
      </c>
      <c r="D4" s="1">
        <f>-1/0.008314/C4</f>
        <v>-0.33867111752764939</v>
      </c>
      <c r="E4" s="1">
        <f t="shared" si="1"/>
        <v>-3.0618720760585361</v>
      </c>
    </row>
    <row r="5" spans="1:5" x14ac:dyDescent="0.2">
      <c r="A5" s="1">
        <v>90</v>
      </c>
      <c r="B5" s="1">
        <v>8.3699999999999997E-2</v>
      </c>
      <c r="C5" s="1">
        <f t="shared" si="0"/>
        <v>363.15</v>
      </c>
      <c r="D5" s="1">
        <f>-1/0.008314/C5</f>
        <v>-0.33121037419783744</v>
      </c>
      <c r="E5" s="1">
        <f t="shared" si="1"/>
        <v>-2.4805163014867073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reb_19_5_1_data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Lund</dc:creator>
  <cp:lastModifiedBy>Carl Lund</cp:lastModifiedBy>
  <dcterms:created xsi:type="dcterms:W3CDTF">2024-09-23T12:31:05Z</dcterms:created>
  <dcterms:modified xsi:type="dcterms:W3CDTF">2024-09-24T19:45:31Z</dcterms:modified>
</cp:coreProperties>
</file>