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nd/Projects/Kinetics/RE_Basics_Examples/reb_8_1/"/>
    </mc:Choice>
  </mc:AlternateContent>
  <xr:revisionPtr revIDLastSave="0" documentId="13_ncr:40009_{CB415B2C-1C9E-DF45-8753-8364F2A06888}" xr6:coauthVersionLast="47" xr6:coauthVersionMax="47" xr10:uidLastSave="{00000000-0000-0000-0000-000000000000}"/>
  <bookViews>
    <workbookView xWindow="52340" yWindow="5280" windowWidth="28040" windowHeight="17440"/>
  </bookViews>
  <sheets>
    <sheet name="reb_8_1_data" sheetId="1" r:id="rId1"/>
  </sheets>
  <definedNames>
    <definedName name="_xlchart.v1.0" hidden="1">reb_8_1_data!$E$2:$E$73</definedName>
    <definedName name="_xlchart.v1.1" hidden="1">reb_8_1_data!$F$1</definedName>
    <definedName name="_xlchart.v1.2" hidden="1">reb_8_1_data!$F$2:$F$73</definedName>
    <definedName name="_xlchart.v1.3" hidden="1">reb_8_1_data!$E$2:$E$73</definedName>
    <definedName name="_xlchart.v1.4" hidden="1">reb_8_1_data!$F$1</definedName>
    <definedName name="_xlchart.v1.5" hidden="1">reb_8_1_data!$F$2:$F$73</definedName>
    <definedName name="_xlchart.v1.6" hidden="1">reb_8_1_data!$E$2:$E$73</definedName>
    <definedName name="_xlchart.v1.7" hidden="1">reb_8_1_data!$F$1</definedName>
    <definedName name="_xlchart.v1.8" hidden="1">reb_8_1_data!$F$2:$F$73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3" i="1" l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73" i="1"/>
  <c r="F72" i="1"/>
  <c r="F71" i="1"/>
  <c r="F70" i="1"/>
  <c r="F69" i="1"/>
  <c r="F67" i="1"/>
  <c r="F66" i="1"/>
  <c r="F65" i="1"/>
  <c r="F64" i="1"/>
  <c r="F63" i="1"/>
  <c r="F61" i="1"/>
  <c r="F60" i="1"/>
  <c r="F59" i="1"/>
  <c r="F58" i="1"/>
  <c r="F57" i="1"/>
  <c r="F53" i="1"/>
  <c r="F55" i="1"/>
  <c r="F54" i="1"/>
  <c r="F52" i="1"/>
  <c r="F51" i="1"/>
  <c r="F49" i="1"/>
  <c r="F48" i="1"/>
  <c r="F47" i="1"/>
  <c r="F46" i="1"/>
  <c r="F45" i="1"/>
  <c r="F43" i="1"/>
  <c r="F42" i="1"/>
  <c r="F41" i="1"/>
  <c r="F40" i="1"/>
  <c r="F39" i="1"/>
  <c r="F37" i="1"/>
  <c r="F36" i="1"/>
  <c r="F35" i="1"/>
  <c r="F34" i="1"/>
  <c r="F33" i="1"/>
  <c r="F31" i="1"/>
  <c r="F30" i="1"/>
  <c r="F29" i="1"/>
  <c r="F28" i="1"/>
  <c r="F27" i="1"/>
  <c r="F25" i="1"/>
  <c r="F24" i="1"/>
  <c r="F23" i="1"/>
  <c r="F22" i="1"/>
  <c r="F21" i="1"/>
  <c r="F19" i="1"/>
  <c r="F18" i="1"/>
  <c r="F17" i="1"/>
  <c r="F16" i="1"/>
  <c r="F15" i="1"/>
  <c r="F13" i="1"/>
  <c r="F12" i="1"/>
  <c r="F11" i="1"/>
  <c r="F10" i="1"/>
  <c r="F9" i="1"/>
  <c r="F7" i="1"/>
  <c r="F6" i="1"/>
  <c r="F5" i="1"/>
  <c r="F4" i="1"/>
  <c r="F3" i="1"/>
  <c r="F68" i="1"/>
  <c r="F62" i="1"/>
  <c r="F56" i="1"/>
  <c r="F50" i="1"/>
  <c r="F44" i="1"/>
  <c r="F38" i="1"/>
  <c r="F32" i="1"/>
  <c r="F26" i="1"/>
  <c r="F20" i="1"/>
  <c r="F14" i="1"/>
  <c r="F8" i="1"/>
  <c r="F2" i="1"/>
</calcChain>
</file>

<file path=xl/sharedStrings.xml><?xml version="1.0" encoding="utf-8"?>
<sst xmlns="http://schemas.openxmlformats.org/spreadsheetml/2006/main" count="6" uniqueCount="6">
  <si>
    <t>T</t>
  </si>
  <si>
    <t>CA0</t>
  </si>
  <si>
    <t>t</t>
  </si>
  <si>
    <t>CA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</si>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</sst>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reb_8_1_data!$F$1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900993388484668"/>
                  <c:y val="-7.971616919978026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reb_8_1_data!$E$2:$E$73</c:f>
              <c:numCache>
                <c:formatCode>General</c:formatCode>
                <c:ptCount val="72"/>
                <c:pt idx="0">
                  <c:v>-0.35569731595429449</c:v>
                </c:pt>
                <c:pt idx="1">
                  <c:v>-0.35569731595429449</c:v>
                </c:pt>
                <c:pt idx="2">
                  <c:v>-0.35569731595429449</c:v>
                </c:pt>
                <c:pt idx="3">
                  <c:v>-0.35569731595429449</c:v>
                </c:pt>
                <c:pt idx="4">
                  <c:v>-0.35569731595429449</c:v>
                </c:pt>
                <c:pt idx="5">
                  <c:v>-0.35569731595429449</c:v>
                </c:pt>
                <c:pt idx="6">
                  <c:v>-0.34747666442277819</c:v>
                </c:pt>
                <c:pt idx="7">
                  <c:v>-0.34747666442277819</c:v>
                </c:pt>
                <c:pt idx="8">
                  <c:v>-0.34747666442277819</c:v>
                </c:pt>
                <c:pt idx="9">
                  <c:v>-0.34747666442277819</c:v>
                </c:pt>
                <c:pt idx="10">
                  <c:v>-0.34747666442277819</c:v>
                </c:pt>
                <c:pt idx="11">
                  <c:v>-0.34747666442277819</c:v>
                </c:pt>
                <c:pt idx="12">
                  <c:v>-0.33867111752764939</c:v>
                </c:pt>
                <c:pt idx="13">
                  <c:v>-0.33867111752764939</c:v>
                </c:pt>
                <c:pt idx="14">
                  <c:v>-0.33867111752764939</c:v>
                </c:pt>
                <c:pt idx="15">
                  <c:v>-0.33867111752764939</c:v>
                </c:pt>
                <c:pt idx="16">
                  <c:v>-0.33867111752764939</c:v>
                </c:pt>
                <c:pt idx="17">
                  <c:v>-0.33867111752764939</c:v>
                </c:pt>
                <c:pt idx="18">
                  <c:v>-0.33121037419783744</c:v>
                </c:pt>
                <c:pt idx="19">
                  <c:v>-0.33121037419783744</c:v>
                </c:pt>
                <c:pt idx="20">
                  <c:v>-0.33121037419783744</c:v>
                </c:pt>
                <c:pt idx="21">
                  <c:v>-0.33121037419783744</c:v>
                </c:pt>
                <c:pt idx="22">
                  <c:v>-0.33121037419783744</c:v>
                </c:pt>
                <c:pt idx="23">
                  <c:v>-0.33121037419783744</c:v>
                </c:pt>
                <c:pt idx="24">
                  <c:v>-0.35569731595429449</c:v>
                </c:pt>
                <c:pt idx="25">
                  <c:v>-0.35569731595429449</c:v>
                </c:pt>
                <c:pt idx="26">
                  <c:v>-0.35569731595429449</c:v>
                </c:pt>
                <c:pt idx="27">
                  <c:v>-0.35569731595429449</c:v>
                </c:pt>
                <c:pt idx="28">
                  <c:v>-0.35569731595429449</c:v>
                </c:pt>
                <c:pt idx="29">
                  <c:v>-0.35569731595429449</c:v>
                </c:pt>
                <c:pt idx="30">
                  <c:v>-0.34747666442277819</c:v>
                </c:pt>
                <c:pt idx="31">
                  <c:v>-0.34747666442277819</c:v>
                </c:pt>
                <c:pt idx="32">
                  <c:v>-0.34747666442277819</c:v>
                </c:pt>
                <c:pt idx="33">
                  <c:v>-0.34747666442277819</c:v>
                </c:pt>
                <c:pt idx="34">
                  <c:v>-0.34747666442277819</c:v>
                </c:pt>
                <c:pt idx="35">
                  <c:v>-0.34747666442277819</c:v>
                </c:pt>
                <c:pt idx="36">
                  <c:v>-0.33867111752764939</c:v>
                </c:pt>
                <c:pt idx="37">
                  <c:v>-0.33867111752764939</c:v>
                </c:pt>
                <c:pt idx="38">
                  <c:v>-0.33867111752764939</c:v>
                </c:pt>
                <c:pt idx="39">
                  <c:v>-0.33867111752764939</c:v>
                </c:pt>
                <c:pt idx="40">
                  <c:v>-0.33867111752764939</c:v>
                </c:pt>
                <c:pt idx="41">
                  <c:v>-0.33867111752764939</c:v>
                </c:pt>
                <c:pt idx="42">
                  <c:v>-0.33121037419783744</c:v>
                </c:pt>
                <c:pt idx="43">
                  <c:v>-0.33121037419783744</c:v>
                </c:pt>
                <c:pt idx="44">
                  <c:v>-0.33121037419783744</c:v>
                </c:pt>
                <c:pt idx="45">
                  <c:v>-0.33121037419783744</c:v>
                </c:pt>
                <c:pt idx="46">
                  <c:v>-0.33121037419783744</c:v>
                </c:pt>
                <c:pt idx="47">
                  <c:v>-0.33121037419783744</c:v>
                </c:pt>
                <c:pt idx="48">
                  <c:v>-0.35569731595429449</c:v>
                </c:pt>
                <c:pt idx="49">
                  <c:v>-0.35569731595429449</c:v>
                </c:pt>
                <c:pt idx="50">
                  <c:v>-0.35569731595429449</c:v>
                </c:pt>
                <c:pt idx="51">
                  <c:v>-0.35569731595429449</c:v>
                </c:pt>
                <c:pt idx="52">
                  <c:v>-0.35569731595429449</c:v>
                </c:pt>
                <c:pt idx="53">
                  <c:v>-0.35569731595429449</c:v>
                </c:pt>
                <c:pt idx="54">
                  <c:v>-0.34747666442277819</c:v>
                </c:pt>
                <c:pt idx="55">
                  <c:v>-0.34747666442277819</c:v>
                </c:pt>
                <c:pt idx="56">
                  <c:v>-0.34747666442277819</c:v>
                </c:pt>
                <c:pt idx="57">
                  <c:v>-0.34747666442277819</c:v>
                </c:pt>
                <c:pt idx="58">
                  <c:v>-0.34747666442277819</c:v>
                </c:pt>
                <c:pt idx="59">
                  <c:v>-0.34747666442277819</c:v>
                </c:pt>
                <c:pt idx="60">
                  <c:v>-0.33867111752764939</c:v>
                </c:pt>
                <c:pt idx="61">
                  <c:v>-0.33867111752764939</c:v>
                </c:pt>
                <c:pt idx="62">
                  <c:v>-0.33867111752764939</c:v>
                </c:pt>
                <c:pt idx="63">
                  <c:v>-0.33867111752764939</c:v>
                </c:pt>
                <c:pt idx="64">
                  <c:v>-0.33867111752764939</c:v>
                </c:pt>
                <c:pt idx="65">
                  <c:v>-0.33867111752764939</c:v>
                </c:pt>
                <c:pt idx="66">
                  <c:v>-0.33121037419783744</c:v>
                </c:pt>
                <c:pt idx="67">
                  <c:v>-0.33121037419783744</c:v>
                </c:pt>
                <c:pt idx="68">
                  <c:v>-0.33121037419783744</c:v>
                </c:pt>
                <c:pt idx="69">
                  <c:v>-0.33121037419783744</c:v>
                </c:pt>
                <c:pt idx="70">
                  <c:v>-0.33121037419783744</c:v>
                </c:pt>
                <c:pt idx="71">
                  <c:v>-0.33121037419783744</c:v>
                </c:pt>
              </c:numCache>
            </c:numRef>
          </c:xVal>
          <c:yVal>
            <c:numRef>
              <c:f>reb_8_1_data!$F$2:$F$73</c:f>
              <c:numCache>
                <c:formatCode>General</c:formatCode>
                <c:ptCount val="72"/>
                <c:pt idx="0">
                  <c:v>-4.787491742782044</c:v>
                </c:pt>
                <c:pt idx="1">
                  <c:v>-3.7612001156935624</c:v>
                </c:pt>
                <c:pt idx="2">
                  <c:v>-4.6298627985784622</c:v>
                </c:pt>
                <c:pt idx="3">
                  <c:v>-4.1484117834923762</c:v>
                </c:pt>
                <c:pt idx="4">
                  <c:v>-4.0661736852554027</c:v>
                </c:pt>
                <c:pt idx="5">
                  <c:v>-4.4127982933406358</c:v>
                </c:pt>
                <c:pt idx="6">
                  <c:v>-3.6018680771243057</c:v>
                </c:pt>
                <c:pt idx="7">
                  <c:v>-3.9120230054281473</c:v>
                </c:pt>
                <c:pt idx="8">
                  <c:v>-3.8066624897703192</c:v>
                </c:pt>
                <c:pt idx="9">
                  <c:v>-3.4339872044851472</c:v>
                </c:pt>
                <c:pt idx="10">
                  <c:v>-4.283586561860627</c:v>
                </c:pt>
                <c:pt idx="11">
                  <c:v>-3.4420193761824107</c:v>
                </c:pt>
                <c:pt idx="12">
                  <c:v>-2.9957322735539909</c:v>
                </c:pt>
                <c:pt idx="13">
                  <c:v>-3.1600353248452673</c:v>
                </c:pt>
                <c:pt idx="14">
                  <c:v>-3.1135153092103751</c:v>
                </c:pt>
                <c:pt idx="15">
                  <c:v>-2.8622008809294681</c:v>
                </c:pt>
                <c:pt idx="16">
                  <c:v>-3.401197381662155</c:v>
                </c:pt>
                <c:pt idx="17">
                  <c:v>-2.8622008809294686</c:v>
                </c:pt>
                <c:pt idx="18">
                  <c:v>-2.553899521274952</c:v>
                </c:pt>
                <c:pt idx="19">
                  <c:v>-2.4304184645039308</c:v>
                </c:pt>
                <c:pt idx="20">
                  <c:v>-2.553899521274952</c:v>
                </c:pt>
                <c:pt idx="21">
                  <c:v>-2.3025850929940455</c:v>
                </c:pt>
                <c:pt idx="22">
                  <c:v>-2.7080502011022105</c:v>
                </c:pt>
                <c:pt idx="23">
                  <c:v>-2.8622008809294686</c:v>
                </c:pt>
                <c:pt idx="24">
                  <c:v>-4.1961272565320442</c:v>
                </c:pt>
                <c:pt idx="25">
                  <c:v>-4.283586561860627</c:v>
                </c:pt>
                <c:pt idx="26">
                  <c:v>-4.212127597878486</c:v>
                </c:pt>
                <c:pt idx="27">
                  <c:v>-4.5669489731678929</c:v>
                </c:pt>
                <c:pt idx="28">
                  <c:v>-4.0803583202473597</c:v>
                </c:pt>
                <c:pt idx="29">
                  <c:v>-4.4278361707051763</c:v>
                </c:pt>
                <c:pt idx="30">
                  <c:v>-3.700179009367869</c:v>
                </c:pt>
                <c:pt idx="31">
                  <c:v>-3.7942399697717621</c:v>
                </c:pt>
                <c:pt idx="32">
                  <c:v>-3.674893212139196</c:v>
                </c:pt>
                <c:pt idx="33">
                  <c:v>-3.6731310971457973</c:v>
                </c:pt>
                <c:pt idx="34">
                  <c:v>-3.8607297110405945</c:v>
                </c:pt>
                <c:pt idx="35">
                  <c:v>-3.5755507688069339</c:v>
                </c:pt>
                <c:pt idx="36">
                  <c:v>-3.0594480879400989</c:v>
                </c:pt>
                <c:pt idx="37">
                  <c:v>-3.0910424533583156</c:v>
                </c:pt>
                <c:pt idx="38">
                  <c:v>-2.9216243014002692</c:v>
                </c:pt>
                <c:pt idx="39">
                  <c:v>-3.0445224377234226</c:v>
                </c:pt>
                <c:pt idx="40">
                  <c:v>-3.218875824868201</c:v>
                </c:pt>
                <c:pt idx="41">
                  <c:v>-3.1849742731925197</c:v>
                </c:pt>
                <c:pt idx="42">
                  <c:v>-2.456735772821304</c:v>
                </c:pt>
                <c:pt idx="43">
                  <c:v>-2.5257286443082556</c:v>
                </c:pt>
                <c:pt idx="44">
                  <c:v>-2.456735772821304</c:v>
                </c:pt>
                <c:pt idx="45">
                  <c:v>-2.3895964699836756</c:v>
                </c:pt>
                <c:pt idx="46">
                  <c:v>-2.7080502011022105</c:v>
                </c:pt>
                <c:pt idx="47">
                  <c:v>-2.5649493574615367</c:v>
                </c:pt>
                <c:pt idx="48">
                  <c:v>-4.1460165727664196</c:v>
                </c:pt>
                <c:pt idx="49">
                  <c:v>-4.4051936939554182</c:v>
                </c:pt>
                <c:pt idx="50">
                  <c:v>-4.483809328983825</c:v>
                </c:pt>
                <c:pt idx="51">
                  <c:v>-4.1571454634611316</c:v>
                </c:pt>
                <c:pt idx="52">
                  <c:v>-4.3456589905030096</c:v>
                </c:pt>
                <c:pt idx="53">
                  <c:v>-4.2786482802200458</c:v>
                </c:pt>
                <c:pt idx="54">
                  <c:v>-3.6665736965996376</c:v>
                </c:pt>
                <c:pt idx="55">
                  <c:v>-3.7495040759303708</c:v>
                </c:pt>
                <c:pt idx="56">
                  <c:v>-3.707927649084632</c:v>
                </c:pt>
                <c:pt idx="57">
                  <c:v>-3.6678260449161026</c:v>
                </c:pt>
                <c:pt idx="58">
                  <c:v>-3.737669618283368</c:v>
                </c:pt>
                <c:pt idx="59">
                  <c:v>-3.6109179126442248</c:v>
                </c:pt>
                <c:pt idx="60">
                  <c:v>-3.0379326280443673</c:v>
                </c:pt>
                <c:pt idx="61">
                  <c:v>-3.1135153092103751</c:v>
                </c:pt>
                <c:pt idx="62">
                  <c:v>-3.0470255679415423</c:v>
                </c:pt>
                <c:pt idx="63">
                  <c:v>-3.0757749812275272</c:v>
                </c:pt>
                <c:pt idx="64">
                  <c:v>-2.9957322735539909</c:v>
                </c:pt>
                <c:pt idx="65">
                  <c:v>-3.1734134507914429</c:v>
                </c:pt>
                <c:pt idx="66">
                  <c:v>-2.4886873726279064</c:v>
                </c:pt>
                <c:pt idx="67">
                  <c:v>-2.4477671028385437</c:v>
                </c:pt>
                <c:pt idx="68">
                  <c:v>-2.4696391776572124</c:v>
                </c:pt>
                <c:pt idx="69">
                  <c:v>-2.6079667425452273</c:v>
                </c:pt>
                <c:pt idx="70">
                  <c:v>-2.3826278006675823</c:v>
                </c:pt>
                <c:pt idx="71">
                  <c:v>-2.6079667425452273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9-4B47-959E-645C98D8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90703"/>
        <c:axId val="367382255"/>
      </c:scatterChart>
      <c:valAx>
        <c:axId val="36739070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82255"/>
        <c:crossesAt val="-5"/>
        <c:crossBetween val="midCat"/>
      </c:valAx>
      <c:valAx>
        <c:axId val="367382255"/>
        <c:scaling>
          <c:orientation val="minMax"/>
          <c:max val="-2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90703"/>
        <c:crossesAt val="-0.3600000000000000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6</xdr:row>
      <xdr:rowOff>12700</xdr:rowOff>
    </xdr:from>
    <xdr:to>
      <xdr:col>15</xdr:col>
      <xdr:colOff>12700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16423-B7B0-3F75-C527-F83FD922F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selection activeCell="G17" sqref="G17"/>
    </sheetView>
  </sheetViews>
  <sheetFormatPr baseColWidth="10" defaultRowHeight="16" x14ac:dyDescent="0.2"/>
  <cols>
    <col min="8" max="8" width="11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">
      <c r="A2">
        <v>65</v>
      </c>
      <c r="B2">
        <v>0.5</v>
      </c>
      <c r="C2">
        <v>5</v>
      </c>
      <c r="D2">
        <v>0.48</v>
      </c>
      <c r="E2">
        <f>-1/0.008314/(A2+273.15)</f>
        <v>-0.35569731595429449</v>
      </c>
      <c r="F2">
        <f>LN((B2/D2-1)/(C2))</f>
        <v>-4.787491742782044</v>
      </c>
      <c r="H2" s="1"/>
    </row>
    <row r="3" spans="1:8" x14ac:dyDescent="0.2">
      <c r="A3">
        <v>65</v>
      </c>
      <c r="B3">
        <v>0.5</v>
      </c>
      <c r="C3">
        <v>10</v>
      </c>
      <c r="D3">
        <v>0.43</v>
      </c>
      <c r="E3">
        <f t="shared" ref="E3:E66" si="0">-1/0.008314/(A3+273.15)</f>
        <v>-0.35569731595429449</v>
      </c>
      <c r="F3">
        <f>LN((D2/D3-1)/(C3-C2))</f>
        <v>-3.7612001156935624</v>
      </c>
    </row>
    <row r="4" spans="1:8" x14ac:dyDescent="0.2">
      <c r="A4">
        <v>65</v>
      </c>
      <c r="B4">
        <v>0.5</v>
      </c>
      <c r="C4">
        <v>15</v>
      </c>
      <c r="D4">
        <v>0.41</v>
      </c>
      <c r="E4">
        <f t="shared" si="0"/>
        <v>-0.35569731595429449</v>
      </c>
      <c r="F4">
        <f t="shared" ref="F4:F7" si="1">LN((D3/D4-1)/(C4-C3))</f>
        <v>-4.6298627985784622</v>
      </c>
    </row>
    <row r="5" spans="1:8" x14ac:dyDescent="0.2">
      <c r="A5">
        <v>65</v>
      </c>
      <c r="B5">
        <v>0.5</v>
      </c>
      <c r="C5">
        <v>20</v>
      </c>
      <c r="D5">
        <v>0.38</v>
      </c>
      <c r="E5">
        <f t="shared" si="0"/>
        <v>-0.35569731595429449</v>
      </c>
      <c r="F5">
        <f t="shared" si="1"/>
        <v>-4.1484117834923762</v>
      </c>
    </row>
    <row r="6" spans="1:8" x14ac:dyDescent="0.2">
      <c r="A6">
        <v>65</v>
      </c>
      <c r="B6">
        <v>0.5</v>
      </c>
      <c r="C6">
        <v>25</v>
      </c>
      <c r="D6">
        <v>0.35</v>
      </c>
      <c r="E6">
        <f t="shared" si="0"/>
        <v>-0.35569731595429449</v>
      </c>
      <c r="F6">
        <f t="shared" si="1"/>
        <v>-4.0661736852554027</v>
      </c>
    </row>
    <row r="7" spans="1:8" x14ac:dyDescent="0.2">
      <c r="A7">
        <v>65</v>
      </c>
      <c r="B7">
        <v>0.5</v>
      </c>
      <c r="C7">
        <v>30</v>
      </c>
      <c r="D7">
        <v>0.33</v>
      </c>
      <c r="E7">
        <f t="shared" si="0"/>
        <v>-0.35569731595429449</v>
      </c>
      <c r="F7">
        <f t="shared" si="1"/>
        <v>-4.4127982933406358</v>
      </c>
    </row>
    <row r="8" spans="1:8" x14ac:dyDescent="0.2">
      <c r="A8">
        <v>73</v>
      </c>
      <c r="B8">
        <v>0.5</v>
      </c>
      <c r="C8">
        <v>5</v>
      </c>
      <c r="D8">
        <v>0.44</v>
      </c>
      <c r="E8">
        <f t="shared" si="0"/>
        <v>-0.34747666442277819</v>
      </c>
      <c r="F8">
        <f>LN((B8/D8-1)/(C8))</f>
        <v>-3.6018680771243057</v>
      </c>
    </row>
    <row r="9" spans="1:8" x14ac:dyDescent="0.2">
      <c r="A9">
        <v>73</v>
      </c>
      <c r="B9">
        <v>0.5</v>
      </c>
      <c r="C9">
        <v>10</v>
      </c>
      <c r="D9">
        <v>0.4</v>
      </c>
      <c r="E9">
        <f t="shared" si="0"/>
        <v>-0.34747666442277819</v>
      </c>
      <c r="F9">
        <f t="shared" ref="F9:F13" si="2">LN((D8/D9-1)/(C9-C8))</f>
        <v>-3.9120230054281473</v>
      </c>
    </row>
    <row r="10" spans="1:8" x14ac:dyDescent="0.2">
      <c r="A10">
        <v>73</v>
      </c>
      <c r="B10">
        <v>0.5</v>
      </c>
      <c r="C10">
        <v>15</v>
      </c>
      <c r="D10">
        <v>0.36</v>
      </c>
      <c r="E10">
        <f t="shared" si="0"/>
        <v>-0.34747666442277819</v>
      </c>
      <c r="F10">
        <f t="shared" si="2"/>
        <v>-3.8066624897703192</v>
      </c>
    </row>
    <row r="11" spans="1:8" x14ac:dyDescent="0.2">
      <c r="A11">
        <v>73</v>
      </c>
      <c r="B11">
        <v>0.5</v>
      </c>
      <c r="C11">
        <v>20</v>
      </c>
      <c r="D11">
        <v>0.31</v>
      </c>
      <c r="E11">
        <f t="shared" si="0"/>
        <v>-0.34747666442277819</v>
      </c>
      <c r="F11">
        <f t="shared" si="2"/>
        <v>-3.4339872044851472</v>
      </c>
    </row>
    <row r="12" spans="1:8" x14ac:dyDescent="0.2">
      <c r="A12">
        <v>73</v>
      </c>
      <c r="B12">
        <v>0.5</v>
      </c>
      <c r="C12">
        <v>25</v>
      </c>
      <c r="D12">
        <v>0.28999999999999998</v>
      </c>
      <c r="E12">
        <f t="shared" si="0"/>
        <v>-0.34747666442277819</v>
      </c>
      <c r="F12">
        <f t="shared" si="2"/>
        <v>-4.283586561860627</v>
      </c>
    </row>
    <row r="13" spans="1:8" x14ac:dyDescent="0.2">
      <c r="A13">
        <v>73</v>
      </c>
      <c r="B13">
        <v>0.5</v>
      </c>
      <c r="C13">
        <v>30</v>
      </c>
      <c r="D13">
        <v>0.25</v>
      </c>
      <c r="E13">
        <f t="shared" si="0"/>
        <v>-0.34747666442277819</v>
      </c>
      <c r="F13">
        <f t="shared" si="2"/>
        <v>-3.4420193761824107</v>
      </c>
    </row>
    <row r="14" spans="1:8" x14ac:dyDescent="0.2">
      <c r="A14">
        <v>82</v>
      </c>
      <c r="B14">
        <v>0.5</v>
      </c>
      <c r="C14">
        <v>5</v>
      </c>
      <c r="D14">
        <v>0.4</v>
      </c>
      <c r="E14">
        <f t="shared" si="0"/>
        <v>-0.33867111752764939</v>
      </c>
      <c r="F14">
        <f>LN((B14/D14-1)/(C14))</f>
        <v>-2.9957322735539909</v>
      </c>
    </row>
    <row r="15" spans="1:8" x14ac:dyDescent="0.2">
      <c r="A15">
        <v>82</v>
      </c>
      <c r="B15">
        <v>0.5</v>
      </c>
      <c r="C15">
        <v>10</v>
      </c>
      <c r="D15">
        <v>0.33</v>
      </c>
      <c r="E15">
        <f t="shared" si="0"/>
        <v>-0.33867111752764939</v>
      </c>
      <c r="F15">
        <f t="shared" ref="F15:F19" si="3">LN((D14/D15-1)/(C15-C14))</f>
        <v>-3.1600353248452673</v>
      </c>
    </row>
    <row r="16" spans="1:8" x14ac:dyDescent="0.2">
      <c r="A16">
        <v>82</v>
      </c>
      <c r="B16">
        <v>0.5</v>
      </c>
      <c r="C16">
        <v>15</v>
      </c>
      <c r="D16">
        <v>0.27</v>
      </c>
      <c r="E16">
        <f t="shared" si="0"/>
        <v>-0.33867111752764939</v>
      </c>
      <c r="F16">
        <f t="shared" si="3"/>
        <v>-3.1135153092103751</v>
      </c>
    </row>
    <row r="17" spans="1:6" x14ac:dyDescent="0.2">
      <c r="A17">
        <v>82</v>
      </c>
      <c r="B17">
        <v>0.5</v>
      </c>
      <c r="C17">
        <v>20</v>
      </c>
      <c r="D17">
        <v>0.21</v>
      </c>
      <c r="E17">
        <f t="shared" si="0"/>
        <v>-0.33867111752764939</v>
      </c>
      <c r="F17">
        <f t="shared" si="3"/>
        <v>-2.8622008809294681</v>
      </c>
    </row>
    <row r="18" spans="1:6" x14ac:dyDescent="0.2">
      <c r="A18">
        <v>82</v>
      </c>
      <c r="B18">
        <v>0.5</v>
      </c>
      <c r="C18">
        <v>25</v>
      </c>
      <c r="D18">
        <v>0.18</v>
      </c>
      <c r="E18">
        <f t="shared" si="0"/>
        <v>-0.33867111752764939</v>
      </c>
      <c r="F18">
        <f t="shared" si="3"/>
        <v>-3.401197381662155</v>
      </c>
    </row>
    <row r="19" spans="1:6" x14ac:dyDescent="0.2">
      <c r="A19">
        <v>82</v>
      </c>
      <c r="B19">
        <v>0.5</v>
      </c>
      <c r="C19">
        <v>30</v>
      </c>
      <c r="D19">
        <v>0.14000000000000001</v>
      </c>
      <c r="E19">
        <f t="shared" si="0"/>
        <v>-0.33867111752764939</v>
      </c>
      <c r="F19">
        <f t="shared" si="3"/>
        <v>-2.8622008809294686</v>
      </c>
    </row>
    <row r="20" spans="1:6" x14ac:dyDescent="0.2">
      <c r="A20">
        <v>90</v>
      </c>
      <c r="B20">
        <v>0.5</v>
      </c>
      <c r="C20">
        <v>5</v>
      </c>
      <c r="D20">
        <v>0.36</v>
      </c>
      <c r="E20">
        <f t="shared" si="0"/>
        <v>-0.33121037419783744</v>
      </c>
      <c r="F20">
        <f>LN((B20/D20-1)/(C20))</f>
        <v>-2.553899521274952</v>
      </c>
    </row>
    <row r="21" spans="1:6" x14ac:dyDescent="0.2">
      <c r="A21">
        <v>90</v>
      </c>
      <c r="B21">
        <v>0.5</v>
      </c>
      <c r="C21">
        <v>10</v>
      </c>
      <c r="D21">
        <v>0.25</v>
      </c>
      <c r="E21">
        <f t="shared" si="0"/>
        <v>-0.33121037419783744</v>
      </c>
      <c r="F21">
        <f t="shared" ref="F21:F25" si="4">LN((D20/D21-1)/(C21-C20))</f>
        <v>-2.4304184645039308</v>
      </c>
    </row>
    <row r="22" spans="1:6" x14ac:dyDescent="0.2">
      <c r="A22">
        <v>90</v>
      </c>
      <c r="B22">
        <v>0.5</v>
      </c>
      <c r="C22">
        <v>15</v>
      </c>
      <c r="D22">
        <v>0.18</v>
      </c>
      <c r="E22">
        <f t="shared" si="0"/>
        <v>-0.33121037419783744</v>
      </c>
      <c r="F22">
        <f t="shared" si="4"/>
        <v>-2.553899521274952</v>
      </c>
    </row>
    <row r="23" spans="1:6" x14ac:dyDescent="0.2">
      <c r="A23">
        <v>90</v>
      </c>
      <c r="B23">
        <v>0.5</v>
      </c>
      <c r="C23">
        <v>20</v>
      </c>
      <c r="D23">
        <v>0.12</v>
      </c>
      <c r="E23">
        <f t="shared" si="0"/>
        <v>-0.33121037419783744</v>
      </c>
      <c r="F23">
        <f t="shared" si="4"/>
        <v>-2.3025850929940455</v>
      </c>
    </row>
    <row r="24" spans="1:6" x14ac:dyDescent="0.2">
      <c r="A24">
        <v>90</v>
      </c>
      <c r="B24">
        <v>0.5</v>
      </c>
      <c r="C24">
        <v>25</v>
      </c>
      <c r="D24">
        <v>0.09</v>
      </c>
      <c r="E24">
        <f t="shared" si="0"/>
        <v>-0.33121037419783744</v>
      </c>
      <c r="F24">
        <f t="shared" si="4"/>
        <v>-2.7080502011022105</v>
      </c>
    </row>
    <row r="25" spans="1:6" x14ac:dyDescent="0.2">
      <c r="A25">
        <v>90</v>
      </c>
      <c r="B25">
        <v>0.5</v>
      </c>
      <c r="C25">
        <v>30</v>
      </c>
      <c r="D25">
        <v>7.0000000000000007E-2</v>
      </c>
      <c r="E25">
        <f t="shared" si="0"/>
        <v>-0.33121037419783744</v>
      </c>
      <c r="F25">
        <f t="shared" si="4"/>
        <v>-2.8622008809294686</v>
      </c>
    </row>
    <row r="26" spans="1:6" x14ac:dyDescent="0.2">
      <c r="A26">
        <v>65</v>
      </c>
      <c r="B26">
        <v>1</v>
      </c>
      <c r="C26">
        <v>5</v>
      </c>
      <c r="D26">
        <v>0.93</v>
      </c>
      <c r="E26">
        <f t="shared" si="0"/>
        <v>-0.35569731595429449</v>
      </c>
      <c r="F26">
        <f>LN((B26/D26-1)/(C26))</f>
        <v>-4.1961272565320442</v>
      </c>
    </row>
    <row r="27" spans="1:6" x14ac:dyDescent="0.2">
      <c r="A27">
        <v>65</v>
      </c>
      <c r="B27">
        <v>1</v>
      </c>
      <c r="C27">
        <v>10</v>
      </c>
      <c r="D27">
        <v>0.87</v>
      </c>
      <c r="E27">
        <f t="shared" si="0"/>
        <v>-0.35569731595429449</v>
      </c>
      <c r="F27">
        <f t="shared" ref="F27:F31" si="5">LN((D26/D27-1)/(C27-C26))</f>
        <v>-4.283586561860627</v>
      </c>
    </row>
    <row r="28" spans="1:6" x14ac:dyDescent="0.2">
      <c r="A28">
        <v>65</v>
      </c>
      <c r="B28">
        <v>1</v>
      </c>
      <c r="C28">
        <v>15</v>
      </c>
      <c r="D28">
        <v>0.81</v>
      </c>
      <c r="E28">
        <f t="shared" si="0"/>
        <v>-0.35569731595429449</v>
      </c>
      <c r="F28">
        <f t="shared" si="5"/>
        <v>-4.212127597878486</v>
      </c>
    </row>
    <row r="29" spans="1:6" x14ac:dyDescent="0.2">
      <c r="A29">
        <v>65</v>
      </c>
      <c r="B29">
        <v>1</v>
      </c>
      <c r="C29">
        <v>20</v>
      </c>
      <c r="D29">
        <v>0.77</v>
      </c>
      <c r="E29">
        <f t="shared" si="0"/>
        <v>-0.35569731595429449</v>
      </c>
      <c r="F29">
        <f t="shared" si="5"/>
        <v>-4.5669489731678929</v>
      </c>
    </row>
    <row r="30" spans="1:6" x14ac:dyDescent="0.2">
      <c r="A30">
        <v>65</v>
      </c>
      <c r="B30">
        <v>1</v>
      </c>
      <c r="C30">
        <v>25</v>
      </c>
      <c r="D30">
        <v>0.71</v>
      </c>
      <c r="E30">
        <f t="shared" si="0"/>
        <v>-0.35569731595429449</v>
      </c>
      <c r="F30">
        <f t="shared" si="5"/>
        <v>-4.0803583202473597</v>
      </c>
    </row>
    <row r="31" spans="1:6" x14ac:dyDescent="0.2">
      <c r="A31">
        <v>65</v>
      </c>
      <c r="B31">
        <v>1</v>
      </c>
      <c r="C31">
        <v>30</v>
      </c>
      <c r="D31">
        <v>0.67</v>
      </c>
      <c r="E31">
        <f t="shared" si="0"/>
        <v>-0.35569731595429449</v>
      </c>
      <c r="F31">
        <f t="shared" si="5"/>
        <v>-4.4278361707051763</v>
      </c>
    </row>
    <row r="32" spans="1:6" x14ac:dyDescent="0.2">
      <c r="A32">
        <v>73</v>
      </c>
      <c r="B32">
        <v>1</v>
      </c>
      <c r="C32">
        <v>5</v>
      </c>
      <c r="D32">
        <v>0.89</v>
      </c>
      <c r="E32">
        <f t="shared" si="0"/>
        <v>-0.34747666442277819</v>
      </c>
      <c r="F32">
        <f>LN((B32/D32-1)/(C32))</f>
        <v>-3.700179009367869</v>
      </c>
    </row>
    <row r="33" spans="1:6" x14ac:dyDescent="0.2">
      <c r="A33">
        <v>73</v>
      </c>
      <c r="B33">
        <v>1</v>
      </c>
      <c r="C33">
        <v>10</v>
      </c>
      <c r="D33">
        <v>0.8</v>
      </c>
      <c r="E33">
        <f t="shared" si="0"/>
        <v>-0.34747666442277819</v>
      </c>
      <c r="F33">
        <f t="shared" ref="F33:F37" si="6">LN((D32/D33-1)/(C33-C32))</f>
        <v>-3.7942399697717621</v>
      </c>
    </row>
    <row r="34" spans="1:6" x14ac:dyDescent="0.2">
      <c r="A34">
        <v>73</v>
      </c>
      <c r="B34">
        <v>1</v>
      </c>
      <c r="C34">
        <v>15</v>
      </c>
      <c r="D34">
        <v>0.71</v>
      </c>
      <c r="E34">
        <f t="shared" si="0"/>
        <v>-0.34747666442277819</v>
      </c>
      <c r="F34">
        <f t="shared" si="6"/>
        <v>-3.674893212139196</v>
      </c>
    </row>
    <row r="35" spans="1:6" x14ac:dyDescent="0.2">
      <c r="A35">
        <v>73</v>
      </c>
      <c r="B35">
        <v>1</v>
      </c>
      <c r="C35">
        <v>20</v>
      </c>
      <c r="D35">
        <v>0.63</v>
      </c>
      <c r="E35">
        <f t="shared" si="0"/>
        <v>-0.34747666442277819</v>
      </c>
      <c r="F35">
        <f t="shared" si="6"/>
        <v>-3.6731310971457973</v>
      </c>
    </row>
    <row r="36" spans="1:6" x14ac:dyDescent="0.2">
      <c r="A36">
        <v>73</v>
      </c>
      <c r="B36">
        <v>1</v>
      </c>
      <c r="C36">
        <v>25</v>
      </c>
      <c r="D36">
        <v>0.56999999999999995</v>
      </c>
      <c r="E36">
        <f t="shared" si="0"/>
        <v>-0.34747666442277819</v>
      </c>
      <c r="F36">
        <f t="shared" si="6"/>
        <v>-3.8607297110405945</v>
      </c>
    </row>
    <row r="37" spans="1:6" x14ac:dyDescent="0.2">
      <c r="A37">
        <v>73</v>
      </c>
      <c r="B37">
        <v>1</v>
      </c>
      <c r="C37">
        <v>30</v>
      </c>
      <c r="D37">
        <v>0.5</v>
      </c>
      <c r="E37">
        <f t="shared" si="0"/>
        <v>-0.34747666442277819</v>
      </c>
      <c r="F37">
        <f t="shared" si="6"/>
        <v>-3.5755507688069339</v>
      </c>
    </row>
    <row r="38" spans="1:6" x14ac:dyDescent="0.2">
      <c r="A38">
        <v>82</v>
      </c>
      <c r="B38">
        <v>1</v>
      </c>
      <c r="C38">
        <v>5</v>
      </c>
      <c r="D38">
        <v>0.81</v>
      </c>
      <c r="E38">
        <f t="shared" si="0"/>
        <v>-0.33867111752764939</v>
      </c>
      <c r="F38">
        <f>LN((B38/D38-1)/(C38))</f>
        <v>-3.0594480879400989</v>
      </c>
    </row>
    <row r="39" spans="1:6" x14ac:dyDescent="0.2">
      <c r="A39">
        <v>82</v>
      </c>
      <c r="B39">
        <v>1</v>
      </c>
      <c r="C39">
        <v>10</v>
      </c>
      <c r="D39">
        <v>0.66</v>
      </c>
      <c r="E39">
        <f t="shared" si="0"/>
        <v>-0.33867111752764939</v>
      </c>
      <c r="F39">
        <f t="shared" ref="F39:F43" si="7">LN((D38/D39-1)/(C39-C38))</f>
        <v>-3.0910424533583156</v>
      </c>
    </row>
    <row r="40" spans="1:6" x14ac:dyDescent="0.2">
      <c r="A40">
        <v>82</v>
      </c>
      <c r="B40">
        <v>1</v>
      </c>
      <c r="C40">
        <v>15</v>
      </c>
      <c r="D40">
        <v>0.52</v>
      </c>
      <c r="E40">
        <f t="shared" si="0"/>
        <v>-0.33867111752764939</v>
      </c>
      <c r="F40">
        <f t="shared" si="7"/>
        <v>-2.9216243014002692</v>
      </c>
    </row>
    <row r="41" spans="1:6" x14ac:dyDescent="0.2">
      <c r="A41">
        <v>82</v>
      </c>
      <c r="B41">
        <v>1</v>
      </c>
      <c r="C41">
        <v>20</v>
      </c>
      <c r="D41">
        <v>0.42</v>
      </c>
      <c r="E41">
        <f t="shared" si="0"/>
        <v>-0.33867111752764939</v>
      </c>
      <c r="F41">
        <f t="shared" si="7"/>
        <v>-3.0445224377234226</v>
      </c>
    </row>
    <row r="42" spans="1:6" x14ac:dyDescent="0.2">
      <c r="A42">
        <v>82</v>
      </c>
      <c r="B42">
        <v>1</v>
      </c>
      <c r="C42">
        <v>25</v>
      </c>
      <c r="D42">
        <v>0.35</v>
      </c>
      <c r="E42">
        <f t="shared" si="0"/>
        <v>-0.33867111752764939</v>
      </c>
      <c r="F42">
        <f t="shared" si="7"/>
        <v>-3.218875824868201</v>
      </c>
    </row>
    <row r="43" spans="1:6" x14ac:dyDescent="0.2">
      <c r="A43">
        <v>82</v>
      </c>
      <c r="B43">
        <v>1</v>
      </c>
      <c r="C43">
        <v>30</v>
      </c>
      <c r="D43">
        <v>0.28999999999999998</v>
      </c>
      <c r="E43">
        <f t="shared" si="0"/>
        <v>-0.33867111752764939</v>
      </c>
      <c r="F43">
        <f t="shared" si="7"/>
        <v>-3.1849742731925197</v>
      </c>
    </row>
    <row r="44" spans="1:6" x14ac:dyDescent="0.2">
      <c r="A44">
        <v>90</v>
      </c>
      <c r="B44">
        <v>1</v>
      </c>
      <c r="C44">
        <v>5</v>
      </c>
      <c r="D44">
        <v>0.7</v>
      </c>
      <c r="E44">
        <f t="shared" si="0"/>
        <v>-0.33121037419783744</v>
      </c>
      <c r="F44">
        <f>LN((B44/D44-1)/(C44))</f>
        <v>-2.456735772821304</v>
      </c>
    </row>
    <row r="45" spans="1:6" x14ac:dyDescent="0.2">
      <c r="A45">
        <v>90</v>
      </c>
      <c r="B45">
        <v>1</v>
      </c>
      <c r="C45">
        <v>10</v>
      </c>
      <c r="D45">
        <v>0.5</v>
      </c>
      <c r="E45">
        <f t="shared" si="0"/>
        <v>-0.33121037419783744</v>
      </c>
      <c r="F45">
        <f t="shared" ref="F45:F49" si="8">LN((D44/D45-1)/(C45-C44))</f>
        <v>-2.5257286443082556</v>
      </c>
    </row>
    <row r="46" spans="1:6" x14ac:dyDescent="0.2">
      <c r="A46">
        <v>90</v>
      </c>
      <c r="B46">
        <v>1</v>
      </c>
      <c r="C46">
        <v>15</v>
      </c>
      <c r="D46">
        <v>0.35</v>
      </c>
      <c r="E46">
        <f t="shared" si="0"/>
        <v>-0.33121037419783744</v>
      </c>
      <c r="F46">
        <f t="shared" si="8"/>
        <v>-2.456735772821304</v>
      </c>
    </row>
    <row r="47" spans="1:6" x14ac:dyDescent="0.2">
      <c r="A47">
        <v>90</v>
      </c>
      <c r="B47">
        <v>1</v>
      </c>
      <c r="C47">
        <v>20</v>
      </c>
      <c r="D47">
        <v>0.24</v>
      </c>
      <c r="E47">
        <f t="shared" si="0"/>
        <v>-0.33121037419783744</v>
      </c>
      <c r="F47">
        <f t="shared" si="8"/>
        <v>-2.3895964699836756</v>
      </c>
    </row>
    <row r="48" spans="1:6" x14ac:dyDescent="0.2">
      <c r="A48">
        <v>90</v>
      </c>
      <c r="B48">
        <v>1</v>
      </c>
      <c r="C48">
        <v>25</v>
      </c>
      <c r="D48">
        <v>0.18</v>
      </c>
      <c r="E48">
        <f t="shared" si="0"/>
        <v>-0.33121037419783744</v>
      </c>
      <c r="F48">
        <f t="shared" si="8"/>
        <v>-2.7080502011022105</v>
      </c>
    </row>
    <row r="49" spans="1:6" x14ac:dyDescent="0.2">
      <c r="A49">
        <v>90</v>
      </c>
      <c r="B49">
        <v>1</v>
      </c>
      <c r="C49">
        <v>30</v>
      </c>
      <c r="D49">
        <v>0.13</v>
      </c>
      <c r="E49">
        <f t="shared" si="0"/>
        <v>-0.33121037419783744</v>
      </c>
      <c r="F49">
        <f t="shared" si="8"/>
        <v>-2.5649493574615367</v>
      </c>
    </row>
    <row r="50" spans="1:6" x14ac:dyDescent="0.2">
      <c r="A50">
        <v>65</v>
      </c>
      <c r="B50">
        <v>1.5</v>
      </c>
      <c r="C50">
        <v>5</v>
      </c>
      <c r="D50">
        <v>1.39</v>
      </c>
      <c r="E50">
        <f t="shared" si="0"/>
        <v>-0.35569731595429449</v>
      </c>
      <c r="F50">
        <f>LN((B50/D50-1)/(C50))</f>
        <v>-4.1460165727664196</v>
      </c>
    </row>
    <row r="51" spans="1:6" x14ac:dyDescent="0.2">
      <c r="A51">
        <v>65</v>
      </c>
      <c r="B51">
        <v>1.5</v>
      </c>
      <c r="C51">
        <v>10</v>
      </c>
      <c r="D51">
        <v>1.31</v>
      </c>
      <c r="E51">
        <f t="shared" si="0"/>
        <v>-0.35569731595429449</v>
      </c>
      <c r="F51">
        <f t="shared" ref="F51:F55" si="9">LN((D50/D51-1)/(C51-C50))</f>
        <v>-4.4051936939554182</v>
      </c>
    </row>
    <row r="52" spans="1:6" x14ac:dyDescent="0.2">
      <c r="A52">
        <v>65</v>
      </c>
      <c r="B52">
        <v>1.5</v>
      </c>
      <c r="C52">
        <v>15</v>
      </c>
      <c r="D52">
        <v>1.24</v>
      </c>
      <c r="E52">
        <f t="shared" si="0"/>
        <v>-0.35569731595429449</v>
      </c>
      <c r="F52">
        <f t="shared" si="9"/>
        <v>-4.483809328983825</v>
      </c>
    </row>
    <row r="53" spans="1:6" x14ac:dyDescent="0.2">
      <c r="A53">
        <v>65</v>
      </c>
      <c r="B53">
        <v>1.5</v>
      </c>
      <c r="C53">
        <v>20</v>
      </c>
      <c r="D53">
        <v>1.1499999999999999</v>
      </c>
      <c r="E53">
        <f t="shared" si="0"/>
        <v>-0.35569731595429449</v>
      </c>
      <c r="F53">
        <f>LN((D52/D53-1)/(C53-C52))</f>
        <v>-4.1571454634611316</v>
      </c>
    </row>
    <row r="54" spans="1:6" x14ac:dyDescent="0.2">
      <c r="A54">
        <v>65</v>
      </c>
      <c r="B54">
        <v>1.5</v>
      </c>
      <c r="C54">
        <v>25</v>
      </c>
      <c r="D54">
        <v>1.08</v>
      </c>
      <c r="E54">
        <f t="shared" si="0"/>
        <v>-0.35569731595429449</v>
      </c>
      <c r="F54">
        <f t="shared" si="9"/>
        <v>-4.3456589905030096</v>
      </c>
    </row>
    <row r="55" spans="1:6" x14ac:dyDescent="0.2">
      <c r="A55">
        <v>65</v>
      </c>
      <c r="B55">
        <v>1.5</v>
      </c>
      <c r="C55">
        <v>30</v>
      </c>
      <c r="D55">
        <v>1.01</v>
      </c>
      <c r="E55">
        <f t="shared" si="0"/>
        <v>-0.35569731595429449</v>
      </c>
      <c r="F55">
        <f t="shared" si="9"/>
        <v>-4.2786482802200458</v>
      </c>
    </row>
    <row r="56" spans="1:6" x14ac:dyDescent="0.2">
      <c r="A56">
        <v>73</v>
      </c>
      <c r="B56">
        <v>1.5</v>
      </c>
      <c r="C56">
        <v>5</v>
      </c>
      <c r="D56">
        <v>1.33</v>
      </c>
      <c r="E56">
        <f t="shared" si="0"/>
        <v>-0.34747666442277819</v>
      </c>
      <c r="F56">
        <f>LN((B56/D56-1)/(C56))</f>
        <v>-3.6665736965996376</v>
      </c>
    </row>
    <row r="57" spans="1:6" x14ac:dyDescent="0.2">
      <c r="A57">
        <v>73</v>
      </c>
      <c r="B57">
        <v>1.5</v>
      </c>
      <c r="C57">
        <v>10</v>
      </c>
      <c r="D57">
        <v>1.19</v>
      </c>
      <c r="E57">
        <f t="shared" si="0"/>
        <v>-0.34747666442277819</v>
      </c>
      <c r="F57">
        <f t="shared" ref="F57:F61" si="10">LN((D56/D57-1)/(C57-C56))</f>
        <v>-3.7495040759303708</v>
      </c>
    </row>
    <row r="58" spans="1:6" x14ac:dyDescent="0.2">
      <c r="A58">
        <v>73</v>
      </c>
      <c r="B58">
        <v>1.5</v>
      </c>
      <c r="C58">
        <v>15</v>
      </c>
      <c r="D58">
        <v>1.06</v>
      </c>
      <c r="E58">
        <f t="shared" si="0"/>
        <v>-0.34747666442277819</v>
      </c>
      <c r="F58">
        <f t="shared" si="10"/>
        <v>-3.707927649084632</v>
      </c>
    </row>
    <row r="59" spans="1:6" x14ac:dyDescent="0.2">
      <c r="A59">
        <v>73</v>
      </c>
      <c r="B59">
        <v>1.5</v>
      </c>
      <c r="C59">
        <v>20</v>
      </c>
      <c r="D59">
        <v>0.94</v>
      </c>
      <c r="E59">
        <f t="shared" si="0"/>
        <v>-0.34747666442277819</v>
      </c>
      <c r="F59">
        <f t="shared" si="10"/>
        <v>-3.6678260449161026</v>
      </c>
    </row>
    <row r="60" spans="1:6" x14ac:dyDescent="0.2">
      <c r="A60">
        <v>73</v>
      </c>
      <c r="B60">
        <v>1.5</v>
      </c>
      <c r="C60">
        <v>25</v>
      </c>
      <c r="D60">
        <v>0.84</v>
      </c>
      <c r="E60">
        <f t="shared" si="0"/>
        <v>-0.34747666442277819</v>
      </c>
      <c r="F60">
        <f t="shared" si="10"/>
        <v>-3.737669618283368</v>
      </c>
    </row>
    <row r="61" spans="1:6" x14ac:dyDescent="0.2">
      <c r="A61">
        <v>73</v>
      </c>
      <c r="B61">
        <v>1.5</v>
      </c>
      <c r="C61">
        <v>30</v>
      </c>
      <c r="D61">
        <v>0.74</v>
      </c>
      <c r="E61">
        <f t="shared" si="0"/>
        <v>-0.34747666442277819</v>
      </c>
      <c r="F61">
        <f t="shared" si="10"/>
        <v>-3.6109179126442248</v>
      </c>
    </row>
    <row r="62" spans="1:6" x14ac:dyDescent="0.2">
      <c r="A62">
        <v>82</v>
      </c>
      <c r="B62">
        <v>1.5</v>
      </c>
      <c r="C62">
        <v>5</v>
      </c>
      <c r="D62">
        <v>1.21</v>
      </c>
      <c r="E62">
        <f t="shared" si="0"/>
        <v>-0.33867111752764939</v>
      </c>
      <c r="F62">
        <f>LN((B62/D62-1)/(C62))</f>
        <v>-3.0379326280443673</v>
      </c>
    </row>
    <row r="63" spans="1:6" x14ac:dyDescent="0.2">
      <c r="A63">
        <v>82</v>
      </c>
      <c r="B63">
        <v>1.5</v>
      </c>
      <c r="C63">
        <v>10</v>
      </c>
      <c r="D63">
        <v>0.99</v>
      </c>
      <c r="E63">
        <f t="shared" si="0"/>
        <v>-0.33867111752764939</v>
      </c>
      <c r="F63">
        <f t="shared" ref="F63:F67" si="11">LN((D62/D63-1)/(C63-C62))</f>
        <v>-3.1135153092103751</v>
      </c>
    </row>
    <row r="64" spans="1:6" x14ac:dyDescent="0.2">
      <c r="A64">
        <v>82</v>
      </c>
      <c r="B64">
        <v>1.5</v>
      </c>
      <c r="C64">
        <v>15</v>
      </c>
      <c r="D64">
        <v>0.8</v>
      </c>
      <c r="E64">
        <f t="shared" si="0"/>
        <v>-0.33867111752764939</v>
      </c>
      <c r="F64">
        <f t="shared" si="11"/>
        <v>-3.0470255679415423</v>
      </c>
    </row>
    <row r="65" spans="1:6" x14ac:dyDescent="0.2">
      <c r="A65">
        <v>82</v>
      </c>
      <c r="B65">
        <v>1.5</v>
      </c>
      <c r="C65">
        <v>20</v>
      </c>
      <c r="D65">
        <v>0.65</v>
      </c>
      <c r="E65">
        <f t="shared" si="0"/>
        <v>-0.33867111752764939</v>
      </c>
      <c r="F65">
        <f t="shared" si="11"/>
        <v>-3.0757749812275272</v>
      </c>
    </row>
    <row r="66" spans="1:6" x14ac:dyDescent="0.2">
      <c r="A66">
        <v>82</v>
      </c>
      <c r="B66">
        <v>1.5</v>
      </c>
      <c r="C66">
        <v>25</v>
      </c>
      <c r="D66">
        <v>0.52</v>
      </c>
      <c r="E66">
        <f t="shared" si="0"/>
        <v>-0.33867111752764939</v>
      </c>
      <c r="F66">
        <f t="shared" si="11"/>
        <v>-2.9957322735539909</v>
      </c>
    </row>
    <row r="67" spans="1:6" x14ac:dyDescent="0.2">
      <c r="A67">
        <v>82</v>
      </c>
      <c r="B67">
        <v>1.5</v>
      </c>
      <c r="C67">
        <v>30</v>
      </c>
      <c r="D67">
        <v>0.43</v>
      </c>
      <c r="E67">
        <f t="shared" ref="E67:E73" si="12">-1/0.008314/(A67+273.15)</f>
        <v>-0.33867111752764939</v>
      </c>
      <c r="F67">
        <f t="shared" si="11"/>
        <v>-3.1734134507914429</v>
      </c>
    </row>
    <row r="68" spans="1:6" x14ac:dyDescent="0.2">
      <c r="A68">
        <v>90</v>
      </c>
      <c r="B68">
        <v>1.5</v>
      </c>
      <c r="C68">
        <v>5</v>
      </c>
      <c r="D68">
        <v>1.06</v>
      </c>
      <c r="E68">
        <f t="shared" si="12"/>
        <v>-0.33121037419783744</v>
      </c>
      <c r="F68">
        <f>LN((B68/D68-1)/(C68))</f>
        <v>-2.4886873726279064</v>
      </c>
    </row>
    <row r="69" spans="1:6" x14ac:dyDescent="0.2">
      <c r="A69">
        <v>90</v>
      </c>
      <c r="B69">
        <v>1.5</v>
      </c>
      <c r="C69">
        <v>10</v>
      </c>
      <c r="D69">
        <v>0.74</v>
      </c>
      <c r="E69">
        <f t="shared" si="12"/>
        <v>-0.33121037419783744</v>
      </c>
      <c r="F69">
        <f t="shared" ref="F69:F73" si="13">LN((D68/D69-1)/(C69-C68))</f>
        <v>-2.4477671028385437</v>
      </c>
    </row>
    <row r="70" spans="1:6" x14ac:dyDescent="0.2">
      <c r="A70">
        <v>90</v>
      </c>
      <c r="B70">
        <v>1.5</v>
      </c>
      <c r="C70">
        <v>15</v>
      </c>
      <c r="D70">
        <v>0.52</v>
      </c>
      <c r="E70">
        <f t="shared" si="12"/>
        <v>-0.33121037419783744</v>
      </c>
      <c r="F70">
        <f t="shared" si="13"/>
        <v>-2.4696391776572124</v>
      </c>
    </row>
    <row r="71" spans="1:6" x14ac:dyDescent="0.2">
      <c r="A71">
        <v>90</v>
      </c>
      <c r="B71">
        <v>1.5</v>
      </c>
      <c r="C71">
        <v>20</v>
      </c>
      <c r="D71">
        <v>0.38</v>
      </c>
      <c r="E71">
        <f t="shared" si="12"/>
        <v>-0.33121037419783744</v>
      </c>
      <c r="F71">
        <f t="shared" si="13"/>
        <v>-2.6079667425452273</v>
      </c>
    </row>
    <row r="72" spans="1:6" x14ac:dyDescent="0.2">
      <c r="A72">
        <v>90</v>
      </c>
      <c r="B72">
        <v>1.5</v>
      </c>
      <c r="C72">
        <v>25</v>
      </c>
      <c r="D72">
        <v>0.26</v>
      </c>
      <c r="E72">
        <f t="shared" si="12"/>
        <v>-0.33121037419783744</v>
      </c>
      <c r="F72">
        <f t="shared" si="13"/>
        <v>-2.3826278006675823</v>
      </c>
    </row>
    <row r="73" spans="1:6" x14ac:dyDescent="0.2">
      <c r="A73">
        <v>90</v>
      </c>
      <c r="B73">
        <v>1.5</v>
      </c>
      <c r="C73">
        <v>30</v>
      </c>
      <c r="D73">
        <v>0.19</v>
      </c>
      <c r="E73">
        <f t="shared" si="12"/>
        <v>-0.33121037419783744</v>
      </c>
      <c r="F73">
        <f t="shared" si="13"/>
        <v>-2.6079667425452273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reb_8_1_data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Lund</dc:creator>
  <cp:lastModifiedBy>Carl Lund</cp:lastModifiedBy>
  <dcterms:created xsi:type="dcterms:W3CDTF">2023-03-23T16:47:57Z</dcterms:created>
  <dcterms:modified xsi:type="dcterms:W3CDTF">2023-03-23T17:37:59Z</dcterms:modified>
</cp:coreProperties>
</file>