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hle Mkhwanazi\OneDrive\Desktop\"/>
    </mc:Choice>
  </mc:AlternateContent>
  <bookViews>
    <workbookView xWindow="0" yWindow="0" windowWidth="19200" windowHeight="6060"/>
  </bookViews>
  <sheets>
    <sheet name="Stats" sheetId="1" r:id="rId1"/>
    <sheet name="Asset1_JNJ" sheetId="2" r:id="rId2"/>
    <sheet name="Asset2_KO" sheetId="3" r:id="rId3"/>
    <sheet name="Asset3_T" sheetId="4" r:id="rId4"/>
  </sheets>
  <definedNames>
    <definedName name="ExternalData_1" localSheetId="1" hidden="1">Asset1_JNJ!$A$1:$G$121</definedName>
    <definedName name="ExternalData_1" localSheetId="2" hidden="1">Asset2_KO!$A$1:$G$121</definedName>
    <definedName name="ExternalData_1" localSheetId="3" hidden="1">Asset3_T!$A$1:$G$121</definedName>
    <definedName name="solver_adj" localSheetId="0" hidden="1">Stats!$K$39:$K$41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Stats!$K$42</definedName>
    <definedName name="solver_lhs2" localSheetId="0" hidden="1">Stats!#REF!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Stats!$K$46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K42" i="1" l="1"/>
  <c r="K34" i="1" l="1" a="1"/>
  <c r="K34" i="1" s="1"/>
  <c r="K14" i="1"/>
  <c r="L14" i="1"/>
  <c r="M14" i="1"/>
  <c r="K15" i="1"/>
  <c r="L15" i="1"/>
  <c r="M15" i="1"/>
  <c r="U10" i="1"/>
  <c r="V10" i="1"/>
  <c r="W10" i="1"/>
  <c r="U11" i="1"/>
  <c r="V11" i="1"/>
  <c r="W11" i="1"/>
  <c r="U12" i="1"/>
  <c r="V12" i="1"/>
  <c r="W12" i="1"/>
  <c r="K44" i="1" a="1"/>
  <c r="K44" i="1" s="1"/>
  <c r="K29" i="1"/>
  <c r="K31" i="1"/>
  <c r="K30" i="1"/>
  <c r="K32" i="1"/>
  <c r="H8" i="1"/>
  <c r="H9" i="1"/>
  <c r="H10" i="1"/>
  <c r="H11" i="1"/>
  <c r="H12" i="1"/>
  <c r="H13" i="1"/>
  <c r="H14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H3" i="1"/>
  <c r="G3" i="1"/>
  <c r="F3" i="1"/>
  <c r="P11" i="1" l="1"/>
  <c r="Q5" i="1"/>
  <c r="M11" i="1"/>
  <c r="L11" i="1"/>
  <c r="P12" i="1"/>
  <c r="K7" i="1"/>
  <c r="K24" i="1" s="1"/>
  <c r="Q10" i="1"/>
  <c r="Q11" i="1"/>
  <c r="K9" i="1"/>
  <c r="Q12" i="1"/>
  <c r="K10" i="1"/>
  <c r="R10" i="1"/>
  <c r="K11" i="1"/>
  <c r="R11" i="1"/>
  <c r="L7" i="1"/>
  <c r="K25" i="1" s="1"/>
  <c r="P3" i="1"/>
  <c r="R12" i="1"/>
  <c r="L8" i="1"/>
  <c r="P4" i="1"/>
  <c r="P10" i="1"/>
  <c r="L9" i="1"/>
  <c r="P5" i="1"/>
  <c r="L10" i="1"/>
  <c r="Q3" i="1"/>
  <c r="Q4" i="1"/>
  <c r="M7" i="1"/>
  <c r="K26" i="1" s="1"/>
  <c r="M8" i="1"/>
  <c r="R3" i="1"/>
  <c r="M9" i="1"/>
  <c r="R4" i="1"/>
  <c r="M10" i="1"/>
  <c r="R5" i="1"/>
  <c r="K35" i="1" l="1" a="1"/>
  <c r="K35" i="1" s="1"/>
  <c r="K36" i="1" s="1"/>
  <c r="K45" i="1" a="1"/>
  <c r="K45" i="1" s="1"/>
  <c r="K46" i="1" s="1"/>
</calcChain>
</file>

<file path=xl/connections.xml><?xml version="1.0" encoding="utf-8"?>
<connections xmlns="http://schemas.openxmlformats.org/spreadsheetml/2006/main">
  <connection id="1" keepAlive="1" name="Query - JNJ (3)" description="Connection to the 'JNJ (3)' query in the workbook." type="5" refreshedVersion="6" background="1" saveData="1">
    <dbPr connection="Provider=Microsoft.Mashup.OleDb.1;Data Source=$Workbook$;Location=JNJ (3);Extended Properties=&quot;&quot;" command="SELECT * FROM [JNJ (3)]"/>
  </connection>
  <connection id="2" keepAlive="1" name="Query - KO (2)" description="Connection to the 'KO (2)' query in the workbook." type="5" refreshedVersion="6" background="1" saveData="1">
    <dbPr connection="Provider=Microsoft.Mashup.OleDb.1;Data Source=$Workbook$;Location=KO (2);Extended Properties=&quot;&quot;" command="SELECT * FROM [KO (2)]"/>
  </connection>
  <connection id="3" keepAlive="1" name="Query - T (2)" description="Connection to the 'T (2)' query in the workbook." type="5" refreshedVersion="6" background="1" saveData="1">
    <dbPr connection="Provider=Microsoft.Mashup.OleDb.1;Data Source=$Workbook$;Location=T (2);Extended Properties=&quot;&quot;" command="SELECT * FROM [T (2)]"/>
  </connection>
</connections>
</file>

<file path=xl/sharedStrings.xml><?xml version="1.0" encoding="utf-8"?>
<sst xmlns="http://schemas.openxmlformats.org/spreadsheetml/2006/main" count="84" uniqueCount="33">
  <si>
    <t>Date</t>
  </si>
  <si>
    <t>Open</t>
  </si>
  <si>
    <t>High</t>
  </si>
  <si>
    <t>Low</t>
  </si>
  <si>
    <t>Close</t>
  </si>
  <si>
    <t>Adj Close</t>
  </si>
  <si>
    <t>Volume</t>
  </si>
  <si>
    <t>JNJ</t>
  </si>
  <si>
    <t>KO</t>
  </si>
  <si>
    <t>T</t>
  </si>
  <si>
    <t>Statistical Measures</t>
  </si>
  <si>
    <t>Skweness</t>
  </si>
  <si>
    <t>Kurtosis</t>
  </si>
  <si>
    <t>Monthly Average Return</t>
  </si>
  <si>
    <t>Monthly Standard Deviation</t>
  </si>
  <si>
    <t>Monthly Variance</t>
  </si>
  <si>
    <t>Monthly Returns on Indivisual Assets</t>
  </si>
  <si>
    <t>MonthlyAdjusted Close Prices</t>
  </si>
  <si>
    <t>Annual Return</t>
  </si>
  <si>
    <t>Annual Variance</t>
  </si>
  <si>
    <t>Correlation Matrix</t>
  </si>
  <si>
    <t>Covariance Matrix</t>
  </si>
  <si>
    <t>Yearly Covariance Matrix</t>
  </si>
  <si>
    <t xml:space="preserve">True Portfolio </t>
  </si>
  <si>
    <t>Risk Free Rate</t>
  </si>
  <si>
    <t>Annual Returns</t>
  </si>
  <si>
    <t>Equally- Weighted Portfolio</t>
  </si>
  <si>
    <t>SUM</t>
  </si>
  <si>
    <t>Risk</t>
  </si>
  <si>
    <t>Sharpe Ratio</t>
  </si>
  <si>
    <t>sum</t>
  </si>
  <si>
    <t>Optimally-Weighted Portfolio</t>
  </si>
  <si>
    <t>Annual 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</si>
</sst>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D9DE"/>
        <bgColor indexed="64"/>
      </patternFill>
    </fill>
  </fills>
  <borders count="11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3" borderId="6" xfId="0" applyFont="1" applyFill="1" applyBorder="1" applyAlignment="1">
      <alignment wrapText="1"/>
    </xf>
    <xf numFmtId="164" fontId="0" fillId="4" borderId="7" xfId="0" applyNumberFormat="1" applyFont="1" applyFill="1" applyBorder="1"/>
    <xf numFmtId="14" fontId="0" fillId="0" borderId="1" xfId="0" applyNumberFormat="1" applyFont="1" applyFill="1" applyBorder="1"/>
    <xf numFmtId="0" fontId="0" fillId="0" borderId="2" xfId="0" applyNumberFormat="1" applyFont="1" applyFill="1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165" fontId="0" fillId="0" borderId="10" xfId="0" applyNumberFormat="1" applyFont="1" applyFill="1" applyBorder="1" applyAlignment="1">
      <alignment horizontal="right" wrapText="1"/>
    </xf>
    <xf numFmtId="165" fontId="1" fillId="0" borderId="1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165" fontId="0" fillId="0" borderId="0" xfId="0" applyNumberFormat="1"/>
    <xf numFmtId="165" fontId="0" fillId="5" borderId="0" xfId="0" applyNumberFormat="1" applyFill="1"/>
    <xf numFmtId="0" fontId="2" fillId="3" borderId="8" xfId="0" applyFont="1" applyFill="1" applyBorder="1" applyAlignment="1">
      <alignment wrapText="1"/>
    </xf>
    <xf numFmtId="165" fontId="1" fillId="0" borderId="8" xfId="0" applyNumberFormat="1" applyFont="1" applyBorder="1" applyAlignment="1">
      <alignment horizontal="right" wrapText="1"/>
    </xf>
    <xf numFmtId="165" fontId="0" fillId="0" borderId="8" xfId="0" applyNumberFormat="1" applyFont="1" applyBorder="1" applyAlignment="1">
      <alignment horizontal="right" wrapText="1"/>
    </xf>
    <xf numFmtId="165" fontId="1" fillId="0" borderId="8" xfId="0" applyNumberFormat="1" applyFont="1" applyFill="1" applyBorder="1" applyAlignment="1">
      <alignment horizontal="right" wrapText="1"/>
    </xf>
    <xf numFmtId="165" fontId="0" fillId="0" borderId="8" xfId="0" applyNumberFormat="1" applyFont="1" applyFill="1" applyBorder="1" applyAlignment="1">
      <alignment horizontal="right" wrapText="1"/>
    </xf>
    <xf numFmtId="165" fontId="1" fillId="5" borderId="8" xfId="0" applyNumberFormat="1" applyFont="1" applyFill="1" applyBorder="1" applyAlignment="1">
      <alignment horizontal="right" wrapText="1"/>
    </xf>
    <xf numFmtId="0" fontId="0" fillId="6" borderId="0" xfId="0" applyFill="1"/>
    <xf numFmtId="10" fontId="0" fillId="0" borderId="0" xfId="0" applyNumberFormat="1"/>
    <xf numFmtId="0" fontId="0" fillId="5" borderId="0" xfId="0" applyFill="1"/>
    <xf numFmtId="2" fontId="0" fillId="5" borderId="0" xfId="0" applyNumberFormat="1" applyFill="1"/>
    <xf numFmtId="2" fontId="0" fillId="0" borderId="0" xfId="0" applyNumberFormat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Date" tableColumnId="15"/>
      <queryTableField id="2" name="Open" tableColumnId="16"/>
      <queryTableField id="3" name="High" tableColumnId="17"/>
      <queryTableField id="4" name="Low" tableColumnId="18"/>
      <queryTableField id="5" name="Close" tableColumnId="19"/>
      <queryTableField id="6" name="Adj Close" tableColumnId="20"/>
      <queryTableField id="7" name="Volume" tableColumnId="2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Date" tableColumnId="15"/>
      <queryTableField id="2" name="Open" tableColumnId="16"/>
      <queryTableField id="3" name="High" tableColumnId="17"/>
      <queryTableField id="4" name="Low" tableColumnId="18"/>
      <queryTableField id="5" name="Close" tableColumnId="19"/>
      <queryTableField id="6" name="Adj Close" tableColumnId="20"/>
      <queryTableField id="7" name="Volume" tableColumnId="21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Date" tableColumnId="15"/>
      <queryTableField id="2" name="Open" tableColumnId="16"/>
      <queryTableField id="3" name="High" tableColumnId="17"/>
      <queryTableField id="4" name="Low" tableColumnId="18"/>
      <queryTableField id="5" name="Close" tableColumnId="19"/>
      <queryTableField id="6" name="Adj Close" tableColumnId="20"/>
      <queryTableField id="7" name="Volum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JNJ__3" displayName="JNJ__3" ref="A1:G121" tableType="queryTable" totalsRowShown="0">
  <autoFilter ref="A1:G121"/>
  <tableColumns count="7">
    <tableColumn id="15" uniqueName="15" name="Date" queryTableFieldId="1" dataDxfId="2"/>
    <tableColumn id="16" uniqueName="16" name="Open" queryTableFieldId="2"/>
    <tableColumn id="17" uniqueName="17" name="High" queryTableFieldId="3"/>
    <tableColumn id="18" uniqueName="18" name="Low" queryTableFieldId="4"/>
    <tableColumn id="19" uniqueName="19" name="Close" queryTableFieldId="5"/>
    <tableColumn id="20" uniqueName="20" name="Adj Close" queryTableFieldId="6"/>
    <tableColumn id="21" uniqueName="21" name="Volume" queryTableFieldId="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KO__2" displayName="KO__2" ref="A1:G121" tableType="queryTable" totalsRowShown="0">
  <autoFilter ref="A1:G121"/>
  <tableColumns count="7">
    <tableColumn id="15" uniqueName="15" name="Date" queryTableFieldId="1" dataDxfId="1"/>
    <tableColumn id="16" uniqueName="16" name="Open" queryTableFieldId="2"/>
    <tableColumn id="17" uniqueName="17" name="High" queryTableFieldId="3"/>
    <tableColumn id="18" uniqueName="18" name="Low" queryTableFieldId="4"/>
    <tableColumn id="19" uniqueName="19" name="Close" queryTableFieldId="5"/>
    <tableColumn id="20" uniqueName="20" name="Adj Close" queryTableFieldId="6"/>
    <tableColumn id="21" uniqueName="21" name="Volume" queryTableFieldId="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__2" displayName="T__2" ref="A1:G121" tableType="queryTable" totalsRowShown="0">
  <autoFilter ref="A1:G121"/>
  <tableColumns count="7">
    <tableColumn id="15" uniqueName="15" name="Date" queryTableFieldId="1" dataDxfId="0"/>
    <tableColumn id="16" uniqueName="16" name="Open" queryTableFieldId="2"/>
    <tableColumn id="17" uniqueName="17" name="High" queryTableFieldId="3"/>
    <tableColumn id="18" uniqueName="18" name="Low" queryTableFieldId="4"/>
    <tableColumn id="19" uniqueName="19" name="Close" queryTableFieldId="5"/>
    <tableColumn id="20" uniqueName="20" name="Adj Close" queryTableFieldId="6"/>
    <tableColumn id="21" uniqueName="21" name="Volume" queryTableFieldId="7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zoomScale="71" zoomScaleNormal="83" workbookViewId="0">
      <selection activeCell="K7" sqref="K7"/>
    </sheetView>
  </sheetViews>
  <sheetFormatPr defaultRowHeight="14.5" x14ac:dyDescent="0.35"/>
  <cols>
    <col min="1" max="1" width="9.54296875" bestFit="1" customWidth="1"/>
    <col min="2" max="4" width="8.81640625" bestFit="1" customWidth="1"/>
    <col min="6" max="7" width="10.7265625" customWidth="1"/>
    <col min="8" max="8" width="10.6328125" customWidth="1"/>
    <col min="10" max="10" width="25.1796875" customWidth="1"/>
    <col min="11" max="11" width="8.7265625" customWidth="1"/>
  </cols>
  <sheetData>
    <row r="1" spans="1:23" ht="15" customHeight="1" thickBot="1" x14ac:dyDescent="0.4">
      <c r="B1" s="25" t="s">
        <v>17</v>
      </c>
      <c r="C1" s="26"/>
      <c r="D1" s="27"/>
      <c r="F1" s="25" t="s">
        <v>16</v>
      </c>
      <c r="G1" s="26"/>
      <c r="H1" s="27"/>
      <c r="O1" s="7"/>
      <c r="P1" s="25" t="s">
        <v>20</v>
      </c>
      <c r="Q1" s="26"/>
      <c r="R1" s="27"/>
    </row>
    <row r="2" spans="1:23" ht="15" thickBot="1" x14ac:dyDescent="0.4">
      <c r="A2" t="s">
        <v>0</v>
      </c>
      <c r="B2" s="3" t="s">
        <v>7</v>
      </c>
      <c r="C2" s="3" t="s">
        <v>8</v>
      </c>
      <c r="D2" s="3" t="s">
        <v>9</v>
      </c>
      <c r="F2" s="3" t="s">
        <v>7</v>
      </c>
      <c r="G2" s="3" t="s">
        <v>8</v>
      </c>
      <c r="H2" s="3" t="s">
        <v>9</v>
      </c>
      <c r="O2" s="7"/>
      <c r="P2" s="14" t="s">
        <v>7</v>
      </c>
      <c r="Q2" s="14" t="s">
        <v>8</v>
      </c>
      <c r="R2" s="14" t="s">
        <v>9</v>
      </c>
    </row>
    <row r="3" spans="1:23" ht="15" customHeight="1" thickBot="1" x14ac:dyDescent="0.4">
      <c r="A3" s="5">
        <v>41640</v>
      </c>
      <c r="B3" s="6">
        <v>66.881386000000006</v>
      </c>
      <c r="C3" s="6">
        <v>27.315505999999999</v>
      </c>
      <c r="D3" s="6">
        <v>11.493176</v>
      </c>
      <c r="F3" s="4">
        <f xml:space="preserve"> LN(B4/B3)</f>
        <v>4.0428718408069934E-2</v>
      </c>
      <c r="G3" s="4">
        <f xml:space="preserve"> LN(C4/C3)</f>
        <v>9.9975571114819511E-3</v>
      </c>
      <c r="H3" s="4">
        <f xml:space="preserve"> LN(D4/D3)</f>
        <v>-2.5032247849242167E-2</v>
      </c>
      <c r="O3" s="14" t="s">
        <v>7</v>
      </c>
      <c r="P3" s="15">
        <f xml:space="preserve"> CORREL(F3:F121, F3:F121)</f>
        <v>0.99999999999999978</v>
      </c>
      <c r="Q3" s="15">
        <f xml:space="preserve"> CORREL(G3:G121, F3:F121)</f>
        <v>0.54702107586318716</v>
      </c>
      <c r="R3" s="15">
        <f xml:space="preserve"> CORREL(H3:H121, F3:F121)</f>
        <v>0.31054651312780784</v>
      </c>
    </row>
    <row r="4" spans="1:23" ht="15" thickBot="1" x14ac:dyDescent="0.4">
      <c r="A4" s="5">
        <v>41671</v>
      </c>
      <c r="B4" s="6">
        <v>69.640716999999995</v>
      </c>
      <c r="C4" s="6">
        <v>27.589963999999998</v>
      </c>
      <c r="D4" s="6">
        <v>11.209047</v>
      </c>
      <c r="F4" s="4">
        <f t="shared" ref="F4:F67" si="0" xml:space="preserve"> LN(B5/B4)</f>
        <v>7.1389768020621178E-2</v>
      </c>
      <c r="G4" s="4">
        <f t="shared" ref="G4:G67" si="1" xml:space="preserve"> LN(C5/C4)</f>
        <v>1.1969773060929528E-2</v>
      </c>
      <c r="H4" s="4">
        <f t="shared" ref="H4:H67" si="2" xml:space="preserve"> LN(D5/D4)</f>
        <v>9.3800218579781519E-2</v>
      </c>
      <c r="O4" s="14" t="s">
        <v>8</v>
      </c>
      <c r="P4" s="15">
        <f xml:space="preserve"> CORREL(F3:F121, G3:G121)</f>
        <v>0.54702107586318716</v>
      </c>
      <c r="Q4" s="16">
        <f xml:space="preserve"> CORREL(G3:G121, G3:G121)</f>
        <v>1</v>
      </c>
      <c r="R4" s="15">
        <f xml:space="preserve"> CORREL(H3:H121, G3:G121)</f>
        <v>0.35734139226653577</v>
      </c>
    </row>
    <row r="5" spans="1:23" ht="15" customHeight="1" thickBot="1" x14ac:dyDescent="0.4">
      <c r="A5" s="5">
        <v>41699</v>
      </c>
      <c r="B5" s="6">
        <v>74.794112999999996</v>
      </c>
      <c r="C5" s="6">
        <v>27.922194000000001</v>
      </c>
      <c r="D5" s="6">
        <v>12.311348000000001</v>
      </c>
      <c r="F5" s="4">
        <f t="shared" si="0"/>
        <v>3.067573945255965E-2</v>
      </c>
      <c r="G5" s="4">
        <f t="shared" si="1"/>
        <v>6.1523283436457361E-2</v>
      </c>
      <c r="H5" s="4">
        <f t="shared" si="2"/>
        <v>1.7804310241545399E-2</v>
      </c>
      <c r="K5" s="25" t="s">
        <v>10</v>
      </c>
      <c r="L5" s="26"/>
      <c r="M5" s="27"/>
      <c r="O5" s="14" t="s">
        <v>9</v>
      </c>
      <c r="P5" s="15">
        <f xml:space="preserve"> CORREL(F3:F121, H3:H121)</f>
        <v>0.31054651312780784</v>
      </c>
      <c r="Q5" s="16">
        <f xml:space="preserve"> CORREL(G3:G121, H3:H121)</f>
        <v>0.35734139226653577</v>
      </c>
      <c r="R5" s="16">
        <f xml:space="preserve"> CORREL(H3:H121, H3:H121)</f>
        <v>0.99999999999999989</v>
      </c>
    </row>
    <row r="6" spans="1:23" ht="15" thickBot="1" x14ac:dyDescent="0.4">
      <c r="A6" s="5">
        <v>41730</v>
      </c>
      <c r="B6" s="6">
        <v>77.124031000000002</v>
      </c>
      <c r="C6" s="6">
        <v>29.694004</v>
      </c>
      <c r="D6" s="6">
        <v>12.532506</v>
      </c>
      <c r="F6" s="4">
        <f t="shared" si="0"/>
        <v>1.6770322353132068E-3</v>
      </c>
      <c r="G6" s="4">
        <f t="shared" si="1"/>
        <v>2.937890322116739E-3</v>
      </c>
      <c r="H6" s="4">
        <f t="shared" si="2"/>
        <v>1.0846602449114654E-2</v>
      </c>
      <c r="J6" s="7"/>
      <c r="K6" s="3" t="s">
        <v>7</v>
      </c>
      <c r="L6" s="3" t="s">
        <v>8</v>
      </c>
      <c r="M6" s="3" t="s">
        <v>9</v>
      </c>
    </row>
    <row r="7" spans="1:23" ht="15" thickBot="1" x14ac:dyDescent="0.4">
      <c r="A7" s="5">
        <v>41760</v>
      </c>
      <c r="B7" s="6">
        <v>77.253478999999999</v>
      </c>
      <c r="C7" s="6">
        <v>29.781369999999999</v>
      </c>
      <c r="D7" s="6">
        <v>12.669181</v>
      </c>
      <c r="F7" s="4">
        <f t="shared" si="0"/>
        <v>3.76154004789436E-2</v>
      </c>
      <c r="G7" s="4">
        <f t="shared" si="1"/>
        <v>3.4829772896816907E-2</v>
      </c>
      <c r="H7" s="4">
        <f t="shared" si="2"/>
        <v>-3.1061244572964091E-3</v>
      </c>
      <c r="J7" s="8" t="s">
        <v>13</v>
      </c>
      <c r="K7" s="9">
        <f xml:space="preserve"> AVERAGE(F3:F121)</f>
        <v>7.0933087341315251E-3</v>
      </c>
      <c r="L7" s="9">
        <f xml:space="preserve"> AVERAGE(G3:G121)</f>
        <v>6.3943603003002872E-3</v>
      </c>
      <c r="M7" s="9">
        <f xml:space="preserve"> AVERAGE(H3:H121)</f>
        <v>2.9076137093805893E-3</v>
      </c>
    </row>
    <row r="8" spans="1:23" ht="15" customHeight="1" thickBot="1" x14ac:dyDescent="0.4">
      <c r="A8" s="5">
        <v>41791</v>
      </c>
      <c r="B8" s="6">
        <v>80.214744999999994</v>
      </c>
      <c r="C8" s="6">
        <v>30.836924</v>
      </c>
      <c r="D8" s="6">
        <v>12.62989</v>
      </c>
      <c r="F8" s="4">
        <f t="shared" si="0"/>
        <v>-4.4264706662177973E-2</v>
      </c>
      <c r="G8" s="4">
        <f t="shared" si="1"/>
        <v>-6.7741829490139238E-2</v>
      </c>
      <c r="H8" s="4">
        <f t="shared" si="2"/>
        <v>6.4835849568176023E-3</v>
      </c>
      <c r="J8" s="8" t="s">
        <v>14</v>
      </c>
      <c r="K8" s="10">
        <f xml:space="preserve"> _xlfn.STDEV.P(F3:F121)</f>
        <v>4.4905720531906723E-2</v>
      </c>
      <c r="L8" s="9">
        <f xml:space="preserve"> _xlfn.STDEV.P(G3:G121)</f>
        <v>4.7530016203270638E-2</v>
      </c>
      <c r="M8" s="9">
        <f xml:space="preserve"> _xlfn.STDEV.P(H3:H121)</f>
        <v>5.8099163047568063E-2</v>
      </c>
      <c r="O8" s="7"/>
      <c r="P8" s="25" t="s">
        <v>21</v>
      </c>
      <c r="Q8" s="26"/>
      <c r="R8" s="27"/>
      <c r="T8" s="7"/>
      <c r="U8" s="25" t="s">
        <v>22</v>
      </c>
      <c r="V8" s="26"/>
      <c r="W8" s="27"/>
    </row>
    <row r="9" spans="1:23" ht="15" thickBot="1" x14ac:dyDescent="0.4">
      <c r="A9" s="5">
        <v>41821</v>
      </c>
      <c r="B9" s="6">
        <v>76.741501</v>
      </c>
      <c r="C9" s="6">
        <v>28.817157999999999</v>
      </c>
      <c r="D9" s="6">
        <v>12.712043</v>
      </c>
      <c r="F9" s="4">
        <f t="shared" si="0"/>
        <v>3.5721577582684752E-2</v>
      </c>
      <c r="G9" s="4">
        <f t="shared" si="1"/>
        <v>6.0010603781988546E-2</v>
      </c>
      <c r="H9" s="4">
        <f t="shared" si="2"/>
        <v>-8.0751327732688015E-4</v>
      </c>
      <c r="J9" s="8" t="s">
        <v>15</v>
      </c>
      <c r="K9" s="10">
        <f xml:space="preserve"> _xlfn.VAR.P(F3:F121)</f>
        <v>2.0165237364897087E-3</v>
      </c>
      <c r="L9" s="9">
        <f xml:space="preserve"> _xlfn.VAR.P(G3:G121)</f>
        <v>2.2591024402831691E-3</v>
      </c>
      <c r="M9" s="9">
        <f xml:space="preserve"> _xlfn.VAR.P(H3:H121)</f>
        <v>3.3755127468278984E-3</v>
      </c>
      <c r="O9" s="7"/>
      <c r="P9" s="14" t="s">
        <v>7</v>
      </c>
      <c r="Q9" s="14" t="s">
        <v>8</v>
      </c>
      <c r="R9" s="14" t="s">
        <v>9</v>
      </c>
      <c r="T9" s="7"/>
      <c r="U9" s="14" t="s">
        <v>7</v>
      </c>
      <c r="V9" s="14" t="s">
        <v>8</v>
      </c>
      <c r="W9" s="14" t="s">
        <v>9</v>
      </c>
    </row>
    <row r="10" spans="1:23" ht="15" thickBot="1" x14ac:dyDescent="0.4">
      <c r="A10" s="5">
        <v>41852</v>
      </c>
      <c r="B10" s="6">
        <v>79.532379000000006</v>
      </c>
      <c r="C10" s="6">
        <v>30.599436000000001</v>
      </c>
      <c r="D10" s="6">
        <v>12.701782</v>
      </c>
      <c r="F10" s="4">
        <f t="shared" si="0"/>
        <v>3.3939255943698621E-2</v>
      </c>
      <c r="G10" s="4">
        <f t="shared" si="1"/>
        <v>2.2280865838377583E-2</v>
      </c>
      <c r="H10" s="4">
        <f t="shared" si="2"/>
        <v>7.9779126415686179E-3</v>
      </c>
      <c r="J10" s="8" t="s">
        <v>11</v>
      </c>
      <c r="K10" s="10">
        <f xml:space="preserve"> _xlfn.SKEW.P(F3:F121)</f>
        <v>-0.18732597474638493</v>
      </c>
      <c r="L10" s="9">
        <f xml:space="preserve"> _xlfn.SKEW.P(G3:G121)</f>
        <v>-0.87238623113589775</v>
      </c>
      <c r="M10" s="9">
        <f xml:space="preserve"> _xlfn.SKEW.P(H3:H121)</f>
        <v>-0.28113421571666725</v>
      </c>
      <c r="O10" s="14" t="s">
        <v>7</v>
      </c>
      <c r="P10" s="17">
        <f>_xlfn.COVARIANCE.P(F3:F121,F3:F121)</f>
        <v>2.0165237364897087E-3</v>
      </c>
      <c r="Q10" s="17">
        <f>_xlfn.COVARIANCE.P(G3:G121, F3:F121)</f>
        <v>1.1675451682842816E-3</v>
      </c>
      <c r="R10" s="17">
        <f>_xlfn.COVARIANCE.P(H3:H121, F3:F121)</f>
        <v>8.1021112590699796E-4</v>
      </c>
      <c r="T10" s="14" t="s">
        <v>7</v>
      </c>
      <c r="U10" s="19">
        <f>P10*12</f>
        <v>2.4198284837876505E-2</v>
      </c>
      <c r="V10" s="17">
        <f t="shared" ref="V10:W10" si="3">Q10*12</f>
        <v>1.401054201941138E-2</v>
      </c>
      <c r="W10" s="17">
        <f t="shared" si="3"/>
        <v>9.722533510883976E-3</v>
      </c>
    </row>
    <row r="11" spans="1:23" ht="15" thickBot="1" x14ac:dyDescent="0.4">
      <c r="A11" s="5">
        <v>41883</v>
      </c>
      <c r="B11" s="6">
        <v>82.277977000000007</v>
      </c>
      <c r="C11" s="6">
        <v>31.288869999999999</v>
      </c>
      <c r="D11" s="6">
        <v>12.803521</v>
      </c>
      <c r="F11" s="4">
        <f t="shared" si="0"/>
        <v>1.1102378876160533E-2</v>
      </c>
      <c r="G11" s="4">
        <f t="shared" si="1"/>
        <v>-1.1194207845389442E-2</v>
      </c>
      <c r="H11" s="4">
        <f t="shared" si="2"/>
        <v>-1.1416090713870048E-2</v>
      </c>
      <c r="J11" s="8" t="s">
        <v>12</v>
      </c>
      <c r="K11" s="10">
        <f xml:space="preserve"> KURT(F3:F121)</f>
        <v>0.23309410696320398</v>
      </c>
      <c r="L11" s="9">
        <f xml:space="preserve"> KURT(G3:G121)</f>
        <v>1.9263600410718316</v>
      </c>
      <c r="M11" s="9">
        <f xml:space="preserve"> KURT(H3:H121)</f>
        <v>0.88851761801105322</v>
      </c>
      <c r="O11" s="14" t="s">
        <v>8</v>
      </c>
      <c r="P11" s="17">
        <f>_xlfn.COVARIANCE.P(F3:F121, G3:G121)</f>
        <v>1.1675451682842816E-3</v>
      </c>
      <c r="Q11" s="18">
        <f>_xlfn.COVARIANCE.P(G3:G121, G3:G121)</f>
        <v>2.2591024402831687E-3</v>
      </c>
      <c r="R11" s="18">
        <f>_xlfn.COVARIANCE.P(H3:H121,G3:G121)</f>
        <v>9.8678187458888672E-4</v>
      </c>
      <c r="T11" s="14" t="s">
        <v>8</v>
      </c>
      <c r="U11" s="17">
        <f t="shared" ref="U11:U12" si="4">P11*12</f>
        <v>1.401054201941138E-2</v>
      </c>
      <c r="V11" s="19">
        <f t="shared" ref="V11:V12" si="5">Q11*12</f>
        <v>2.7109229283398026E-2</v>
      </c>
      <c r="W11" s="17">
        <f t="shared" ref="W11:W12" si="6">R11*12</f>
        <v>1.1841382495066641E-2</v>
      </c>
    </row>
    <row r="12" spans="1:23" ht="15" thickBot="1" x14ac:dyDescent="0.4">
      <c r="A12" s="5">
        <v>41913</v>
      </c>
      <c r="B12" s="6">
        <v>83.196548000000007</v>
      </c>
      <c r="C12" s="6">
        <v>30.940569</v>
      </c>
      <c r="D12" s="6">
        <v>12.658186000000001</v>
      </c>
      <c r="F12" s="4">
        <f t="shared" si="0"/>
        <v>4.351014013720551E-3</v>
      </c>
      <c r="G12" s="4">
        <f t="shared" si="1"/>
        <v>6.8069184687850545E-2</v>
      </c>
      <c r="H12" s="4">
        <f t="shared" si="2"/>
        <v>3.2769369191359012E-2</v>
      </c>
      <c r="O12" s="14" t="s">
        <v>9</v>
      </c>
      <c r="P12" s="17">
        <f>_xlfn.COVARIANCE.P(F3:F121,H3:H121)</f>
        <v>8.1021112590699796E-4</v>
      </c>
      <c r="Q12" s="18">
        <f>_xlfn.COVARIANCE.P(G3:G121, H3:H121)</f>
        <v>9.8678187458888672E-4</v>
      </c>
      <c r="R12" s="18">
        <f>_xlfn.COVARIANCE.P(H3:H121,H3:H121)</f>
        <v>3.3755127468278997E-3</v>
      </c>
      <c r="T12" s="14" t="s">
        <v>9</v>
      </c>
      <c r="U12" s="17">
        <f t="shared" si="4"/>
        <v>9.722533510883976E-3</v>
      </c>
      <c r="V12" s="17">
        <f t="shared" si="5"/>
        <v>1.1841382495066641E-2</v>
      </c>
      <c r="W12" s="19">
        <f t="shared" si="6"/>
        <v>4.0506152961934799E-2</v>
      </c>
    </row>
    <row r="13" spans="1:23" x14ac:dyDescent="0.35">
      <c r="A13" s="5">
        <v>41944</v>
      </c>
      <c r="B13" s="6">
        <v>83.559325999999999</v>
      </c>
      <c r="C13" s="6">
        <v>33.120002999999997</v>
      </c>
      <c r="D13" s="6">
        <v>13.079858</v>
      </c>
      <c r="F13" s="4">
        <f t="shared" si="0"/>
        <v>-2.8094507113463462E-2</v>
      </c>
      <c r="G13" s="4">
        <f t="shared" si="1"/>
        <v>-5.3095573660097047E-2</v>
      </c>
      <c r="H13" s="4">
        <f t="shared" si="2"/>
        <v>-5.1918242908969542E-2</v>
      </c>
    </row>
    <row r="14" spans="1:23" ht="15" customHeight="1" x14ac:dyDescent="0.35">
      <c r="A14" s="5">
        <v>41974</v>
      </c>
      <c r="B14" s="6">
        <v>81.244438000000002</v>
      </c>
      <c r="C14" s="6">
        <v>31.407347000000001</v>
      </c>
      <c r="D14" s="6">
        <v>12.418101999999999</v>
      </c>
      <c r="F14" s="4">
        <f t="shared" si="0"/>
        <v>-4.328774518773866E-2</v>
      </c>
      <c r="G14" s="4">
        <f t="shared" si="1"/>
        <v>-2.5183643740440704E-2</v>
      </c>
      <c r="H14" s="4">
        <f t="shared" si="2"/>
        <v>-2.0148226125584385E-2</v>
      </c>
      <c r="J14" s="11" t="s">
        <v>18</v>
      </c>
      <c r="K14" s="12">
        <f>K7*12</f>
        <v>8.5119704809578298E-2</v>
      </c>
      <c r="L14" s="12">
        <f t="shared" ref="L14:M14" si="7">L7*12</f>
        <v>7.673232360360345E-2</v>
      </c>
      <c r="M14" s="12">
        <f t="shared" si="7"/>
        <v>3.4891364512567073E-2</v>
      </c>
    </row>
    <row r="15" spans="1:23" x14ac:dyDescent="0.35">
      <c r="A15" s="5">
        <v>42005</v>
      </c>
      <c r="B15" s="6">
        <v>77.802582000000001</v>
      </c>
      <c r="C15" s="6">
        <v>30.626272</v>
      </c>
      <c r="D15" s="6">
        <v>12.170403</v>
      </c>
      <c r="F15" s="4">
        <f t="shared" si="0"/>
        <v>2.3391194190046521E-2</v>
      </c>
      <c r="G15" s="4">
        <f t="shared" si="1"/>
        <v>5.0442665980518352E-2</v>
      </c>
      <c r="H15" s="4">
        <f t="shared" si="2"/>
        <v>6.7310861476318901E-2</v>
      </c>
      <c r="J15" s="11" t="s">
        <v>19</v>
      </c>
      <c r="K15" s="13">
        <f>K9*12</f>
        <v>2.4198284837876505E-2</v>
      </c>
      <c r="L15" s="13">
        <f t="shared" ref="L15:M15" si="8">L9*12</f>
        <v>2.7109229283398029E-2</v>
      </c>
      <c r="M15" s="13">
        <f t="shared" si="8"/>
        <v>4.0506152961934778E-2</v>
      </c>
    </row>
    <row r="16" spans="1:23" x14ac:dyDescent="0.35">
      <c r="A16" s="5">
        <v>42036</v>
      </c>
      <c r="B16" s="6">
        <v>79.643929</v>
      </c>
      <c r="C16" s="6">
        <v>32.210769999999997</v>
      </c>
      <c r="D16" s="6">
        <v>13.017803000000001</v>
      </c>
      <c r="F16" s="4">
        <f t="shared" si="0"/>
        <v>-1.1832343477391864E-2</v>
      </c>
      <c r="G16" s="4">
        <f t="shared" si="1"/>
        <v>-6.5617064990006357E-2</v>
      </c>
      <c r="H16" s="4">
        <f t="shared" si="2"/>
        <v>-5.6852043299073229E-2</v>
      </c>
    </row>
    <row r="17" spans="1:11" x14ac:dyDescent="0.35">
      <c r="A17" s="5">
        <v>42064</v>
      </c>
      <c r="B17" s="6">
        <v>78.707108000000005</v>
      </c>
      <c r="C17" s="6">
        <v>30.165044999999999</v>
      </c>
      <c r="D17" s="6">
        <v>12.298359</v>
      </c>
      <c r="F17" s="4">
        <f t="shared" si="0"/>
        <v>-1.4014571331268143E-2</v>
      </c>
      <c r="G17" s="4">
        <f t="shared" si="1"/>
        <v>8.5102657289322439E-3</v>
      </c>
      <c r="H17" s="4">
        <f t="shared" si="2"/>
        <v>5.9163814934760507E-2</v>
      </c>
    </row>
    <row r="18" spans="1:11" x14ac:dyDescent="0.35">
      <c r="A18" s="5">
        <v>42095</v>
      </c>
      <c r="B18" s="6">
        <v>77.611755000000002</v>
      </c>
      <c r="C18" s="6">
        <v>30.422853</v>
      </c>
      <c r="D18" s="6">
        <v>13.047931999999999</v>
      </c>
      <c r="F18" s="4">
        <f t="shared" si="0"/>
        <v>9.4312185372363196E-3</v>
      </c>
      <c r="G18" s="4">
        <f t="shared" si="1"/>
        <v>9.813454273407702E-3</v>
      </c>
      <c r="H18" s="4">
        <f t="shared" si="2"/>
        <v>1.6053550333377204E-2</v>
      </c>
    </row>
    <row r="19" spans="1:11" x14ac:dyDescent="0.35">
      <c r="A19" s="5">
        <v>42125</v>
      </c>
      <c r="B19" s="6">
        <v>78.347190999999995</v>
      </c>
      <c r="C19" s="6">
        <v>30.722875999999999</v>
      </c>
      <c r="D19" s="6">
        <v>13.259088</v>
      </c>
      <c r="F19" s="4">
        <f t="shared" si="0"/>
        <v>-1.9861599368727105E-2</v>
      </c>
      <c r="G19" s="4">
        <f t="shared" si="1"/>
        <v>-4.3154204480033979E-2</v>
      </c>
      <c r="H19" s="4">
        <f t="shared" si="2"/>
        <v>2.7977787396608066E-2</v>
      </c>
      <c r="J19" s="20" t="s">
        <v>23</v>
      </c>
    </row>
    <row r="20" spans="1:11" x14ac:dyDescent="0.35">
      <c r="A20" s="5">
        <v>42156</v>
      </c>
      <c r="B20" s="6">
        <v>76.806442000000004</v>
      </c>
      <c r="C20" s="6">
        <v>29.425255</v>
      </c>
      <c r="D20" s="6">
        <v>13.635286000000001</v>
      </c>
      <c r="F20" s="4">
        <f t="shared" si="0"/>
        <v>2.7826292828442172E-2</v>
      </c>
      <c r="G20" s="4">
        <f t="shared" si="1"/>
        <v>5.4295836896194598E-2</v>
      </c>
      <c r="H20" s="4">
        <f t="shared" si="2"/>
        <v>-2.2204269029690062E-2</v>
      </c>
    </row>
    <row r="21" spans="1:11" x14ac:dyDescent="0.35">
      <c r="A21" s="5">
        <v>42186</v>
      </c>
      <c r="B21" s="6">
        <v>78.973693999999995</v>
      </c>
      <c r="C21" s="6">
        <v>31.067093</v>
      </c>
      <c r="D21" s="6">
        <v>13.335861</v>
      </c>
      <c r="F21" s="4">
        <f t="shared" si="0"/>
        <v>-6.4185697948119791E-2</v>
      </c>
      <c r="G21" s="4">
        <f t="shared" si="1"/>
        <v>-4.3787629222150293E-2</v>
      </c>
      <c r="H21" s="4">
        <f t="shared" si="2"/>
        <v>-2.7791818549180319E-2</v>
      </c>
      <c r="J21" t="s">
        <v>24</v>
      </c>
      <c r="K21" s="21">
        <v>4.4999999999999998E-2</v>
      </c>
    </row>
    <row r="22" spans="1:11" x14ac:dyDescent="0.35">
      <c r="A22" s="5">
        <v>42217</v>
      </c>
      <c r="B22" s="6">
        <v>74.063964999999996</v>
      </c>
      <c r="C22" s="6">
        <v>29.736091999999999</v>
      </c>
      <c r="D22" s="6">
        <v>12.970336</v>
      </c>
      <c r="F22" s="4">
        <f t="shared" si="0"/>
        <v>8.9444798427021929E-4</v>
      </c>
      <c r="G22" s="4">
        <f t="shared" si="1"/>
        <v>2.0141603272248239E-2</v>
      </c>
      <c r="H22" s="4">
        <f t="shared" si="2"/>
        <v>-1.885157773691935E-2</v>
      </c>
    </row>
    <row r="23" spans="1:11" x14ac:dyDescent="0.35">
      <c r="A23" s="5">
        <v>42248</v>
      </c>
      <c r="B23" s="6">
        <v>74.130240999999998</v>
      </c>
      <c r="C23" s="6">
        <v>30.341097000000001</v>
      </c>
      <c r="D23" s="6">
        <v>12.728115000000001</v>
      </c>
      <c r="F23" s="4">
        <f t="shared" si="0"/>
        <v>7.9061535670839997E-2</v>
      </c>
      <c r="G23" s="4">
        <f t="shared" si="1"/>
        <v>6.2719722638376413E-2</v>
      </c>
      <c r="H23" s="4">
        <f t="shared" si="2"/>
        <v>2.8145408089744431E-2</v>
      </c>
      <c r="K23" t="s">
        <v>25</v>
      </c>
    </row>
    <row r="24" spans="1:11" x14ac:dyDescent="0.35">
      <c r="A24" s="5">
        <v>42278</v>
      </c>
      <c r="B24" s="6">
        <v>80.229004000000003</v>
      </c>
      <c r="C24" s="6">
        <v>32.305027000000003</v>
      </c>
      <c r="D24" s="6">
        <v>13.091442000000001</v>
      </c>
      <c r="F24" s="4">
        <f t="shared" si="0"/>
        <v>2.0765296732458442E-3</v>
      </c>
      <c r="G24" s="4">
        <f t="shared" si="1"/>
        <v>6.3546257736757242E-3</v>
      </c>
      <c r="H24" s="4">
        <f t="shared" si="2"/>
        <v>2.3621516694184296E-2</v>
      </c>
      <c r="J24" t="s">
        <v>7</v>
      </c>
      <c r="K24" s="12">
        <f>K14</f>
        <v>8.5119704809578298E-2</v>
      </c>
    </row>
    <row r="25" spans="1:11" x14ac:dyDescent="0.35">
      <c r="A25" s="5">
        <v>42309</v>
      </c>
      <c r="B25" s="6">
        <v>80.395775</v>
      </c>
      <c r="C25" s="6">
        <v>32.510967000000001</v>
      </c>
      <c r="D25" s="6">
        <v>13.404363</v>
      </c>
      <c r="F25" s="4">
        <f t="shared" si="0"/>
        <v>2.1857598643425912E-2</v>
      </c>
      <c r="G25" s="4">
        <f t="shared" si="1"/>
        <v>1.5585867825144465E-2</v>
      </c>
      <c r="H25" s="4">
        <f t="shared" si="2"/>
        <v>2.173995856016742E-2</v>
      </c>
      <c r="J25" t="s">
        <v>8</v>
      </c>
      <c r="K25" s="12">
        <f>L14</f>
        <v>7.673232360360345E-2</v>
      </c>
    </row>
    <row r="26" spans="1:11" x14ac:dyDescent="0.35">
      <c r="A26" s="5">
        <v>42339</v>
      </c>
      <c r="B26" s="6">
        <v>82.172379000000006</v>
      </c>
      <c r="C26" s="6">
        <v>33.021647999999999</v>
      </c>
      <c r="D26" s="6">
        <v>13.698964</v>
      </c>
      <c r="F26" s="4">
        <f t="shared" si="0"/>
        <v>1.6605707978783888E-2</v>
      </c>
      <c r="G26" s="4">
        <f t="shared" si="1"/>
        <v>-9.3164115270249733E-4</v>
      </c>
      <c r="H26" s="4">
        <f t="shared" si="2"/>
        <v>4.6836757836830438E-2</v>
      </c>
      <c r="J26" t="s">
        <v>9</v>
      </c>
      <c r="K26" s="12">
        <f>M14</f>
        <v>3.4891364512567073E-2</v>
      </c>
    </row>
    <row r="27" spans="1:11" x14ac:dyDescent="0.35">
      <c r="A27" s="5">
        <v>42370</v>
      </c>
      <c r="B27" s="6">
        <v>83.548302000000007</v>
      </c>
      <c r="C27" s="6">
        <v>32.990898000000001</v>
      </c>
      <c r="D27" s="6">
        <v>14.355842000000001</v>
      </c>
      <c r="F27" s="4">
        <f t="shared" si="0"/>
        <v>7.3456240084085944E-3</v>
      </c>
      <c r="G27" s="4">
        <f t="shared" si="1"/>
        <v>4.8809033688448503E-3</v>
      </c>
      <c r="H27" s="4">
        <f t="shared" si="2"/>
        <v>4.2925498957678367E-2</v>
      </c>
    </row>
    <row r="28" spans="1:11" x14ac:dyDescent="0.35">
      <c r="A28" s="5">
        <v>42401</v>
      </c>
      <c r="B28" s="6">
        <v>84.164276000000001</v>
      </c>
      <c r="C28" s="6">
        <v>33.152316999999996</v>
      </c>
      <c r="D28" s="6">
        <v>14.985491</v>
      </c>
      <c r="F28" s="4">
        <f t="shared" si="0"/>
        <v>3.5244215981802191E-2</v>
      </c>
      <c r="G28" s="4">
        <f t="shared" si="1"/>
        <v>7.2865123624702641E-2</v>
      </c>
      <c r="H28" s="4">
        <f t="shared" si="2"/>
        <v>5.8345743016798297E-2</v>
      </c>
      <c r="K28" t="s">
        <v>26</v>
      </c>
    </row>
    <row r="29" spans="1:11" x14ac:dyDescent="0.35">
      <c r="A29" s="5">
        <v>42430</v>
      </c>
      <c r="B29" s="6">
        <v>87.183471999999995</v>
      </c>
      <c r="C29" s="6">
        <v>35.658149999999999</v>
      </c>
      <c r="D29" s="6">
        <v>15.885840999999999</v>
      </c>
      <c r="F29" s="4">
        <f t="shared" si="0"/>
        <v>3.5231365022692397E-2</v>
      </c>
      <c r="G29" s="4">
        <f t="shared" si="1"/>
        <v>-2.7107419806680647E-2</v>
      </c>
      <c r="H29" s="4">
        <f t="shared" si="2"/>
        <v>-8.9759193678946806E-3</v>
      </c>
      <c r="J29" t="s">
        <v>7</v>
      </c>
      <c r="K29" s="12">
        <f>100/3 /100</f>
        <v>0.33333333333333337</v>
      </c>
    </row>
    <row r="30" spans="1:11" x14ac:dyDescent="0.35">
      <c r="A30" s="5">
        <v>42461</v>
      </c>
      <c r="B30" s="6">
        <v>90.309814000000003</v>
      </c>
      <c r="C30" s="6">
        <v>34.704532999999998</v>
      </c>
      <c r="D30" s="6">
        <v>15.743888999999999</v>
      </c>
      <c r="F30" s="4">
        <f t="shared" si="0"/>
        <v>5.4279725979192867E-3</v>
      </c>
      <c r="G30" s="4">
        <f t="shared" si="1"/>
        <v>-4.4743686479570945E-3</v>
      </c>
      <c r="H30" s="4">
        <f t="shared" si="2"/>
        <v>2.4814047613300479E-2</v>
      </c>
      <c r="J30" t="s">
        <v>8</v>
      </c>
      <c r="K30" s="12">
        <f t="shared" ref="K30:K31" si="9">100/3 /100</f>
        <v>0.33333333333333337</v>
      </c>
    </row>
    <row r="31" spans="1:11" x14ac:dyDescent="0.35">
      <c r="A31" s="5">
        <v>42491</v>
      </c>
      <c r="B31" s="6">
        <v>90.801345999999995</v>
      </c>
      <c r="C31" s="6">
        <v>34.549599000000001</v>
      </c>
      <c r="D31" s="6">
        <v>16.139446</v>
      </c>
      <c r="F31" s="4">
        <f t="shared" si="0"/>
        <v>8.0740354627542144E-2</v>
      </c>
      <c r="G31" s="4">
        <f t="shared" si="1"/>
        <v>1.6235635347304225E-2</v>
      </c>
      <c r="H31" s="4">
        <f t="shared" si="2"/>
        <v>9.8671789901338361E-2</v>
      </c>
      <c r="J31" t="s">
        <v>9</v>
      </c>
      <c r="K31" s="12">
        <f t="shared" si="9"/>
        <v>0.33333333333333337</v>
      </c>
    </row>
    <row r="32" spans="1:11" x14ac:dyDescent="0.35">
      <c r="A32" s="5">
        <v>42522</v>
      </c>
      <c r="B32" s="6">
        <v>98.436774999999997</v>
      </c>
      <c r="C32" s="6">
        <v>35.115112000000003</v>
      </c>
      <c r="D32" s="6">
        <v>17.813171000000001</v>
      </c>
      <c r="F32" s="4">
        <f t="shared" si="0"/>
        <v>3.1885160484508637E-2</v>
      </c>
      <c r="G32" s="4">
        <f t="shared" si="1"/>
        <v>-3.0585035462660653E-2</v>
      </c>
      <c r="H32" s="4">
        <f t="shared" si="2"/>
        <v>1.8500634340909961E-3</v>
      </c>
      <c r="J32" t="s">
        <v>27</v>
      </c>
      <c r="K32" s="12">
        <f>SUM(K29:K31)</f>
        <v>1</v>
      </c>
    </row>
    <row r="33" spans="1:13" x14ac:dyDescent="0.35">
      <c r="A33" s="5">
        <v>42552</v>
      </c>
      <c r="B33" s="6">
        <v>101.62602200000001</v>
      </c>
      <c r="C33" s="6">
        <v>34.057372999999998</v>
      </c>
      <c r="D33" s="6">
        <v>17.846157000000002</v>
      </c>
      <c r="F33" s="4">
        <f t="shared" si="0"/>
        <v>-4.8175636456990772E-2</v>
      </c>
      <c r="G33" s="4">
        <f t="shared" si="1"/>
        <v>-4.5944503183955503E-3</v>
      </c>
      <c r="H33" s="4">
        <f t="shared" si="2"/>
        <v>-4.2512436941807466E-2</v>
      </c>
    </row>
    <row r="34" spans="1:13" x14ac:dyDescent="0.35">
      <c r="A34" s="5">
        <v>42583</v>
      </c>
      <c r="B34" s="6">
        <v>96.846183999999994</v>
      </c>
      <c r="C34" s="6">
        <v>33.901257000000001</v>
      </c>
      <c r="D34" s="6">
        <v>17.103373999999999</v>
      </c>
      <c r="F34" s="4">
        <f t="shared" si="0"/>
        <v>-3.5418404656151824E-3</v>
      </c>
      <c r="G34" s="4">
        <f t="shared" si="1"/>
        <v>-2.58905117953146E-2</v>
      </c>
      <c r="H34" s="4">
        <f t="shared" si="2"/>
        <v>-6.6266867521555476E-3</v>
      </c>
      <c r="J34" t="s">
        <v>32</v>
      </c>
      <c r="K34" s="24">
        <f t="array" ref="K34">MMULT(TRANSPOSE(K29:K31),K24:K26)</f>
        <v>6.5581130975249619E-2</v>
      </c>
    </row>
    <row r="35" spans="1:13" x14ac:dyDescent="0.35">
      <c r="A35" s="5">
        <v>42614</v>
      </c>
      <c r="B35" s="6">
        <v>96.503776999999999</v>
      </c>
      <c r="C35" s="6">
        <v>33.034801000000002</v>
      </c>
      <c r="D35" s="6">
        <v>16.990410000000001</v>
      </c>
      <c r="F35" s="4">
        <f t="shared" si="0"/>
        <v>-1.8281360658966982E-2</v>
      </c>
      <c r="G35" s="4">
        <f t="shared" si="1"/>
        <v>1.0025256229466407E-2</v>
      </c>
      <c r="H35" s="4">
        <f t="shared" si="2"/>
        <v>-9.8788114665037743E-2</v>
      </c>
      <c r="J35" t="s">
        <v>28</v>
      </c>
      <c r="K35" s="24">
        <f t="array" ref="K35" xml:space="preserve"> SQRT(MMULT(MMULT(TRANSPOSE(K29:K31),U10:W12),K29:K31))</f>
        <v>0.13456208114304768</v>
      </c>
    </row>
    <row r="36" spans="1:13" x14ac:dyDescent="0.35">
      <c r="A36" s="5">
        <v>42644</v>
      </c>
      <c r="B36" s="6">
        <v>94.755584999999996</v>
      </c>
      <c r="C36" s="6">
        <v>33.367649</v>
      </c>
      <c r="D36" s="6">
        <v>15.392201</v>
      </c>
      <c r="F36" s="4">
        <f t="shared" si="0"/>
        <v>-4.1274990376598007E-2</v>
      </c>
      <c r="G36" s="4">
        <f t="shared" si="1"/>
        <v>-4.9557082459398293E-2</v>
      </c>
      <c r="H36" s="4">
        <f t="shared" si="2"/>
        <v>6.4859163790701974E-2</v>
      </c>
      <c r="J36" t="s">
        <v>29</v>
      </c>
      <c r="K36" s="24">
        <f xml:space="preserve"> (K34-K21)/K35</f>
        <v>0.1529489645256796</v>
      </c>
    </row>
    <row r="37" spans="1:13" x14ac:dyDescent="0.35">
      <c r="A37" s="5">
        <v>42675</v>
      </c>
      <c r="B37" s="6">
        <v>90.924164000000005</v>
      </c>
      <c r="C37" s="6">
        <v>31.754351</v>
      </c>
      <c r="D37" s="6">
        <v>16.423613</v>
      </c>
      <c r="F37" s="4">
        <f t="shared" si="0"/>
        <v>4.1413864367300456E-2</v>
      </c>
      <c r="G37" s="4">
        <f t="shared" si="1"/>
        <v>3.555620910205131E-2</v>
      </c>
      <c r="H37" s="4">
        <f t="shared" si="2"/>
        <v>9.6180647863553362E-2</v>
      </c>
    </row>
    <row r="38" spans="1:13" x14ac:dyDescent="0.35">
      <c r="A38" s="5">
        <v>42705</v>
      </c>
      <c r="B38" s="6">
        <v>94.768744999999996</v>
      </c>
      <c r="C38" s="6">
        <v>32.903728000000001</v>
      </c>
      <c r="D38" s="6">
        <v>18.081707000000002</v>
      </c>
      <c r="F38" s="4">
        <f t="shared" si="0"/>
        <v>-1.7158925819280541E-2</v>
      </c>
      <c r="G38" s="4">
        <f t="shared" si="1"/>
        <v>2.650014714998141E-3</v>
      </c>
      <c r="H38" s="4">
        <f t="shared" si="2"/>
        <v>-8.7378511020403185E-3</v>
      </c>
      <c r="J38" s="22"/>
      <c r="K38" s="22" t="s">
        <v>31</v>
      </c>
      <c r="L38" s="22"/>
      <c r="M38" s="22"/>
    </row>
    <row r="39" spans="1:13" x14ac:dyDescent="0.35">
      <c r="A39" s="5">
        <v>42736</v>
      </c>
      <c r="B39" s="6">
        <v>93.156486999999998</v>
      </c>
      <c r="C39" s="6">
        <v>32.991039000000001</v>
      </c>
      <c r="D39" s="6">
        <v>17.924399999999999</v>
      </c>
      <c r="F39" s="4">
        <f t="shared" si="0"/>
        <v>7.6143036720398738E-2</v>
      </c>
      <c r="G39" s="4">
        <f t="shared" si="1"/>
        <v>9.3375438457074678E-3</v>
      </c>
      <c r="H39" s="4">
        <f t="shared" si="2"/>
        <v>6.5132431629780912E-3</v>
      </c>
      <c r="J39" s="22" t="s">
        <v>7</v>
      </c>
      <c r="K39" s="23">
        <v>0.75757550632675563</v>
      </c>
      <c r="L39" s="22"/>
      <c r="M39" s="22"/>
    </row>
    <row r="40" spans="1:13" x14ac:dyDescent="0.35">
      <c r="A40" s="5">
        <v>42767</v>
      </c>
      <c r="B40" s="6">
        <v>100.526741</v>
      </c>
      <c r="C40" s="6">
        <v>33.300536999999998</v>
      </c>
      <c r="D40" s="6">
        <v>18.041526999999999</v>
      </c>
      <c r="F40" s="4">
        <f t="shared" si="0"/>
        <v>2.556171805476826E-2</v>
      </c>
      <c r="G40" s="4">
        <f t="shared" si="1"/>
        <v>1.1374608419035455E-2</v>
      </c>
      <c r="H40" s="4">
        <f t="shared" si="2"/>
        <v>-5.7595828922175239E-3</v>
      </c>
      <c r="J40" s="22" t="s">
        <v>8</v>
      </c>
      <c r="K40" s="23">
        <v>0.24242449367324448</v>
      </c>
      <c r="L40" s="22"/>
      <c r="M40" s="22"/>
    </row>
    <row r="41" spans="1:13" x14ac:dyDescent="0.35">
      <c r="A41" s="5">
        <v>42795</v>
      </c>
      <c r="B41" s="6">
        <v>103.129501</v>
      </c>
      <c r="C41" s="6">
        <v>33.681480000000001</v>
      </c>
      <c r="D41" s="6">
        <v>17.937913999999999</v>
      </c>
      <c r="F41" s="4">
        <f t="shared" si="0"/>
        <v>-8.7090084312678607E-3</v>
      </c>
      <c r="G41" s="4">
        <f t="shared" si="1"/>
        <v>2.5378894586074376E-2</v>
      </c>
      <c r="H41" s="4">
        <f t="shared" si="2"/>
        <v>-4.7311055819198367E-2</v>
      </c>
      <c r="J41" s="22" t="s">
        <v>9</v>
      </c>
      <c r="K41" s="23">
        <v>0</v>
      </c>
      <c r="L41" s="22"/>
      <c r="M41" s="22"/>
    </row>
    <row r="42" spans="1:13" x14ac:dyDescent="0.35">
      <c r="A42" s="5">
        <v>42826</v>
      </c>
      <c r="B42" s="6">
        <v>102.23524500000001</v>
      </c>
      <c r="C42" s="6">
        <v>34.547218000000001</v>
      </c>
      <c r="D42" s="6">
        <v>17.109014999999999</v>
      </c>
      <c r="F42" s="4">
        <f t="shared" si="0"/>
        <v>3.7983228039052332E-2</v>
      </c>
      <c r="G42" s="4">
        <f t="shared" si="1"/>
        <v>5.2370366757049251E-2</v>
      </c>
      <c r="H42" s="4">
        <f t="shared" si="2"/>
        <v>-1.2396989924251018E-2</v>
      </c>
      <c r="J42" s="22" t="s">
        <v>30</v>
      </c>
      <c r="K42" s="23">
        <f>SUM(K39:K41)</f>
        <v>1</v>
      </c>
      <c r="L42" s="22"/>
      <c r="M42" s="22"/>
    </row>
    <row r="43" spans="1:13" x14ac:dyDescent="0.35">
      <c r="A43" s="5">
        <v>42856</v>
      </c>
      <c r="B43" s="6">
        <v>106.193161</v>
      </c>
      <c r="C43" s="6">
        <v>36.404682000000001</v>
      </c>
      <c r="D43" s="6">
        <v>16.898223999999999</v>
      </c>
      <c r="F43" s="4">
        <f t="shared" si="0"/>
        <v>3.7624492164773017E-2</v>
      </c>
      <c r="G43" s="4">
        <f t="shared" si="1"/>
        <v>-1.3729288234279704E-2</v>
      </c>
      <c r="H43" s="4">
        <f t="shared" si="2"/>
        <v>-2.0981532138676165E-2</v>
      </c>
      <c r="J43" s="22"/>
      <c r="K43" s="22"/>
      <c r="L43" s="22"/>
      <c r="M43" s="22"/>
    </row>
    <row r="44" spans="1:13" x14ac:dyDescent="0.35">
      <c r="A44" s="5">
        <v>42887</v>
      </c>
      <c r="B44" s="6">
        <v>110.26474</v>
      </c>
      <c r="C44" s="6">
        <v>35.908287000000001</v>
      </c>
      <c r="D44" s="6">
        <v>16.547367000000001</v>
      </c>
      <c r="F44" s="4">
        <f t="shared" si="0"/>
        <v>3.2450700124749534E-3</v>
      </c>
      <c r="G44" s="4">
        <f t="shared" si="1"/>
        <v>3.0029399560958323E-2</v>
      </c>
      <c r="H44" s="4">
        <f t="shared" si="2"/>
        <v>3.3106464723206941E-2</v>
      </c>
      <c r="J44" s="22" t="s">
        <v>32</v>
      </c>
      <c r="K44" s="23">
        <f t="array" ref="K44" xml:space="preserve"> MMULT(TRANSPOSE(K39:K41),K24:K26)</f>
        <v>8.3086398167475373E-2</v>
      </c>
      <c r="L44" s="22"/>
      <c r="M44" s="22"/>
    </row>
    <row r="45" spans="1:13" x14ac:dyDescent="0.35">
      <c r="A45" s="5">
        <v>42917</v>
      </c>
      <c r="B45" s="6">
        <v>110.623138</v>
      </c>
      <c r="C45" s="6">
        <v>37.002944999999997</v>
      </c>
      <c r="D45" s="6">
        <v>17.104361000000001</v>
      </c>
      <c r="F45" s="4">
        <f t="shared" si="0"/>
        <v>-2.6405173155591094E-3</v>
      </c>
      <c r="G45" s="4">
        <f t="shared" si="1"/>
        <v>-6.3465391374439338E-3</v>
      </c>
      <c r="H45" s="4">
        <f t="shared" si="2"/>
        <v>-2.312278701306485E-2</v>
      </c>
      <c r="J45" s="22" t="s">
        <v>28</v>
      </c>
      <c r="K45" s="23">
        <f t="array" ref="K45" xml:space="preserve"> SQRT(MMULT(MMULT(TRANSPOSE(K39:K41),U10:W12),K39:K41))</f>
        <v>0.14362208412527205</v>
      </c>
      <c r="L45" s="22"/>
      <c r="M45" s="22"/>
    </row>
    <row r="46" spans="1:13" x14ac:dyDescent="0.35">
      <c r="A46" s="5">
        <v>42948</v>
      </c>
      <c r="B46" s="6">
        <v>110.33142100000001</v>
      </c>
      <c r="C46" s="6">
        <v>36.768847999999998</v>
      </c>
      <c r="D46" s="6">
        <v>16.713398000000002</v>
      </c>
      <c r="F46" s="4">
        <f t="shared" si="0"/>
        <v>-1.1648580354702977E-2</v>
      </c>
      <c r="G46" s="4">
        <f t="shared" si="1"/>
        <v>-1.1926004456913365E-2</v>
      </c>
      <c r="H46" s="4">
        <f t="shared" si="2"/>
        <v>4.4637350152187186E-2</v>
      </c>
      <c r="J46" s="22" t="s">
        <v>29</v>
      </c>
      <c r="K46" s="23">
        <f xml:space="preserve"> (K44-K21)/K45</f>
        <v>0.26518483142366273</v>
      </c>
      <c r="L46" s="22"/>
      <c r="M46" s="22"/>
    </row>
    <row r="47" spans="1:13" x14ac:dyDescent="0.35">
      <c r="A47" s="5">
        <v>42979</v>
      </c>
      <c r="B47" s="6">
        <v>109.053673</v>
      </c>
      <c r="C47" s="6">
        <v>36.332946999999997</v>
      </c>
      <c r="D47" s="6">
        <v>17.476341000000001</v>
      </c>
      <c r="F47" s="4">
        <f t="shared" si="0"/>
        <v>6.980816982974182E-2</v>
      </c>
      <c r="G47" s="4">
        <f t="shared" si="1"/>
        <v>2.9247249288340476E-2</v>
      </c>
      <c r="H47" s="4">
        <f t="shared" si="2"/>
        <v>-0.15189809381459554</v>
      </c>
    </row>
    <row r="48" spans="1:13" x14ac:dyDescent="0.35">
      <c r="A48" s="5">
        <v>43009</v>
      </c>
      <c r="B48" s="6">
        <v>116.93852200000001</v>
      </c>
      <c r="C48" s="6">
        <v>37.411278000000003</v>
      </c>
      <c r="D48" s="6">
        <v>15.013502000000001</v>
      </c>
      <c r="F48" s="4">
        <f t="shared" si="0"/>
        <v>-5.7416726849700132E-4</v>
      </c>
      <c r="G48" s="4">
        <f t="shared" si="1"/>
        <v>-4.5775597821977052E-3</v>
      </c>
      <c r="H48" s="4">
        <f t="shared" si="2"/>
        <v>9.4562439797226672E-2</v>
      </c>
    </row>
    <row r="49" spans="1:8" x14ac:dyDescent="0.35">
      <c r="A49" s="5">
        <v>43040</v>
      </c>
      <c r="B49" s="6">
        <v>116.871399</v>
      </c>
      <c r="C49" s="6">
        <v>37.240417000000001</v>
      </c>
      <c r="D49" s="6">
        <v>16.502507999999999</v>
      </c>
      <c r="F49" s="4">
        <f t="shared" si="0"/>
        <v>8.9004078722077599E-3</v>
      </c>
      <c r="G49" s="4">
        <f t="shared" si="1"/>
        <v>1.0565618622253685E-2</v>
      </c>
      <c r="H49" s="4">
        <f t="shared" si="2"/>
        <v>6.6461140564161247E-2</v>
      </c>
    </row>
    <row r="50" spans="1:8" x14ac:dyDescent="0.35">
      <c r="A50" s="5">
        <v>43070</v>
      </c>
      <c r="B50" s="6">
        <v>117.916245</v>
      </c>
      <c r="C50" s="6">
        <v>37.635970999999998</v>
      </c>
      <c r="D50" s="6">
        <v>17.636551000000001</v>
      </c>
      <c r="F50" s="4">
        <f t="shared" si="0"/>
        <v>-1.1010993739633984E-2</v>
      </c>
      <c r="G50" s="4">
        <f t="shared" si="1"/>
        <v>3.6593295667180406E-2</v>
      </c>
      <c r="H50" s="4">
        <f t="shared" si="2"/>
        <v>-3.7473302438043338E-2</v>
      </c>
    </row>
    <row r="51" spans="1:8" x14ac:dyDescent="0.35">
      <c r="A51" s="5">
        <v>43101</v>
      </c>
      <c r="B51" s="6">
        <v>116.62499200000001</v>
      </c>
      <c r="C51" s="6">
        <v>39.038704000000003</v>
      </c>
      <c r="D51" s="6">
        <v>16.987881000000002</v>
      </c>
      <c r="F51" s="4">
        <f t="shared" si="0"/>
        <v>-6.201847551151949E-2</v>
      </c>
      <c r="G51" s="4">
        <f t="shared" si="1"/>
        <v>-9.6319231427346011E-2</v>
      </c>
      <c r="H51" s="4">
        <f t="shared" si="2"/>
        <v>-1.373031678209663E-2</v>
      </c>
    </row>
    <row r="52" spans="1:8" x14ac:dyDescent="0.35">
      <c r="A52" s="5">
        <v>43132</v>
      </c>
      <c r="B52" s="6">
        <v>109.61180899999999</v>
      </c>
      <c r="C52" s="6">
        <v>35.453938000000001</v>
      </c>
      <c r="D52" s="6">
        <v>16.756226000000002</v>
      </c>
      <c r="F52" s="4">
        <f t="shared" si="0"/>
        <v>-7.0266300793732509E-3</v>
      </c>
      <c r="G52" s="4">
        <f t="shared" si="1"/>
        <v>4.8472420098674271E-3</v>
      </c>
      <c r="H52" s="4">
        <f t="shared" si="2"/>
        <v>-1.8068739381849185E-2</v>
      </c>
    </row>
    <row r="53" spans="1:8" x14ac:dyDescent="0.35">
      <c r="A53" s="5">
        <v>43160</v>
      </c>
      <c r="B53" s="6">
        <v>108.844307</v>
      </c>
      <c r="C53" s="6">
        <v>35.626209000000003</v>
      </c>
      <c r="D53" s="6">
        <v>16.456181000000001</v>
      </c>
      <c r="F53" s="4">
        <f t="shared" si="0"/>
        <v>-1.3038177242857352E-2</v>
      </c>
      <c r="G53" s="4">
        <f t="shared" si="1"/>
        <v>3.710343407115642E-3</v>
      </c>
      <c r="H53" s="4">
        <f t="shared" si="2"/>
        <v>-8.6373958479294854E-2</v>
      </c>
    </row>
    <row r="54" spans="1:8" x14ac:dyDescent="0.35">
      <c r="A54" s="5">
        <v>43191</v>
      </c>
      <c r="B54" s="6">
        <v>107.434387</v>
      </c>
      <c r="C54" s="6">
        <v>35.75864</v>
      </c>
      <c r="D54" s="6">
        <v>15.094450999999999</v>
      </c>
      <c r="F54" s="4">
        <f t="shared" si="0"/>
        <v>-5.5843248992371482E-2</v>
      </c>
      <c r="G54" s="4">
        <f t="shared" si="1"/>
        <v>-4.8720451864753709E-3</v>
      </c>
      <c r="H54" s="4">
        <f t="shared" si="2"/>
        <v>7.0655329116330748E-3</v>
      </c>
    </row>
    <row r="55" spans="1:8" x14ac:dyDescent="0.35">
      <c r="A55" s="5">
        <v>43221</v>
      </c>
      <c r="B55" s="6">
        <v>101.59934199999999</v>
      </c>
      <c r="C55" s="6">
        <v>35.584845999999999</v>
      </c>
      <c r="D55" s="6">
        <v>15.201479000000001</v>
      </c>
      <c r="F55" s="4">
        <f t="shared" si="0"/>
        <v>2.1665656599805534E-2</v>
      </c>
      <c r="G55" s="4">
        <f t="shared" si="1"/>
        <v>1.9802849906887413E-2</v>
      </c>
      <c r="H55" s="4">
        <f t="shared" si="2"/>
        <v>-6.5182629804170977E-3</v>
      </c>
    </row>
    <row r="56" spans="1:8" x14ac:dyDescent="0.35">
      <c r="A56" s="5">
        <v>43252</v>
      </c>
      <c r="B56" s="6">
        <v>103.82457700000001</v>
      </c>
      <c r="C56" s="6">
        <v>36.296551000000001</v>
      </c>
      <c r="D56" s="6">
        <v>15.102714000000001</v>
      </c>
      <c r="F56" s="4">
        <f t="shared" si="0"/>
        <v>8.8137076499315445E-2</v>
      </c>
      <c r="G56" s="4">
        <f t="shared" si="1"/>
        <v>7.0107912992541779E-2</v>
      </c>
      <c r="H56" s="4">
        <f t="shared" si="2"/>
        <v>-4.369676627768152E-3</v>
      </c>
    </row>
    <row r="57" spans="1:8" x14ac:dyDescent="0.35">
      <c r="A57" s="5">
        <v>43282</v>
      </c>
      <c r="B57" s="6">
        <v>113.390747</v>
      </c>
      <c r="C57" s="6">
        <v>38.932549000000002</v>
      </c>
      <c r="D57" s="6">
        <v>15.036864</v>
      </c>
      <c r="F57" s="4">
        <f t="shared" si="0"/>
        <v>1.6242111053154339E-2</v>
      </c>
      <c r="G57" s="4">
        <f t="shared" si="1"/>
        <v>-4.5183007386876396E-2</v>
      </c>
      <c r="H57" s="4">
        <f t="shared" si="2"/>
        <v>1.9525865156024572E-2</v>
      </c>
    </row>
    <row r="58" spans="1:8" x14ac:dyDescent="0.35">
      <c r="A58" s="5">
        <v>43313</v>
      </c>
      <c r="B58" s="6">
        <v>115.24749</v>
      </c>
      <c r="C58" s="6">
        <v>37.212608000000003</v>
      </c>
      <c r="D58" s="6">
        <v>15.333356999999999</v>
      </c>
      <c r="F58" s="4">
        <f t="shared" si="0"/>
        <v>3.2151281676460364E-2</v>
      </c>
      <c r="G58" s="4">
        <f t="shared" si="1"/>
        <v>3.5702116371118392E-2</v>
      </c>
      <c r="H58" s="4">
        <f t="shared" si="2"/>
        <v>5.0071648192132605E-2</v>
      </c>
    </row>
    <row r="59" spans="1:8" x14ac:dyDescent="0.35">
      <c r="A59" s="5">
        <v>43344</v>
      </c>
      <c r="B59" s="6">
        <v>119.013054</v>
      </c>
      <c r="C59" s="6">
        <v>38.565178000000003</v>
      </c>
      <c r="D59" s="6">
        <v>16.12067</v>
      </c>
      <c r="F59" s="4">
        <f t="shared" si="0"/>
        <v>1.3086086917527035E-2</v>
      </c>
      <c r="G59" s="4">
        <f t="shared" si="1"/>
        <v>4.4404570879245861E-2</v>
      </c>
      <c r="H59" s="4">
        <f t="shared" si="2"/>
        <v>-9.0319740377118637E-2</v>
      </c>
    </row>
    <row r="60" spans="1:8" x14ac:dyDescent="0.35">
      <c r="A60" s="5">
        <v>43374</v>
      </c>
      <c r="B60" s="6">
        <v>120.580704</v>
      </c>
      <c r="C60" s="6">
        <v>40.316237999999998</v>
      </c>
      <c r="D60" s="6">
        <v>14.728472999999999</v>
      </c>
      <c r="F60" s="4">
        <f t="shared" si="0"/>
        <v>4.8181074527470336E-2</v>
      </c>
      <c r="G60" s="4">
        <f t="shared" si="1"/>
        <v>5.1293288186575137E-2</v>
      </c>
      <c r="H60" s="4">
        <f t="shared" si="2"/>
        <v>3.7687123999114149E-2</v>
      </c>
    </row>
    <row r="61" spans="1:8" x14ac:dyDescent="0.35">
      <c r="A61" s="5">
        <v>43405</v>
      </c>
      <c r="B61" s="6">
        <v>126.532646</v>
      </c>
      <c r="C61" s="6">
        <v>42.438144999999999</v>
      </c>
      <c r="D61" s="6">
        <v>15.294138999999999</v>
      </c>
      <c r="F61" s="4">
        <f t="shared" si="0"/>
        <v>-0.12320417088755331</v>
      </c>
      <c r="G61" s="4">
        <f t="shared" si="1"/>
        <v>-5.454798930917383E-2</v>
      </c>
      <c r="H61" s="4">
        <f t="shared" si="2"/>
        <v>-9.0392670173138401E-2</v>
      </c>
    </row>
    <row r="62" spans="1:8" x14ac:dyDescent="0.35">
      <c r="A62" s="5">
        <v>43435</v>
      </c>
      <c r="B62" s="6">
        <v>111.865379</v>
      </c>
      <c r="C62" s="6">
        <v>40.185234000000001</v>
      </c>
      <c r="D62" s="6">
        <v>13.972303</v>
      </c>
      <c r="F62" s="4">
        <f t="shared" si="0"/>
        <v>3.0750593352477533E-2</v>
      </c>
      <c r="G62" s="4">
        <f t="shared" si="1"/>
        <v>1.6339003529805034E-2</v>
      </c>
      <c r="H62" s="4">
        <f t="shared" si="2"/>
        <v>5.1888495090525739E-2</v>
      </c>
    </row>
    <row r="63" spans="1:8" x14ac:dyDescent="0.35">
      <c r="A63" s="5">
        <v>43466</v>
      </c>
      <c r="B63" s="6">
        <v>115.35874200000001</v>
      </c>
      <c r="C63" s="6">
        <v>40.847214000000001</v>
      </c>
      <c r="D63" s="6">
        <v>14.716443999999999</v>
      </c>
      <c r="F63" s="4">
        <f t="shared" si="0"/>
        <v>2.6399112562275187E-2</v>
      </c>
      <c r="G63" s="4">
        <f t="shared" si="1"/>
        <v>-5.9716260771932907E-2</v>
      </c>
      <c r="H63" s="4">
        <f t="shared" si="2"/>
        <v>5.6478674664746174E-2</v>
      </c>
    </row>
    <row r="64" spans="1:8" x14ac:dyDescent="0.35">
      <c r="A64" s="5">
        <v>43497</v>
      </c>
      <c r="B64" s="6">
        <v>118.444664</v>
      </c>
      <c r="C64" s="6">
        <v>38.479374</v>
      </c>
      <c r="D64" s="6">
        <v>15.571529</v>
      </c>
      <c r="F64" s="4">
        <f t="shared" si="0"/>
        <v>2.9401861785714641E-2</v>
      </c>
      <c r="G64" s="4">
        <f t="shared" si="1"/>
        <v>3.2975163433439765E-2</v>
      </c>
      <c r="H64" s="4">
        <f t="shared" si="2"/>
        <v>7.6826929269532091E-3</v>
      </c>
    </row>
    <row r="65" spans="1:8" x14ac:dyDescent="0.35">
      <c r="A65" s="5">
        <v>43525</v>
      </c>
      <c r="B65" s="6">
        <v>121.978859</v>
      </c>
      <c r="C65" s="6">
        <v>39.769390000000001</v>
      </c>
      <c r="D65" s="6">
        <v>15.691621</v>
      </c>
      <c r="F65" s="4">
        <f t="shared" si="0"/>
        <v>1.0036086315523798E-2</v>
      </c>
      <c r="G65" s="4">
        <f t="shared" si="1"/>
        <v>5.4571549756821838E-2</v>
      </c>
      <c r="H65" s="4">
        <f t="shared" si="2"/>
        <v>-1.2837003001550171E-2</v>
      </c>
    </row>
    <row r="66" spans="1:8" x14ac:dyDescent="0.35">
      <c r="A66" s="5">
        <v>43556</v>
      </c>
      <c r="B66" s="6">
        <v>123.20921300000001</v>
      </c>
      <c r="C66" s="6">
        <v>41.999977000000001</v>
      </c>
      <c r="D66" s="6">
        <v>15.491474999999999</v>
      </c>
      <c r="F66" s="4">
        <f t="shared" si="0"/>
        <v>-7.3835537759874142E-2</v>
      </c>
      <c r="G66" s="4">
        <f t="shared" si="1"/>
        <v>1.4256745004522387E-3</v>
      </c>
      <c r="H66" s="4">
        <f t="shared" si="2"/>
        <v>8.7176098510672716E-3</v>
      </c>
    </row>
    <row r="67" spans="1:8" x14ac:dyDescent="0.35">
      <c r="A67" s="5">
        <v>43586</v>
      </c>
      <c r="B67" s="6">
        <v>114.439728</v>
      </c>
      <c r="C67" s="6">
        <v>42.059897999999997</v>
      </c>
      <c r="D67" s="6">
        <v>15.627114000000001</v>
      </c>
      <c r="F67" s="4">
        <f t="shared" si="0"/>
        <v>6.6963628674503076E-2</v>
      </c>
      <c r="G67" s="4">
        <f t="shared" si="1"/>
        <v>3.578578408918999E-2</v>
      </c>
      <c r="H67" s="4">
        <f t="shared" si="2"/>
        <v>9.149779890622825E-2</v>
      </c>
    </row>
    <row r="68" spans="1:8" x14ac:dyDescent="0.35">
      <c r="A68" s="5">
        <v>43617</v>
      </c>
      <c r="B68" s="6">
        <v>122.365433</v>
      </c>
      <c r="C68" s="6">
        <v>43.592300000000002</v>
      </c>
      <c r="D68" s="6">
        <v>17.124416</v>
      </c>
      <c r="F68" s="4">
        <f t="shared" ref="F68:F121" si="10" xml:space="preserve"> LN(B69/B68)</f>
        <v>-6.7260877329804458E-2</v>
      </c>
      <c r="G68" s="4">
        <f t="shared" ref="G68:G121" si="11" xml:space="preserve"> LN(C69/C68)</f>
        <v>4.0806692618233234E-2</v>
      </c>
      <c r="H68" s="4">
        <f t="shared" ref="H68:H121" si="12" xml:space="preserve"> LN(D69/D68)</f>
        <v>1.5985844164887707E-2</v>
      </c>
    </row>
    <row r="69" spans="1:8" x14ac:dyDescent="0.35">
      <c r="A69" s="5">
        <v>43647</v>
      </c>
      <c r="B69" s="6">
        <v>114.405716</v>
      </c>
      <c r="C69" s="6">
        <v>45.407950999999997</v>
      </c>
      <c r="D69" s="6">
        <v>17.400364</v>
      </c>
      <c r="F69" s="4">
        <f t="shared" si="10"/>
        <v>-1.4386588225624443E-2</v>
      </c>
      <c r="G69" s="4">
        <f t="shared" si="11"/>
        <v>4.4773968909684977E-2</v>
      </c>
      <c r="H69" s="4">
        <f t="shared" si="12"/>
        <v>5.4831184410628092E-2</v>
      </c>
    </row>
    <row r="70" spans="1:8" x14ac:dyDescent="0.35">
      <c r="A70" s="5">
        <v>43678</v>
      </c>
      <c r="B70" s="6">
        <v>112.771591</v>
      </c>
      <c r="C70" s="6">
        <v>47.487247000000004</v>
      </c>
      <c r="D70" s="6">
        <v>18.381087999999998</v>
      </c>
      <c r="F70" s="4">
        <f t="shared" si="10"/>
        <v>1.5380397699803511E-2</v>
      </c>
      <c r="G70" s="4">
        <f t="shared" si="11"/>
        <v>-1.0960755885756077E-2</v>
      </c>
      <c r="H70" s="4">
        <f t="shared" si="12"/>
        <v>7.0617685913023531E-2</v>
      </c>
    </row>
    <row r="71" spans="1:8" x14ac:dyDescent="0.35">
      <c r="A71" s="5">
        <v>43709</v>
      </c>
      <c r="B71" s="6">
        <v>114.51947</v>
      </c>
      <c r="C71" s="6">
        <v>46.969593000000003</v>
      </c>
      <c r="D71" s="6">
        <v>19.726047999999999</v>
      </c>
      <c r="F71" s="4">
        <f t="shared" si="10"/>
        <v>2.0351065842375515E-2</v>
      </c>
      <c r="G71" s="4">
        <f t="shared" si="11"/>
        <v>7.1005753032768546E-3</v>
      </c>
      <c r="H71" s="4">
        <f t="shared" si="12"/>
        <v>1.7031725008571676E-2</v>
      </c>
    </row>
    <row r="72" spans="1:8" x14ac:dyDescent="0.35">
      <c r="A72" s="5">
        <v>43739</v>
      </c>
      <c r="B72" s="6">
        <v>116.87394</v>
      </c>
      <c r="C72" s="6">
        <v>47.304290999999999</v>
      </c>
      <c r="D72" s="6">
        <v>20.064893999999999</v>
      </c>
      <c r="F72" s="4">
        <f t="shared" si="10"/>
        <v>4.0446385009683838E-2</v>
      </c>
      <c r="G72" s="4">
        <f t="shared" si="11"/>
        <v>-1.9104716891864125E-2</v>
      </c>
      <c r="H72" s="4">
        <f t="shared" si="12"/>
        <v>-1.1082423206377905E-2</v>
      </c>
    </row>
    <row r="73" spans="1:8" x14ac:dyDescent="0.35">
      <c r="A73" s="5">
        <v>43770</v>
      </c>
      <c r="B73" s="6">
        <v>121.697968</v>
      </c>
      <c r="C73" s="6">
        <v>46.409134000000002</v>
      </c>
      <c r="D73" s="6">
        <v>19.843754000000001</v>
      </c>
      <c r="F73" s="4">
        <f t="shared" si="10"/>
        <v>6.606890598933772E-2</v>
      </c>
      <c r="G73" s="4">
        <f t="shared" si="11"/>
        <v>4.3307896619286856E-2</v>
      </c>
      <c r="H73" s="4">
        <f t="shared" si="12"/>
        <v>4.4474860142631314E-2</v>
      </c>
    </row>
    <row r="74" spans="1:8" x14ac:dyDescent="0.35">
      <c r="A74" s="5">
        <v>43800</v>
      </c>
      <c r="B74" s="6">
        <v>130.00997899999999</v>
      </c>
      <c r="C74" s="6">
        <v>48.463172999999998</v>
      </c>
      <c r="D74" s="6">
        <v>20.746221999999999</v>
      </c>
      <c r="F74" s="4">
        <f t="shared" si="10"/>
        <v>2.0357471613889198E-2</v>
      </c>
      <c r="G74" s="4">
        <f t="shared" si="11"/>
        <v>5.3639385542206354E-2</v>
      </c>
      <c r="H74" s="4">
        <f t="shared" si="12"/>
        <v>-3.807497501115676E-2</v>
      </c>
    </row>
    <row r="75" spans="1:8" x14ac:dyDescent="0.35">
      <c r="A75" s="5">
        <v>43831</v>
      </c>
      <c r="B75" s="6">
        <v>132.68377699999999</v>
      </c>
      <c r="C75" s="6">
        <v>51.133690000000001</v>
      </c>
      <c r="D75" s="6">
        <v>19.971159</v>
      </c>
      <c r="F75" s="4">
        <f t="shared" si="10"/>
        <v>-0.10165758456896505</v>
      </c>
      <c r="G75" s="4">
        <f t="shared" si="11"/>
        <v>-8.7821286762118297E-2</v>
      </c>
      <c r="H75" s="4">
        <f t="shared" si="12"/>
        <v>-4.8279700676300719E-2</v>
      </c>
    </row>
    <row r="76" spans="1:8" x14ac:dyDescent="0.35">
      <c r="A76" s="5">
        <v>43862</v>
      </c>
      <c r="B76" s="6">
        <v>119.858406</v>
      </c>
      <c r="C76" s="6">
        <v>46.834601999999997</v>
      </c>
      <c r="D76" s="6">
        <v>19.029862999999999</v>
      </c>
      <c r="F76" s="4">
        <f t="shared" si="10"/>
        <v>-1.8870082381785835E-2</v>
      </c>
      <c r="G76" s="4">
        <f t="shared" si="11"/>
        <v>-0.18963941480913807</v>
      </c>
      <c r="H76" s="4">
        <f t="shared" si="12"/>
        <v>-0.189159021664141</v>
      </c>
    </row>
    <row r="77" spans="1:8" x14ac:dyDescent="0.35">
      <c r="A77" s="5">
        <v>43891</v>
      </c>
      <c r="B77" s="6">
        <v>117.617874</v>
      </c>
      <c r="C77" s="6">
        <v>38.74427</v>
      </c>
      <c r="D77" s="6">
        <v>15.750159</v>
      </c>
      <c r="F77" s="4">
        <f t="shared" si="10"/>
        <v>0.13471294447411278</v>
      </c>
      <c r="G77" s="4">
        <f t="shared" si="11"/>
        <v>4.512364068290535E-2</v>
      </c>
      <c r="H77" s="4">
        <f t="shared" si="12"/>
        <v>4.4287634817354773E-2</v>
      </c>
    </row>
    <row r="78" spans="1:8" x14ac:dyDescent="0.35">
      <c r="A78" s="5">
        <v>43922</v>
      </c>
      <c r="B78" s="6">
        <v>134.57934599999999</v>
      </c>
      <c r="C78" s="6">
        <v>40.532597000000003</v>
      </c>
      <c r="D78" s="6">
        <v>16.463373000000001</v>
      </c>
      <c r="F78" s="4">
        <f t="shared" si="10"/>
        <v>-8.6350020377212559E-3</v>
      </c>
      <c r="G78" s="4">
        <f t="shared" si="11"/>
        <v>1.7068678907931196E-2</v>
      </c>
      <c r="H78" s="4">
        <f t="shared" si="12"/>
        <v>3.5872383471992952E-2</v>
      </c>
    </row>
    <row r="79" spans="1:8" x14ac:dyDescent="0.35">
      <c r="A79" s="5">
        <v>43952</v>
      </c>
      <c r="B79" s="6">
        <v>133.422256</v>
      </c>
      <c r="C79" s="6">
        <v>41.230373</v>
      </c>
      <c r="D79" s="6">
        <v>17.064674</v>
      </c>
      <c r="F79" s="4">
        <f t="shared" si="10"/>
        <v>-4.9226505161263243E-2</v>
      </c>
      <c r="G79" s="4">
        <f t="shared" si="11"/>
        <v>-4.3789801081395643E-2</v>
      </c>
      <c r="H79" s="4">
        <f t="shared" si="12"/>
        <v>-2.0625649049749603E-2</v>
      </c>
    </row>
    <row r="80" spans="1:8" x14ac:dyDescent="0.35">
      <c r="A80" s="5">
        <v>43983</v>
      </c>
      <c r="B80" s="6">
        <v>127.01338199999999</v>
      </c>
      <c r="C80" s="6">
        <v>39.463863000000003</v>
      </c>
      <c r="D80" s="6">
        <v>16.716308999999999</v>
      </c>
      <c r="F80" s="4">
        <f t="shared" si="10"/>
        <v>3.582911750678941E-2</v>
      </c>
      <c r="G80" s="4">
        <f t="shared" si="11"/>
        <v>6.4758804436826578E-2</v>
      </c>
      <c r="H80" s="4">
        <f t="shared" si="12"/>
        <v>-2.1736653712082176E-2</v>
      </c>
    </row>
    <row r="81" spans="1:8" x14ac:dyDescent="0.35">
      <c r="A81" s="5">
        <v>44013</v>
      </c>
      <c r="B81" s="6">
        <v>131.64666700000001</v>
      </c>
      <c r="C81" s="6">
        <v>42.104061000000002</v>
      </c>
      <c r="D81" s="6">
        <v>16.356873</v>
      </c>
      <c r="F81" s="4">
        <f t="shared" si="10"/>
        <v>5.1152567288763995E-2</v>
      </c>
      <c r="G81" s="4">
        <f t="shared" si="11"/>
        <v>4.7337466938406299E-2</v>
      </c>
      <c r="H81" s="4">
        <f t="shared" si="12"/>
        <v>3.0607531071156234E-2</v>
      </c>
    </row>
    <row r="82" spans="1:8" x14ac:dyDescent="0.35">
      <c r="A82" s="5">
        <v>44044</v>
      </c>
      <c r="B82" s="6">
        <v>138.555939</v>
      </c>
      <c r="C82" s="6">
        <v>44.145088000000001</v>
      </c>
      <c r="D82" s="6">
        <v>16.865257</v>
      </c>
      <c r="F82" s="4">
        <f t="shared" si="10"/>
        <v>-2.3339726927650382E-2</v>
      </c>
      <c r="G82" s="4">
        <f t="shared" si="11"/>
        <v>-3.2355996380707993E-3</v>
      </c>
      <c r="H82" s="4">
        <f t="shared" si="12"/>
        <v>-4.4588826177823053E-2</v>
      </c>
    </row>
    <row r="83" spans="1:8" x14ac:dyDescent="0.35">
      <c r="A83" s="5">
        <v>44075</v>
      </c>
      <c r="B83" s="6">
        <v>135.35952800000001</v>
      </c>
      <c r="C83" s="6">
        <v>44.002482999999998</v>
      </c>
      <c r="D83" s="6">
        <v>16.129774000000001</v>
      </c>
      <c r="F83" s="4">
        <f t="shared" si="10"/>
        <v>-8.2357260598354187E-2</v>
      </c>
      <c r="G83" s="4">
        <f t="shared" si="11"/>
        <v>-1.883047396835456E-2</v>
      </c>
      <c r="H83" s="4">
        <f t="shared" si="12"/>
        <v>-5.3677562453588831E-2</v>
      </c>
    </row>
    <row r="84" spans="1:8" x14ac:dyDescent="0.35">
      <c r="A84" s="5">
        <v>44105</v>
      </c>
      <c r="B84" s="6">
        <v>124.658394</v>
      </c>
      <c r="C84" s="6">
        <v>43.181648000000003</v>
      </c>
      <c r="D84" s="6">
        <v>15.286794</v>
      </c>
      <c r="F84" s="4">
        <f t="shared" si="10"/>
        <v>5.3740864071935679E-2</v>
      </c>
      <c r="G84" s="4">
        <f t="shared" si="11"/>
        <v>7.1071470184199959E-2</v>
      </c>
      <c r="H84" s="4">
        <f t="shared" si="12"/>
        <v>8.6256224693580491E-2</v>
      </c>
    </row>
    <row r="85" spans="1:8" x14ac:dyDescent="0.35">
      <c r="A85" s="5">
        <v>44136</v>
      </c>
      <c r="B85" s="6">
        <v>131.54092399999999</v>
      </c>
      <c r="C85" s="6">
        <v>46.362319999999997</v>
      </c>
      <c r="D85" s="6">
        <v>16.663913999999998</v>
      </c>
      <c r="F85" s="4">
        <f t="shared" si="10"/>
        <v>9.1063729820791278E-2</v>
      </c>
      <c r="G85" s="4">
        <f t="shared" si="11"/>
        <v>6.8708329859325207E-2</v>
      </c>
      <c r="H85" s="4">
        <f t="shared" si="12"/>
        <v>3.4787694914882003E-4</v>
      </c>
    </row>
    <row r="86" spans="1:8" x14ac:dyDescent="0.35">
      <c r="A86" s="5">
        <v>44166</v>
      </c>
      <c r="B86" s="6">
        <v>144.08187899999999</v>
      </c>
      <c r="C86" s="6">
        <v>49.659782</v>
      </c>
      <c r="D86" s="6">
        <v>16.669712000000001</v>
      </c>
      <c r="F86" s="4">
        <f t="shared" si="10"/>
        <v>3.5884180130384385E-2</v>
      </c>
      <c r="G86" s="4">
        <f t="shared" si="11"/>
        <v>-0.13009847001303901</v>
      </c>
      <c r="H86" s="4">
        <f t="shared" si="12"/>
        <v>-4.5303004278718266E-3</v>
      </c>
    </row>
    <row r="87" spans="1:8" x14ac:dyDescent="0.35">
      <c r="A87" s="5">
        <v>44197</v>
      </c>
      <c r="B87" s="6">
        <v>149.346024</v>
      </c>
      <c r="C87" s="6">
        <v>43.601734</v>
      </c>
      <c r="D87" s="6">
        <v>16.594363999999999</v>
      </c>
      <c r="F87" s="4">
        <f t="shared" si="10"/>
        <v>-2.9045174326896635E-2</v>
      </c>
      <c r="G87" s="4">
        <f t="shared" si="11"/>
        <v>1.729500548338022E-2</v>
      </c>
      <c r="H87" s="4">
        <f t="shared" si="12"/>
        <v>-2.8995199109714109E-3</v>
      </c>
    </row>
    <row r="88" spans="1:8" x14ac:dyDescent="0.35">
      <c r="A88" s="5">
        <v>44228</v>
      </c>
      <c r="B88" s="6">
        <v>145.07063299999999</v>
      </c>
      <c r="C88" s="6">
        <v>44.362385000000003</v>
      </c>
      <c r="D88" s="6">
        <v>16.546317999999999</v>
      </c>
      <c r="F88" s="4">
        <f t="shared" si="10"/>
        <v>4.2712314289645184E-2</v>
      </c>
      <c r="G88" s="4">
        <f t="shared" si="11"/>
        <v>7.3188967735613494E-2</v>
      </c>
      <c r="H88" s="4">
        <f t="shared" si="12"/>
        <v>8.1888803875660388E-2</v>
      </c>
    </row>
    <row r="89" spans="1:8" x14ac:dyDescent="0.35">
      <c r="A89" s="5">
        <v>44256</v>
      </c>
      <c r="B89" s="6">
        <v>151.40116900000001</v>
      </c>
      <c r="C89" s="6">
        <v>47.730991000000003</v>
      </c>
      <c r="D89" s="6">
        <v>17.958300000000001</v>
      </c>
      <c r="F89" s="4">
        <f t="shared" si="10"/>
        <v>-9.9059663938455139E-3</v>
      </c>
      <c r="G89" s="4">
        <f t="shared" si="11"/>
        <v>3.2097477925951252E-2</v>
      </c>
      <c r="H89" s="4">
        <f t="shared" si="12"/>
        <v>3.6969274017169255E-2</v>
      </c>
    </row>
    <row r="90" spans="1:8" x14ac:dyDescent="0.35">
      <c r="A90" s="5">
        <v>44287</v>
      </c>
      <c r="B90" s="6">
        <v>149.90879799999999</v>
      </c>
      <c r="C90" s="6">
        <v>49.287888000000002</v>
      </c>
      <c r="D90" s="6">
        <v>18.634630000000001</v>
      </c>
      <c r="F90" s="4">
        <f t="shared" si="10"/>
        <v>3.928453248512994E-2</v>
      </c>
      <c r="G90" s="4">
        <f t="shared" si="11"/>
        <v>2.3978340552375486E-2</v>
      </c>
      <c r="H90" s="4">
        <f t="shared" si="12"/>
        <v>-4.260105752081185E-2</v>
      </c>
    </row>
    <row r="91" spans="1:8" x14ac:dyDescent="0.35">
      <c r="A91" s="5">
        <v>44317</v>
      </c>
      <c r="B91" s="6">
        <v>155.9151</v>
      </c>
      <c r="C91" s="6">
        <v>50.484012999999997</v>
      </c>
      <c r="D91" s="6">
        <v>17.857447000000001</v>
      </c>
      <c r="F91" s="4">
        <f t="shared" si="10"/>
        <v>-2.0788873034268757E-2</v>
      </c>
      <c r="G91" s="4">
        <f t="shared" si="11"/>
        <v>-2.1573057718915833E-2</v>
      </c>
      <c r="H91" s="4">
        <f t="shared" si="12"/>
        <v>-2.2333800798302047E-2</v>
      </c>
    </row>
    <row r="92" spans="1:8" x14ac:dyDescent="0.35">
      <c r="A92" s="5">
        <v>44348</v>
      </c>
      <c r="B92" s="6">
        <v>152.70725999999999</v>
      </c>
      <c r="C92" s="6">
        <v>49.406582</v>
      </c>
      <c r="D92" s="6">
        <v>17.463042999999999</v>
      </c>
      <c r="F92" s="4">
        <f t="shared" si="10"/>
        <v>4.4288114126284951E-2</v>
      </c>
      <c r="G92" s="4">
        <f t="shared" si="11"/>
        <v>6.0065180505523355E-2</v>
      </c>
      <c r="H92" s="4">
        <f t="shared" si="12"/>
        <v>-2.5692055751290296E-2</v>
      </c>
    </row>
    <row r="93" spans="1:8" x14ac:dyDescent="0.35">
      <c r="A93" s="5">
        <v>44378</v>
      </c>
      <c r="B93" s="6">
        <v>159.62237500000001</v>
      </c>
      <c r="C93" s="6">
        <v>52.465133999999999</v>
      </c>
      <c r="D93" s="6">
        <v>17.020095999999999</v>
      </c>
      <c r="F93" s="4">
        <f t="shared" si="10"/>
        <v>5.3862896454953402E-3</v>
      </c>
      <c r="G93" s="4">
        <f t="shared" si="11"/>
        <v>-1.2705231255094112E-2</v>
      </c>
      <c r="H93" s="4">
        <f t="shared" si="12"/>
        <v>1.3700286722981539E-3</v>
      </c>
    </row>
    <row r="94" spans="1:8" x14ac:dyDescent="0.35">
      <c r="A94" s="5">
        <v>44409</v>
      </c>
      <c r="B94" s="6">
        <v>160.484467</v>
      </c>
      <c r="C94" s="6">
        <v>51.802768999999998</v>
      </c>
      <c r="D94" s="6">
        <v>17.043430000000001</v>
      </c>
      <c r="F94" s="4">
        <f t="shared" si="10"/>
        <v>-6.3612965484370343E-2</v>
      </c>
      <c r="G94" s="4">
        <f t="shared" si="11"/>
        <v>-7.0630660582246055E-2</v>
      </c>
      <c r="H94" s="4">
        <f t="shared" si="12"/>
        <v>-1.5065660605909158E-2</v>
      </c>
    </row>
    <row r="95" spans="1:8" x14ac:dyDescent="0.35">
      <c r="A95" s="5">
        <v>44440</v>
      </c>
      <c r="B95" s="6">
        <v>150.59350599999999</v>
      </c>
      <c r="C95" s="6">
        <v>48.270130000000002</v>
      </c>
      <c r="D95" s="6">
        <v>16.788584</v>
      </c>
      <c r="F95" s="4">
        <f t="shared" si="10"/>
        <v>8.5085828604569199E-3</v>
      </c>
      <c r="G95" s="4">
        <f t="shared" si="11"/>
        <v>7.9214469445216845E-2</v>
      </c>
      <c r="H95" s="4">
        <f t="shared" si="12"/>
        <v>-6.6985108583608066E-2</v>
      </c>
    </row>
    <row r="96" spans="1:8" x14ac:dyDescent="0.35">
      <c r="A96" s="5">
        <v>44470</v>
      </c>
      <c r="B96" s="6">
        <v>151.88031000000001</v>
      </c>
      <c r="C96" s="6">
        <v>52.249347999999998</v>
      </c>
      <c r="D96" s="6">
        <v>15.700837</v>
      </c>
      <c r="F96" s="4">
        <f t="shared" si="10"/>
        <v>-4.3606666645916968E-2</v>
      </c>
      <c r="G96" s="4">
        <f t="shared" si="11"/>
        <v>-7.2076815542018807E-2</v>
      </c>
      <c r="H96" s="4">
        <f t="shared" si="12"/>
        <v>-7.5613605931208014E-2</v>
      </c>
    </row>
    <row r="97" spans="1:8" x14ac:dyDescent="0.35">
      <c r="A97" s="5">
        <v>44501</v>
      </c>
      <c r="B97" s="6">
        <v>145.399643</v>
      </c>
      <c r="C97" s="6">
        <v>48.615898000000001</v>
      </c>
      <c r="D97" s="6">
        <v>14.557414</v>
      </c>
      <c r="F97" s="4">
        <f t="shared" si="10"/>
        <v>9.9194599087161189E-2</v>
      </c>
      <c r="G97" s="4">
        <f t="shared" si="11"/>
        <v>0.12895494312088321</v>
      </c>
      <c r="H97" s="4">
        <f t="shared" si="12"/>
        <v>7.4670727727923464E-2</v>
      </c>
    </row>
    <row r="98" spans="1:8" x14ac:dyDescent="0.35">
      <c r="A98" s="5">
        <v>44531</v>
      </c>
      <c r="B98" s="6">
        <v>160.56208799999999</v>
      </c>
      <c r="C98" s="6">
        <v>55.307335000000002</v>
      </c>
      <c r="D98" s="6">
        <v>15.68604</v>
      </c>
      <c r="F98" s="4">
        <f t="shared" si="10"/>
        <v>7.1062001965085386E-3</v>
      </c>
      <c r="G98" s="4">
        <f t="shared" si="11"/>
        <v>2.9947339858851514E-2</v>
      </c>
      <c r="H98" s="4">
        <f t="shared" si="12"/>
        <v>3.593216222833908E-2</v>
      </c>
    </row>
    <row r="99" spans="1:8" x14ac:dyDescent="0.35">
      <c r="A99" s="5">
        <v>44562</v>
      </c>
      <c r="B99" s="6">
        <v>161.70713799999999</v>
      </c>
      <c r="C99" s="6">
        <v>56.988692999999998</v>
      </c>
      <c r="D99" s="6">
        <v>16.259922</v>
      </c>
      <c r="F99" s="4">
        <f t="shared" si="10"/>
        <v>-4.5843012328633234E-2</v>
      </c>
      <c r="G99" s="4">
        <f t="shared" si="11"/>
        <v>1.996031969234997E-2</v>
      </c>
      <c r="H99" s="4">
        <f t="shared" si="12"/>
        <v>-4.6902970189551155E-2</v>
      </c>
    </row>
    <row r="100" spans="1:8" x14ac:dyDescent="0.35">
      <c r="A100" s="5">
        <v>44593</v>
      </c>
      <c r="B100" s="6">
        <v>154.46134900000001</v>
      </c>
      <c r="C100" s="6">
        <v>58.137633999999998</v>
      </c>
      <c r="D100" s="6">
        <v>15.514892</v>
      </c>
      <c r="F100" s="4">
        <f t="shared" si="10"/>
        <v>8.051095069677118E-2</v>
      </c>
      <c r="G100" s="4">
        <f t="shared" si="11"/>
        <v>-3.8636310978963505E-3</v>
      </c>
      <c r="H100" s="4">
        <f t="shared" si="12"/>
        <v>-2.5360053097864296E-3</v>
      </c>
    </row>
    <row r="101" spans="1:8" x14ac:dyDescent="0.35">
      <c r="A101" s="5">
        <v>44621</v>
      </c>
      <c r="B101" s="6">
        <v>167.41149899999999</v>
      </c>
      <c r="C101" s="6">
        <v>57.913445000000003</v>
      </c>
      <c r="D101" s="6">
        <v>15.475595999999999</v>
      </c>
      <c r="F101" s="4">
        <f t="shared" si="10"/>
        <v>1.8060806383033264E-2</v>
      </c>
      <c r="G101" s="4">
        <f t="shared" si="11"/>
        <v>4.886041021407396E-2</v>
      </c>
      <c r="H101" s="4">
        <f t="shared" si="12"/>
        <v>5.5183725031824137E-2</v>
      </c>
    </row>
    <row r="102" spans="1:8" x14ac:dyDescent="0.35">
      <c r="A102" s="5">
        <v>44652</v>
      </c>
      <c r="B102" s="6">
        <v>170.46255500000001</v>
      </c>
      <c r="C102" s="6">
        <v>60.813389000000001</v>
      </c>
      <c r="D102" s="6">
        <v>16.3536</v>
      </c>
      <c r="F102" s="4">
        <f t="shared" si="10"/>
        <v>-5.1667379435276131E-3</v>
      </c>
      <c r="G102" s="4">
        <f t="shared" si="11"/>
        <v>-1.9220780033380781E-2</v>
      </c>
      <c r="H102" s="4">
        <f t="shared" si="12"/>
        <v>0.13550866434903999</v>
      </c>
    </row>
    <row r="103" spans="1:8" x14ac:dyDescent="0.35">
      <c r="A103" s="5">
        <v>44682</v>
      </c>
      <c r="B103" s="6">
        <v>169.584091</v>
      </c>
      <c r="C103" s="6">
        <v>59.655670000000001</v>
      </c>
      <c r="D103" s="6">
        <v>18.72682</v>
      </c>
      <c r="F103" s="4">
        <f t="shared" si="10"/>
        <v>-4.9101537554930999E-3</v>
      </c>
      <c r="G103" s="4">
        <f t="shared" si="11"/>
        <v>-7.4431041321613919E-3</v>
      </c>
      <c r="H103" s="4">
        <f t="shared" si="12"/>
        <v>-1.5621505112725529E-2</v>
      </c>
    </row>
    <row r="104" spans="1:8" x14ac:dyDescent="0.35">
      <c r="A104" s="5">
        <v>44713</v>
      </c>
      <c r="B104" s="6">
        <v>168.75344799999999</v>
      </c>
      <c r="C104" s="6">
        <v>59.213295000000002</v>
      </c>
      <c r="D104" s="6">
        <v>18.436551999999999</v>
      </c>
      <c r="F104" s="4">
        <f t="shared" si="10"/>
        <v>-1.698747309165494E-2</v>
      </c>
      <c r="G104" s="4">
        <f t="shared" si="11"/>
        <v>2.7029526249850239E-2</v>
      </c>
      <c r="H104" s="4">
        <f t="shared" si="12"/>
        <v>-0.10982343742896546</v>
      </c>
    </row>
    <row r="105" spans="1:8" x14ac:dyDescent="0.35">
      <c r="A105" s="5">
        <v>44743</v>
      </c>
      <c r="B105" s="6">
        <v>165.910965</v>
      </c>
      <c r="C105" s="6">
        <v>60.835628999999997</v>
      </c>
      <c r="D105" s="6">
        <v>16.519009</v>
      </c>
      <c r="F105" s="4">
        <f t="shared" si="10"/>
        <v>-7.8525491129048552E-2</v>
      </c>
      <c r="G105" s="4">
        <f t="shared" si="11"/>
        <v>-3.9089859584832069E-2</v>
      </c>
      <c r="H105" s="4">
        <f t="shared" si="12"/>
        <v>-5.5077116991101023E-2</v>
      </c>
    </row>
    <row r="106" spans="1:8" x14ac:dyDescent="0.35">
      <c r="A106" s="5">
        <v>44774</v>
      </c>
      <c r="B106" s="6">
        <v>153.38111900000001</v>
      </c>
      <c r="C106" s="6">
        <v>58.503452000000003</v>
      </c>
      <c r="D106" s="6">
        <v>15.633791</v>
      </c>
      <c r="F106" s="4">
        <f t="shared" si="10"/>
        <v>1.9138922176866056E-2</v>
      </c>
      <c r="G106" s="4">
        <f t="shared" si="11"/>
        <v>-9.6737171447780212E-2</v>
      </c>
      <c r="H106" s="4">
        <f t="shared" si="12"/>
        <v>-0.13402020626622332</v>
      </c>
    </row>
    <row r="107" spans="1:8" x14ac:dyDescent="0.35">
      <c r="A107" s="5">
        <v>44805</v>
      </c>
      <c r="B107" s="6">
        <v>156.34494000000001</v>
      </c>
      <c r="C107" s="6">
        <v>53.109116</v>
      </c>
      <c r="D107" s="6">
        <v>13.672882</v>
      </c>
      <c r="F107" s="4">
        <f t="shared" si="10"/>
        <v>6.292664938014518E-2</v>
      </c>
      <c r="G107" s="4">
        <f t="shared" si="11"/>
        <v>7.3396975183042237E-2</v>
      </c>
      <c r="H107" s="4">
        <f t="shared" si="12"/>
        <v>0.17260485092443398</v>
      </c>
    </row>
    <row r="108" spans="1:8" x14ac:dyDescent="0.35">
      <c r="A108" s="5">
        <v>44835</v>
      </c>
      <c r="B108" s="6">
        <v>166.49934400000001</v>
      </c>
      <c r="C108" s="6">
        <v>57.153782</v>
      </c>
      <c r="D108" s="6">
        <v>16.248804</v>
      </c>
      <c r="F108" s="4">
        <f t="shared" si="10"/>
        <v>2.2900621621888863E-2</v>
      </c>
      <c r="G108" s="4">
        <f t="shared" si="11"/>
        <v>6.0929266272923714E-2</v>
      </c>
      <c r="H108" s="4">
        <f t="shared" si="12"/>
        <v>7.3604951504178479E-2</v>
      </c>
    </row>
    <row r="109" spans="1:8" x14ac:dyDescent="0.35">
      <c r="A109" s="5">
        <v>44866</v>
      </c>
      <c r="B109" s="6">
        <v>170.35627700000001</v>
      </c>
      <c r="C109" s="6">
        <v>60.744396000000002</v>
      </c>
      <c r="D109" s="6">
        <v>17.489912</v>
      </c>
      <c r="F109" s="4">
        <f t="shared" si="10"/>
        <v>-1.1794308059403127E-3</v>
      </c>
      <c r="G109" s="4">
        <f t="shared" si="11"/>
        <v>7.0671293131435138E-3</v>
      </c>
      <c r="H109" s="4">
        <f t="shared" si="12"/>
        <v>-4.6174281514639315E-2</v>
      </c>
    </row>
    <row r="110" spans="1:8" x14ac:dyDescent="0.35">
      <c r="A110" s="5">
        <v>44896</v>
      </c>
      <c r="B110" s="6">
        <v>170.155472</v>
      </c>
      <c r="C110" s="6">
        <v>61.175204999999998</v>
      </c>
      <c r="D110" s="6">
        <v>16.700689000000001</v>
      </c>
      <c r="F110" s="4">
        <f t="shared" si="10"/>
        <v>-7.7846750660638453E-2</v>
      </c>
      <c r="G110" s="4">
        <f t="shared" si="11"/>
        <v>-3.6664520550238722E-2</v>
      </c>
      <c r="H110" s="4">
        <f t="shared" si="12"/>
        <v>0.10116928252556411</v>
      </c>
    </row>
    <row r="111" spans="1:8" x14ac:dyDescent="0.35">
      <c r="A111" s="5">
        <v>44927</v>
      </c>
      <c r="B111" s="6">
        <v>157.41188</v>
      </c>
      <c r="C111" s="6">
        <v>58.972866000000003</v>
      </c>
      <c r="D111" s="6">
        <v>18.47871</v>
      </c>
      <c r="F111" s="4">
        <f t="shared" si="10"/>
        <v>-6.4187845867795371E-2</v>
      </c>
      <c r="G111" s="4">
        <f t="shared" si="11"/>
        <v>-2.9961758699253181E-2</v>
      </c>
      <c r="H111" s="4">
        <f t="shared" si="12"/>
        <v>-6.0035495591176748E-2</v>
      </c>
    </row>
    <row r="112" spans="1:8" x14ac:dyDescent="0.35">
      <c r="A112" s="5">
        <v>44958</v>
      </c>
      <c r="B112" s="6">
        <v>147.62539699999999</v>
      </c>
      <c r="C112" s="6">
        <v>57.232143000000001</v>
      </c>
      <c r="D112" s="6">
        <v>17.401976000000001</v>
      </c>
      <c r="F112" s="4">
        <f t="shared" si="10"/>
        <v>1.8455932893812685E-2</v>
      </c>
      <c r="G112" s="4">
        <f t="shared" si="11"/>
        <v>4.1473768838263494E-2</v>
      </c>
      <c r="H112" s="4">
        <f t="shared" si="12"/>
        <v>1.7820015938221957E-2</v>
      </c>
    </row>
    <row r="113" spans="1:8" x14ac:dyDescent="0.35">
      <c r="A113" s="5">
        <v>44986</v>
      </c>
      <c r="B113" s="6">
        <v>150.375259</v>
      </c>
      <c r="C113" s="6">
        <v>59.655684999999998</v>
      </c>
      <c r="D113" s="6">
        <v>17.714859000000001</v>
      </c>
      <c r="F113" s="4">
        <f t="shared" si="10"/>
        <v>5.4610538957107782E-2</v>
      </c>
      <c r="G113" s="4">
        <f t="shared" si="11"/>
        <v>4.1247248293558386E-2</v>
      </c>
      <c r="H113" s="4">
        <f t="shared" si="12"/>
        <v>-8.5642539689947478E-2</v>
      </c>
    </row>
    <row r="114" spans="1:8" x14ac:dyDescent="0.35">
      <c r="A114" s="5">
        <v>45017</v>
      </c>
      <c r="B114" s="6">
        <v>158.81570400000001</v>
      </c>
      <c r="C114" s="6">
        <v>62.167769999999997</v>
      </c>
      <c r="D114" s="6">
        <v>16.260864000000002</v>
      </c>
      <c r="F114" s="4">
        <f t="shared" si="10"/>
        <v>-5.4223395953444782E-2</v>
      </c>
      <c r="G114" s="4">
        <f t="shared" si="11"/>
        <v>-7.2562340514277998E-2</v>
      </c>
      <c r="H114" s="4">
        <f t="shared" si="12"/>
        <v>-0.10221608973556505</v>
      </c>
    </row>
    <row r="115" spans="1:8" x14ac:dyDescent="0.35">
      <c r="A115" s="5">
        <v>45047</v>
      </c>
      <c r="B115" s="6">
        <v>150.43348700000001</v>
      </c>
      <c r="C115" s="6">
        <v>57.816509000000003</v>
      </c>
      <c r="D115" s="6">
        <v>14.680868</v>
      </c>
      <c r="F115" s="4">
        <f t="shared" si="10"/>
        <v>7.2796601850912052E-2</v>
      </c>
      <c r="G115" s="4">
        <f t="shared" si="11"/>
        <v>9.3427092139483792E-3</v>
      </c>
      <c r="H115" s="4">
        <f t="shared" si="12"/>
        <v>1.3889056728445591E-2</v>
      </c>
    </row>
    <row r="116" spans="1:8" x14ac:dyDescent="0.35">
      <c r="A116" s="5">
        <v>45078</v>
      </c>
      <c r="B116" s="6">
        <v>161.79298399999999</v>
      </c>
      <c r="C116" s="6">
        <v>58.359203000000001</v>
      </c>
      <c r="D116" s="6">
        <v>14.886194</v>
      </c>
      <c r="F116" s="4">
        <f t="shared" si="10"/>
        <v>1.2070291441380979E-2</v>
      </c>
      <c r="G116" s="4">
        <f t="shared" si="11"/>
        <v>3.5587226505148804E-2</v>
      </c>
      <c r="H116" s="4">
        <f t="shared" si="12"/>
        <v>-9.3931724667729241E-2</v>
      </c>
    </row>
    <row r="117" spans="1:8" x14ac:dyDescent="0.35">
      <c r="A117" s="5">
        <v>45108</v>
      </c>
      <c r="B117" s="6">
        <v>163.75770600000001</v>
      </c>
      <c r="C117" s="6">
        <v>60.473441999999999</v>
      </c>
      <c r="D117" s="6">
        <v>13.551570999999999</v>
      </c>
      <c r="F117" s="4">
        <f t="shared" si="10"/>
        <v>-3.5543380422782156E-2</v>
      </c>
      <c r="G117" s="4">
        <f t="shared" si="11"/>
        <v>-3.449745265220943E-2</v>
      </c>
      <c r="H117" s="4">
        <f t="shared" si="12"/>
        <v>3.6096853451150913E-2</v>
      </c>
    </row>
    <row r="118" spans="1:8" x14ac:dyDescent="0.35">
      <c r="A118" s="5">
        <v>45139</v>
      </c>
      <c r="B118" s="6">
        <v>158.03942900000001</v>
      </c>
      <c r="C118" s="6">
        <v>58.422835999999997</v>
      </c>
      <c r="D118" s="6">
        <v>14.049676</v>
      </c>
      <c r="F118" s="4">
        <f t="shared" si="10"/>
        <v>-3.013256518917742E-2</v>
      </c>
      <c r="G118" s="4">
        <f t="shared" si="11"/>
        <v>-6.65127705213336E-2</v>
      </c>
      <c r="H118" s="4">
        <f t="shared" si="12"/>
        <v>1.5431356581718896E-2</v>
      </c>
    </row>
    <row r="119" spans="1:8" x14ac:dyDescent="0.35">
      <c r="A119" s="5">
        <v>45170</v>
      </c>
      <c r="B119" s="6">
        <v>153.34832800000001</v>
      </c>
      <c r="C119" s="6">
        <v>54.663383000000003</v>
      </c>
      <c r="D119" s="6">
        <v>14.268162999999999</v>
      </c>
      <c r="F119" s="4">
        <f t="shared" si="10"/>
        <v>-4.8745279783543642E-2</v>
      </c>
      <c r="G119" s="4">
        <f t="shared" si="11"/>
        <v>1.6971612838664274E-2</v>
      </c>
      <c r="H119" s="4">
        <f t="shared" si="12"/>
        <v>2.4984806741644862E-2</v>
      </c>
    </row>
    <row r="120" spans="1:8" x14ac:dyDescent="0.35">
      <c r="A120" s="5">
        <v>45200</v>
      </c>
      <c r="B120" s="6">
        <v>146.052582</v>
      </c>
      <c r="C120" s="6">
        <v>55.599026000000002</v>
      </c>
      <c r="D120" s="6">
        <v>14.629141000000001</v>
      </c>
      <c r="F120" s="4">
        <f t="shared" si="10"/>
        <v>4.172224945326819E-2</v>
      </c>
      <c r="G120" s="4">
        <f t="shared" si="11"/>
        <v>3.3936935962088313E-2</v>
      </c>
      <c r="H120" s="4">
        <f t="shared" si="12"/>
        <v>9.2150088431708105E-2</v>
      </c>
    </row>
    <row r="121" spans="1:8" x14ac:dyDescent="0.35">
      <c r="A121" s="5">
        <v>45231</v>
      </c>
      <c r="B121" s="6">
        <v>152.27513099999999</v>
      </c>
      <c r="C121" s="6">
        <v>57.518268999999997</v>
      </c>
      <c r="D121" s="6">
        <v>16.041283</v>
      </c>
      <c r="F121" s="4">
        <f t="shared" si="10"/>
        <v>2.1335474599729988E-2</v>
      </c>
      <c r="G121" s="4">
        <f t="shared" si="11"/>
        <v>1.6280782952437046E-2</v>
      </c>
      <c r="H121" s="4">
        <f t="shared" si="12"/>
        <v>1.2593912584139586E-2</v>
      </c>
    </row>
    <row r="122" spans="1:8" x14ac:dyDescent="0.35">
      <c r="A122" s="5">
        <v>45261</v>
      </c>
      <c r="B122" s="6">
        <v>155.558899</v>
      </c>
      <c r="C122" s="6">
        <v>58.462375999999999</v>
      </c>
      <c r="D122" s="6">
        <v>16.244582999999999</v>
      </c>
      <c r="F122" s="4"/>
      <c r="G122" s="4"/>
      <c r="H122" s="4"/>
    </row>
  </sheetData>
  <mergeCells count="6">
    <mergeCell ref="U8:W8"/>
    <mergeCell ref="B1:D1"/>
    <mergeCell ref="F1:H1"/>
    <mergeCell ref="K5:M5"/>
    <mergeCell ref="P1:R1"/>
    <mergeCell ref="P8:R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K13" sqref="K13"/>
    </sheetView>
  </sheetViews>
  <sheetFormatPr defaultRowHeight="14.5" x14ac:dyDescent="0.35"/>
  <cols>
    <col min="1" max="1" width="9.453125" bestFit="1" customWidth="1"/>
    <col min="2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41640</v>
      </c>
      <c r="B2" s="1">
        <v>91.139999000000003</v>
      </c>
      <c r="C2" s="1">
        <v>95.379997000000003</v>
      </c>
      <c r="D2" s="1">
        <v>88.150002000000001</v>
      </c>
      <c r="E2" s="1">
        <v>88.470000999999996</v>
      </c>
      <c r="F2" s="1">
        <v>66.881386000000006</v>
      </c>
      <c r="G2" s="1">
        <v>192804300</v>
      </c>
    </row>
    <row r="3" spans="1:7" x14ac:dyDescent="0.35">
      <c r="A3" s="2">
        <v>41671</v>
      </c>
      <c r="B3" s="1">
        <v>88.75</v>
      </c>
      <c r="C3" s="1">
        <v>92.989998</v>
      </c>
      <c r="D3" s="1">
        <v>86.089995999999999</v>
      </c>
      <c r="E3" s="1">
        <v>92.120002999999997</v>
      </c>
      <c r="F3" s="1">
        <v>69.640716999999995</v>
      </c>
      <c r="G3" s="1">
        <v>162234700</v>
      </c>
    </row>
    <row r="4" spans="1:7" x14ac:dyDescent="0.35">
      <c r="A4" s="2">
        <v>41699</v>
      </c>
      <c r="B4" s="1">
        <v>91.129997000000003</v>
      </c>
      <c r="C4" s="1">
        <v>98.599997999999999</v>
      </c>
      <c r="D4" s="1">
        <v>90.830001999999993</v>
      </c>
      <c r="E4" s="1">
        <v>98.230002999999996</v>
      </c>
      <c r="F4" s="1">
        <v>74.794112999999996</v>
      </c>
      <c r="G4" s="1">
        <v>181324400</v>
      </c>
    </row>
    <row r="5" spans="1:7" x14ac:dyDescent="0.35">
      <c r="A5" s="2">
        <v>41730</v>
      </c>
      <c r="B5" s="1">
        <v>98.309997999999993</v>
      </c>
      <c r="C5" s="1">
        <v>101.980003</v>
      </c>
      <c r="D5" s="1">
        <v>96.050003000000004</v>
      </c>
      <c r="E5" s="1">
        <v>101.290001</v>
      </c>
      <c r="F5" s="1">
        <v>77.124031000000002</v>
      </c>
      <c r="G5" s="1">
        <v>180242400</v>
      </c>
    </row>
    <row r="6" spans="1:7" x14ac:dyDescent="0.35">
      <c r="A6" s="2">
        <v>41760</v>
      </c>
      <c r="B6" s="1">
        <v>100.769997</v>
      </c>
      <c r="C6" s="1">
        <v>101.540001</v>
      </c>
      <c r="D6" s="1">
        <v>98.879997000000003</v>
      </c>
      <c r="E6" s="1">
        <v>101.459999</v>
      </c>
      <c r="F6" s="1">
        <v>77.253478999999999</v>
      </c>
      <c r="G6" s="1">
        <v>124656300</v>
      </c>
    </row>
    <row r="7" spans="1:7" x14ac:dyDescent="0.35">
      <c r="A7" s="2">
        <v>41791</v>
      </c>
      <c r="B7" s="1">
        <v>101.540001</v>
      </c>
      <c r="C7" s="1">
        <v>106</v>
      </c>
      <c r="D7" s="1">
        <v>101.010002</v>
      </c>
      <c r="E7" s="1">
        <v>104.620003</v>
      </c>
      <c r="F7" s="1">
        <v>80.214744999999994</v>
      </c>
      <c r="G7" s="1">
        <v>123927200</v>
      </c>
    </row>
    <row r="8" spans="1:7" x14ac:dyDescent="0.35">
      <c r="A8" s="2">
        <v>41821</v>
      </c>
      <c r="B8" s="1">
        <v>105.150002</v>
      </c>
      <c r="C8" s="1">
        <v>106.739998</v>
      </c>
      <c r="D8" s="1">
        <v>100.050003</v>
      </c>
      <c r="E8" s="1">
        <v>100.089996</v>
      </c>
      <c r="F8" s="1">
        <v>76.741501</v>
      </c>
      <c r="G8" s="1">
        <v>148795100</v>
      </c>
    </row>
    <row r="9" spans="1:7" x14ac:dyDescent="0.35">
      <c r="A9" s="2">
        <v>41852</v>
      </c>
      <c r="B9" s="1">
        <v>99.760002</v>
      </c>
      <c r="C9" s="1">
        <v>104.41999800000001</v>
      </c>
      <c r="D9" s="1">
        <v>98.800003000000004</v>
      </c>
      <c r="E9" s="1">
        <v>103.730003</v>
      </c>
      <c r="F9" s="1">
        <v>79.532379000000006</v>
      </c>
      <c r="G9" s="1">
        <v>120163600</v>
      </c>
    </row>
    <row r="10" spans="1:7" x14ac:dyDescent="0.35">
      <c r="A10" s="2">
        <v>41883</v>
      </c>
      <c r="B10" s="1">
        <v>103.300003</v>
      </c>
      <c r="C10" s="1">
        <v>108.769997</v>
      </c>
      <c r="D10" s="1">
        <v>103.019997</v>
      </c>
      <c r="E10" s="1">
        <v>106.589996</v>
      </c>
      <c r="F10" s="1">
        <v>82.277977000000007</v>
      </c>
      <c r="G10" s="1">
        <v>130571800</v>
      </c>
    </row>
    <row r="11" spans="1:7" x14ac:dyDescent="0.35">
      <c r="A11" s="2">
        <v>41913</v>
      </c>
      <c r="B11" s="1">
        <v>105.980003</v>
      </c>
      <c r="C11" s="1">
        <v>108.18</v>
      </c>
      <c r="D11" s="1">
        <v>95.099997999999999</v>
      </c>
      <c r="E11" s="1">
        <v>107.779999</v>
      </c>
      <c r="F11" s="1">
        <v>83.196548000000007</v>
      </c>
      <c r="G11" s="1">
        <v>232630100</v>
      </c>
    </row>
    <row r="12" spans="1:7" x14ac:dyDescent="0.35">
      <c r="A12" s="2">
        <v>41944</v>
      </c>
      <c r="B12" s="1">
        <v>107.83000199999999</v>
      </c>
      <c r="C12" s="1">
        <v>109.489998</v>
      </c>
      <c r="D12" s="1">
        <v>106.599998</v>
      </c>
      <c r="E12" s="1">
        <v>108.25</v>
      </c>
      <c r="F12" s="1">
        <v>83.559325999999999</v>
      </c>
      <c r="G12" s="1">
        <v>125669200</v>
      </c>
    </row>
    <row r="13" spans="1:7" x14ac:dyDescent="0.35">
      <c r="A13" s="2">
        <v>41974</v>
      </c>
      <c r="B13" s="1">
        <v>107.889999</v>
      </c>
      <c r="C13" s="1">
        <v>108.989998</v>
      </c>
      <c r="D13" s="1">
        <v>102.5</v>
      </c>
      <c r="E13" s="1">
        <v>104.57</v>
      </c>
      <c r="F13" s="1">
        <v>81.244438000000002</v>
      </c>
      <c r="G13" s="1">
        <v>175446100</v>
      </c>
    </row>
    <row r="14" spans="1:7" x14ac:dyDescent="0.35">
      <c r="A14" s="2">
        <v>42005</v>
      </c>
      <c r="B14" s="1">
        <v>105.050003</v>
      </c>
      <c r="C14" s="1">
        <v>106.5</v>
      </c>
      <c r="D14" s="1">
        <v>100.089996</v>
      </c>
      <c r="E14" s="1">
        <v>100.139999</v>
      </c>
      <c r="F14" s="1">
        <v>77.802582000000001</v>
      </c>
      <c r="G14" s="1">
        <v>195025900</v>
      </c>
    </row>
    <row r="15" spans="1:7" x14ac:dyDescent="0.35">
      <c r="A15" s="2">
        <v>42036</v>
      </c>
      <c r="B15" s="1">
        <v>100.489998</v>
      </c>
      <c r="C15" s="1">
        <v>103.33000199999999</v>
      </c>
      <c r="D15" s="1">
        <v>97.150002000000001</v>
      </c>
      <c r="E15" s="1">
        <v>102.510002</v>
      </c>
      <c r="F15" s="1">
        <v>79.643929</v>
      </c>
      <c r="G15" s="1">
        <v>191367400</v>
      </c>
    </row>
    <row r="16" spans="1:7" x14ac:dyDescent="0.35">
      <c r="A16" s="2">
        <v>42064</v>
      </c>
      <c r="B16" s="1">
        <v>102.510002</v>
      </c>
      <c r="C16" s="1">
        <v>103.410004</v>
      </c>
      <c r="D16" s="1">
        <v>98.220000999999996</v>
      </c>
      <c r="E16" s="1">
        <v>100.599998</v>
      </c>
      <c r="F16" s="1">
        <v>78.707108000000005</v>
      </c>
      <c r="G16" s="1">
        <v>177464600</v>
      </c>
    </row>
    <row r="17" spans="1:7" x14ac:dyDescent="0.35">
      <c r="A17" s="2">
        <v>42095</v>
      </c>
      <c r="B17" s="1">
        <v>100.459999</v>
      </c>
      <c r="C17" s="1">
        <v>102.139999</v>
      </c>
      <c r="D17" s="1">
        <v>98.040001000000004</v>
      </c>
      <c r="E17" s="1">
        <v>99.199996999999996</v>
      </c>
      <c r="F17" s="1">
        <v>77.611755000000002</v>
      </c>
      <c r="G17" s="1">
        <v>171578200</v>
      </c>
    </row>
    <row r="18" spans="1:7" x14ac:dyDescent="0.35">
      <c r="A18" s="2">
        <v>42125</v>
      </c>
      <c r="B18" s="1">
        <v>99.620002999999997</v>
      </c>
      <c r="C18" s="1">
        <v>104.480003</v>
      </c>
      <c r="D18" s="1">
        <v>98.660004000000001</v>
      </c>
      <c r="E18" s="1">
        <v>100.139999</v>
      </c>
      <c r="F18" s="1">
        <v>78.347190999999995</v>
      </c>
      <c r="G18" s="1">
        <v>143779800</v>
      </c>
    </row>
    <row r="19" spans="1:7" x14ac:dyDescent="0.35">
      <c r="A19" s="2">
        <v>42156</v>
      </c>
      <c r="B19" s="1">
        <v>100.279999</v>
      </c>
      <c r="C19" s="1">
        <v>100.839996</v>
      </c>
      <c r="D19" s="1">
        <v>97.010002</v>
      </c>
      <c r="E19" s="1">
        <v>97.459998999999996</v>
      </c>
      <c r="F19" s="1">
        <v>76.806442000000004</v>
      </c>
      <c r="G19" s="1">
        <v>170023700</v>
      </c>
    </row>
    <row r="20" spans="1:7" x14ac:dyDescent="0.35">
      <c r="A20" s="2">
        <v>42186</v>
      </c>
      <c r="B20" s="1">
        <v>98.300003000000004</v>
      </c>
      <c r="C20" s="1">
        <v>101.360001</v>
      </c>
      <c r="D20" s="1">
        <v>96.639999000000003</v>
      </c>
      <c r="E20" s="1">
        <v>100.209999</v>
      </c>
      <c r="F20" s="1">
        <v>78.973693999999995</v>
      </c>
      <c r="G20" s="1">
        <v>151835800</v>
      </c>
    </row>
    <row r="21" spans="1:7" x14ac:dyDescent="0.35">
      <c r="A21" s="2">
        <v>42217</v>
      </c>
      <c r="B21" s="1">
        <v>100</v>
      </c>
      <c r="C21" s="1">
        <v>101</v>
      </c>
      <c r="D21" s="1">
        <v>81.790001000000004</v>
      </c>
      <c r="E21" s="1">
        <v>93.980002999999996</v>
      </c>
      <c r="F21" s="1">
        <v>74.063964999999996</v>
      </c>
      <c r="G21" s="1">
        <v>194654400</v>
      </c>
    </row>
    <row r="22" spans="1:7" x14ac:dyDescent="0.35">
      <c r="A22" s="2">
        <v>42248</v>
      </c>
      <c r="B22" s="1">
        <v>92.290001000000004</v>
      </c>
      <c r="C22" s="1">
        <v>96.190002000000007</v>
      </c>
      <c r="D22" s="1">
        <v>89.900002000000001</v>
      </c>
      <c r="E22" s="1">
        <v>93.349997999999999</v>
      </c>
      <c r="F22" s="1">
        <v>74.130240999999998</v>
      </c>
      <c r="G22" s="1">
        <v>202039800</v>
      </c>
    </row>
    <row r="23" spans="1:7" x14ac:dyDescent="0.35">
      <c r="A23" s="2">
        <v>42278</v>
      </c>
      <c r="B23" s="1">
        <v>93.43</v>
      </c>
      <c r="C23" s="1">
        <v>102.120003</v>
      </c>
      <c r="D23" s="1">
        <v>91.760002</v>
      </c>
      <c r="E23" s="1">
        <v>101.029999</v>
      </c>
      <c r="F23" s="1">
        <v>80.229004000000003</v>
      </c>
      <c r="G23" s="1">
        <v>191690900</v>
      </c>
    </row>
    <row r="24" spans="1:7" x14ac:dyDescent="0.35">
      <c r="A24" s="2">
        <v>42309</v>
      </c>
      <c r="B24" s="1">
        <v>101.18</v>
      </c>
      <c r="C24" s="1">
        <v>103</v>
      </c>
      <c r="D24" s="1">
        <v>99.739998</v>
      </c>
      <c r="E24" s="1">
        <v>101.239998</v>
      </c>
      <c r="F24" s="1">
        <v>80.395775</v>
      </c>
      <c r="G24" s="1">
        <v>126172600</v>
      </c>
    </row>
    <row r="25" spans="1:7" x14ac:dyDescent="0.35">
      <c r="A25" s="2">
        <v>42339</v>
      </c>
      <c r="B25" s="1">
        <v>101.730003</v>
      </c>
      <c r="C25" s="1">
        <v>105.489998</v>
      </c>
      <c r="D25" s="1">
        <v>100.30999799999999</v>
      </c>
      <c r="E25" s="1">
        <v>102.720001</v>
      </c>
      <c r="F25" s="1">
        <v>82.172379000000006</v>
      </c>
      <c r="G25" s="1">
        <v>162039600</v>
      </c>
    </row>
    <row r="26" spans="1:7" x14ac:dyDescent="0.35">
      <c r="A26" s="2">
        <v>42370</v>
      </c>
      <c r="B26" s="1">
        <v>101.709999</v>
      </c>
      <c r="C26" s="1">
        <v>104.75</v>
      </c>
      <c r="D26" s="1">
        <v>94.279999000000004</v>
      </c>
      <c r="E26" s="1">
        <v>104.44000200000001</v>
      </c>
      <c r="F26" s="1">
        <v>83.548302000000007</v>
      </c>
      <c r="G26" s="1">
        <v>211278000</v>
      </c>
    </row>
    <row r="27" spans="1:7" x14ac:dyDescent="0.35">
      <c r="A27" s="2">
        <v>42401</v>
      </c>
      <c r="B27" s="1">
        <v>103.610001</v>
      </c>
      <c r="C27" s="1">
        <v>106.91999800000001</v>
      </c>
      <c r="D27" s="1">
        <v>99.779999000000004</v>
      </c>
      <c r="E27" s="1">
        <v>105.209999</v>
      </c>
      <c r="F27" s="1">
        <v>84.164276000000001</v>
      </c>
      <c r="G27" s="1">
        <v>201552000</v>
      </c>
    </row>
    <row r="28" spans="1:7" x14ac:dyDescent="0.35">
      <c r="A28" s="2">
        <v>42430</v>
      </c>
      <c r="B28" s="1">
        <v>105.900002</v>
      </c>
      <c r="C28" s="1">
        <v>109.55999799999999</v>
      </c>
      <c r="D28" s="1">
        <v>105.44000200000001</v>
      </c>
      <c r="E28" s="1">
        <v>108.199997</v>
      </c>
      <c r="F28" s="1">
        <v>87.183471999999995</v>
      </c>
      <c r="G28" s="1">
        <v>172970400</v>
      </c>
    </row>
    <row r="29" spans="1:7" x14ac:dyDescent="0.35">
      <c r="A29" s="2">
        <v>42461</v>
      </c>
      <c r="B29" s="1">
        <v>108</v>
      </c>
      <c r="C29" s="1">
        <v>114.19000200000001</v>
      </c>
      <c r="D29" s="1">
        <v>107.69000200000001</v>
      </c>
      <c r="E29" s="1">
        <v>112.08000199999999</v>
      </c>
      <c r="F29" s="1">
        <v>90.309814000000003</v>
      </c>
      <c r="G29" s="1">
        <v>158186600</v>
      </c>
    </row>
    <row r="30" spans="1:7" x14ac:dyDescent="0.35">
      <c r="A30" s="2">
        <v>42491</v>
      </c>
      <c r="B30" s="1">
        <v>112.220001</v>
      </c>
      <c r="C30" s="1">
        <v>115</v>
      </c>
      <c r="D30" s="1">
        <v>111.699997</v>
      </c>
      <c r="E30" s="1">
        <v>112.69000200000001</v>
      </c>
      <c r="F30" s="1">
        <v>90.801345999999995</v>
      </c>
      <c r="G30" s="1">
        <v>141096900</v>
      </c>
    </row>
    <row r="31" spans="1:7" x14ac:dyDescent="0.35">
      <c r="A31" s="2">
        <v>42522</v>
      </c>
      <c r="B31" s="1">
        <v>112.69000200000001</v>
      </c>
      <c r="C31" s="1">
        <v>121.410004</v>
      </c>
      <c r="D31" s="1">
        <v>112.07</v>
      </c>
      <c r="E31" s="1">
        <v>121.300003</v>
      </c>
      <c r="F31" s="1">
        <v>98.436774999999997</v>
      </c>
      <c r="G31" s="1">
        <v>167571400</v>
      </c>
    </row>
    <row r="32" spans="1:7" x14ac:dyDescent="0.35">
      <c r="A32" s="2">
        <v>42552</v>
      </c>
      <c r="B32" s="1">
        <v>121.300003</v>
      </c>
      <c r="C32" s="1">
        <v>126.07</v>
      </c>
      <c r="D32" s="1">
        <v>120.790001</v>
      </c>
      <c r="E32" s="1">
        <v>125.230003</v>
      </c>
      <c r="F32" s="1">
        <v>101.62602200000001</v>
      </c>
      <c r="G32" s="1">
        <v>131996000</v>
      </c>
    </row>
    <row r="33" spans="1:7" x14ac:dyDescent="0.35">
      <c r="A33" s="2">
        <v>42583</v>
      </c>
      <c r="B33" s="1">
        <v>125.30999799999999</v>
      </c>
      <c r="C33" s="1">
        <v>125.900002</v>
      </c>
      <c r="D33" s="1">
        <v>118.33000199999999</v>
      </c>
      <c r="E33" s="1">
        <v>119.339996</v>
      </c>
      <c r="F33" s="1">
        <v>96.846183999999994</v>
      </c>
      <c r="G33" s="1">
        <v>138570700</v>
      </c>
    </row>
    <row r="34" spans="1:7" x14ac:dyDescent="0.35">
      <c r="A34" s="2">
        <v>42614</v>
      </c>
      <c r="B34" s="1">
        <v>119.19000200000001</v>
      </c>
      <c r="C34" s="1">
        <v>119.970001</v>
      </c>
      <c r="D34" s="1">
        <v>117.040001</v>
      </c>
      <c r="E34" s="1">
        <v>118.129997</v>
      </c>
      <c r="F34" s="1">
        <v>96.503776999999999</v>
      </c>
      <c r="G34" s="1">
        <v>130378400</v>
      </c>
    </row>
    <row r="35" spans="1:7" x14ac:dyDescent="0.35">
      <c r="A35" s="2">
        <v>42644</v>
      </c>
      <c r="B35" s="1">
        <v>118</v>
      </c>
      <c r="C35" s="1">
        <v>120.199997</v>
      </c>
      <c r="D35" s="1">
        <v>112.989998</v>
      </c>
      <c r="E35" s="1">
        <v>115.989998</v>
      </c>
      <c r="F35" s="1">
        <v>94.755584999999996</v>
      </c>
      <c r="G35" s="1">
        <v>140054500</v>
      </c>
    </row>
    <row r="36" spans="1:7" x14ac:dyDescent="0.35">
      <c r="A36" s="2">
        <v>42675</v>
      </c>
      <c r="B36" s="1">
        <v>114.760002</v>
      </c>
      <c r="C36" s="1">
        <v>122.5</v>
      </c>
      <c r="D36" s="1">
        <v>111.300003</v>
      </c>
      <c r="E36" s="1">
        <v>111.300003</v>
      </c>
      <c r="F36" s="1">
        <v>90.924164000000005</v>
      </c>
      <c r="G36" s="1">
        <v>171310900</v>
      </c>
    </row>
    <row r="37" spans="1:7" x14ac:dyDescent="0.35">
      <c r="A37" s="2">
        <v>42705</v>
      </c>
      <c r="B37" s="1">
        <v>111.360001</v>
      </c>
      <c r="C37" s="1">
        <v>117.300003</v>
      </c>
      <c r="D37" s="1">
        <v>109.32</v>
      </c>
      <c r="E37" s="1">
        <v>115.209999</v>
      </c>
      <c r="F37" s="1">
        <v>94.768744999999996</v>
      </c>
      <c r="G37" s="1">
        <v>138044800</v>
      </c>
    </row>
    <row r="38" spans="1:7" x14ac:dyDescent="0.35">
      <c r="A38" s="2">
        <v>42736</v>
      </c>
      <c r="B38" s="1">
        <v>115.779999</v>
      </c>
      <c r="C38" s="1">
        <v>117</v>
      </c>
      <c r="D38" s="1">
        <v>110.760002</v>
      </c>
      <c r="E38" s="1">
        <v>113.25</v>
      </c>
      <c r="F38" s="1">
        <v>93.156486999999998</v>
      </c>
      <c r="G38" s="1">
        <v>143312500</v>
      </c>
    </row>
    <row r="39" spans="1:7" x14ac:dyDescent="0.35">
      <c r="A39" s="2">
        <v>42767</v>
      </c>
      <c r="B39" s="1">
        <v>112.480003</v>
      </c>
      <c r="C39" s="1">
        <v>122.879997</v>
      </c>
      <c r="D39" s="1">
        <v>112.470001</v>
      </c>
      <c r="E39" s="1">
        <v>122.209999</v>
      </c>
      <c r="F39" s="1">
        <v>100.526741</v>
      </c>
      <c r="G39" s="1">
        <v>133814500</v>
      </c>
    </row>
    <row r="40" spans="1:7" x14ac:dyDescent="0.35">
      <c r="A40" s="2">
        <v>42795</v>
      </c>
      <c r="B40" s="1">
        <v>122.489998</v>
      </c>
      <c r="C40" s="1">
        <v>129</v>
      </c>
      <c r="D40" s="1">
        <v>122.389999</v>
      </c>
      <c r="E40" s="1">
        <v>124.550003</v>
      </c>
      <c r="F40" s="1">
        <v>103.129501</v>
      </c>
      <c r="G40" s="1">
        <v>166544900</v>
      </c>
    </row>
    <row r="41" spans="1:7" x14ac:dyDescent="0.35">
      <c r="A41" s="2">
        <v>42826</v>
      </c>
      <c r="B41" s="1">
        <v>124.730003</v>
      </c>
      <c r="C41" s="1">
        <v>125.80999799999999</v>
      </c>
      <c r="D41" s="1">
        <v>120.949997</v>
      </c>
      <c r="E41" s="1">
        <v>123.470001</v>
      </c>
      <c r="F41" s="1">
        <v>102.23524500000001</v>
      </c>
      <c r="G41" s="1">
        <v>106205200</v>
      </c>
    </row>
    <row r="42" spans="1:7" x14ac:dyDescent="0.35">
      <c r="A42" s="2">
        <v>42856</v>
      </c>
      <c r="B42" s="1">
        <v>123.400002</v>
      </c>
      <c r="C42" s="1">
        <v>128.800003</v>
      </c>
      <c r="D42" s="1">
        <v>122.339996</v>
      </c>
      <c r="E42" s="1">
        <v>128.25</v>
      </c>
      <c r="F42" s="1">
        <v>106.193161</v>
      </c>
      <c r="G42" s="1">
        <v>112541500</v>
      </c>
    </row>
    <row r="43" spans="1:7" x14ac:dyDescent="0.35">
      <c r="A43" s="2">
        <v>42887</v>
      </c>
      <c r="B43" s="1">
        <v>128.320007</v>
      </c>
      <c r="C43" s="1">
        <v>137</v>
      </c>
      <c r="D43" s="1">
        <v>128.11999499999999</v>
      </c>
      <c r="E43" s="1">
        <v>132.28999300000001</v>
      </c>
      <c r="F43" s="1">
        <v>110.26474</v>
      </c>
      <c r="G43" s="1">
        <v>145558900</v>
      </c>
    </row>
    <row r="44" spans="1:7" x14ac:dyDescent="0.35">
      <c r="A44" s="2">
        <v>42917</v>
      </c>
      <c r="B44" s="1">
        <v>132.78999300000001</v>
      </c>
      <c r="C44" s="1">
        <v>137.08000200000001</v>
      </c>
      <c r="D44" s="1">
        <v>129.570007</v>
      </c>
      <c r="E44" s="1">
        <v>132.720001</v>
      </c>
      <c r="F44" s="1">
        <v>110.623138</v>
      </c>
      <c r="G44" s="1">
        <v>107885800</v>
      </c>
    </row>
    <row r="45" spans="1:7" x14ac:dyDescent="0.35">
      <c r="A45" s="2">
        <v>42948</v>
      </c>
      <c r="B45" s="1">
        <v>133.16999799999999</v>
      </c>
      <c r="C45" s="1">
        <v>134.970001</v>
      </c>
      <c r="D45" s="1">
        <v>130.89999399999999</v>
      </c>
      <c r="E45" s="1">
        <v>132.36999499999999</v>
      </c>
      <c r="F45" s="1">
        <v>110.33142100000001</v>
      </c>
      <c r="G45" s="1">
        <v>107061100</v>
      </c>
    </row>
    <row r="46" spans="1:7" x14ac:dyDescent="0.35">
      <c r="A46" s="2">
        <v>42979</v>
      </c>
      <c r="B46" s="1">
        <v>132.60000600000001</v>
      </c>
      <c r="C46" s="1">
        <v>135.78999300000001</v>
      </c>
      <c r="D46" s="1">
        <v>129.050003</v>
      </c>
      <c r="E46" s="1">
        <v>130.009995</v>
      </c>
      <c r="F46" s="1">
        <v>109.053673</v>
      </c>
      <c r="G46" s="1">
        <v>116205400</v>
      </c>
    </row>
    <row r="47" spans="1:7" x14ac:dyDescent="0.35">
      <c r="A47" s="2">
        <v>43009</v>
      </c>
      <c r="B47" s="1">
        <v>130.16000399999999</v>
      </c>
      <c r="C47" s="1">
        <v>144.35000600000001</v>
      </c>
      <c r="D47" s="1">
        <v>130.020004</v>
      </c>
      <c r="E47" s="1">
        <v>139.41000399999999</v>
      </c>
      <c r="F47" s="1">
        <v>116.93852200000001</v>
      </c>
      <c r="G47" s="1">
        <v>123841100</v>
      </c>
    </row>
    <row r="48" spans="1:7" x14ac:dyDescent="0.35">
      <c r="A48" s="2">
        <v>43040</v>
      </c>
      <c r="B48" s="1">
        <v>139.83000200000001</v>
      </c>
      <c r="C48" s="1">
        <v>141.86999499999999</v>
      </c>
      <c r="D48" s="1">
        <v>136.60000600000001</v>
      </c>
      <c r="E48" s="1">
        <v>139.33000200000001</v>
      </c>
      <c r="F48" s="1">
        <v>116.871399</v>
      </c>
      <c r="G48" s="1">
        <v>93742200</v>
      </c>
    </row>
    <row r="49" spans="1:7" x14ac:dyDescent="0.35">
      <c r="A49" s="2">
        <v>43070</v>
      </c>
      <c r="B49" s="1">
        <v>139.570007</v>
      </c>
      <c r="C49" s="1">
        <v>143.800003</v>
      </c>
      <c r="D49" s="1">
        <v>138.60000600000001</v>
      </c>
      <c r="E49" s="1">
        <v>139.720001</v>
      </c>
      <c r="F49" s="1">
        <v>117.916245</v>
      </c>
      <c r="G49" s="1">
        <v>114023200</v>
      </c>
    </row>
    <row r="50" spans="1:7" x14ac:dyDescent="0.35">
      <c r="A50" s="2">
        <v>43101</v>
      </c>
      <c r="B50" s="1">
        <v>139.66000399999999</v>
      </c>
      <c r="C50" s="1">
        <v>148.320007</v>
      </c>
      <c r="D50" s="1">
        <v>138.10000600000001</v>
      </c>
      <c r="E50" s="1">
        <v>138.19000199999999</v>
      </c>
      <c r="F50" s="1">
        <v>116.62499200000001</v>
      </c>
      <c r="G50" s="1">
        <v>170954200</v>
      </c>
    </row>
    <row r="51" spans="1:7" x14ac:dyDescent="0.35">
      <c r="A51" s="2">
        <v>43132</v>
      </c>
      <c r="B51" s="1">
        <v>137.529999</v>
      </c>
      <c r="C51" s="1">
        <v>140.66999799999999</v>
      </c>
      <c r="D51" s="1">
        <v>122.150002</v>
      </c>
      <c r="E51" s="1">
        <v>129.88000500000001</v>
      </c>
      <c r="F51" s="1">
        <v>109.61180899999999</v>
      </c>
      <c r="G51" s="1">
        <v>177033700</v>
      </c>
    </row>
    <row r="52" spans="1:7" x14ac:dyDescent="0.35">
      <c r="A52" s="2">
        <v>43160</v>
      </c>
      <c r="B52" s="1">
        <v>129.11000100000001</v>
      </c>
      <c r="C52" s="1">
        <v>135.699997</v>
      </c>
      <c r="D52" s="1">
        <v>124.900002</v>
      </c>
      <c r="E52" s="1">
        <v>128.14999399999999</v>
      </c>
      <c r="F52" s="1">
        <v>108.844307</v>
      </c>
      <c r="G52" s="1">
        <v>151837800</v>
      </c>
    </row>
    <row r="53" spans="1:7" x14ac:dyDescent="0.35">
      <c r="A53" s="2">
        <v>43191</v>
      </c>
      <c r="B53" s="1">
        <v>127.82</v>
      </c>
      <c r="C53" s="1">
        <v>132.88000500000001</v>
      </c>
      <c r="D53" s="1">
        <v>123.540001</v>
      </c>
      <c r="E53" s="1">
        <v>126.489998</v>
      </c>
      <c r="F53" s="1">
        <v>107.434387</v>
      </c>
      <c r="G53" s="1">
        <v>144094200</v>
      </c>
    </row>
    <row r="54" spans="1:7" x14ac:dyDescent="0.35">
      <c r="A54" s="2">
        <v>43221</v>
      </c>
      <c r="B54" s="1">
        <v>126.32</v>
      </c>
      <c r="C54" s="1">
        <v>127.610001</v>
      </c>
      <c r="D54" s="1">
        <v>118.620003</v>
      </c>
      <c r="E54" s="1">
        <v>119.620003</v>
      </c>
      <c r="F54" s="1">
        <v>101.59934199999999</v>
      </c>
      <c r="G54" s="1">
        <v>139533300</v>
      </c>
    </row>
    <row r="55" spans="1:7" x14ac:dyDescent="0.35">
      <c r="A55" s="2">
        <v>43252</v>
      </c>
      <c r="B55" s="1">
        <v>120.379997</v>
      </c>
      <c r="C55" s="1">
        <v>124.849998</v>
      </c>
      <c r="D55" s="1">
        <v>119.970001</v>
      </c>
      <c r="E55" s="1">
        <v>121.339996</v>
      </c>
      <c r="F55" s="1">
        <v>103.82457700000001</v>
      </c>
      <c r="G55" s="1">
        <v>138683200</v>
      </c>
    </row>
    <row r="56" spans="1:7" x14ac:dyDescent="0.35">
      <c r="A56" s="2">
        <v>43282</v>
      </c>
      <c r="B56" s="1">
        <v>121.339996</v>
      </c>
      <c r="C56" s="1">
        <v>132.63999899999999</v>
      </c>
      <c r="D56" s="1">
        <v>120.110001</v>
      </c>
      <c r="E56" s="1">
        <v>132.520004</v>
      </c>
      <c r="F56" s="1">
        <v>113.390747</v>
      </c>
      <c r="G56" s="1">
        <v>145735900</v>
      </c>
    </row>
    <row r="57" spans="1:7" x14ac:dyDescent="0.35">
      <c r="A57" s="2">
        <v>43313</v>
      </c>
      <c r="B57" s="1">
        <v>132.38999899999999</v>
      </c>
      <c r="C57" s="1">
        <v>137.429993</v>
      </c>
      <c r="D57" s="1">
        <v>128.929993</v>
      </c>
      <c r="E57" s="1">
        <v>134.69000199999999</v>
      </c>
      <c r="F57" s="1">
        <v>115.24749</v>
      </c>
      <c r="G57" s="1">
        <v>123996800</v>
      </c>
    </row>
    <row r="58" spans="1:7" x14ac:dyDescent="0.35">
      <c r="A58" s="2">
        <v>43344</v>
      </c>
      <c r="B58" s="1">
        <v>134.69000199999999</v>
      </c>
      <c r="C58" s="1">
        <v>143.13000500000001</v>
      </c>
      <c r="D58" s="1">
        <v>133.44000199999999</v>
      </c>
      <c r="E58" s="1">
        <v>138.16999799999999</v>
      </c>
      <c r="F58" s="1">
        <v>119.013054</v>
      </c>
      <c r="G58" s="1">
        <v>122168800</v>
      </c>
    </row>
    <row r="59" spans="1:7" x14ac:dyDescent="0.35">
      <c r="A59" s="2">
        <v>43374</v>
      </c>
      <c r="B59" s="1">
        <v>138.259995</v>
      </c>
      <c r="C59" s="1">
        <v>141.429993</v>
      </c>
      <c r="D59" s="1">
        <v>132.229996</v>
      </c>
      <c r="E59" s="1">
        <v>139.990005</v>
      </c>
      <c r="F59" s="1">
        <v>120.580704</v>
      </c>
      <c r="G59" s="1">
        <v>167964600</v>
      </c>
    </row>
    <row r="60" spans="1:7" x14ac:dyDescent="0.35">
      <c r="A60" s="2">
        <v>43405</v>
      </c>
      <c r="B60" s="1">
        <v>140.070007</v>
      </c>
      <c r="C60" s="1">
        <v>148.75</v>
      </c>
      <c r="D60" s="1">
        <v>139</v>
      </c>
      <c r="E60" s="1">
        <v>146.89999399999999</v>
      </c>
      <c r="F60" s="1">
        <v>126.532646</v>
      </c>
      <c r="G60" s="1">
        <v>152746600</v>
      </c>
    </row>
    <row r="61" spans="1:7" x14ac:dyDescent="0.35">
      <c r="A61" s="2">
        <v>43435</v>
      </c>
      <c r="B61" s="1">
        <v>145.570007</v>
      </c>
      <c r="C61" s="1">
        <v>148.990005</v>
      </c>
      <c r="D61" s="1">
        <v>121</v>
      </c>
      <c r="E61" s="1">
        <v>129.050003</v>
      </c>
      <c r="F61" s="1">
        <v>111.865379</v>
      </c>
      <c r="G61" s="1">
        <v>289169400</v>
      </c>
    </row>
    <row r="62" spans="1:7" x14ac:dyDescent="0.35">
      <c r="A62" s="2">
        <v>43466</v>
      </c>
      <c r="B62" s="1">
        <v>128.13000500000001</v>
      </c>
      <c r="C62" s="1">
        <v>135.19000199999999</v>
      </c>
      <c r="D62" s="1">
        <v>125</v>
      </c>
      <c r="E62" s="1">
        <v>133.08000200000001</v>
      </c>
      <c r="F62" s="1">
        <v>115.35874200000001</v>
      </c>
      <c r="G62" s="1">
        <v>174392900</v>
      </c>
    </row>
    <row r="63" spans="1:7" x14ac:dyDescent="0.35">
      <c r="A63" s="2">
        <v>43497</v>
      </c>
      <c r="B63" s="1">
        <v>134.020004</v>
      </c>
      <c r="C63" s="1">
        <v>137.949997</v>
      </c>
      <c r="D63" s="1">
        <v>131.259995</v>
      </c>
      <c r="E63" s="1">
        <v>136.63999899999999</v>
      </c>
      <c r="F63" s="1">
        <v>118.444664</v>
      </c>
      <c r="G63" s="1">
        <v>119453700</v>
      </c>
    </row>
    <row r="64" spans="1:7" x14ac:dyDescent="0.35">
      <c r="A64" s="2">
        <v>43525</v>
      </c>
      <c r="B64" s="1">
        <v>137.220001</v>
      </c>
      <c r="C64" s="1">
        <v>140</v>
      </c>
      <c r="D64" s="1">
        <v>135.740005</v>
      </c>
      <c r="E64" s="1">
        <v>139.78999300000001</v>
      </c>
      <c r="F64" s="1">
        <v>121.978859</v>
      </c>
      <c r="G64" s="1">
        <v>137354500</v>
      </c>
    </row>
    <row r="65" spans="1:7" x14ac:dyDescent="0.35">
      <c r="A65" s="2">
        <v>43556</v>
      </c>
      <c r="B65" s="1">
        <v>139.990005</v>
      </c>
      <c r="C65" s="1">
        <v>141.449997</v>
      </c>
      <c r="D65" s="1">
        <v>134.41999799999999</v>
      </c>
      <c r="E65" s="1">
        <v>141.199997</v>
      </c>
      <c r="F65" s="1">
        <v>123.20921300000001</v>
      </c>
      <c r="G65" s="1">
        <v>124329800</v>
      </c>
    </row>
    <row r="66" spans="1:7" x14ac:dyDescent="0.35">
      <c r="A66" s="2">
        <v>43586</v>
      </c>
      <c r="B66" s="1">
        <v>140.949997</v>
      </c>
      <c r="C66" s="1">
        <v>142.35000600000001</v>
      </c>
      <c r="D66" s="1">
        <v>128.520004</v>
      </c>
      <c r="E66" s="1">
        <v>131.14999399999999</v>
      </c>
      <c r="F66" s="1">
        <v>114.439728</v>
      </c>
      <c r="G66" s="1">
        <v>159034100</v>
      </c>
    </row>
    <row r="67" spans="1:7" x14ac:dyDescent="0.35">
      <c r="A67" s="2">
        <v>43617</v>
      </c>
      <c r="B67" s="1">
        <v>131.5</v>
      </c>
      <c r="C67" s="1">
        <v>144.979996</v>
      </c>
      <c r="D67" s="1">
        <v>131.03999300000001</v>
      </c>
      <c r="E67" s="1">
        <v>139.279999</v>
      </c>
      <c r="F67" s="1">
        <v>122.365433</v>
      </c>
      <c r="G67" s="1">
        <v>150883000</v>
      </c>
    </row>
    <row r="68" spans="1:7" x14ac:dyDescent="0.35">
      <c r="A68" s="2">
        <v>43647</v>
      </c>
      <c r="B68" s="1">
        <v>140.199997</v>
      </c>
      <c r="C68" s="1">
        <v>142.470001</v>
      </c>
      <c r="D68" s="1">
        <v>127.839996</v>
      </c>
      <c r="E68" s="1">
        <v>130.220001</v>
      </c>
      <c r="F68" s="1">
        <v>114.405716</v>
      </c>
      <c r="G68" s="1">
        <v>159847900</v>
      </c>
    </row>
    <row r="69" spans="1:7" x14ac:dyDescent="0.35">
      <c r="A69" s="2">
        <v>43678</v>
      </c>
      <c r="B69" s="1">
        <v>130.259995</v>
      </c>
      <c r="C69" s="1">
        <v>134.10000600000001</v>
      </c>
      <c r="D69" s="1">
        <v>126.629997</v>
      </c>
      <c r="E69" s="1">
        <v>128.36000100000001</v>
      </c>
      <c r="F69" s="1">
        <v>112.771591</v>
      </c>
      <c r="G69" s="1">
        <v>176400700</v>
      </c>
    </row>
    <row r="70" spans="1:7" x14ac:dyDescent="0.35">
      <c r="A70" s="2">
        <v>43709</v>
      </c>
      <c r="B70" s="1">
        <v>127.989998</v>
      </c>
      <c r="C70" s="1">
        <v>132.779999</v>
      </c>
      <c r="D70" s="1">
        <v>126.339996</v>
      </c>
      <c r="E70" s="1">
        <v>129.38000500000001</v>
      </c>
      <c r="F70" s="1">
        <v>114.51947</v>
      </c>
      <c r="G70" s="1">
        <v>122925900</v>
      </c>
    </row>
    <row r="71" spans="1:7" x14ac:dyDescent="0.35">
      <c r="A71" s="2">
        <v>43739</v>
      </c>
      <c r="B71" s="1">
        <v>130.020004</v>
      </c>
      <c r="C71" s="1">
        <v>137.490005</v>
      </c>
      <c r="D71" s="1">
        <v>126.099998</v>
      </c>
      <c r="E71" s="1">
        <v>132.03999300000001</v>
      </c>
      <c r="F71" s="1">
        <v>116.87394</v>
      </c>
      <c r="G71" s="1">
        <v>206654300</v>
      </c>
    </row>
    <row r="72" spans="1:7" x14ac:dyDescent="0.35">
      <c r="A72" s="2">
        <v>43770</v>
      </c>
      <c r="B72" s="1">
        <v>132.050003</v>
      </c>
      <c r="C72" s="1">
        <v>138.63000500000001</v>
      </c>
      <c r="D72" s="1">
        <v>129.679993</v>
      </c>
      <c r="E72" s="1">
        <v>137.490005</v>
      </c>
      <c r="F72" s="1">
        <v>121.697968</v>
      </c>
      <c r="G72" s="1">
        <v>127753600</v>
      </c>
    </row>
    <row r="73" spans="1:7" x14ac:dyDescent="0.35">
      <c r="A73" s="2">
        <v>43800</v>
      </c>
      <c r="B73" s="1">
        <v>137.720001</v>
      </c>
      <c r="C73" s="1">
        <v>147.83999600000001</v>
      </c>
      <c r="D73" s="1">
        <v>136.16000399999999</v>
      </c>
      <c r="E73" s="1">
        <v>145.86999499999999</v>
      </c>
      <c r="F73" s="1">
        <v>130.00997899999999</v>
      </c>
      <c r="G73" s="1">
        <v>127761600</v>
      </c>
    </row>
    <row r="74" spans="1:7" x14ac:dyDescent="0.35">
      <c r="A74" s="2">
        <v>43831</v>
      </c>
      <c r="B74" s="1">
        <v>145.86999499999999</v>
      </c>
      <c r="C74" s="1">
        <v>151.19000199999999</v>
      </c>
      <c r="D74" s="1">
        <v>141.38000500000001</v>
      </c>
      <c r="E74" s="1">
        <v>148.86999499999999</v>
      </c>
      <c r="F74" s="1">
        <v>132.68377699999999</v>
      </c>
      <c r="G74" s="1">
        <v>150462900</v>
      </c>
    </row>
    <row r="75" spans="1:7" x14ac:dyDescent="0.35">
      <c r="A75" s="2">
        <v>43862</v>
      </c>
      <c r="B75" s="1">
        <v>149.41999799999999</v>
      </c>
      <c r="C75" s="1">
        <v>154.5</v>
      </c>
      <c r="D75" s="1">
        <v>130.820007</v>
      </c>
      <c r="E75" s="1">
        <v>134.479996</v>
      </c>
      <c r="F75" s="1">
        <v>119.858406</v>
      </c>
      <c r="G75" s="1">
        <v>147288300</v>
      </c>
    </row>
    <row r="76" spans="1:7" x14ac:dyDescent="0.35">
      <c r="A76" s="2">
        <v>43891</v>
      </c>
      <c r="B76" s="1">
        <v>134.779999</v>
      </c>
      <c r="C76" s="1">
        <v>143.63999899999999</v>
      </c>
      <c r="D76" s="1">
        <v>109.160004</v>
      </c>
      <c r="E76" s="1">
        <v>131.13000500000001</v>
      </c>
      <c r="F76" s="1">
        <v>117.617874</v>
      </c>
      <c r="G76" s="1">
        <v>355927400</v>
      </c>
    </row>
    <row r="77" spans="1:7" x14ac:dyDescent="0.35">
      <c r="A77" s="2">
        <v>43922</v>
      </c>
      <c r="B77" s="1">
        <v>127.699997</v>
      </c>
      <c r="C77" s="1">
        <v>157</v>
      </c>
      <c r="D77" s="1">
        <v>125.5</v>
      </c>
      <c r="E77" s="1">
        <v>150.03999300000001</v>
      </c>
      <c r="F77" s="1">
        <v>134.57934599999999</v>
      </c>
      <c r="G77" s="1">
        <v>234380900</v>
      </c>
    </row>
    <row r="78" spans="1:7" x14ac:dyDescent="0.35">
      <c r="A78" s="2">
        <v>43952</v>
      </c>
      <c r="B78" s="1">
        <v>149.61999499999999</v>
      </c>
      <c r="C78" s="1">
        <v>153.61999499999999</v>
      </c>
      <c r="D78" s="1">
        <v>143.009995</v>
      </c>
      <c r="E78" s="1">
        <v>148.75</v>
      </c>
      <c r="F78" s="1">
        <v>133.422256</v>
      </c>
      <c r="G78" s="1">
        <v>136206100</v>
      </c>
    </row>
    <row r="79" spans="1:7" x14ac:dyDescent="0.35">
      <c r="A79" s="2">
        <v>43983</v>
      </c>
      <c r="B79" s="1">
        <v>147.28999300000001</v>
      </c>
      <c r="C79" s="1">
        <v>150.029999</v>
      </c>
      <c r="D79" s="1">
        <v>137.020004</v>
      </c>
      <c r="E79" s="1">
        <v>140.63000500000001</v>
      </c>
      <c r="F79" s="1">
        <v>127.01338199999999</v>
      </c>
      <c r="G79" s="1">
        <v>174066600</v>
      </c>
    </row>
    <row r="80" spans="1:7" x14ac:dyDescent="0.35">
      <c r="A80" s="2">
        <v>44013</v>
      </c>
      <c r="B80" s="1">
        <v>140.69000199999999</v>
      </c>
      <c r="C80" s="1">
        <v>151.66999799999999</v>
      </c>
      <c r="D80" s="1">
        <v>140.05999800000001</v>
      </c>
      <c r="E80" s="1">
        <v>145.759995</v>
      </c>
      <c r="F80" s="1">
        <v>131.64666700000001</v>
      </c>
      <c r="G80" s="1">
        <v>137880400</v>
      </c>
    </row>
    <row r="81" spans="1:7" x14ac:dyDescent="0.35">
      <c r="A81" s="2">
        <v>44044</v>
      </c>
      <c r="B81" s="1">
        <v>146.38999899999999</v>
      </c>
      <c r="C81" s="1">
        <v>154.39999399999999</v>
      </c>
      <c r="D81" s="1">
        <v>145.820007</v>
      </c>
      <c r="E81" s="1">
        <v>153.41000399999999</v>
      </c>
      <c r="F81" s="1">
        <v>138.555939</v>
      </c>
      <c r="G81" s="1">
        <v>109956200</v>
      </c>
    </row>
    <row r="82" spans="1:7" x14ac:dyDescent="0.35">
      <c r="A82" s="2">
        <v>44075</v>
      </c>
      <c r="B82" s="1">
        <v>153.86999499999999</v>
      </c>
      <c r="C82" s="1">
        <v>155.470001</v>
      </c>
      <c r="D82" s="1">
        <v>142.96000699999999</v>
      </c>
      <c r="E82" s="1">
        <v>148.88000500000001</v>
      </c>
      <c r="F82" s="1">
        <v>135.35952800000001</v>
      </c>
      <c r="G82" s="1">
        <v>138799800</v>
      </c>
    </row>
    <row r="83" spans="1:7" x14ac:dyDescent="0.35">
      <c r="A83" s="2">
        <v>44105</v>
      </c>
      <c r="B83" s="1">
        <v>149.30999800000001</v>
      </c>
      <c r="C83" s="1">
        <v>153.13999899999999</v>
      </c>
      <c r="D83" s="1">
        <v>133.64999399999999</v>
      </c>
      <c r="E83" s="1">
        <v>137.11000100000001</v>
      </c>
      <c r="F83" s="1">
        <v>124.658394</v>
      </c>
      <c r="G83" s="1">
        <v>137284700</v>
      </c>
    </row>
    <row r="84" spans="1:7" x14ac:dyDescent="0.35">
      <c r="A84" s="2">
        <v>44136</v>
      </c>
      <c r="B84" s="1">
        <v>138.979996</v>
      </c>
      <c r="C84" s="1">
        <v>151.300003</v>
      </c>
      <c r="D84" s="1">
        <v>137.490005</v>
      </c>
      <c r="E84" s="1">
        <v>144.679993</v>
      </c>
      <c r="F84" s="1">
        <v>131.54092399999999</v>
      </c>
      <c r="G84" s="1">
        <v>153635100</v>
      </c>
    </row>
    <row r="85" spans="1:7" x14ac:dyDescent="0.35">
      <c r="A85" s="2">
        <v>44166</v>
      </c>
      <c r="B85" s="1">
        <v>146.28999300000001</v>
      </c>
      <c r="C85" s="1">
        <v>157.66000399999999</v>
      </c>
      <c r="D85" s="1">
        <v>145.86000100000001</v>
      </c>
      <c r="E85" s="1">
        <v>157.38000500000001</v>
      </c>
      <c r="F85" s="1">
        <v>144.08187899999999</v>
      </c>
      <c r="G85" s="1">
        <v>158925000</v>
      </c>
    </row>
    <row r="86" spans="1:7" x14ac:dyDescent="0.35">
      <c r="A86" s="2">
        <v>44197</v>
      </c>
      <c r="B86" s="1">
        <v>157.240005</v>
      </c>
      <c r="C86" s="1">
        <v>173.64999399999999</v>
      </c>
      <c r="D86" s="1">
        <v>154.13000500000001</v>
      </c>
      <c r="E86" s="1">
        <v>163.13000500000001</v>
      </c>
      <c r="F86" s="1">
        <v>149.346024</v>
      </c>
      <c r="G86" s="1">
        <v>184488700</v>
      </c>
    </row>
    <row r="87" spans="1:7" x14ac:dyDescent="0.35">
      <c r="A87" s="2">
        <v>44228</v>
      </c>
      <c r="B87" s="1">
        <v>165.30999800000001</v>
      </c>
      <c r="C87" s="1">
        <v>167.94000199999999</v>
      </c>
      <c r="D87" s="1">
        <v>157.970001</v>
      </c>
      <c r="E87" s="1">
        <v>158.46000699999999</v>
      </c>
      <c r="F87" s="1">
        <v>145.07063299999999</v>
      </c>
      <c r="G87" s="1">
        <v>147681200</v>
      </c>
    </row>
    <row r="88" spans="1:7" x14ac:dyDescent="0.35">
      <c r="A88" s="2">
        <v>44256</v>
      </c>
      <c r="B88" s="1">
        <v>161.449997</v>
      </c>
      <c r="C88" s="1">
        <v>167.029999</v>
      </c>
      <c r="D88" s="1">
        <v>151.470001</v>
      </c>
      <c r="E88" s="1">
        <v>164.35000600000001</v>
      </c>
      <c r="F88" s="1">
        <v>151.40116900000001</v>
      </c>
      <c r="G88" s="1">
        <v>175073000</v>
      </c>
    </row>
    <row r="89" spans="1:7" x14ac:dyDescent="0.35">
      <c r="A89" s="2">
        <v>44287</v>
      </c>
      <c r="B89" s="1">
        <v>162.60000600000001</v>
      </c>
      <c r="C89" s="1">
        <v>167.78999300000001</v>
      </c>
      <c r="D89" s="1">
        <v>156.529999</v>
      </c>
      <c r="E89" s="1">
        <v>162.729996</v>
      </c>
      <c r="F89" s="1">
        <v>149.90879799999999</v>
      </c>
      <c r="G89" s="1">
        <v>162648500</v>
      </c>
    </row>
    <row r="90" spans="1:7" x14ac:dyDescent="0.35">
      <c r="A90" s="2">
        <v>44317</v>
      </c>
      <c r="B90" s="1">
        <v>163.60000600000001</v>
      </c>
      <c r="C90" s="1">
        <v>172.740005</v>
      </c>
      <c r="D90" s="1">
        <v>163.11999499999999</v>
      </c>
      <c r="E90" s="1">
        <v>169.25</v>
      </c>
      <c r="F90" s="1">
        <v>155.9151</v>
      </c>
      <c r="G90" s="1">
        <v>133901100</v>
      </c>
    </row>
    <row r="91" spans="1:7" x14ac:dyDescent="0.35">
      <c r="A91" s="2">
        <v>44348</v>
      </c>
      <c r="B91" s="1">
        <v>170.14999399999999</v>
      </c>
      <c r="C91" s="1">
        <v>170.199997</v>
      </c>
      <c r="D91" s="1">
        <v>161.78999300000001</v>
      </c>
      <c r="E91" s="1">
        <v>164.740005</v>
      </c>
      <c r="F91" s="1">
        <v>152.70725999999999</v>
      </c>
      <c r="G91" s="1">
        <v>145670800</v>
      </c>
    </row>
    <row r="92" spans="1:7" x14ac:dyDescent="0.35">
      <c r="A92" s="2">
        <v>44378</v>
      </c>
      <c r="B92" s="1">
        <v>164.740005</v>
      </c>
      <c r="C92" s="1">
        <v>173.38000500000001</v>
      </c>
      <c r="D92" s="1">
        <v>164.63000500000001</v>
      </c>
      <c r="E92" s="1">
        <v>172.199997</v>
      </c>
      <c r="F92" s="1">
        <v>159.62237500000001</v>
      </c>
      <c r="G92" s="1">
        <v>133724800</v>
      </c>
    </row>
    <row r="93" spans="1:7" x14ac:dyDescent="0.35">
      <c r="A93" s="2">
        <v>44409</v>
      </c>
      <c r="B93" s="1">
        <v>172.470001</v>
      </c>
      <c r="C93" s="1">
        <v>179.91999799999999</v>
      </c>
      <c r="D93" s="1">
        <v>171.300003</v>
      </c>
      <c r="E93" s="1">
        <v>173.13000500000001</v>
      </c>
      <c r="F93" s="1">
        <v>160.484467</v>
      </c>
      <c r="G93" s="1">
        <v>114788500</v>
      </c>
    </row>
    <row r="94" spans="1:7" x14ac:dyDescent="0.35">
      <c r="A94" s="2">
        <v>44440</v>
      </c>
      <c r="B94" s="1">
        <v>172.89999399999999</v>
      </c>
      <c r="C94" s="1">
        <v>175.220001</v>
      </c>
      <c r="D94" s="1">
        <v>161.41000399999999</v>
      </c>
      <c r="E94" s="1">
        <v>161.5</v>
      </c>
      <c r="F94" s="1">
        <v>150.59350599999999</v>
      </c>
      <c r="G94" s="1">
        <v>132028700</v>
      </c>
    </row>
    <row r="95" spans="1:7" x14ac:dyDescent="0.35">
      <c r="A95" s="2">
        <v>44470</v>
      </c>
      <c r="B95" s="1">
        <v>161.529999</v>
      </c>
      <c r="C95" s="1">
        <v>166.029999</v>
      </c>
      <c r="D95" s="1">
        <v>157.33999600000001</v>
      </c>
      <c r="E95" s="1">
        <v>162.88000500000001</v>
      </c>
      <c r="F95" s="1">
        <v>151.88031000000001</v>
      </c>
      <c r="G95" s="1">
        <v>136327000</v>
      </c>
    </row>
    <row r="96" spans="1:7" x14ac:dyDescent="0.35">
      <c r="A96" s="2">
        <v>44501</v>
      </c>
      <c r="B96" s="1">
        <v>163.16000399999999</v>
      </c>
      <c r="C96" s="1">
        <v>167.61999499999999</v>
      </c>
      <c r="D96" s="1">
        <v>155.85000600000001</v>
      </c>
      <c r="E96" s="1">
        <v>155.929993</v>
      </c>
      <c r="F96" s="1">
        <v>145.399643</v>
      </c>
      <c r="G96" s="1">
        <v>164263300</v>
      </c>
    </row>
    <row r="97" spans="1:7" x14ac:dyDescent="0.35">
      <c r="A97" s="2">
        <v>44531</v>
      </c>
      <c r="B97" s="1">
        <v>156.88000500000001</v>
      </c>
      <c r="C97" s="1">
        <v>173.509995</v>
      </c>
      <c r="D97" s="1">
        <v>156.25</v>
      </c>
      <c r="E97" s="1">
        <v>171.070007</v>
      </c>
      <c r="F97" s="1">
        <v>160.56208799999999</v>
      </c>
      <c r="G97" s="1">
        <v>167972300</v>
      </c>
    </row>
    <row r="98" spans="1:7" x14ac:dyDescent="0.35">
      <c r="A98" s="2">
        <v>44562</v>
      </c>
      <c r="B98" s="1">
        <v>170.21000699999999</v>
      </c>
      <c r="C98" s="1">
        <v>174.300003</v>
      </c>
      <c r="D98" s="1">
        <v>158.259995</v>
      </c>
      <c r="E98" s="1">
        <v>172.28999300000001</v>
      </c>
      <c r="F98" s="1">
        <v>161.70713799999999</v>
      </c>
      <c r="G98" s="1">
        <v>165534400</v>
      </c>
    </row>
    <row r="99" spans="1:7" x14ac:dyDescent="0.35">
      <c r="A99" s="2">
        <v>44593</v>
      </c>
      <c r="B99" s="1">
        <v>171.740005</v>
      </c>
      <c r="C99" s="1">
        <v>173.61999499999999</v>
      </c>
      <c r="D99" s="1">
        <v>155.720001</v>
      </c>
      <c r="E99" s="1">
        <v>164.570007</v>
      </c>
      <c r="F99" s="1">
        <v>154.46134900000001</v>
      </c>
      <c r="G99" s="1">
        <v>154615300</v>
      </c>
    </row>
    <row r="100" spans="1:7" x14ac:dyDescent="0.35">
      <c r="A100" s="2">
        <v>44621</v>
      </c>
      <c r="B100" s="1">
        <v>163.03999300000001</v>
      </c>
      <c r="C100" s="1">
        <v>180.21000699999999</v>
      </c>
      <c r="D100" s="1">
        <v>162.41000399999999</v>
      </c>
      <c r="E100" s="1">
        <v>177.229996</v>
      </c>
      <c r="F100" s="1">
        <v>167.41149899999999</v>
      </c>
      <c r="G100" s="1">
        <v>180106000</v>
      </c>
    </row>
    <row r="101" spans="1:7" x14ac:dyDescent="0.35">
      <c r="A101" s="2">
        <v>44652</v>
      </c>
      <c r="B101" s="1">
        <v>177.050003</v>
      </c>
      <c r="C101" s="1">
        <v>186.69000199999999</v>
      </c>
      <c r="D101" s="1">
        <v>175.520004</v>
      </c>
      <c r="E101" s="1">
        <v>180.46000699999999</v>
      </c>
      <c r="F101" s="1">
        <v>170.46255500000001</v>
      </c>
      <c r="G101" s="1">
        <v>163454500</v>
      </c>
    </row>
    <row r="102" spans="1:7" x14ac:dyDescent="0.35">
      <c r="A102" s="2">
        <v>44682</v>
      </c>
      <c r="B102" s="1">
        <v>180.470001</v>
      </c>
      <c r="C102" s="1">
        <v>181.740005</v>
      </c>
      <c r="D102" s="1">
        <v>172.69000199999999</v>
      </c>
      <c r="E102" s="1">
        <v>179.529999</v>
      </c>
      <c r="F102" s="1">
        <v>169.584091</v>
      </c>
      <c r="G102" s="1">
        <v>152737200</v>
      </c>
    </row>
    <row r="103" spans="1:7" x14ac:dyDescent="0.35">
      <c r="A103" s="2">
        <v>44713</v>
      </c>
      <c r="B103" s="1">
        <v>179.14999399999999</v>
      </c>
      <c r="C103" s="1">
        <v>183.35000600000001</v>
      </c>
      <c r="D103" s="1">
        <v>167.259995</v>
      </c>
      <c r="E103" s="1">
        <v>177.509995</v>
      </c>
      <c r="F103" s="1">
        <v>168.75344799999999</v>
      </c>
      <c r="G103" s="1">
        <v>159293700</v>
      </c>
    </row>
    <row r="104" spans="1:7" x14ac:dyDescent="0.35">
      <c r="A104" s="2">
        <v>44743</v>
      </c>
      <c r="B104" s="1">
        <v>177.449997</v>
      </c>
      <c r="C104" s="1">
        <v>179.990005</v>
      </c>
      <c r="D104" s="1">
        <v>169.759995</v>
      </c>
      <c r="E104" s="1">
        <v>174.520004</v>
      </c>
      <c r="F104" s="1">
        <v>165.910965</v>
      </c>
      <c r="G104" s="1">
        <v>114640700</v>
      </c>
    </row>
    <row r="105" spans="1:7" x14ac:dyDescent="0.35">
      <c r="A105" s="2">
        <v>44774</v>
      </c>
      <c r="B105" s="1">
        <v>174.16999799999999</v>
      </c>
      <c r="C105" s="1">
        <v>175.490005</v>
      </c>
      <c r="D105" s="1">
        <v>161.270004</v>
      </c>
      <c r="E105" s="1">
        <v>161.33999600000001</v>
      </c>
      <c r="F105" s="1">
        <v>153.38111900000001</v>
      </c>
      <c r="G105" s="1">
        <v>157260000</v>
      </c>
    </row>
    <row r="106" spans="1:7" x14ac:dyDescent="0.35">
      <c r="A106" s="2">
        <v>44805</v>
      </c>
      <c r="B106" s="1">
        <v>161.490005</v>
      </c>
      <c r="C106" s="1">
        <v>167.66999799999999</v>
      </c>
      <c r="D106" s="1">
        <v>160.80999800000001</v>
      </c>
      <c r="E106" s="1">
        <v>163.36000100000001</v>
      </c>
      <c r="F106" s="1">
        <v>156.34494000000001</v>
      </c>
      <c r="G106" s="1">
        <v>168332500</v>
      </c>
    </row>
    <row r="107" spans="1:7" x14ac:dyDescent="0.35">
      <c r="A107" s="2">
        <v>44835</v>
      </c>
      <c r="B107" s="1">
        <v>164.28999300000001</v>
      </c>
      <c r="C107" s="1">
        <v>175.38999899999999</v>
      </c>
      <c r="D107" s="1">
        <v>159.16999799999999</v>
      </c>
      <c r="E107" s="1">
        <v>173.970001</v>
      </c>
      <c r="F107" s="1">
        <v>166.49934400000001</v>
      </c>
      <c r="G107" s="1">
        <v>139408400</v>
      </c>
    </row>
    <row r="108" spans="1:7" x14ac:dyDescent="0.35">
      <c r="A108" s="2">
        <v>44866</v>
      </c>
      <c r="B108" s="1">
        <v>174.05999800000001</v>
      </c>
      <c r="C108" s="1">
        <v>178.11999499999999</v>
      </c>
      <c r="D108" s="1">
        <v>166.820007</v>
      </c>
      <c r="E108" s="1">
        <v>178</v>
      </c>
      <c r="F108" s="1">
        <v>170.35627700000001</v>
      </c>
      <c r="G108" s="1">
        <v>138341800</v>
      </c>
    </row>
    <row r="109" spans="1:7" x14ac:dyDescent="0.35">
      <c r="A109" s="2">
        <v>44896</v>
      </c>
      <c r="B109" s="1">
        <v>179</v>
      </c>
      <c r="C109" s="1">
        <v>181.03999300000001</v>
      </c>
      <c r="D109" s="1">
        <v>174.070007</v>
      </c>
      <c r="E109" s="1">
        <v>176.64999399999999</v>
      </c>
      <c r="F109" s="1">
        <v>170.155472</v>
      </c>
      <c r="G109" s="1">
        <v>129803700</v>
      </c>
    </row>
    <row r="110" spans="1:7" x14ac:dyDescent="0.35">
      <c r="A110" s="2">
        <v>44927</v>
      </c>
      <c r="B110" s="1">
        <v>176.16000399999999</v>
      </c>
      <c r="C110" s="1">
        <v>180.929993</v>
      </c>
      <c r="D110" s="1">
        <v>161.050003</v>
      </c>
      <c r="E110" s="1">
        <v>163.41999799999999</v>
      </c>
      <c r="F110" s="1">
        <v>157.41188</v>
      </c>
      <c r="G110" s="1">
        <v>160524000</v>
      </c>
    </row>
    <row r="111" spans="1:7" x14ac:dyDescent="0.35">
      <c r="A111" s="2">
        <v>44958</v>
      </c>
      <c r="B111" s="1">
        <v>162.990005</v>
      </c>
      <c r="C111" s="1">
        <v>166.33999600000001</v>
      </c>
      <c r="D111" s="1">
        <v>153.03999300000001</v>
      </c>
      <c r="E111" s="1">
        <v>153.259995</v>
      </c>
      <c r="F111" s="1">
        <v>147.62539699999999</v>
      </c>
      <c r="G111" s="1">
        <v>164776500</v>
      </c>
    </row>
    <row r="112" spans="1:7" x14ac:dyDescent="0.35">
      <c r="A112" s="2">
        <v>44986</v>
      </c>
      <c r="B112" s="1">
        <v>153.009995</v>
      </c>
      <c r="C112" s="1">
        <v>156.25</v>
      </c>
      <c r="D112" s="1">
        <v>150.11000100000001</v>
      </c>
      <c r="E112" s="1">
        <v>155</v>
      </c>
      <c r="F112" s="1">
        <v>150.375259</v>
      </c>
      <c r="G112" s="1">
        <v>185723800</v>
      </c>
    </row>
    <row r="113" spans="1:7" x14ac:dyDescent="0.35">
      <c r="A113" s="2">
        <v>45017</v>
      </c>
      <c r="B113" s="1">
        <v>154.949997</v>
      </c>
      <c r="C113" s="1">
        <v>167.229996</v>
      </c>
      <c r="D113" s="1">
        <v>153.94000199999999</v>
      </c>
      <c r="E113" s="1">
        <v>163.699997</v>
      </c>
      <c r="F113" s="1">
        <v>158.81570400000001</v>
      </c>
      <c r="G113" s="1">
        <v>146069800</v>
      </c>
    </row>
    <row r="114" spans="1:7" x14ac:dyDescent="0.35">
      <c r="A114" s="2">
        <v>45047</v>
      </c>
      <c r="B114" s="1">
        <v>163.60000600000001</v>
      </c>
      <c r="C114" s="1">
        <v>166.179993</v>
      </c>
      <c r="D114" s="1">
        <v>153.320007</v>
      </c>
      <c r="E114" s="1">
        <v>155.05999800000001</v>
      </c>
      <c r="F114" s="1">
        <v>150.43348700000001</v>
      </c>
      <c r="G114" s="1">
        <v>132112400</v>
      </c>
    </row>
    <row r="115" spans="1:7" x14ac:dyDescent="0.35">
      <c r="A115" s="2">
        <v>45078</v>
      </c>
      <c r="B115" s="1">
        <v>154.53999300000001</v>
      </c>
      <c r="C115" s="1">
        <v>166.270004</v>
      </c>
      <c r="D115" s="1">
        <v>153.14999399999999</v>
      </c>
      <c r="E115" s="1">
        <v>165.520004</v>
      </c>
      <c r="F115" s="1">
        <v>161.79298399999999</v>
      </c>
      <c r="G115" s="1">
        <v>146413700</v>
      </c>
    </row>
    <row r="116" spans="1:7" x14ac:dyDescent="0.35">
      <c r="A116" s="2">
        <v>45108</v>
      </c>
      <c r="B116" s="1">
        <v>164.33999600000001</v>
      </c>
      <c r="C116" s="1">
        <v>175.36000100000001</v>
      </c>
      <c r="D116" s="1">
        <v>157.33000200000001</v>
      </c>
      <c r="E116" s="1">
        <v>167.529999</v>
      </c>
      <c r="F116" s="1">
        <v>163.75770600000001</v>
      </c>
      <c r="G116" s="1">
        <v>201425400</v>
      </c>
    </row>
    <row r="117" spans="1:7" x14ac:dyDescent="0.35">
      <c r="A117" s="2">
        <v>45139</v>
      </c>
      <c r="B117" s="1">
        <v>166.36999499999999</v>
      </c>
      <c r="C117" s="1">
        <v>175.970001</v>
      </c>
      <c r="D117" s="1">
        <v>161.279999</v>
      </c>
      <c r="E117" s="1">
        <v>161.679993</v>
      </c>
      <c r="F117" s="1">
        <v>158.03942900000001</v>
      </c>
      <c r="G117" s="1">
        <v>1084847100</v>
      </c>
    </row>
    <row r="118" spans="1:7" x14ac:dyDescent="0.35">
      <c r="A118" s="2">
        <v>45170</v>
      </c>
      <c r="B118" s="1">
        <v>161.41999799999999</v>
      </c>
      <c r="C118" s="1">
        <v>165.270004</v>
      </c>
      <c r="D118" s="1">
        <v>155.259995</v>
      </c>
      <c r="E118" s="1">
        <v>155.75</v>
      </c>
      <c r="F118" s="1">
        <v>153.34832800000001</v>
      </c>
      <c r="G118" s="1">
        <v>147233100</v>
      </c>
    </row>
    <row r="119" spans="1:7" x14ac:dyDescent="0.35">
      <c r="A119" s="2">
        <v>45200</v>
      </c>
      <c r="B119" s="1">
        <v>155.41999799999999</v>
      </c>
      <c r="C119" s="1">
        <v>159.270004</v>
      </c>
      <c r="D119" s="1">
        <v>144.949997</v>
      </c>
      <c r="E119" s="1">
        <v>148.33999600000001</v>
      </c>
      <c r="F119" s="1">
        <v>146.052582</v>
      </c>
      <c r="G119" s="1">
        <v>152893600</v>
      </c>
    </row>
    <row r="120" spans="1:7" x14ac:dyDescent="0.35">
      <c r="A120" s="2">
        <v>45231</v>
      </c>
      <c r="B120" s="1">
        <v>149.19000199999999</v>
      </c>
      <c r="C120" s="1">
        <v>155.13999899999999</v>
      </c>
      <c r="D120" s="1">
        <v>145.63999899999999</v>
      </c>
      <c r="E120" s="1">
        <v>154.66000399999999</v>
      </c>
      <c r="F120" s="1">
        <v>152.27513099999999</v>
      </c>
      <c r="G120" s="1">
        <v>131078100</v>
      </c>
    </row>
    <row r="121" spans="1:7" x14ac:dyDescent="0.35">
      <c r="A121" s="2">
        <v>45261</v>
      </c>
      <c r="B121" s="1">
        <v>156.44000199999999</v>
      </c>
      <c r="C121" s="1">
        <v>160.020004</v>
      </c>
      <c r="D121" s="1">
        <v>151.770004</v>
      </c>
      <c r="E121" s="1">
        <v>156.740005</v>
      </c>
      <c r="F121" s="1">
        <v>155.558899</v>
      </c>
      <c r="G121" s="1">
        <v>146527600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H14" sqref="H14"/>
    </sheetView>
  </sheetViews>
  <sheetFormatPr defaultRowHeight="14.5" x14ac:dyDescent="0.35"/>
  <cols>
    <col min="1" max="1" width="9.453125" bestFit="1" customWidth="1"/>
    <col min="2" max="5" width="9.81640625" bestFit="1" customWidth="1"/>
    <col min="6" max="6" width="10.81640625" bestFit="1" customWidth="1"/>
    <col min="7" max="7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41640</v>
      </c>
      <c r="B2" s="1">
        <v>41.119999</v>
      </c>
      <c r="C2" s="1">
        <v>41.23</v>
      </c>
      <c r="D2" s="1">
        <v>37.720001000000003</v>
      </c>
      <c r="E2" s="1">
        <v>37.82</v>
      </c>
      <c r="F2" s="1">
        <v>27.315505999999999</v>
      </c>
      <c r="G2" s="1">
        <v>289400900</v>
      </c>
    </row>
    <row r="3" spans="1:7" x14ac:dyDescent="0.35">
      <c r="A3" s="2">
        <v>41671</v>
      </c>
      <c r="B3" s="1">
        <v>38.020000000000003</v>
      </c>
      <c r="C3" s="1">
        <v>39.020000000000003</v>
      </c>
      <c r="D3" s="1">
        <v>36.889999000000003</v>
      </c>
      <c r="E3" s="1">
        <v>38.200001</v>
      </c>
      <c r="F3" s="1">
        <v>27.589963999999998</v>
      </c>
      <c r="G3" s="1">
        <v>385231900</v>
      </c>
    </row>
    <row r="4" spans="1:7" x14ac:dyDescent="0.35">
      <c r="A4" s="2">
        <v>41699</v>
      </c>
      <c r="B4" s="1">
        <v>37.880001</v>
      </c>
      <c r="C4" s="1">
        <v>39.029998999999997</v>
      </c>
      <c r="D4" s="1">
        <v>37.849997999999999</v>
      </c>
      <c r="E4" s="1">
        <v>38.659999999999997</v>
      </c>
      <c r="F4" s="1">
        <v>27.922194000000001</v>
      </c>
      <c r="G4" s="1">
        <v>349073700</v>
      </c>
    </row>
    <row r="5" spans="1:7" x14ac:dyDescent="0.35">
      <c r="A5" s="2">
        <v>41730</v>
      </c>
      <c r="B5" s="1">
        <v>38.529998999999997</v>
      </c>
      <c r="C5" s="1">
        <v>41.279998999999997</v>
      </c>
      <c r="D5" s="1">
        <v>38.040000999999997</v>
      </c>
      <c r="E5" s="1">
        <v>40.790000999999997</v>
      </c>
      <c r="F5" s="1">
        <v>29.694004</v>
      </c>
      <c r="G5" s="1">
        <v>382724700</v>
      </c>
    </row>
    <row r="6" spans="1:7" x14ac:dyDescent="0.35">
      <c r="A6" s="2">
        <v>41760</v>
      </c>
      <c r="B6" s="1">
        <v>40.790000999999997</v>
      </c>
      <c r="C6" s="1">
        <v>41.220001000000003</v>
      </c>
      <c r="D6" s="1">
        <v>40.259998000000003</v>
      </c>
      <c r="E6" s="1">
        <v>40.909999999999997</v>
      </c>
      <c r="F6" s="1">
        <v>29.781369999999999</v>
      </c>
      <c r="G6" s="1">
        <v>213626400</v>
      </c>
    </row>
    <row r="7" spans="1:7" x14ac:dyDescent="0.35">
      <c r="A7" s="2">
        <v>41791</v>
      </c>
      <c r="B7" s="1">
        <v>40.75</v>
      </c>
      <c r="C7" s="1">
        <v>42.490001999999997</v>
      </c>
      <c r="D7" s="1">
        <v>40.150002000000001</v>
      </c>
      <c r="E7" s="1">
        <v>42.360000999999997</v>
      </c>
      <c r="F7" s="1">
        <v>30.836924</v>
      </c>
      <c r="G7" s="1">
        <v>281955100</v>
      </c>
    </row>
    <row r="8" spans="1:7" x14ac:dyDescent="0.35">
      <c r="A8" s="2">
        <v>41821</v>
      </c>
      <c r="B8" s="1">
        <v>42.389999000000003</v>
      </c>
      <c r="C8" s="1">
        <v>42.57</v>
      </c>
      <c r="D8" s="1">
        <v>39.25</v>
      </c>
      <c r="E8" s="1">
        <v>39.290000999999997</v>
      </c>
      <c r="F8" s="1">
        <v>28.817157999999999</v>
      </c>
      <c r="G8" s="1">
        <v>282905200</v>
      </c>
    </row>
    <row r="9" spans="1:7" x14ac:dyDescent="0.35">
      <c r="A9" s="2">
        <v>41852</v>
      </c>
      <c r="B9" s="1">
        <v>39.130001</v>
      </c>
      <c r="C9" s="1">
        <v>41.75</v>
      </c>
      <c r="D9" s="1">
        <v>39.060001</v>
      </c>
      <c r="E9" s="1">
        <v>41.720001000000003</v>
      </c>
      <c r="F9" s="1">
        <v>30.599436000000001</v>
      </c>
      <c r="G9" s="1">
        <v>247865300</v>
      </c>
    </row>
    <row r="10" spans="1:7" x14ac:dyDescent="0.35">
      <c r="A10" s="2">
        <v>41883</v>
      </c>
      <c r="B10" s="1">
        <v>41.52</v>
      </c>
      <c r="C10" s="1">
        <v>42.810001</v>
      </c>
      <c r="D10" s="1">
        <v>41.18</v>
      </c>
      <c r="E10" s="1">
        <v>42.66</v>
      </c>
      <c r="F10" s="1">
        <v>31.288869999999999</v>
      </c>
      <c r="G10" s="1">
        <v>314829200</v>
      </c>
    </row>
    <row r="11" spans="1:7" x14ac:dyDescent="0.35">
      <c r="A11" s="2">
        <v>41913</v>
      </c>
      <c r="B11" s="1">
        <v>42.549999</v>
      </c>
      <c r="C11" s="1">
        <v>44.869999</v>
      </c>
      <c r="D11" s="1">
        <v>40.099997999999999</v>
      </c>
      <c r="E11" s="1">
        <v>41.880001</v>
      </c>
      <c r="F11" s="1">
        <v>30.940569</v>
      </c>
      <c r="G11" s="1">
        <v>529864600</v>
      </c>
    </row>
    <row r="12" spans="1:7" x14ac:dyDescent="0.35">
      <c r="A12" s="2">
        <v>41944</v>
      </c>
      <c r="B12" s="1">
        <v>41.790000999999997</v>
      </c>
      <c r="C12" s="1">
        <v>45</v>
      </c>
      <c r="D12" s="1">
        <v>41.59</v>
      </c>
      <c r="E12" s="1">
        <v>44.830002</v>
      </c>
      <c r="F12" s="1">
        <v>33.120002999999997</v>
      </c>
      <c r="G12" s="1">
        <v>254105000</v>
      </c>
    </row>
    <row r="13" spans="1:7" x14ac:dyDescent="0.35">
      <c r="A13" s="2">
        <v>41974</v>
      </c>
      <c r="B13" s="1">
        <v>44.18</v>
      </c>
      <c r="C13" s="1">
        <v>44.77</v>
      </c>
      <c r="D13" s="1">
        <v>39.799999</v>
      </c>
      <c r="E13" s="1">
        <v>42.220001000000003</v>
      </c>
      <c r="F13" s="1">
        <v>31.407347000000001</v>
      </c>
      <c r="G13" s="1">
        <v>326860800</v>
      </c>
    </row>
    <row r="14" spans="1:7" x14ac:dyDescent="0.35">
      <c r="A14" s="2">
        <v>42005</v>
      </c>
      <c r="B14" s="1">
        <v>42.259998000000003</v>
      </c>
      <c r="C14" s="1">
        <v>43.830002</v>
      </c>
      <c r="D14" s="1">
        <v>41.110000999999997</v>
      </c>
      <c r="E14" s="1">
        <v>41.169998</v>
      </c>
      <c r="F14" s="1">
        <v>30.626272</v>
      </c>
      <c r="G14" s="1">
        <v>293092200</v>
      </c>
    </row>
    <row r="15" spans="1:7" x14ac:dyDescent="0.35">
      <c r="A15" s="2">
        <v>42036</v>
      </c>
      <c r="B15" s="1">
        <v>41.209999000000003</v>
      </c>
      <c r="C15" s="1">
        <v>43.66</v>
      </c>
      <c r="D15" s="1">
        <v>40.900002000000001</v>
      </c>
      <c r="E15" s="1">
        <v>43.299999</v>
      </c>
      <c r="F15" s="1">
        <v>32.210769999999997</v>
      </c>
      <c r="G15" s="1">
        <v>291647700</v>
      </c>
    </row>
    <row r="16" spans="1:7" x14ac:dyDescent="0.35">
      <c r="A16" s="2">
        <v>42064</v>
      </c>
      <c r="B16" s="1">
        <v>43.299999</v>
      </c>
      <c r="C16" s="1">
        <v>43.299999</v>
      </c>
      <c r="D16" s="1">
        <v>39.610000999999997</v>
      </c>
      <c r="E16" s="1">
        <v>40.549999</v>
      </c>
      <c r="F16" s="1">
        <v>30.165044999999999</v>
      </c>
      <c r="G16" s="1">
        <v>370738500</v>
      </c>
    </row>
    <row r="17" spans="1:7" x14ac:dyDescent="0.35">
      <c r="A17" s="2">
        <v>42095</v>
      </c>
      <c r="B17" s="1">
        <v>40.790000999999997</v>
      </c>
      <c r="C17" s="1">
        <v>41.610000999999997</v>
      </c>
      <c r="D17" s="1">
        <v>40.099997999999999</v>
      </c>
      <c r="E17" s="1">
        <v>40.560001</v>
      </c>
      <c r="F17" s="1">
        <v>30.422853</v>
      </c>
      <c r="G17" s="1">
        <v>284020300</v>
      </c>
    </row>
    <row r="18" spans="1:7" x14ac:dyDescent="0.35">
      <c r="A18" s="2">
        <v>42125</v>
      </c>
      <c r="B18" s="1">
        <v>40.580002</v>
      </c>
      <c r="C18" s="1">
        <v>41.689999</v>
      </c>
      <c r="D18" s="1">
        <v>40.389999000000003</v>
      </c>
      <c r="E18" s="1">
        <v>40.959999000000003</v>
      </c>
      <c r="F18" s="1">
        <v>30.722875999999999</v>
      </c>
      <c r="G18" s="1">
        <v>230592600</v>
      </c>
    </row>
    <row r="19" spans="1:7" x14ac:dyDescent="0.35">
      <c r="A19" s="2">
        <v>42156</v>
      </c>
      <c r="B19" s="1">
        <v>41.360000999999997</v>
      </c>
      <c r="C19" s="1">
        <v>41.41</v>
      </c>
      <c r="D19" s="1">
        <v>39.119999</v>
      </c>
      <c r="E19" s="1">
        <v>39.229999999999997</v>
      </c>
      <c r="F19" s="1">
        <v>29.425255</v>
      </c>
      <c r="G19" s="1">
        <v>288290300</v>
      </c>
    </row>
    <row r="20" spans="1:7" x14ac:dyDescent="0.35">
      <c r="A20" s="2">
        <v>42186</v>
      </c>
      <c r="B20" s="1">
        <v>39.380001</v>
      </c>
      <c r="C20" s="1">
        <v>41.599997999999999</v>
      </c>
      <c r="D20" s="1">
        <v>39.220001000000003</v>
      </c>
      <c r="E20" s="1">
        <v>41.080002</v>
      </c>
      <c r="F20" s="1">
        <v>31.067093</v>
      </c>
      <c r="G20" s="1">
        <v>268100000</v>
      </c>
    </row>
    <row r="21" spans="1:7" x14ac:dyDescent="0.35">
      <c r="A21" s="2">
        <v>42217</v>
      </c>
      <c r="B21" s="1">
        <v>40.849997999999999</v>
      </c>
      <c r="C21" s="1">
        <v>42.25</v>
      </c>
      <c r="D21" s="1">
        <v>36.560001</v>
      </c>
      <c r="E21" s="1">
        <v>39.32</v>
      </c>
      <c r="F21" s="1">
        <v>29.736091999999999</v>
      </c>
      <c r="G21" s="1">
        <v>342886000</v>
      </c>
    </row>
    <row r="22" spans="1:7" x14ac:dyDescent="0.35">
      <c r="A22" s="2">
        <v>42248</v>
      </c>
      <c r="B22" s="1">
        <v>38.669998</v>
      </c>
      <c r="C22" s="1">
        <v>40.229999999999997</v>
      </c>
      <c r="D22" s="1">
        <v>37.840000000000003</v>
      </c>
      <c r="E22" s="1">
        <v>40.119999</v>
      </c>
      <c r="F22" s="1">
        <v>30.341097000000001</v>
      </c>
      <c r="G22" s="1">
        <v>347283900</v>
      </c>
    </row>
    <row r="23" spans="1:7" x14ac:dyDescent="0.35">
      <c r="A23" s="2">
        <v>42278</v>
      </c>
      <c r="B23" s="1">
        <v>40.220001000000003</v>
      </c>
      <c r="C23" s="1">
        <v>43.849997999999999</v>
      </c>
      <c r="D23" s="1">
        <v>39.360000999999997</v>
      </c>
      <c r="E23" s="1">
        <v>42.349997999999999</v>
      </c>
      <c r="F23" s="1">
        <v>32.305027000000003</v>
      </c>
      <c r="G23" s="1">
        <v>366307300</v>
      </c>
    </row>
    <row r="24" spans="1:7" x14ac:dyDescent="0.35">
      <c r="A24" s="2">
        <v>42309</v>
      </c>
      <c r="B24" s="1">
        <v>42.32</v>
      </c>
      <c r="C24" s="1">
        <v>43.599997999999999</v>
      </c>
      <c r="D24" s="1">
        <v>41.34</v>
      </c>
      <c r="E24" s="1">
        <v>42.619999</v>
      </c>
      <c r="F24" s="1">
        <v>32.510967000000001</v>
      </c>
      <c r="G24" s="1">
        <v>252129100</v>
      </c>
    </row>
    <row r="25" spans="1:7" x14ac:dyDescent="0.35">
      <c r="A25" s="2">
        <v>42339</v>
      </c>
      <c r="B25" s="1">
        <v>42.73</v>
      </c>
      <c r="C25" s="1">
        <v>43.91</v>
      </c>
      <c r="D25" s="1">
        <v>41.970001000000003</v>
      </c>
      <c r="E25" s="1">
        <v>42.959999000000003</v>
      </c>
      <c r="F25" s="1">
        <v>33.021647999999999</v>
      </c>
      <c r="G25" s="1">
        <v>286672000</v>
      </c>
    </row>
    <row r="26" spans="1:7" x14ac:dyDescent="0.35">
      <c r="A26" s="2">
        <v>42370</v>
      </c>
      <c r="B26" s="1">
        <v>42.34</v>
      </c>
      <c r="C26" s="1">
        <v>43.259998000000003</v>
      </c>
      <c r="D26" s="1">
        <v>40.75</v>
      </c>
      <c r="E26" s="1">
        <v>42.919998</v>
      </c>
      <c r="F26" s="1">
        <v>32.990898000000001</v>
      </c>
      <c r="G26" s="1">
        <v>317920800</v>
      </c>
    </row>
    <row r="27" spans="1:7" x14ac:dyDescent="0.35">
      <c r="A27" s="2">
        <v>42401</v>
      </c>
      <c r="B27" s="1">
        <v>42.599997999999999</v>
      </c>
      <c r="C27" s="1">
        <v>44.18</v>
      </c>
      <c r="D27" s="1">
        <v>41.900002000000001</v>
      </c>
      <c r="E27" s="1">
        <v>43.130001</v>
      </c>
      <c r="F27" s="1">
        <v>33.152316999999996</v>
      </c>
      <c r="G27" s="1">
        <v>304133400</v>
      </c>
    </row>
    <row r="28" spans="1:7" x14ac:dyDescent="0.35">
      <c r="A28" s="2">
        <v>42430</v>
      </c>
      <c r="B28" s="1">
        <v>43.380001</v>
      </c>
      <c r="C28" s="1">
        <v>46.880001</v>
      </c>
      <c r="D28" s="1">
        <v>43.169998</v>
      </c>
      <c r="E28" s="1">
        <v>46.389999000000003</v>
      </c>
      <c r="F28" s="1">
        <v>35.658149999999999</v>
      </c>
      <c r="G28" s="1">
        <v>347238100</v>
      </c>
    </row>
    <row r="29" spans="1:7" x14ac:dyDescent="0.35">
      <c r="A29" s="2">
        <v>42461</v>
      </c>
      <c r="B29" s="1">
        <v>46.139999000000003</v>
      </c>
      <c r="C29" s="1">
        <v>47.130001</v>
      </c>
      <c r="D29" s="1">
        <v>42.869999</v>
      </c>
      <c r="E29" s="1">
        <v>44.799999</v>
      </c>
      <c r="F29" s="1">
        <v>34.704532999999998</v>
      </c>
      <c r="G29" s="1">
        <v>317337800</v>
      </c>
    </row>
    <row r="30" spans="1:7" x14ac:dyDescent="0.35">
      <c r="A30" s="2">
        <v>42491</v>
      </c>
      <c r="B30" s="1">
        <v>44.57</v>
      </c>
      <c r="C30" s="1">
        <v>45.900002000000001</v>
      </c>
      <c r="D30" s="1">
        <v>43.939999</v>
      </c>
      <c r="E30" s="1">
        <v>44.599997999999999</v>
      </c>
      <c r="F30" s="1">
        <v>34.549599000000001</v>
      </c>
      <c r="G30" s="1">
        <v>230295800</v>
      </c>
    </row>
    <row r="31" spans="1:7" x14ac:dyDescent="0.35">
      <c r="A31" s="2">
        <v>42522</v>
      </c>
      <c r="B31" s="1">
        <v>44.599997999999999</v>
      </c>
      <c r="C31" s="1">
        <v>46.009998000000003</v>
      </c>
      <c r="D31" s="1">
        <v>43.32</v>
      </c>
      <c r="E31" s="1">
        <v>45.330002</v>
      </c>
      <c r="F31" s="1">
        <v>35.115112000000003</v>
      </c>
      <c r="G31" s="1">
        <v>265492600</v>
      </c>
    </row>
    <row r="32" spans="1:7" x14ac:dyDescent="0.35">
      <c r="A32" s="2">
        <v>42552</v>
      </c>
      <c r="B32" s="1">
        <v>45.330002</v>
      </c>
      <c r="C32" s="1">
        <v>45.939999</v>
      </c>
      <c r="D32" s="1">
        <v>43.099997999999999</v>
      </c>
      <c r="E32" s="1">
        <v>43.630001</v>
      </c>
      <c r="F32" s="1">
        <v>34.057372999999998</v>
      </c>
      <c r="G32" s="1">
        <v>235959400</v>
      </c>
    </row>
    <row r="33" spans="1:7" x14ac:dyDescent="0.35">
      <c r="A33" s="2">
        <v>42583</v>
      </c>
      <c r="B33" s="1">
        <v>43.689999</v>
      </c>
      <c r="C33" s="1">
        <v>44.330002</v>
      </c>
      <c r="D33" s="1">
        <v>43.080002</v>
      </c>
      <c r="E33" s="1">
        <v>43.43</v>
      </c>
      <c r="F33" s="1">
        <v>33.901257000000001</v>
      </c>
      <c r="G33" s="1">
        <v>235118300</v>
      </c>
    </row>
    <row r="34" spans="1:7" x14ac:dyDescent="0.35">
      <c r="A34" s="2">
        <v>42614</v>
      </c>
      <c r="B34" s="1">
        <v>43.209999000000003</v>
      </c>
      <c r="C34" s="1">
        <v>43.830002</v>
      </c>
      <c r="D34" s="1">
        <v>41.849997999999999</v>
      </c>
      <c r="E34" s="1">
        <v>42.32</v>
      </c>
      <c r="F34" s="1">
        <v>33.034801000000002</v>
      </c>
      <c r="G34" s="1">
        <v>251007200</v>
      </c>
    </row>
    <row r="35" spans="1:7" x14ac:dyDescent="0.35">
      <c r="A35" s="2">
        <v>42644</v>
      </c>
      <c r="B35" s="1">
        <v>42.310001</v>
      </c>
      <c r="C35" s="1">
        <v>43.029998999999997</v>
      </c>
      <c r="D35" s="1">
        <v>41.400002000000001</v>
      </c>
      <c r="E35" s="1">
        <v>42.400002000000001</v>
      </c>
      <c r="F35" s="1">
        <v>33.367649</v>
      </c>
      <c r="G35" s="1">
        <v>264839100</v>
      </c>
    </row>
    <row r="36" spans="1:7" x14ac:dyDescent="0.35">
      <c r="A36" s="2">
        <v>42675</v>
      </c>
      <c r="B36" s="1">
        <v>42.400002000000001</v>
      </c>
      <c r="C36" s="1">
        <v>42.98</v>
      </c>
      <c r="D36" s="1">
        <v>40.349997999999999</v>
      </c>
      <c r="E36" s="1">
        <v>40.349997999999999</v>
      </c>
      <c r="F36" s="1">
        <v>31.754351</v>
      </c>
      <c r="G36" s="1">
        <v>316557000</v>
      </c>
    </row>
    <row r="37" spans="1:7" x14ac:dyDescent="0.35">
      <c r="A37" s="2">
        <v>42705</v>
      </c>
      <c r="B37" s="1">
        <v>40.310001</v>
      </c>
      <c r="C37" s="1">
        <v>42.220001000000003</v>
      </c>
      <c r="D37" s="1">
        <v>39.880001</v>
      </c>
      <c r="E37" s="1">
        <v>41.459999000000003</v>
      </c>
      <c r="F37" s="1">
        <v>32.903728000000001</v>
      </c>
      <c r="G37" s="1">
        <v>283871000</v>
      </c>
    </row>
    <row r="38" spans="1:7" x14ac:dyDescent="0.35">
      <c r="A38" s="2">
        <v>42736</v>
      </c>
      <c r="B38" s="1">
        <v>41.5</v>
      </c>
      <c r="C38" s="1">
        <v>42.25</v>
      </c>
      <c r="D38" s="1">
        <v>40.689999</v>
      </c>
      <c r="E38" s="1">
        <v>41.57</v>
      </c>
      <c r="F38" s="1">
        <v>32.991039000000001</v>
      </c>
      <c r="G38" s="1">
        <v>240343500</v>
      </c>
    </row>
    <row r="39" spans="1:7" x14ac:dyDescent="0.35">
      <c r="A39" s="2">
        <v>42767</v>
      </c>
      <c r="B39" s="1">
        <v>41.52</v>
      </c>
      <c r="C39" s="1">
        <v>42.150002000000001</v>
      </c>
      <c r="D39" s="1">
        <v>40.220001000000003</v>
      </c>
      <c r="E39" s="1">
        <v>41.959999000000003</v>
      </c>
      <c r="F39" s="1">
        <v>33.300536999999998</v>
      </c>
      <c r="G39" s="1">
        <v>333983800</v>
      </c>
    </row>
    <row r="40" spans="1:7" x14ac:dyDescent="0.35">
      <c r="A40" s="2">
        <v>42795</v>
      </c>
      <c r="B40" s="1">
        <v>42.009998000000003</v>
      </c>
      <c r="C40" s="1">
        <v>42.700001</v>
      </c>
      <c r="D40" s="1">
        <v>41.740001999999997</v>
      </c>
      <c r="E40" s="1">
        <v>42.439999</v>
      </c>
      <c r="F40" s="1">
        <v>33.681480000000001</v>
      </c>
      <c r="G40" s="1">
        <v>339185400</v>
      </c>
    </row>
    <row r="41" spans="1:7" x14ac:dyDescent="0.35">
      <c r="A41" s="2">
        <v>42826</v>
      </c>
      <c r="B41" s="1">
        <v>42.580002</v>
      </c>
      <c r="C41" s="1">
        <v>43.790000999999997</v>
      </c>
      <c r="D41" s="1">
        <v>42.27</v>
      </c>
      <c r="E41" s="1">
        <v>43.150002000000001</v>
      </c>
      <c r="F41" s="1">
        <v>34.547218000000001</v>
      </c>
      <c r="G41" s="1">
        <v>232465400</v>
      </c>
    </row>
    <row r="42" spans="1:7" x14ac:dyDescent="0.35">
      <c r="A42" s="2">
        <v>42856</v>
      </c>
      <c r="B42" s="1">
        <v>43.150002000000001</v>
      </c>
      <c r="C42" s="1">
        <v>45.700001</v>
      </c>
      <c r="D42" s="1">
        <v>43.099997999999999</v>
      </c>
      <c r="E42" s="1">
        <v>45.470001000000003</v>
      </c>
      <c r="F42" s="1">
        <v>36.404682000000001</v>
      </c>
      <c r="G42" s="1">
        <v>250453800</v>
      </c>
    </row>
    <row r="43" spans="1:7" x14ac:dyDescent="0.35">
      <c r="A43" s="2">
        <v>42887</v>
      </c>
      <c r="B43" s="1">
        <v>45.450001</v>
      </c>
      <c r="C43" s="1">
        <v>46.060001</v>
      </c>
      <c r="D43" s="1">
        <v>44.650002000000001</v>
      </c>
      <c r="E43" s="1">
        <v>44.849997999999999</v>
      </c>
      <c r="F43" s="1">
        <v>35.908287000000001</v>
      </c>
      <c r="G43" s="1">
        <v>241609300</v>
      </c>
    </row>
    <row r="44" spans="1:7" x14ac:dyDescent="0.35">
      <c r="A44" s="2">
        <v>42917</v>
      </c>
      <c r="B44" s="1">
        <v>45.110000999999997</v>
      </c>
      <c r="C44" s="1">
        <v>46.43</v>
      </c>
      <c r="D44" s="1">
        <v>44.150002000000001</v>
      </c>
      <c r="E44" s="1">
        <v>45.84</v>
      </c>
      <c r="F44" s="1">
        <v>37.002944999999997</v>
      </c>
      <c r="G44" s="1">
        <v>195369200</v>
      </c>
    </row>
    <row r="45" spans="1:7" x14ac:dyDescent="0.35">
      <c r="A45" s="2">
        <v>42948</v>
      </c>
      <c r="B45" s="1">
        <v>45.970001000000003</v>
      </c>
      <c r="C45" s="1">
        <v>46.34</v>
      </c>
      <c r="D45" s="1">
        <v>45.25</v>
      </c>
      <c r="E45" s="1">
        <v>45.549999</v>
      </c>
      <c r="F45" s="1">
        <v>36.768847999999998</v>
      </c>
      <c r="G45" s="1">
        <v>208673800</v>
      </c>
    </row>
    <row r="46" spans="1:7" x14ac:dyDescent="0.35">
      <c r="A46" s="2">
        <v>42979</v>
      </c>
      <c r="B46" s="1">
        <v>45.639999000000003</v>
      </c>
      <c r="C46" s="1">
        <v>46.98</v>
      </c>
      <c r="D46" s="1">
        <v>44.380001</v>
      </c>
      <c r="E46" s="1">
        <v>45.009998000000003</v>
      </c>
      <c r="F46" s="1">
        <v>36.332946999999997</v>
      </c>
      <c r="G46" s="1">
        <v>197449400</v>
      </c>
    </row>
    <row r="47" spans="1:7" x14ac:dyDescent="0.35">
      <c r="A47" s="2">
        <v>43009</v>
      </c>
      <c r="B47" s="1">
        <v>45.049999</v>
      </c>
      <c r="C47" s="1">
        <v>46.790000999999997</v>
      </c>
      <c r="D47" s="1">
        <v>44.75</v>
      </c>
      <c r="E47" s="1">
        <v>45.98</v>
      </c>
      <c r="F47" s="1">
        <v>37.411278000000003</v>
      </c>
      <c r="G47" s="1">
        <v>192361800</v>
      </c>
    </row>
    <row r="48" spans="1:7" x14ac:dyDescent="0.35">
      <c r="A48" s="2">
        <v>43040</v>
      </c>
      <c r="B48" s="1">
        <v>45.75</v>
      </c>
      <c r="C48" s="1">
        <v>47.48</v>
      </c>
      <c r="D48" s="1">
        <v>45.029998999999997</v>
      </c>
      <c r="E48" s="1">
        <v>45.77</v>
      </c>
      <c r="F48" s="1">
        <v>37.240417000000001</v>
      </c>
      <c r="G48" s="1">
        <v>217681900</v>
      </c>
    </row>
    <row r="49" spans="1:7" x14ac:dyDescent="0.35">
      <c r="A49" s="2">
        <v>43070</v>
      </c>
      <c r="B49" s="1">
        <v>45.799999</v>
      </c>
      <c r="C49" s="1">
        <v>46.48</v>
      </c>
      <c r="D49" s="1">
        <v>44.919998</v>
      </c>
      <c r="E49" s="1">
        <v>45.880001</v>
      </c>
      <c r="F49" s="1">
        <v>37.635970999999998</v>
      </c>
      <c r="G49" s="1">
        <v>207945400</v>
      </c>
    </row>
    <row r="50" spans="1:7" x14ac:dyDescent="0.35">
      <c r="A50" s="2">
        <v>43101</v>
      </c>
      <c r="B50" s="1">
        <v>45.91</v>
      </c>
      <c r="C50" s="1">
        <v>48.619999</v>
      </c>
      <c r="D50" s="1">
        <v>45.34</v>
      </c>
      <c r="E50" s="1">
        <v>47.59</v>
      </c>
      <c r="F50" s="1">
        <v>39.038704000000003</v>
      </c>
      <c r="G50" s="1">
        <v>256417300</v>
      </c>
    </row>
    <row r="51" spans="1:7" x14ac:dyDescent="0.35">
      <c r="A51" s="2">
        <v>43132</v>
      </c>
      <c r="B51" s="1">
        <v>47.41</v>
      </c>
      <c r="C51" s="1">
        <v>47.73</v>
      </c>
      <c r="D51" s="1">
        <v>42.189999</v>
      </c>
      <c r="E51" s="1">
        <v>43.220001000000003</v>
      </c>
      <c r="F51" s="1">
        <v>35.453938000000001</v>
      </c>
      <c r="G51" s="1">
        <v>292809500</v>
      </c>
    </row>
    <row r="52" spans="1:7" x14ac:dyDescent="0.35">
      <c r="A52" s="2">
        <v>43160</v>
      </c>
      <c r="B52" s="1">
        <v>43.099997999999999</v>
      </c>
      <c r="C52" s="1">
        <v>45.09</v>
      </c>
      <c r="D52" s="1">
        <v>42.25</v>
      </c>
      <c r="E52" s="1">
        <v>43.43</v>
      </c>
      <c r="F52" s="1">
        <v>35.626209000000003</v>
      </c>
      <c r="G52" s="1">
        <v>278776900</v>
      </c>
    </row>
    <row r="53" spans="1:7" x14ac:dyDescent="0.35">
      <c r="A53" s="2">
        <v>43191</v>
      </c>
      <c r="B53" s="1">
        <v>43.439999</v>
      </c>
      <c r="C53" s="1">
        <v>45.029998999999997</v>
      </c>
      <c r="D53" s="1">
        <v>41.91</v>
      </c>
      <c r="E53" s="1">
        <v>43.209999000000003</v>
      </c>
      <c r="F53" s="1">
        <v>35.75864</v>
      </c>
      <c r="G53" s="1">
        <v>256838800</v>
      </c>
    </row>
    <row r="54" spans="1:7" x14ac:dyDescent="0.35">
      <c r="A54" s="2">
        <v>43221</v>
      </c>
      <c r="B54" s="1">
        <v>42.959999000000003</v>
      </c>
      <c r="C54" s="1">
        <v>43.279998999999997</v>
      </c>
      <c r="D54" s="1">
        <v>41.450001</v>
      </c>
      <c r="E54" s="1">
        <v>43</v>
      </c>
      <c r="F54" s="1">
        <v>35.584845999999999</v>
      </c>
      <c r="G54" s="1">
        <v>252954800</v>
      </c>
    </row>
    <row r="55" spans="1:7" x14ac:dyDescent="0.35">
      <c r="A55" s="2">
        <v>43252</v>
      </c>
      <c r="B55" s="1">
        <v>43.099997999999999</v>
      </c>
      <c r="C55" s="1">
        <v>44.52</v>
      </c>
      <c r="D55" s="1">
        <v>42.959999000000003</v>
      </c>
      <c r="E55" s="1">
        <v>43.860000999999997</v>
      </c>
      <c r="F55" s="1">
        <v>36.296551000000001</v>
      </c>
      <c r="G55" s="1">
        <v>259306900</v>
      </c>
    </row>
    <row r="56" spans="1:7" x14ac:dyDescent="0.35">
      <c r="A56" s="2">
        <v>43282</v>
      </c>
      <c r="B56" s="1">
        <v>43.779998999999997</v>
      </c>
      <c r="C56" s="1">
        <v>46.669998</v>
      </c>
      <c r="D56" s="1">
        <v>43.580002</v>
      </c>
      <c r="E56" s="1">
        <v>46.630001</v>
      </c>
      <c r="F56" s="1">
        <v>38.932549000000002</v>
      </c>
      <c r="G56" s="1">
        <v>207676200</v>
      </c>
    </row>
    <row r="57" spans="1:7" x14ac:dyDescent="0.35">
      <c r="A57" s="2">
        <v>43313</v>
      </c>
      <c r="B57" s="1">
        <v>46.450001</v>
      </c>
      <c r="C57" s="1">
        <v>46.869999</v>
      </c>
      <c r="D57" s="1">
        <v>44.389999000000003</v>
      </c>
      <c r="E57" s="1">
        <v>44.57</v>
      </c>
      <c r="F57" s="1">
        <v>37.212608000000003</v>
      </c>
      <c r="G57" s="1">
        <v>231152100</v>
      </c>
    </row>
    <row r="58" spans="1:7" x14ac:dyDescent="0.35">
      <c r="A58" s="2">
        <v>43344</v>
      </c>
      <c r="B58" s="1">
        <v>44.599997999999999</v>
      </c>
      <c r="C58" s="1">
        <v>46.689999</v>
      </c>
      <c r="D58" s="1">
        <v>44.509998000000003</v>
      </c>
      <c r="E58" s="1">
        <v>46.189999</v>
      </c>
      <c r="F58" s="1">
        <v>38.565178000000003</v>
      </c>
      <c r="G58" s="1">
        <v>193542300</v>
      </c>
    </row>
    <row r="59" spans="1:7" x14ac:dyDescent="0.35">
      <c r="A59" s="2">
        <v>43374</v>
      </c>
      <c r="B59" s="1">
        <v>46.169998</v>
      </c>
      <c r="C59" s="1">
        <v>48.080002</v>
      </c>
      <c r="D59" s="1">
        <v>44.25</v>
      </c>
      <c r="E59" s="1">
        <v>47.880001</v>
      </c>
      <c r="F59" s="1">
        <v>40.316237999999998</v>
      </c>
      <c r="G59" s="1">
        <v>326355300</v>
      </c>
    </row>
    <row r="60" spans="1:7" x14ac:dyDescent="0.35">
      <c r="A60" s="2">
        <v>43405</v>
      </c>
      <c r="B60" s="1">
        <v>47.810001</v>
      </c>
      <c r="C60" s="1">
        <v>50.84</v>
      </c>
      <c r="D60" s="1">
        <v>47.299999</v>
      </c>
      <c r="E60" s="1">
        <v>50.400002000000001</v>
      </c>
      <c r="F60" s="1">
        <v>42.438144999999999</v>
      </c>
      <c r="G60" s="1">
        <v>279957400</v>
      </c>
    </row>
    <row r="61" spans="1:7" x14ac:dyDescent="0.35">
      <c r="A61" s="2">
        <v>43435</v>
      </c>
      <c r="B61" s="1">
        <v>49.869999</v>
      </c>
      <c r="C61" s="1">
        <v>50.509998000000003</v>
      </c>
      <c r="D61" s="1">
        <v>45.66</v>
      </c>
      <c r="E61" s="1">
        <v>47.349997999999999</v>
      </c>
      <c r="F61" s="1">
        <v>40.185234000000001</v>
      </c>
      <c r="G61" s="1">
        <v>308108600</v>
      </c>
    </row>
    <row r="62" spans="1:7" x14ac:dyDescent="0.35">
      <c r="A62" s="2">
        <v>43466</v>
      </c>
      <c r="B62" s="1">
        <v>46.939999</v>
      </c>
      <c r="C62" s="1">
        <v>48.779998999999997</v>
      </c>
      <c r="D62" s="1">
        <v>46.34</v>
      </c>
      <c r="E62" s="1">
        <v>48.130001</v>
      </c>
      <c r="F62" s="1">
        <v>40.847214000000001</v>
      </c>
      <c r="G62" s="1">
        <v>290752700</v>
      </c>
    </row>
    <row r="63" spans="1:7" x14ac:dyDescent="0.35">
      <c r="A63" s="2">
        <v>43497</v>
      </c>
      <c r="B63" s="1">
        <v>48.48</v>
      </c>
      <c r="C63" s="1">
        <v>49.939999</v>
      </c>
      <c r="D63" s="1">
        <v>44.419998</v>
      </c>
      <c r="E63" s="1">
        <v>45.34</v>
      </c>
      <c r="F63" s="1">
        <v>38.479374</v>
      </c>
      <c r="G63" s="1">
        <v>388570200</v>
      </c>
    </row>
    <row r="64" spans="1:7" x14ac:dyDescent="0.35">
      <c r="A64" s="2">
        <v>43525</v>
      </c>
      <c r="B64" s="1">
        <v>45.470001000000003</v>
      </c>
      <c r="C64" s="1">
        <v>46.919998</v>
      </c>
      <c r="D64" s="1">
        <v>44.610000999999997</v>
      </c>
      <c r="E64" s="1">
        <v>46.860000999999997</v>
      </c>
      <c r="F64" s="1">
        <v>39.769390000000001</v>
      </c>
      <c r="G64" s="1">
        <v>363961200</v>
      </c>
    </row>
    <row r="65" spans="1:7" x14ac:dyDescent="0.35">
      <c r="A65" s="2">
        <v>43556</v>
      </c>
      <c r="B65" s="1">
        <v>46.990001999999997</v>
      </c>
      <c r="C65" s="1">
        <v>49.18</v>
      </c>
      <c r="D65" s="1">
        <v>46.040000999999997</v>
      </c>
      <c r="E65" s="1">
        <v>49.060001</v>
      </c>
      <c r="F65" s="1">
        <v>41.999977000000001</v>
      </c>
      <c r="G65" s="1">
        <v>238015200</v>
      </c>
    </row>
    <row r="66" spans="1:7" x14ac:dyDescent="0.35">
      <c r="A66" s="2">
        <v>43586</v>
      </c>
      <c r="B66" s="1">
        <v>48.950001</v>
      </c>
      <c r="C66" s="1">
        <v>49.900002000000001</v>
      </c>
      <c r="D66" s="1">
        <v>47.07</v>
      </c>
      <c r="E66" s="1">
        <v>49.130001</v>
      </c>
      <c r="F66" s="1">
        <v>42.059897999999997</v>
      </c>
      <c r="G66" s="1">
        <v>258269900</v>
      </c>
    </row>
    <row r="67" spans="1:7" x14ac:dyDescent="0.35">
      <c r="A67" s="2">
        <v>43617</v>
      </c>
      <c r="B67" s="1">
        <v>49.16</v>
      </c>
      <c r="C67" s="1">
        <v>52.200001</v>
      </c>
      <c r="D67" s="1">
        <v>49.02</v>
      </c>
      <c r="E67" s="1">
        <v>50.919998</v>
      </c>
      <c r="F67" s="1">
        <v>43.592300000000002</v>
      </c>
      <c r="G67" s="1">
        <v>248586800</v>
      </c>
    </row>
    <row r="68" spans="1:7" x14ac:dyDescent="0.35">
      <c r="A68" s="2">
        <v>43647</v>
      </c>
      <c r="B68" s="1">
        <v>51.07</v>
      </c>
      <c r="C68" s="1">
        <v>54.82</v>
      </c>
      <c r="D68" s="1">
        <v>50.779998999999997</v>
      </c>
      <c r="E68" s="1">
        <v>52.630001</v>
      </c>
      <c r="F68" s="1">
        <v>45.407950999999997</v>
      </c>
      <c r="G68" s="1">
        <v>257685900</v>
      </c>
    </row>
    <row r="69" spans="1:7" x14ac:dyDescent="0.35">
      <c r="A69" s="2">
        <v>43678</v>
      </c>
      <c r="B69" s="1">
        <v>52.779998999999997</v>
      </c>
      <c r="C69" s="1">
        <v>55.34</v>
      </c>
      <c r="D69" s="1">
        <v>51.400002000000001</v>
      </c>
      <c r="E69" s="1">
        <v>55.040000999999997</v>
      </c>
      <c r="F69" s="1">
        <v>47.487247000000004</v>
      </c>
      <c r="G69" s="1">
        <v>271904100</v>
      </c>
    </row>
    <row r="70" spans="1:7" x14ac:dyDescent="0.35">
      <c r="A70" s="2">
        <v>43709</v>
      </c>
      <c r="B70" s="1">
        <v>54.98</v>
      </c>
      <c r="C70" s="1">
        <v>55.919998</v>
      </c>
      <c r="D70" s="1">
        <v>53.630001</v>
      </c>
      <c r="E70" s="1">
        <v>54.439999</v>
      </c>
      <c r="F70" s="1">
        <v>46.969593000000003</v>
      </c>
      <c r="G70" s="1">
        <v>216515600</v>
      </c>
    </row>
    <row r="71" spans="1:7" x14ac:dyDescent="0.35">
      <c r="A71" s="2">
        <v>43739</v>
      </c>
      <c r="B71" s="1">
        <v>54.529998999999997</v>
      </c>
      <c r="C71" s="1">
        <v>55.389999000000003</v>
      </c>
      <c r="D71" s="1">
        <v>52.82</v>
      </c>
      <c r="E71" s="1">
        <v>54.43</v>
      </c>
      <c r="F71" s="1">
        <v>47.304290999999999</v>
      </c>
      <c r="G71" s="1">
        <v>245853900</v>
      </c>
    </row>
    <row r="72" spans="1:7" x14ac:dyDescent="0.35">
      <c r="A72" s="2">
        <v>43770</v>
      </c>
      <c r="B72" s="1">
        <v>54.630001</v>
      </c>
      <c r="C72" s="1">
        <v>54.740001999999997</v>
      </c>
      <c r="D72" s="1">
        <v>51.580002</v>
      </c>
      <c r="E72" s="1">
        <v>53.400002000000001</v>
      </c>
      <c r="F72" s="1">
        <v>46.409134000000002</v>
      </c>
      <c r="G72" s="1">
        <v>226002600</v>
      </c>
    </row>
    <row r="73" spans="1:7" x14ac:dyDescent="0.35">
      <c r="A73" s="2">
        <v>43800</v>
      </c>
      <c r="B73" s="1">
        <v>53.32</v>
      </c>
      <c r="C73" s="1">
        <v>55.450001</v>
      </c>
      <c r="D73" s="1">
        <v>52.849997999999999</v>
      </c>
      <c r="E73" s="1">
        <v>55.349997999999999</v>
      </c>
      <c r="F73" s="1">
        <v>48.463172999999998</v>
      </c>
      <c r="G73" s="1">
        <v>230590700</v>
      </c>
    </row>
    <row r="74" spans="1:7" x14ac:dyDescent="0.35">
      <c r="A74" s="2">
        <v>43831</v>
      </c>
      <c r="B74" s="1">
        <v>55.32</v>
      </c>
      <c r="C74" s="1">
        <v>59.080002</v>
      </c>
      <c r="D74" s="1">
        <v>54.09</v>
      </c>
      <c r="E74" s="1">
        <v>58.400002000000001</v>
      </c>
      <c r="F74" s="1">
        <v>51.133690000000001</v>
      </c>
      <c r="G74" s="1">
        <v>286856700</v>
      </c>
    </row>
    <row r="75" spans="1:7" x14ac:dyDescent="0.35">
      <c r="A75" s="2">
        <v>43862</v>
      </c>
      <c r="B75" s="1">
        <v>58.75</v>
      </c>
      <c r="C75" s="1">
        <v>60.130001</v>
      </c>
      <c r="D75" s="1">
        <v>51.580002</v>
      </c>
      <c r="E75" s="1">
        <v>53.490001999999997</v>
      </c>
      <c r="F75" s="1">
        <v>46.834601999999997</v>
      </c>
      <c r="G75" s="1">
        <v>245599100</v>
      </c>
    </row>
    <row r="76" spans="1:7" x14ac:dyDescent="0.35">
      <c r="A76" s="2">
        <v>43891</v>
      </c>
      <c r="B76" s="1">
        <v>53.93</v>
      </c>
      <c r="C76" s="1">
        <v>59</v>
      </c>
      <c r="D76" s="1">
        <v>36.270000000000003</v>
      </c>
      <c r="E76" s="1">
        <v>44.25</v>
      </c>
      <c r="F76" s="1">
        <v>38.74427</v>
      </c>
      <c r="G76" s="1">
        <v>693439800</v>
      </c>
    </row>
    <row r="77" spans="1:7" x14ac:dyDescent="0.35">
      <c r="A77" s="2">
        <v>43922</v>
      </c>
      <c r="B77" s="1">
        <v>42.48</v>
      </c>
      <c r="C77" s="1">
        <v>49.73</v>
      </c>
      <c r="D77" s="1">
        <v>41.799999</v>
      </c>
      <c r="E77" s="1">
        <v>45.889999000000003</v>
      </c>
      <c r="F77" s="1">
        <v>40.532597000000003</v>
      </c>
      <c r="G77" s="1">
        <v>395209600</v>
      </c>
    </row>
    <row r="78" spans="1:7" x14ac:dyDescent="0.35">
      <c r="A78" s="2">
        <v>43952</v>
      </c>
      <c r="B78" s="1">
        <v>45.619999</v>
      </c>
      <c r="C78" s="1">
        <v>47.459999000000003</v>
      </c>
      <c r="D78" s="1">
        <v>43.200001</v>
      </c>
      <c r="E78" s="1">
        <v>46.68</v>
      </c>
      <c r="F78" s="1">
        <v>41.230373</v>
      </c>
      <c r="G78" s="1">
        <v>382765600</v>
      </c>
    </row>
    <row r="79" spans="1:7" x14ac:dyDescent="0.35">
      <c r="A79" s="2">
        <v>43983</v>
      </c>
      <c r="B79" s="1">
        <v>46.66</v>
      </c>
      <c r="C79" s="1">
        <v>49.970001000000003</v>
      </c>
      <c r="D79" s="1">
        <v>43.509998000000003</v>
      </c>
      <c r="E79" s="1">
        <v>44.68</v>
      </c>
      <c r="F79" s="1">
        <v>39.463863000000003</v>
      </c>
      <c r="G79" s="1">
        <v>399229500</v>
      </c>
    </row>
    <row r="80" spans="1:7" x14ac:dyDescent="0.35">
      <c r="A80" s="2">
        <v>44013</v>
      </c>
      <c r="B80" s="1">
        <v>44.93</v>
      </c>
      <c r="C80" s="1">
        <v>49.279998999999997</v>
      </c>
      <c r="D80" s="1">
        <v>43.830002</v>
      </c>
      <c r="E80" s="1">
        <v>47.240001999999997</v>
      </c>
      <c r="F80" s="1">
        <v>42.104061000000002</v>
      </c>
      <c r="G80" s="1">
        <v>369294100</v>
      </c>
    </row>
    <row r="81" spans="1:7" x14ac:dyDescent="0.35">
      <c r="A81" s="2">
        <v>44044</v>
      </c>
      <c r="B81" s="1">
        <v>47.139999000000003</v>
      </c>
      <c r="C81" s="1">
        <v>50.07</v>
      </c>
      <c r="D81" s="1">
        <v>46.220001000000003</v>
      </c>
      <c r="E81" s="1">
        <v>49.529998999999997</v>
      </c>
      <c r="F81" s="1">
        <v>44.145088000000001</v>
      </c>
      <c r="G81" s="1">
        <v>252126200</v>
      </c>
    </row>
    <row r="82" spans="1:7" x14ac:dyDescent="0.35">
      <c r="A82" s="2">
        <v>44075</v>
      </c>
      <c r="B82" s="1">
        <v>49.310001</v>
      </c>
      <c r="C82" s="1">
        <v>52.139999000000003</v>
      </c>
      <c r="D82" s="1">
        <v>47.560001</v>
      </c>
      <c r="E82" s="1">
        <v>49.369999</v>
      </c>
      <c r="F82" s="1">
        <v>44.002482999999998</v>
      </c>
      <c r="G82" s="1">
        <v>341638700</v>
      </c>
    </row>
    <row r="83" spans="1:7" x14ac:dyDescent="0.35">
      <c r="A83" s="2">
        <v>44105</v>
      </c>
      <c r="B83" s="1">
        <v>49.439999</v>
      </c>
      <c r="C83" s="1">
        <v>51.529998999999997</v>
      </c>
      <c r="D83" s="1">
        <v>47.299999</v>
      </c>
      <c r="E83" s="1">
        <v>48.060001</v>
      </c>
      <c r="F83" s="1">
        <v>43.181648000000003</v>
      </c>
      <c r="G83" s="1">
        <v>292193800</v>
      </c>
    </row>
    <row r="84" spans="1:7" x14ac:dyDescent="0.35">
      <c r="A84" s="2">
        <v>44136</v>
      </c>
      <c r="B84" s="1">
        <v>48.75</v>
      </c>
      <c r="C84" s="1">
        <v>54.619999</v>
      </c>
      <c r="D84" s="1">
        <v>48.240001999999997</v>
      </c>
      <c r="E84" s="1">
        <v>51.599997999999999</v>
      </c>
      <c r="F84" s="1">
        <v>46.362319999999997</v>
      </c>
      <c r="G84" s="1">
        <v>339327300</v>
      </c>
    </row>
    <row r="85" spans="1:7" x14ac:dyDescent="0.35">
      <c r="A85" s="2">
        <v>44166</v>
      </c>
      <c r="B85" s="1">
        <v>52.139999000000003</v>
      </c>
      <c r="C85" s="1">
        <v>54.93</v>
      </c>
      <c r="D85" s="1">
        <v>51.639999000000003</v>
      </c>
      <c r="E85" s="1">
        <v>54.84</v>
      </c>
      <c r="F85" s="1">
        <v>49.659782</v>
      </c>
      <c r="G85" s="1">
        <v>303487100</v>
      </c>
    </row>
    <row r="86" spans="1:7" x14ac:dyDescent="0.35">
      <c r="A86" s="2">
        <v>44197</v>
      </c>
      <c r="B86" s="1">
        <v>54.27</v>
      </c>
      <c r="C86" s="1">
        <v>54.630001</v>
      </c>
      <c r="D86" s="1">
        <v>48.110000999999997</v>
      </c>
      <c r="E86" s="1">
        <v>48.150002000000001</v>
      </c>
      <c r="F86" s="1">
        <v>43.601734</v>
      </c>
      <c r="G86" s="1">
        <v>457208200</v>
      </c>
    </row>
    <row r="87" spans="1:7" x14ac:dyDescent="0.35">
      <c r="A87" s="2">
        <v>44228</v>
      </c>
      <c r="B87" s="1">
        <v>48.27</v>
      </c>
      <c r="C87" s="1">
        <v>51.509998000000003</v>
      </c>
      <c r="D87" s="1">
        <v>48.18</v>
      </c>
      <c r="E87" s="1">
        <v>48.990001999999997</v>
      </c>
      <c r="F87" s="1">
        <v>44.362385000000003</v>
      </c>
      <c r="G87" s="1">
        <v>301062400</v>
      </c>
    </row>
    <row r="88" spans="1:7" x14ac:dyDescent="0.35">
      <c r="A88" s="2">
        <v>44256</v>
      </c>
      <c r="B88" s="1">
        <v>49.439999</v>
      </c>
      <c r="C88" s="1">
        <v>53.939999</v>
      </c>
      <c r="D88" s="1">
        <v>49.400002000000001</v>
      </c>
      <c r="E88" s="1">
        <v>52.709999000000003</v>
      </c>
      <c r="F88" s="1">
        <v>47.730991000000003</v>
      </c>
      <c r="G88" s="1">
        <v>452188000</v>
      </c>
    </row>
    <row r="89" spans="1:7" x14ac:dyDescent="0.35">
      <c r="A89" s="2">
        <v>44287</v>
      </c>
      <c r="B89" s="1">
        <v>52.959999000000003</v>
      </c>
      <c r="C89" s="1">
        <v>54.869999</v>
      </c>
      <c r="D89" s="1">
        <v>52.290000999999997</v>
      </c>
      <c r="E89" s="1">
        <v>53.98</v>
      </c>
      <c r="F89" s="1">
        <v>49.287888000000002</v>
      </c>
      <c r="G89" s="1">
        <v>270807700</v>
      </c>
    </row>
    <row r="90" spans="1:7" x14ac:dyDescent="0.35">
      <c r="A90" s="2">
        <v>44317</v>
      </c>
      <c r="B90" s="1">
        <v>54.27</v>
      </c>
      <c r="C90" s="1">
        <v>55.709999000000003</v>
      </c>
      <c r="D90" s="1">
        <v>53.610000999999997</v>
      </c>
      <c r="E90" s="1">
        <v>55.290000999999997</v>
      </c>
      <c r="F90" s="1">
        <v>50.484012999999997</v>
      </c>
      <c r="G90" s="1">
        <v>309903200</v>
      </c>
    </row>
    <row r="91" spans="1:7" x14ac:dyDescent="0.35">
      <c r="A91" s="2">
        <v>44348</v>
      </c>
      <c r="B91" s="1">
        <v>55.34</v>
      </c>
      <c r="C91" s="1">
        <v>56.48</v>
      </c>
      <c r="D91" s="1">
        <v>53.720001000000003</v>
      </c>
      <c r="E91" s="1">
        <v>54.110000999999997</v>
      </c>
      <c r="F91" s="1">
        <v>49.406582</v>
      </c>
      <c r="G91" s="1">
        <v>305857700</v>
      </c>
    </row>
    <row r="92" spans="1:7" x14ac:dyDescent="0.35">
      <c r="A92" s="2">
        <v>44378</v>
      </c>
      <c r="B92" s="1">
        <v>54.34</v>
      </c>
      <c r="C92" s="1">
        <v>57.560001</v>
      </c>
      <c r="D92" s="1">
        <v>53.549999</v>
      </c>
      <c r="E92" s="1">
        <v>57.029998999999997</v>
      </c>
      <c r="F92" s="1">
        <v>52.465133999999999</v>
      </c>
      <c r="G92" s="1">
        <v>293385300</v>
      </c>
    </row>
    <row r="93" spans="1:7" x14ac:dyDescent="0.35">
      <c r="A93" s="2">
        <v>44409</v>
      </c>
      <c r="B93" s="1">
        <v>57.200001</v>
      </c>
      <c r="C93" s="1">
        <v>57.560001</v>
      </c>
      <c r="D93" s="1">
        <v>55.450001</v>
      </c>
      <c r="E93" s="1">
        <v>56.310001</v>
      </c>
      <c r="F93" s="1">
        <v>51.802768999999998</v>
      </c>
      <c r="G93" s="1">
        <v>220335000</v>
      </c>
    </row>
    <row r="94" spans="1:7" x14ac:dyDescent="0.35">
      <c r="A94" s="2">
        <v>44440</v>
      </c>
      <c r="B94" s="1">
        <v>56.380001</v>
      </c>
      <c r="C94" s="1">
        <v>57.029998999999997</v>
      </c>
      <c r="D94" s="1">
        <v>52.43</v>
      </c>
      <c r="E94" s="1">
        <v>52.470001000000003</v>
      </c>
      <c r="F94" s="1">
        <v>48.270130000000002</v>
      </c>
      <c r="G94" s="1">
        <v>334494700</v>
      </c>
    </row>
    <row r="95" spans="1:7" x14ac:dyDescent="0.35">
      <c r="A95" s="2">
        <v>44470</v>
      </c>
      <c r="B95" s="1">
        <v>52.779998999999997</v>
      </c>
      <c r="C95" s="1">
        <v>56.470001000000003</v>
      </c>
      <c r="D95" s="1">
        <v>52.400002000000001</v>
      </c>
      <c r="E95" s="1">
        <v>56.369999</v>
      </c>
      <c r="F95" s="1">
        <v>52.249347999999998</v>
      </c>
      <c r="G95" s="1">
        <v>331812000</v>
      </c>
    </row>
    <row r="96" spans="1:7" x14ac:dyDescent="0.35">
      <c r="A96" s="2">
        <v>44501</v>
      </c>
      <c r="B96" s="1">
        <v>56.389999000000003</v>
      </c>
      <c r="C96" s="1">
        <v>57.16</v>
      </c>
      <c r="D96" s="1">
        <v>52.439999</v>
      </c>
      <c r="E96" s="1">
        <v>52.450001</v>
      </c>
      <c r="F96" s="1">
        <v>48.615898000000001</v>
      </c>
      <c r="G96" s="1">
        <v>286683400</v>
      </c>
    </row>
    <row r="97" spans="1:7" x14ac:dyDescent="0.35">
      <c r="A97" s="2">
        <v>44531</v>
      </c>
      <c r="B97" s="1">
        <v>52.98</v>
      </c>
      <c r="C97" s="1">
        <v>59.349997999999999</v>
      </c>
      <c r="D97" s="1">
        <v>52.279998999999997</v>
      </c>
      <c r="E97" s="1">
        <v>59.209999000000003</v>
      </c>
      <c r="F97" s="1">
        <v>55.307335000000002</v>
      </c>
      <c r="G97" s="1">
        <v>426786000</v>
      </c>
    </row>
    <row r="98" spans="1:7" x14ac:dyDescent="0.35">
      <c r="A98" s="2">
        <v>44562</v>
      </c>
      <c r="B98" s="1">
        <v>58.82</v>
      </c>
      <c r="C98" s="1">
        <v>61.450001</v>
      </c>
      <c r="D98" s="1">
        <v>58.380001</v>
      </c>
      <c r="E98" s="1">
        <v>61.009998000000003</v>
      </c>
      <c r="F98" s="1">
        <v>56.988692999999998</v>
      </c>
      <c r="G98" s="1">
        <v>407891700</v>
      </c>
    </row>
    <row r="99" spans="1:7" x14ac:dyDescent="0.35">
      <c r="A99" s="2">
        <v>44593</v>
      </c>
      <c r="B99" s="1">
        <v>60.91</v>
      </c>
      <c r="C99" s="1">
        <v>62.900002000000001</v>
      </c>
      <c r="D99" s="1">
        <v>59.220001000000003</v>
      </c>
      <c r="E99" s="1">
        <v>62.240001999999997</v>
      </c>
      <c r="F99" s="1">
        <v>58.137633999999998</v>
      </c>
      <c r="G99" s="1">
        <v>396000700</v>
      </c>
    </row>
    <row r="100" spans="1:7" x14ac:dyDescent="0.35">
      <c r="A100" s="2">
        <v>44621</v>
      </c>
      <c r="B100" s="1">
        <v>62.139999000000003</v>
      </c>
      <c r="C100" s="1">
        <v>63.02</v>
      </c>
      <c r="D100" s="1">
        <v>57.5</v>
      </c>
      <c r="E100" s="1">
        <v>62</v>
      </c>
      <c r="F100" s="1">
        <v>57.913445000000003</v>
      </c>
      <c r="G100" s="1">
        <v>426922600</v>
      </c>
    </row>
    <row r="101" spans="1:7" x14ac:dyDescent="0.35">
      <c r="A101" s="2">
        <v>44652</v>
      </c>
      <c r="B101" s="1">
        <v>62.330002</v>
      </c>
      <c r="C101" s="1">
        <v>67.199996999999996</v>
      </c>
      <c r="D101" s="1">
        <v>61.720001000000003</v>
      </c>
      <c r="E101" s="1">
        <v>64.610000999999997</v>
      </c>
      <c r="F101" s="1">
        <v>60.813389000000001</v>
      </c>
      <c r="G101" s="1">
        <v>319591200</v>
      </c>
    </row>
    <row r="102" spans="1:7" x14ac:dyDescent="0.35">
      <c r="A102" s="2">
        <v>44682</v>
      </c>
      <c r="B102" s="1">
        <v>65.279999000000004</v>
      </c>
      <c r="C102" s="1">
        <v>66.379997000000003</v>
      </c>
      <c r="D102" s="1">
        <v>59.66</v>
      </c>
      <c r="E102" s="1">
        <v>63.380001</v>
      </c>
      <c r="F102" s="1">
        <v>59.655670000000001</v>
      </c>
      <c r="G102" s="1">
        <v>459881800</v>
      </c>
    </row>
    <row r="103" spans="1:7" x14ac:dyDescent="0.35">
      <c r="A103" s="2">
        <v>44713</v>
      </c>
      <c r="B103" s="1">
        <v>63.419998</v>
      </c>
      <c r="C103" s="1">
        <v>63.77</v>
      </c>
      <c r="D103" s="1">
        <v>58.25</v>
      </c>
      <c r="E103" s="1">
        <v>62.91</v>
      </c>
      <c r="F103" s="1">
        <v>59.213295000000002</v>
      </c>
      <c r="G103" s="1">
        <v>353151200</v>
      </c>
    </row>
    <row r="104" spans="1:7" x14ac:dyDescent="0.35">
      <c r="A104" s="2">
        <v>44743</v>
      </c>
      <c r="B104" s="1">
        <v>63.119999</v>
      </c>
      <c r="C104" s="1">
        <v>64.449996999999996</v>
      </c>
      <c r="D104" s="1">
        <v>60.790000999999997</v>
      </c>
      <c r="E104" s="1">
        <v>64.169998000000007</v>
      </c>
      <c r="F104" s="1">
        <v>60.835628999999997</v>
      </c>
      <c r="G104" s="1">
        <v>275802300</v>
      </c>
    </row>
    <row r="105" spans="1:7" x14ac:dyDescent="0.35">
      <c r="A105" s="2">
        <v>44774</v>
      </c>
      <c r="B105" s="1">
        <v>64.089995999999999</v>
      </c>
      <c r="C105" s="1">
        <v>65.470000999999996</v>
      </c>
      <c r="D105" s="1">
        <v>61.700001</v>
      </c>
      <c r="E105" s="1">
        <v>61.709999000000003</v>
      </c>
      <c r="F105" s="1">
        <v>58.503452000000003</v>
      </c>
      <c r="G105" s="1">
        <v>223178000</v>
      </c>
    </row>
    <row r="106" spans="1:7" x14ac:dyDescent="0.35">
      <c r="A106" s="2">
        <v>44805</v>
      </c>
      <c r="B106" s="1">
        <v>61.580002</v>
      </c>
      <c r="C106" s="1">
        <v>62.880001</v>
      </c>
      <c r="D106" s="1">
        <v>55.91</v>
      </c>
      <c r="E106" s="1">
        <v>56.02</v>
      </c>
      <c r="F106" s="1">
        <v>53.109116</v>
      </c>
      <c r="G106" s="1">
        <v>317560600</v>
      </c>
    </row>
    <row r="107" spans="1:7" x14ac:dyDescent="0.35">
      <c r="A107" s="2">
        <v>44835</v>
      </c>
      <c r="B107" s="1">
        <v>56.360000999999997</v>
      </c>
      <c r="C107" s="1">
        <v>60.91</v>
      </c>
      <c r="D107" s="1">
        <v>54.02</v>
      </c>
      <c r="E107" s="1">
        <v>59.849997999999999</v>
      </c>
      <c r="F107" s="1">
        <v>57.153782</v>
      </c>
      <c r="G107" s="1">
        <v>325950900</v>
      </c>
    </row>
    <row r="108" spans="1:7" x14ac:dyDescent="0.35">
      <c r="A108" s="2">
        <v>44866</v>
      </c>
      <c r="B108" s="1">
        <v>60.029998999999997</v>
      </c>
      <c r="C108" s="1">
        <v>63.68</v>
      </c>
      <c r="D108" s="1">
        <v>58.099997999999999</v>
      </c>
      <c r="E108" s="1">
        <v>63.610000999999997</v>
      </c>
      <c r="F108" s="1">
        <v>60.744396000000002</v>
      </c>
      <c r="G108" s="1">
        <v>269982400</v>
      </c>
    </row>
    <row r="109" spans="1:7" x14ac:dyDescent="0.35">
      <c r="A109" s="2">
        <v>44896</v>
      </c>
      <c r="B109" s="1">
        <v>63.610000999999997</v>
      </c>
      <c r="C109" s="1">
        <v>64.699996999999996</v>
      </c>
      <c r="D109" s="1">
        <v>62.330002</v>
      </c>
      <c r="E109" s="1">
        <v>63.610000999999997</v>
      </c>
      <c r="F109" s="1">
        <v>61.175204999999998</v>
      </c>
      <c r="G109" s="1">
        <v>245985300</v>
      </c>
    </row>
    <row r="110" spans="1:7" x14ac:dyDescent="0.35">
      <c r="A110" s="2">
        <v>44927</v>
      </c>
      <c r="B110" s="1">
        <v>63.560001</v>
      </c>
      <c r="C110" s="1">
        <v>63.720001000000003</v>
      </c>
      <c r="D110" s="1">
        <v>59.400002000000001</v>
      </c>
      <c r="E110" s="1">
        <v>61.32</v>
      </c>
      <c r="F110" s="1">
        <v>58.972866000000003</v>
      </c>
      <c r="G110" s="1">
        <v>260737100</v>
      </c>
    </row>
    <row r="111" spans="1:7" x14ac:dyDescent="0.35">
      <c r="A111" s="2">
        <v>44958</v>
      </c>
      <c r="B111" s="1">
        <v>61.139999000000003</v>
      </c>
      <c r="C111" s="1">
        <v>61.580002</v>
      </c>
      <c r="D111" s="1">
        <v>58.880001</v>
      </c>
      <c r="E111" s="1">
        <v>59.509998000000003</v>
      </c>
      <c r="F111" s="1">
        <v>57.232143000000001</v>
      </c>
      <c r="G111" s="1">
        <v>265889400</v>
      </c>
    </row>
    <row r="112" spans="1:7" x14ac:dyDescent="0.35">
      <c r="A112" s="2">
        <v>44986</v>
      </c>
      <c r="B112" s="1">
        <v>59.130001</v>
      </c>
      <c r="C112" s="1">
        <v>62.25</v>
      </c>
      <c r="D112" s="1">
        <v>58.369999</v>
      </c>
      <c r="E112" s="1">
        <v>62.029998999999997</v>
      </c>
      <c r="F112" s="1">
        <v>59.655684999999998</v>
      </c>
      <c r="G112" s="1">
        <v>335455500</v>
      </c>
    </row>
    <row r="113" spans="1:7" x14ac:dyDescent="0.35">
      <c r="A113" s="2">
        <v>45017</v>
      </c>
      <c r="B113" s="1">
        <v>62.299999</v>
      </c>
      <c r="C113" s="1">
        <v>64.989998</v>
      </c>
      <c r="D113" s="1">
        <v>61.860000999999997</v>
      </c>
      <c r="E113" s="1">
        <v>64.150002000000001</v>
      </c>
      <c r="F113" s="1">
        <v>62.167769999999997</v>
      </c>
      <c r="G113" s="1">
        <v>213353000</v>
      </c>
    </row>
    <row r="114" spans="1:7" x14ac:dyDescent="0.35">
      <c r="A114" s="2">
        <v>45047</v>
      </c>
      <c r="B114" s="1">
        <v>64.150002000000001</v>
      </c>
      <c r="C114" s="1">
        <v>64.690002000000007</v>
      </c>
      <c r="D114" s="1">
        <v>59.369999</v>
      </c>
      <c r="E114" s="1">
        <v>59.66</v>
      </c>
      <c r="F114" s="1">
        <v>57.816509000000003</v>
      </c>
      <c r="G114" s="1">
        <v>295741900</v>
      </c>
    </row>
    <row r="115" spans="1:7" x14ac:dyDescent="0.35">
      <c r="A115" s="2">
        <v>45078</v>
      </c>
      <c r="B115" s="1">
        <v>59.939999</v>
      </c>
      <c r="C115" s="1">
        <v>62.169998</v>
      </c>
      <c r="D115" s="1">
        <v>59.77</v>
      </c>
      <c r="E115" s="1">
        <v>60.220001000000003</v>
      </c>
      <c r="F115" s="1">
        <v>58.359203000000001</v>
      </c>
      <c r="G115" s="1">
        <v>319411600</v>
      </c>
    </row>
    <row r="116" spans="1:7" x14ac:dyDescent="0.35">
      <c r="A116" s="2">
        <v>45108</v>
      </c>
      <c r="B116" s="1">
        <v>60.200001</v>
      </c>
      <c r="C116" s="1">
        <v>63.27</v>
      </c>
      <c r="D116" s="1">
        <v>58.84</v>
      </c>
      <c r="E116" s="1">
        <v>61.93</v>
      </c>
      <c r="F116" s="1">
        <v>60.473441999999999</v>
      </c>
      <c r="G116" s="1">
        <v>256289400</v>
      </c>
    </row>
    <row r="117" spans="1:7" x14ac:dyDescent="0.35">
      <c r="A117" s="2">
        <v>45139</v>
      </c>
      <c r="B117" s="1">
        <v>62.09</v>
      </c>
      <c r="C117" s="1">
        <v>62.59</v>
      </c>
      <c r="D117" s="1">
        <v>59.810001</v>
      </c>
      <c r="E117" s="1">
        <v>59.830002</v>
      </c>
      <c r="F117" s="1">
        <v>58.422835999999997</v>
      </c>
      <c r="G117" s="1">
        <v>204573100</v>
      </c>
    </row>
    <row r="118" spans="1:7" x14ac:dyDescent="0.35">
      <c r="A118" s="2">
        <v>45170</v>
      </c>
      <c r="B118" s="1">
        <v>60</v>
      </c>
      <c r="C118" s="1">
        <v>60.130001</v>
      </c>
      <c r="D118" s="1">
        <v>55.619999</v>
      </c>
      <c r="E118" s="1">
        <v>55.98</v>
      </c>
      <c r="F118" s="1">
        <v>54.663383000000003</v>
      </c>
      <c r="G118" s="1">
        <v>310343200</v>
      </c>
    </row>
    <row r="119" spans="1:7" x14ac:dyDescent="0.35">
      <c r="A119" s="2">
        <v>45200</v>
      </c>
      <c r="B119" s="1">
        <v>55.91</v>
      </c>
      <c r="C119" s="1">
        <v>56.720001000000003</v>
      </c>
      <c r="D119" s="1">
        <v>51.549999</v>
      </c>
      <c r="E119" s="1">
        <v>56.490001999999997</v>
      </c>
      <c r="F119" s="1">
        <v>55.599026000000002</v>
      </c>
      <c r="G119" s="1">
        <v>387919000</v>
      </c>
    </row>
    <row r="120" spans="1:7" x14ac:dyDescent="0.35">
      <c r="A120" s="2">
        <v>45231</v>
      </c>
      <c r="B120" s="1">
        <v>56.799999</v>
      </c>
      <c r="C120" s="1">
        <v>58.830002</v>
      </c>
      <c r="D120" s="1">
        <v>56.060001</v>
      </c>
      <c r="E120" s="1">
        <v>58.439999</v>
      </c>
      <c r="F120" s="1">
        <v>57.518268999999997</v>
      </c>
      <c r="G120" s="1">
        <v>274960800</v>
      </c>
    </row>
    <row r="121" spans="1:7" x14ac:dyDescent="0.35">
      <c r="A121" s="2">
        <v>45261</v>
      </c>
      <c r="B121" s="1">
        <v>58.27</v>
      </c>
      <c r="C121" s="1">
        <v>60.040000999999997</v>
      </c>
      <c r="D121" s="1">
        <v>57.470001000000003</v>
      </c>
      <c r="E121" s="1">
        <v>58.93</v>
      </c>
      <c r="F121" s="1">
        <v>58.462375999999999</v>
      </c>
      <c r="G121" s="1">
        <v>313517300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J14" sqref="J14"/>
    </sheetView>
  </sheetViews>
  <sheetFormatPr defaultRowHeight="14.5" x14ac:dyDescent="0.35"/>
  <cols>
    <col min="1" max="1" width="9.453125" bestFit="1" customWidth="1"/>
    <col min="2" max="5" width="9.81640625" bestFit="1" customWidth="1"/>
    <col min="6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41640</v>
      </c>
      <c r="B2" s="1">
        <v>26.616313999999999</v>
      </c>
      <c r="C2" s="1">
        <v>26.654078999999999</v>
      </c>
      <c r="D2" s="1">
        <v>24.176736999999999</v>
      </c>
      <c r="E2" s="1">
        <v>25.166162</v>
      </c>
      <c r="F2" s="1">
        <v>11.493176</v>
      </c>
      <c r="G2" s="1">
        <v>823262537</v>
      </c>
    </row>
    <row r="3" spans="1:7" x14ac:dyDescent="0.35">
      <c r="A3" s="2">
        <v>41671</v>
      </c>
      <c r="B3" s="1">
        <v>25.166162</v>
      </c>
      <c r="C3" s="1">
        <v>25.302114</v>
      </c>
      <c r="D3" s="1">
        <v>23.972811</v>
      </c>
      <c r="E3" s="1">
        <v>24.116313999999999</v>
      </c>
      <c r="F3" s="1">
        <v>11.209047</v>
      </c>
      <c r="G3" s="1">
        <v>806577887</v>
      </c>
    </row>
    <row r="4" spans="1:7" x14ac:dyDescent="0.35">
      <c r="A4" s="2">
        <v>41699</v>
      </c>
      <c r="B4" s="1">
        <v>24.018127</v>
      </c>
      <c r="C4" s="1">
        <v>26.812688999999999</v>
      </c>
      <c r="D4" s="1">
        <v>23.987915000000001</v>
      </c>
      <c r="E4" s="1">
        <v>26.487915000000001</v>
      </c>
      <c r="F4" s="1">
        <v>12.311348000000001</v>
      </c>
      <c r="G4" s="1">
        <v>865765322</v>
      </c>
    </row>
    <row r="5" spans="1:7" x14ac:dyDescent="0.35">
      <c r="A5" s="2">
        <v>41730</v>
      </c>
      <c r="B5" s="1">
        <v>26.442598</v>
      </c>
      <c r="C5" s="1">
        <v>27.5</v>
      </c>
      <c r="D5" s="1">
        <v>25.92145</v>
      </c>
      <c r="E5" s="1">
        <v>26.963744999999999</v>
      </c>
      <c r="F5" s="1">
        <v>12.532506</v>
      </c>
      <c r="G5" s="1">
        <v>804230436</v>
      </c>
    </row>
    <row r="6" spans="1:7" x14ac:dyDescent="0.35">
      <c r="A6" s="2">
        <v>41760</v>
      </c>
      <c r="B6" s="1">
        <v>27.001511000000001</v>
      </c>
      <c r="C6" s="1">
        <v>27.839877999999999</v>
      </c>
      <c r="D6" s="1">
        <v>26.435044999999999</v>
      </c>
      <c r="E6" s="1">
        <v>26.790030000000002</v>
      </c>
      <c r="F6" s="1">
        <v>12.669181</v>
      </c>
      <c r="G6" s="1">
        <v>713226223</v>
      </c>
    </row>
    <row r="7" spans="1:7" x14ac:dyDescent="0.35">
      <c r="A7" s="2">
        <v>41791</v>
      </c>
      <c r="B7" s="1">
        <v>26.812688999999999</v>
      </c>
      <c r="C7" s="1">
        <v>27.001511000000001</v>
      </c>
      <c r="D7" s="1">
        <v>26.148035</v>
      </c>
      <c r="E7" s="1">
        <v>26.706949000000002</v>
      </c>
      <c r="F7" s="1">
        <v>12.62989</v>
      </c>
      <c r="G7" s="1">
        <v>532948527</v>
      </c>
    </row>
    <row r="8" spans="1:7" x14ac:dyDescent="0.35">
      <c r="A8" s="2">
        <v>41821</v>
      </c>
      <c r="B8" s="1">
        <v>26.608761000000001</v>
      </c>
      <c r="C8" s="1">
        <v>28.308157000000001</v>
      </c>
      <c r="D8" s="1">
        <v>26.457705000000001</v>
      </c>
      <c r="E8" s="1">
        <v>26.880665</v>
      </c>
      <c r="F8" s="1">
        <v>12.712043</v>
      </c>
      <c r="G8" s="1">
        <v>686766214</v>
      </c>
    </row>
    <row r="9" spans="1:7" x14ac:dyDescent="0.35">
      <c r="A9" s="2">
        <v>41852</v>
      </c>
      <c r="B9" s="1">
        <v>27.024170000000002</v>
      </c>
      <c r="C9" s="1">
        <v>27.054379999999998</v>
      </c>
      <c r="D9" s="1">
        <v>25.808157000000001</v>
      </c>
      <c r="E9" s="1">
        <v>26.404834999999999</v>
      </c>
      <c r="F9" s="1">
        <v>12.701782</v>
      </c>
      <c r="G9" s="1">
        <v>502774304</v>
      </c>
    </row>
    <row r="10" spans="1:7" x14ac:dyDescent="0.35">
      <c r="A10" s="2">
        <v>41883</v>
      </c>
      <c r="B10" s="1">
        <v>26.382175</v>
      </c>
      <c r="C10" s="1">
        <v>26.850452000000001</v>
      </c>
      <c r="D10" s="1">
        <v>25.951661999999999</v>
      </c>
      <c r="E10" s="1">
        <v>26.616313999999999</v>
      </c>
      <c r="F10" s="1">
        <v>12.803521</v>
      </c>
      <c r="G10" s="1">
        <v>454458630</v>
      </c>
    </row>
    <row r="11" spans="1:7" x14ac:dyDescent="0.35">
      <c r="A11" s="2">
        <v>41913</v>
      </c>
      <c r="B11" s="1">
        <v>26.503021</v>
      </c>
      <c r="C11" s="1">
        <v>27.311178000000002</v>
      </c>
      <c r="D11" s="1">
        <v>25</v>
      </c>
      <c r="E11" s="1">
        <v>26.314198999999999</v>
      </c>
      <c r="F11" s="1">
        <v>12.658186000000001</v>
      </c>
      <c r="G11" s="1">
        <v>802942182</v>
      </c>
    </row>
    <row r="12" spans="1:7" x14ac:dyDescent="0.35">
      <c r="A12" s="2">
        <v>41944</v>
      </c>
      <c r="B12" s="1">
        <v>26.412388</v>
      </c>
      <c r="C12" s="1">
        <v>27.303625</v>
      </c>
      <c r="D12" s="1">
        <v>25.845921000000001</v>
      </c>
      <c r="E12" s="1">
        <v>26.722054</v>
      </c>
      <c r="F12" s="1">
        <v>13.079858</v>
      </c>
      <c r="G12" s="1">
        <v>482267396</v>
      </c>
    </row>
    <row r="13" spans="1:7" x14ac:dyDescent="0.35">
      <c r="A13" s="2">
        <v>41974</v>
      </c>
      <c r="B13" s="1">
        <v>26.646526000000001</v>
      </c>
      <c r="C13" s="1">
        <v>26.714502</v>
      </c>
      <c r="D13" s="1">
        <v>24.222054</v>
      </c>
      <c r="E13" s="1">
        <v>25.370090000000001</v>
      </c>
      <c r="F13" s="1">
        <v>12.418101999999999</v>
      </c>
      <c r="G13" s="1">
        <v>762729921</v>
      </c>
    </row>
    <row r="14" spans="1:7" x14ac:dyDescent="0.35">
      <c r="A14" s="2">
        <v>42005</v>
      </c>
      <c r="B14" s="1">
        <v>25.370090000000001</v>
      </c>
      <c r="C14" s="1">
        <v>25.853473999999999</v>
      </c>
      <c r="D14" s="1">
        <v>24.478850999999999</v>
      </c>
      <c r="E14" s="1">
        <v>24.864048</v>
      </c>
      <c r="F14" s="1">
        <v>12.170403</v>
      </c>
      <c r="G14" s="1">
        <v>786781175</v>
      </c>
    </row>
    <row r="15" spans="1:7" x14ac:dyDescent="0.35">
      <c r="A15" s="2">
        <v>42036</v>
      </c>
      <c r="B15" s="1">
        <v>25.158608999999998</v>
      </c>
      <c r="C15" s="1">
        <v>26.487915000000001</v>
      </c>
      <c r="D15" s="1">
        <v>24.773415</v>
      </c>
      <c r="E15" s="1">
        <v>26.102717999999999</v>
      </c>
      <c r="F15" s="1">
        <v>13.017803000000001</v>
      </c>
      <c r="G15" s="1">
        <v>587347318</v>
      </c>
    </row>
    <row r="16" spans="1:7" x14ac:dyDescent="0.35">
      <c r="A16" s="2">
        <v>42064</v>
      </c>
      <c r="B16" s="1">
        <v>26.102717999999999</v>
      </c>
      <c r="C16" s="1">
        <v>26.170694000000001</v>
      </c>
      <c r="D16" s="1">
        <v>24.561934000000001</v>
      </c>
      <c r="E16" s="1">
        <v>24.660122000000001</v>
      </c>
      <c r="F16" s="1">
        <v>12.298359</v>
      </c>
      <c r="G16" s="1">
        <v>763556095</v>
      </c>
    </row>
    <row r="17" spans="1:7" x14ac:dyDescent="0.35">
      <c r="A17" s="2">
        <v>42095</v>
      </c>
      <c r="B17" s="1">
        <v>24.637463</v>
      </c>
      <c r="C17" s="1">
        <v>26.608761000000001</v>
      </c>
      <c r="D17" s="1">
        <v>24.448640999999999</v>
      </c>
      <c r="E17" s="1">
        <v>26.163141</v>
      </c>
      <c r="F17" s="1">
        <v>13.047931999999999</v>
      </c>
      <c r="G17" s="1">
        <v>805129433</v>
      </c>
    </row>
    <row r="18" spans="1:7" x14ac:dyDescent="0.35">
      <c r="A18" s="2">
        <v>42125</v>
      </c>
      <c r="B18" s="1">
        <v>26.102717999999999</v>
      </c>
      <c r="C18" s="1">
        <v>26.601208</v>
      </c>
      <c r="D18" s="1">
        <v>24.947130000000001</v>
      </c>
      <c r="E18" s="1">
        <v>26.087612</v>
      </c>
      <c r="F18" s="1">
        <v>13.259088</v>
      </c>
      <c r="G18" s="1">
        <v>844500424</v>
      </c>
    </row>
    <row r="19" spans="1:7" x14ac:dyDescent="0.35">
      <c r="A19" s="2">
        <v>42156</v>
      </c>
      <c r="B19" s="1">
        <v>26.080058999999999</v>
      </c>
      <c r="C19" s="1">
        <v>27.53021</v>
      </c>
      <c r="D19" s="1">
        <v>25.861027</v>
      </c>
      <c r="E19" s="1">
        <v>26.827794999999998</v>
      </c>
      <c r="F19" s="1">
        <v>13.635286000000001</v>
      </c>
      <c r="G19" s="1">
        <v>979702539</v>
      </c>
    </row>
    <row r="20" spans="1:7" x14ac:dyDescent="0.35">
      <c r="A20" s="2">
        <v>42186</v>
      </c>
      <c r="B20" s="1">
        <v>26.880665</v>
      </c>
      <c r="C20" s="1">
        <v>27.137463</v>
      </c>
      <c r="D20" s="1">
        <v>25.574017999999999</v>
      </c>
      <c r="E20" s="1">
        <v>26.238669999999999</v>
      </c>
      <c r="F20" s="1">
        <v>13.335861</v>
      </c>
      <c r="G20" s="1">
        <v>1002937415</v>
      </c>
    </row>
    <row r="21" spans="1:7" x14ac:dyDescent="0.35">
      <c r="A21" s="2">
        <v>42217</v>
      </c>
      <c r="B21" s="1">
        <v>26.397282000000001</v>
      </c>
      <c r="C21" s="1">
        <v>26.450151000000002</v>
      </c>
      <c r="D21" s="1">
        <v>23.391238999999999</v>
      </c>
      <c r="E21" s="1">
        <v>25.075529</v>
      </c>
      <c r="F21" s="1">
        <v>12.970336</v>
      </c>
      <c r="G21" s="1">
        <v>968188107</v>
      </c>
    </row>
    <row r="22" spans="1:7" x14ac:dyDescent="0.35">
      <c r="A22" s="2">
        <v>42248</v>
      </c>
      <c r="B22" s="1">
        <v>24.622356</v>
      </c>
      <c r="C22" s="1">
        <v>25.302114</v>
      </c>
      <c r="D22" s="1">
        <v>24.055890999999999</v>
      </c>
      <c r="E22" s="1">
        <v>24.607250000000001</v>
      </c>
      <c r="F22" s="1">
        <v>12.728115000000001</v>
      </c>
      <c r="G22" s="1">
        <v>739284398</v>
      </c>
    </row>
    <row r="23" spans="1:7" x14ac:dyDescent="0.35">
      <c r="A23" s="2">
        <v>42278</v>
      </c>
      <c r="B23" s="1">
        <v>24.531721000000001</v>
      </c>
      <c r="C23" s="1">
        <v>26.238669999999999</v>
      </c>
      <c r="D23" s="1">
        <v>24.297582999999999</v>
      </c>
      <c r="E23" s="1">
        <v>25.309667999999999</v>
      </c>
      <c r="F23" s="1">
        <v>13.091442000000001</v>
      </c>
      <c r="G23" s="1">
        <v>741933191</v>
      </c>
    </row>
    <row r="24" spans="1:7" x14ac:dyDescent="0.35">
      <c r="A24" s="2">
        <v>42309</v>
      </c>
      <c r="B24" s="1">
        <v>25.445620000000002</v>
      </c>
      <c r="C24" s="1">
        <v>25.513596</v>
      </c>
      <c r="D24" s="1">
        <v>24.335346000000001</v>
      </c>
      <c r="E24" s="1">
        <v>25.430513000000001</v>
      </c>
      <c r="F24" s="1">
        <v>13.404363</v>
      </c>
      <c r="G24" s="1">
        <v>502312095</v>
      </c>
    </row>
    <row r="25" spans="1:7" x14ac:dyDescent="0.35">
      <c r="A25" s="2">
        <v>42339</v>
      </c>
      <c r="B25" s="1">
        <v>25.513596</v>
      </c>
      <c r="C25" s="1">
        <v>26.427492000000001</v>
      </c>
      <c r="D25" s="1">
        <v>24.932023999999998</v>
      </c>
      <c r="E25" s="1">
        <v>25.989426000000002</v>
      </c>
      <c r="F25" s="1">
        <v>13.698964</v>
      </c>
      <c r="G25" s="1">
        <v>715398246</v>
      </c>
    </row>
    <row r="26" spans="1:7" x14ac:dyDescent="0.35">
      <c r="A26" s="2">
        <v>42370</v>
      </c>
      <c r="B26" s="1">
        <v>25.740181</v>
      </c>
      <c r="C26" s="1">
        <v>27.235648999999999</v>
      </c>
      <c r="D26" s="1">
        <v>25.234138000000002</v>
      </c>
      <c r="E26" s="1">
        <v>27.235648999999999</v>
      </c>
      <c r="F26" s="1">
        <v>14.355842000000001</v>
      </c>
      <c r="G26" s="1">
        <v>897303662</v>
      </c>
    </row>
    <row r="27" spans="1:7" x14ac:dyDescent="0.35">
      <c r="A27" s="2">
        <v>42401</v>
      </c>
      <c r="B27" s="1">
        <v>27.220545000000001</v>
      </c>
      <c r="C27" s="1">
        <v>28.323263000000001</v>
      </c>
      <c r="D27" s="1">
        <v>27.031721000000001</v>
      </c>
      <c r="E27" s="1">
        <v>27.907854</v>
      </c>
      <c r="F27" s="1">
        <v>14.985491</v>
      </c>
      <c r="G27" s="1">
        <v>764294754</v>
      </c>
    </row>
    <row r="28" spans="1:7" x14ac:dyDescent="0.35">
      <c r="A28" s="2">
        <v>42430</v>
      </c>
      <c r="B28" s="1">
        <v>28.021149000000001</v>
      </c>
      <c r="C28" s="1">
        <v>30</v>
      </c>
      <c r="D28" s="1">
        <v>27.990936000000001</v>
      </c>
      <c r="E28" s="1">
        <v>29.584593000000002</v>
      </c>
      <c r="F28" s="1">
        <v>15.885840999999999</v>
      </c>
      <c r="G28" s="1">
        <v>672805956</v>
      </c>
    </row>
    <row r="29" spans="1:7" x14ac:dyDescent="0.35">
      <c r="A29" s="2">
        <v>42461</v>
      </c>
      <c r="B29" s="1">
        <v>29.206949000000002</v>
      </c>
      <c r="C29" s="1">
        <v>29.728097999999999</v>
      </c>
      <c r="D29" s="1">
        <v>28.496979</v>
      </c>
      <c r="E29" s="1">
        <v>29.320242</v>
      </c>
      <c r="F29" s="1">
        <v>15.743888999999999</v>
      </c>
      <c r="G29" s="1">
        <v>598880684</v>
      </c>
    </row>
    <row r="30" spans="1:7" x14ac:dyDescent="0.35">
      <c r="A30" s="2">
        <v>42491</v>
      </c>
      <c r="B30" s="1">
        <v>29.358006</v>
      </c>
      <c r="C30" s="1">
        <v>29.962236000000001</v>
      </c>
      <c r="D30" s="1">
        <v>28.527189</v>
      </c>
      <c r="E30" s="1">
        <v>29.569486999999999</v>
      </c>
      <c r="F30" s="1">
        <v>16.139446</v>
      </c>
      <c r="G30" s="1">
        <v>510773779</v>
      </c>
    </row>
    <row r="31" spans="1:7" x14ac:dyDescent="0.35">
      <c r="A31" s="2">
        <v>42522</v>
      </c>
      <c r="B31" s="1">
        <v>29.531721000000001</v>
      </c>
      <c r="C31" s="1">
        <v>32.794562999999997</v>
      </c>
      <c r="D31" s="1">
        <v>29.138973</v>
      </c>
      <c r="E31" s="1">
        <v>32.635952000000003</v>
      </c>
      <c r="F31" s="1">
        <v>17.813171000000001</v>
      </c>
      <c r="G31" s="1">
        <v>690927151</v>
      </c>
    </row>
    <row r="32" spans="1:7" x14ac:dyDescent="0.35">
      <c r="A32" s="2">
        <v>42552</v>
      </c>
      <c r="B32" s="1">
        <v>32.635952000000003</v>
      </c>
      <c r="C32" s="1">
        <v>33.149548000000003</v>
      </c>
      <c r="D32" s="1">
        <v>31.495467999999999</v>
      </c>
      <c r="E32" s="1">
        <v>32.696376999999998</v>
      </c>
      <c r="F32" s="1">
        <v>17.846157000000002</v>
      </c>
      <c r="G32" s="1">
        <v>544892066</v>
      </c>
    </row>
    <row r="33" spans="1:7" x14ac:dyDescent="0.35">
      <c r="A33" s="2">
        <v>42583</v>
      </c>
      <c r="B33" s="1">
        <v>32.666164000000002</v>
      </c>
      <c r="C33" s="1">
        <v>32.854984000000002</v>
      </c>
      <c r="D33" s="1">
        <v>30.626888000000001</v>
      </c>
      <c r="E33" s="1">
        <v>30.876132999999999</v>
      </c>
      <c r="F33" s="1">
        <v>17.103373999999999</v>
      </c>
      <c r="G33" s="1">
        <v>548467134</v>
      </c>
    </row>
    <row r="34" spans="1:7" x14ac:dyDescent="0.35">
      <c r="A34" s="2">
        <v>42614</v>
      </c>
      <c r="B34" s="1">
        <v>30.853473999999999</v>
      </c>
      <c r="C34" s="1">
        <v>31.495467999999999</v>
      </c>
      <c r="D34" s="1">
        <v>29.871600999999998</v>
      </c>
      <c r="E34" s="1">
        <v>30.672205000000002</v>
      </c>
      <c r="F34" s="1">
        <v>16.990410000000001</v>
      </c>
      <c r="G34" s="1">
        <v>592623194</v>
      </c>
    </row>
    <row r="35" spans="1:7" x14ac:dyDescent="0.35">
      <c r="A35" s="2">
        <v>42644</v>
      </c>
      <c r="B35" s="1">
        <v>30.679758</v>
      </c>
      <c r="C35" s="1">
        <v>30.996979</v>
      </c>
      <c r="D35" s="1">
        <v>27.394259999999999</v>
      </c>
      <c r="E35" s="1">
        <v>27.787008</v>
      </c>
      <c r="F35" s="1">
        <v>15.392201</v>
      </c>
      <c r="G35" s="1">
        <v>826357125</v>
      </c>
    </row>
    <row r="36" spans="1:7" x14ac:dyDescent="0.35">
      <c r="A36" s="2">
        <v>42675</v>
      </c>
      <c r="B36" s="1">
        <v>27.92296</v>
      </c>
      <c r="C36" s="1">
        <v>29.962236000000001</v>
      </c>
      <c r="D36" s="1">
        <v>27.265861999999998</v>
      </c>
      <c r="E36" s="1">
        <v>29.176736999999999</v>
      </c>
      <c r="F36" s="1">
        <v>16.423613</v>
      </c>
      <c r="G36" s="1">
        <v>662728997</v>
      </c>
    </row>
    <row r="37" spans="1:7" x14ac:dyDescent="0.35">
      <c r="A37" s="2">
        <v>42705</v>
      </c>
      <c r="B37" s="1">
        <v>29.176736999999999</v>
      </c>
      <c r="C37" s="1">
        <v>32.356495000000002</v>
      </c>
      <c r="D37" s="1">
        <v>28.821753000000001</v>
      </c>
      <c r="E37" s="1">
        <v>32.122356000000003</v>
      </c>
      <c r="F37" s="1">
        <v>18.081707000000002</v>
      </c>
      <c r="G37" s="1">
        <v>563979119</v>
      </c>
    </row>
    <row r="38" spans="1:7" x14ac:dyDescent="0.35">
      <c r="A38" s="2">
        <v>42736</v>
      </c>
      <c r="B38" s="1">
        <v>32.243201999999997</v>
      </c>
      <c r="C38" s="1">
        <v>32.5</v>
      </c>
      <c r="D38" s="1">
        <v>30.392749999999999</v>
      </c>
      <c r="E38" s="1">
        <v>31.842898999999999</v>
      </c>
      <c r="F38" s="1">
        <v>17.924399999999999</v>
      </c>
      <c r="G38" s="1">
        <v>609919931</v>
      </c>
    </row>
    <row r="39" spans="1:7" x14ac:dyDescent="0.35">
      <c r="A39" s="2">
        <v>42767</v>
      </c>
      <c r="B39" s="1">
        <v>31.933534999999999</v>
      </c>
      <c r="C39" s="1">
        <v>32.069485</v>
      </c>
      <c r="D39" s="1">
        <v>30.521149000000001</v>
      </c>
      <c r="E39" s="1">
        <v>31.563444</v>
      </c>
      <c r="F39" s="1">
        <v>18.041526999999999</v>
      </c>
      <c r="G39" s="1">
        <v>493171199</v>
      </c>
    </row>
    <row r="40" spans="1:7" x14ac:dyDescent="0.35">
      <c r="A40" s="2">
        <v>42795</v>
      </c>
      <c r="B40" s="1">
        <v>31.555890999999999</v>
      </c>
      <c r="C40" s="1">
        <v>32.250754999999998</v>
      </c>
      <c r="D40" s="1">
        <v>31.163141</v>
      </c>
      <c r="E40" s="1">
        <v>31.382175</v>
      </c>
      <c r="F40" s="1">
        <v>17.937913999999999</v>
      </c>
      <c r="G40" s="1">
        <v>503222214</v>
      </c>
    </row>
    <row r="41" spans="1:7" x14ac:dyDescent="0.35">
      <c r="A41" s="2">
        <v>42826</v>
      </c>
      <c r="B41" s="1">
        <v>31.419941000000001</v>
      </c>
      <c r="C41" s="1">
        <v>31.548338000000001</v>
      </c>
      <c r="D41" s="1">
        <v>29.848943999999999</v>
      </c>
      <c r="E41" s="1">
        <v>29.932023999999998</v>
      </c>
      <c r="F41" s="1">
        <v>17.109014999999999</v>
      </c>
      <c r="G41" s="1">
        <v>543834455</v>
      </c>
    </row>
    <row r="42" spans="1:7" x14ac:dyDescent="0.35">
      <c r="A42" s="2">
        <v>42856</v>
      </c>
      <c r="B42" s="1">
        <v>29.96979</v>
      </c>
      <c r="C42" s="1">
        <v>29.984894000000001</v>
      </c>
      <c r="D42" s="1">
        <v>28.285498</v>
      </c>
      <c r="E42" s="1">
        <v>29.101208</v>
      </c>
      <c r="F42" s="1">
        <v>16.898223999999999</v>
      </c>
      <c r="G42" s="1">
        <v>618547646</v>
      </c>
    </row>
    <row r="43" spans="1:7" x14ac:dyDescent="0.35">
      <c r="A43" s="2">
        <v>42887</v>
      </c>
      <c r="B43" s="1">
        <v>29.214502</v>
      </c>
      <c r="C43" s="1">
        <v>29.735648999999999</v>
      </c>
      <c r="D43" s="1">
        <v>28.353473999999999</v>
      </c>
      <c r="E43" s="1">
        <v>28.496979</v>
      </c>
      <c r="F43" s="1">
        <v>16.547367000000001</v>
      </c>
      <c r="G43" s="1">
        <v>578628648</v>
      </c>
    </row>
    <row r="44" spans="1:7" x14ac:dyDescent="0.35">
      <c r="A44" s="2">
        <v>42917</v>
      </c>
      <c r="B44" s="1">
        <v>28.580058999999999</v>
      </c>
      <c r="C44" s="1">
        <v>29.962236000000001</v>
      </c>
      <c r="D44" s="1">
        <v>27.046827</v>
      </c>
      <c r="E44" s="1">
        <v>29.456194</v>
      </c>
      <c r="F44" s="1">
        <v>17.104361000000001</v>
      </c>
      <c r="G44" s="1">
        <v>751078720</v>
      </c>
    </row>
    <row r="45" spans="1:7" x14ac:dyDescent="0.35">
      <c r="A45" s="2">
        <v>42948</v>
      </c>
      <c r="B45" s="1">
        <v>29.645015999999998</v>
      </c>
      <c r="C45" s="1">
        <v>29.660122000000001</v>
      </c>
      <c r="D45" s="1">
        <v>28.096678000000001</v>
      </c>
      <c r="E45" s="1">
        <v>28.293050999999998</v>
      </c>
      <c r="F45" s="1">
        <v>16.713398000000002</v>
      </c>
      <c r="G45" s="1">
        <v>539767129</v>
      </c>
    </row>
    <row r="46" spans="1:7" x14ac:dyDescent="0.35">
      <c r="A46" s="2">
        <v>42979</v>
      </c>
      <c r="B46" s="1">
        <v>28.391238999999999</v>
      </c>
      <c r="C46" s="1">
        <v>29.690332000000001</v>
      </c>
      <c r="D46" s="1">
        <v>26.510573999999998</v>
      </c>
      <c r="E46" s="1">
        <v>29.584593000000002</v>
      </c>
      <c r="F46" s="1">
        <v>17.476341000000001</v>
      </c>
      <c r="G46" s="1">
        <v>746143246</v>
      </c>
    </row>
    <row r="47" spans="1:7" x14ac:dyDescent="0.35">
      <c r="A47" s="2">
        <v>43009</v>
      </c>
      <c r="B47" s="1">
        <v>29.607250000000001</v>
      </c>
      <c r="C47" s="1">
        <v>30.060423</v>
      </c>
      <c r="D47" s="1">
        <v>25.173715999999999</v>
      </c>
      <c r="E47" s="1">
        <v>25.415406999999998</v>
      </c>
      <c r="F47" s="1">
        <v>15.013502000000001</v>
      </c>
      <c r="G47" s="1">
        <v>1087669972</v>
      </c>
    </row>
    <row r="48" spans="1:7" x14ac:dyDescent="0.35">
      <c r="A48" s="2">
        <v>43040</v>
      </c>
      <c r="B48" s="1">
        <v>25.574017999999999</v>
      </c>
      <c r="C48" s="1">
        <v>27.870090000000001</v>
      </c>
      <c r="D48" s="1">
        <v>24.584593000000002</v>
      </c>
      <c r="E48" s="1">
        <v>27.477340999999999</v>
      </c>
      <c r="F48" s="1">
        <v>16.502507999999999</v>
      </c>
      <c r="G48" s="1">
        <v>1164302431</v>
      </c>
    </row>
    <row r="49" spans="1:7" x14ac:dyDescent="0.35">
      <c r="A49" s="2">
        <v>43070</v>
      </c>
      <c r="B49" s="1">
        <v>27.454682999999999</v>
      </c>
      <c r="C49" s="1">
        <v>29.705438999999998</v>
      </c>
      <c r="D49" s="1">
        <v>27.046827</v>
      </c>
      <c r="E49" s="1">
        <v>29.365559000000001</v>
      </c>
      <c r="F49" s="1">
        <v>17.636551000000001</v>
      </c>
      <c r="G49" s="1">
        <v>779347579</v>
      </c>
    </row>
    <row r="50" spans="1:7" x14ac:dyDescent="0.35">
      <c r="A50" s="2">
        <v>43101</v>
      </c>
      <c r="B50" s="1">
        <v>29.501511000000001</v>
      </c>
      <c r="C50" s="1">
        <v>29.501511000000001</v>
      </c>
      <c r="D50" s="1">
        <v>27.432023999999998</v>
      </c>
      <c r="E50" s="1">
        <v>28.285498</v>
      </c>
      <c r="F50" s="1">
        <v>16.987881000000002</v>
      </c>
      <c r="G50" s="1">
        <v>837564914</v>
      </c>
    </row>
    <row r="51" spans="1:7" x14ac:dyDescent="0.35">
      <c r="A51" s="2">
        <v>43132</v>
      </c>
      <c r="B51" s="1">
        <v>29.086103000000001</v>
      </c>
      <c r="C51" s="1">
        <v>29.675225999999999</v>
      </c>
      <c r="D51" s="1">
        <v>26.457705000000001</v>
      </c>
      <c r="E51" s="1">
        <v>27.416917999999999</v>
      </c>
      <c r="F51" s="1">
        <v>16.756226000000002</v>
      </c>
      <c r="G51" s="1">
        <v>818830051</v>
      </c>
    </row>
    <row r="52" spans="1:7" x14ac:dyDescent="0.35">
      <c r="A52" s="2">
        <v>43160</v>
      </c>
      <c r="B52" s="1">
        <v>27.424471</v>
      </c>
      <c r="C52" s="1">
        <v>28.557402</v>
      </c>
      <c r="D52" s="1">
        <v>26.012084999999999</v>
      </c>
      <c r="E52" s="1">
        <v>26.925982000000001</v>
      </c>
      <c r="F52" s="1">
        <v>16.456181000000001</v>
      </c>
      <c r="G52" s="1">
        <v>671206169</v>
      </c>
    </row>
    <row r="53" spans="1:7" x14ac:dyDescent="0.35">
      <c r="A53" s="2">
        <v>43191</v>
      </c>
      <c r="B53" s="1">
        <v>26.873111999999999</v>
      </c>
      <c r="C53" s="1">
        <v>27.484894000000001</v>
      </c>
      <c r="D53" s="1">
        <v>24.524170000000002</v>
      </c>
      <c r="E53" s="1">
        <v>24.697886</v>
      </c>
      <c r="F53" s="1">
        <v>15.094450999999999</v>
      </c>
      <c r="G53" s="1">
        <v>869468550</v>
      </c>
    </row>
    <row r="54" spans="1:7" x14ac:dyDescent="0.35">
      <c r="A54" s="2">
        <v>43221</v>
      </c>
      <c r="B54" s="1">
        <v>24.735648999999999</v>
      </c>
      <c r="C54" s="1">
        <v>24.856494999999999</v>
      </c>
      <c r="D54" s="1">
        <v>23.542294999999999</v>
      </c>
      <c r="E54" s="1">
        <v>24.410875000000001</v>
      </c>
      <c r="F54" s="1">
        <v>15.201479000000001</v>
      </c>
      <c r="G54" s="1">
        <v>844593634</v>
      </c>
    </row>
    <row r="55" spans="1:7" x14ac:dyDescent="0.35">
      <c r="A55" s="2">
        <v>43252</v>
      </c>
      <c r="B55" s="1">
        <v>24.531721000000001</v>
      </c>
      <c r="C55" s="1">
        <v>26.080058999999999</v>
      </c>
      <c r="D55" s="1">
        <v>23.716011000000002</v>
      </c>
      <c r="E55" s="1">
        <v>24.252265999999999</v>
      </c>
      <c r="F55" s="1">
        <v>15.102714000000001</v>
      </c>
      <c r="G55" s="1">
        <v>1628024559</v>
      </c>
    </row>
    <row r="56" spans="1:7" x14ac:dyDescent="0.35">
      <c r="A56" s="2">
        <v>43282</v>
      </c>
      <c r="B56" s="1">
        <v>24.290030000000002</v>
      </c>
      <c r="C56" s="1">
        <v>24.773415</v>
      </c>
      <c r="D56" s="1">
        <v>22.756798</v>
      </c>
      <c r="E56" s="1">
        <v>24.146526000000001</v>
      </c>
      <c r="F56" s="1">
        <v>15.036864</v>
      </c>
      <c r="G56" s="1">
        <v>1266924744</v>
      </c>
    </row>
    <row r="57" spans="1:7" x14ac:dyDescent="0.35">
      <c r="A57" s="2">
        <v>43313</v>
      </c>
      <c r="B57" s="1">
        <v>24.320242</v>
      </c>
      <c r="C57" s="1">
        <v>25.362537</v>
      </c>
      <c r="D57" s="1">
        <v>23.957705000000001</v>
      </c>
      <c r="E57" s="1">
        <v>24.123867000000001</v>
      </c>
      <c r="F57" s="1">
        <v>15.333356999999999</v>
      </c>
      <c r="G57" s="1">
        <v>768886390</v>
      </c>
    </row>
    <row r="58" spans="1:7" x14ac:dyDescent="0.35">
      <c r="A58" s="2">
        <v>43344</v>
      </c>
      <c r="B58" s="1">
        <v>24.003021</v>
      </c>
      <c r="C58" s="1">
        <v>25.891238999999999</v>
      </c>
      <c r="D58" s="1">
        <v>23.776436</v>
      </c>
      <c r="E58" s="1">
        <v>25.362537</v>
      </c>
      <c r="F58" s="1">
        <v>16.12067</v>
      </c>
      <c r="G58" s="1">
        <v>880875867</v>
      </c>
    </row>
    <row r="59" spans="1:7" x14ac:dyDescent="0.35">
      <c r="A59" s="2">
        <v>43374</v>
      </c>
      <c r="B59" s="1">
        <v>25.42296</v>
      </c>
      <c r="C59" s="1">
        <v>25.906343</v>
      </c>
      <c r="D59" s="1">
        <v>21.790030000000002</v>
      </c>
      <c r="E59" s="1">
        <v>23.172205000000002</v>
      </c>
      <c r="F59" s="1">
        <v>14.728472999999999</v>
      </c>
      <c r="G59" s="1">
        <v>1316043024</v>
      </c>
    </row>
    <row r="60" spans="1:7" x14ac:dyDescent="0.35">
      <c r="A60" s="2">
        <v>43405</v>
      </c>
      <c r="B60" s="1">
        <v>23.406343</v>
      </c>
      <c r="C60" s="1">
        <v>23.738669999999999</v>
      </c>
      <c r="D60" s="1">
        <v>22.167673000000001</v>
      </c>
      <c r="E60" s="1">
        <v>23.595165000000001</v>
      </c>
      <c r="F60" s="1">
        <v>15.294138999999999</v>
      </c>
      <c r="G60" s="1">
        <v>924776398</v>
      </c>
    </row>
    <row r="61" spans="1:7" x14ac:dyDescent="0.35">
      <c r="A61" s="2">
        <v>43435</v>
      </c>
      <c r="B61" s="1">
        <v>23.972811</v>
      </c>
      <c r="C61" s="1">
        <v>24.176736999999999</v>
      </c>
      <c r="D61" s="1">
        <v>20.241692</v>
      </c>
      <c r="E61" s="1">
        <v>21.555890999999999</v>
      </c>
      <c r="F61" s="1">
        <v>13.972303</v>
      </c>
      <c r="G61" s="1">
        <v>1268699299</v>
      </c>
    </row>
    <row r="62" spans="1:7" x14ac:dyDescent="0.35">
      <c r="A62" s="2">
        <v>43466</v>
      </c>
      <c r="B62" s="1">
        <v>21.525680999999999</v>
      </c>
      <c r="C62" s="1">
        <v>23.700907000000001</v>
      </c>
      <c r="D62" s="1">
        <v>21.374621999999999</v>
      </c>
      <c r="E62" s="1">
        <v>22.703925999999999</v>
      </c>
      <c r="F62" s="1">
        <v>14.716443999999999</v>
      </c>
      <c r="G62" s="1">
        <v>1035320203</v>
      </c>
    </row>
    <row r="63" spans="1:7" x14ac:dyDescent="0.35">
      <c r="A63" s="2">
        <v>43497</v>
      </c>
      <c r="B63" s="1">
        <v>22.817221</v>
      </c>
      <c r="C63" s="1">
        <v>23.738669999999999</v>
      </c>
      <c r="D63" s="1">
        <v>21.842898999999999</v>
      </c>
      <c r="E63" s="1">
        <v>23.504532000000001</v>
      </c>
      <c r="F63" s="1">
        <v>15.571529</v>
      </c>
      <c r="G63" s="1">
        <v>734370370</v>
      </c>
    </row>
    <row r="64" spans="1:7" x14ac:dyDescent="0.35">
      <c r="A64" s="2">
        <v>43525</v>
      </c>
      <c r="B64" s="1">
        <v>23.564955000000001</v>
      </c>
      <c r="C64" s="1">
        <v>23.897282000000001</v>
      </c>
      <c r="D64" s="1">
        <v>22.409367</v>
      </c>
      <c r="E64" s="1">
        <v>23.685801000000001</v>
      </c>
      <c r="F64" s="1">
        <v>15.691621</v>
      </c>
      <c r="G64" s="1">
        <v>809223372</v>
      </c>
    </row>
    <row r="65" spans="1:7" x14ac:dyDescent="0.35">
      <c r="A65" s="2">
        <v>43556</v>
      </c>
      <c r="B65" s="1">
        <v>23.867069000000001</v>
      </c>
      <c r="C65" s="1">
        <v>24.561934000000001</v>
      </c>
      <c r="D65" s="1">
        <v>22.696375</v>
      </c>
      <c r="E65" s="1">
        <v>23.383686000000001</v>
      </c>
      <c r="F65" s="1">
        <v>15.491474999999999</v>
      </c>
      <c r="G65" s="1">
        <v>875160822</v>
      </c>
    </row>
    <row r="66" spans="1:7" x14ac:dyDescent="0.35">
      <c r="A66" s="2">
        <v>43586</v>
      </c>
      <c r="B66" s="1">
        <v>23.451661999999999</v>
      </c>
      <c r="C66" s="1">
        <v>24.984894000000001</v>
      </c>
      <c r="D66" s="1">
        <v>22.756798</v>
      </c>
      <c r="E66" s="1">
        <v>23.096678000000001</v>
      </c>
      <c r="F66" s="1">
        <v>15.627114000000001</v>
      </c>
      <c r="G66" s="1">
        <v>816153717</v>
      </c>
    </row>
    <row r="67" spans="1:7" x14ac:dyDescent="0.35">
      <c r="A67" s="2">
        <v>43617</v>
      </c>
      <c r="B67" s="1">
        <v>23.202417000000001</v>
      </c>
      <c r="C67" s="1">
        <v>25.339877999999999</v>
      </c>
      <c r="D67" s="1">
        <v>23.172205000000002</v>
      </c>
      <c r="E67" s="1">
        <v>25.309667999999999</v>
      </c>
      <c r="F67" s="1">
        <v>17.124416</v>
      </c>
      <c r="G67" s="1">
        <v>679868042</v>
      </c>
    </row>
    <row r="68" spans="1:7" x14ac:dyDescent="0.35">
      <c r="A68" s="2">
        <v>43647</v>
      </c>
      <c r="B68" s="1">
        <v>25.536255000000001</v>
      </c>
      <c r="C68" s="1">
        <v>26.163141</v>
      </c>
      <c r="D68" s="1">
        <v>23.806646000000001</v>
      </c>
      <c r="E68" s="1">
        <v>25.717524000000001</v>
      </c>
      <c r="F68" s="1">
        <v>17.400364</v>
      </c>
      <c r="G68" s="1">
        <v>891283965</v>
      </c>
    </row>
    <row r="69" spans="1:7" x14ac:dyDescent="0.35">
      <c r="A69" s="2">
        <v>43678</v>
      </c>
      <c r="B69" s="1">
        <v>26.042294999999999</v>
      </c>
      <c r="C69" s="1">
        <v>26.812688999999999</v>
      </c>
      <c r="D69" s="1">
        <v>25.067976000000002</v>
      </c>
      <c r="E69" s="1">
        <v>26.631419999999999</v>
      </c>
      <c r="F69" s="1">
        <v>18.381087999999998</v>
      </c>
      <c r="G69" s="1">
        <v>834448749</v>
      </c>
    </row>
    <row r="70" spans="1:7" x14ac:dyDescent="0.35">
      <c r="A70" s="2">
        <v>43709</v>
      </c>
      <c r="B70" s="1">
        <v>26.495467999999999</v>
      </c>
      <c r="C70" s="1">
        <v>29.267372000000002</v>
      </c>
      <c r="D70" s="1">
        <v>26.374621999999999</v>
      </c>
      <c r="E70" s="1">
        <v>28.580058999999999</v>
      </c>
      <c r="F70" s="1">
        <v>19.726047999999999</v>
      </c>
      <c r="G70" s="1">
        <v>1012501065</v>
      </c>
    </row>
    <row r="71" spans="1:7" x14ac:dyDescent="0.35">
      <c r="A71" s="2">
        <v>43739</v>
      </c>
      <c r="B71" s="1">
        <v>28.663141</v>
      </c>
      <c r="C71" s="1">
        <v>29.358006</v>
      </c>
      <c r="D71" s="1">
        <v>27.598185999999998</v>
      </c>
      <c r="E71" s="1">
        <v>29.070996999999998</v>
      </c>
      <c r="F71" s="1">
        <v>20.064893999999999</v>
      </c>
      <c r="G71" s="1">
        <v>853834224</v>
      </c>
    </row>
    <row r="72" spans="1:7" x14ac:dyDescent="0.35">
      <c r="A72" s="2">
        <v>43770</v>
      </c>
      <c r="B72" s="1">
        <v>29.418427999999999</v>
      </c>
      <c r="C72" s="1">
        <v>29.984894000000001</v>
      </c>
      <c r="D72" s="1">
        <v>27.492446999999999</v>
      </c>
      <c r="E72" s="1">
        <v>28.232627999999998</v>
      </c>
      <c r="F72" s="1">
        <v>19.843754000000001</v>
      </c>
      <c r="G72" s="1">
        <v>802378688</v>
      </c>
    </row>
    <row r="73" spans="1:7" x14ac:dyDescent="0.35">
      <c r="A73" s="2">
        <v>43800</v>
      </c>
      <c r="B73" s="1">
        <v>28.308157000000001</v>
      </c>
      <c r="C73" s="1">
        <v>29.780968000000001</v>
      </c>
      <c r="D73" s="1">
        <v>27.877644</v>
      </c>
      <c r="E73" s="1">
        <v>29.516617</v>
      </c>
      <c r="F73" s="1">
        <v>20.746221999999999</v>
      </c>
      <c r="G73" s="1">
        <v>679722535</v>
      </c>
    </row>
    <row r="74" spans="1:7" x14ac:dyDescent="0.35">
      <c r="A74" s="2">
        <v>43831</v>
      </c>
      <c r="B74" s="1">
        <v>29.57704</v>
      </c>
      <c r="C74" s="1">
        <v>29.871600999999998</v>
      </c>
      <c r="D74" s="1">
        <v>27.432023999999998</v>
      </c>
      <c r="E74" s="1">
        <v>28.413896999999999</v>
      </c>
      <c r="F74" s="1">
        <v>19.971159</v>
      </c>
      <c r="G74" s="1">
        <v>982957591</v>
      </c>
    </row>
    <row r="75" spans="1:7" x14ac:dyDescent="0.35">
      <c r="A75" s="2">
        <v>43862</v>
      </c>
      <c r="B75" s="1">
        <v>28.670694000000001</v>
      </c>
      <c r="C75" s="1">
        <v>29.320242</v>
      </c>
      <c r="D75" s="1">
        <v>24.932023999999998</v>
      </c>
      <c r="E75" s="1">
        <v>26.601208</v>
      </c>
      <c r="F75" s="1">
        <v>19.029862999999999</v>
      </c>
      <c r="G75" s="1">
        <v>922054388</v>
      </c>
    </row>
    <row r="76" spans="1:7" x14ac:dyDescent="0.35">
      <c r="A76" s="2">
        <v>43891</v>
      </c>
      <c r="B76" s="1">
        <v>26.714502</v>
      </c>
      <c r="C76" s="1">
        <v>28.867069000000001</v>
      </c>
      <c r="D76" s="1">
        <v>19.697886</v>
      </c>
      <c r="E76" s="1">
        <v>22.016617</v>
      </c>
      <c r="F76" s="1">
        <v>15.750159</v>
      </c>
      <c r="G76" s="1">
        <v>1883263293</v>
      </c>
    </row>
    <row r="77" spans="1:7" x14ac:dyDescent="0.35">
      <c r="A77" s="2">
        <v>43922</v>
      </c>
      <c r="B77" s="1">
        <v>21.435044999999999</v>
      </c>
      <c r="C77" s="1">
        <v>24.070996999999998</v>
      </c>
      <c r="D77" s="1">
        <v>20.581572000000001</v>
      </c>
      <c r="E77" s="1">
        <v>23.013596</v>
      </c>
      <c r="F77" s="1">
        <v>16.463373000000001</v>
      </c>
      <c r="G77" s="1">
        <v>1117249324</v>
      </c>
    </row>
    <row r="78" spans="1:7" x14ac:dyDescent="0.35">
      <c r="A78" s="2">
        <v>43952</v>
      </c>
      <c r="B78" s="1">
        <v>23.240181</v>
      </c>
      <c r="C78" s="1">
        <v>24.222054</v>
      </c>
      <c r="D78" s="1">
        <v>20.853473999999999</v>
      </c>
      <c r="E78" s="1">
        <v>23.308157000000001</v>
      </c>
      <c r="F78" s="1">
        <v>17.064674</v>
      </c>
      <c r="G78" s="1">
        <v>959846510</v>
      </c>
    </row>
    <row r="79" spans="1:7" x14ac:dyDescent="0.35">
      <c r="A79" s="2">
        <v>43983</v>
      </c>
      <c r="B79" s="1">
        <v>23.225076999999999</v>
      </c>
      <c r="C79" s="1">
        <v>25.105740000000001</v>
      </c>
      <c r="D79" s="1">
        <v>21.842898999999999</v>
      </c>
      <c r="E79" s="1">
        <v>22.832326999999999</v>
      </c>
      <c r="F79" s="1">
        <v>16.716308999999999</v>
      </c>
      <c r="G79" s="1">
        <v>1170276053</v>
      </c>
    </row>
    <row r="80" spans="1:7" x14ac:dyDescent="0.35">
      <c r="A80" s="2">
        <v>44013</v>
      </c>
      <c r="B80" s="1">
        <v>22.756798</v>
      </c>
      <c r="C80" s="1">
        <v>23.111782000000002</v>
      </c>
      <c r="D80" s="1">
        <v>22.054379999999998</v>
      </c>
      <c r="E80" s="1">
        <v>22.341391000000002</v>
      </c>
      <c r="F80" s="1">
        <v>16.356873</v>
      </c>
      <c r="G80" s="1">
        <v>1003774316</v>
      </c>
    </row>
    <row r="81" spans="1:7" x14ac:dyDescent="0.35">
      <c r="A81" s="2">
        <v>44044</v>
      </c>
      <c r="B81" s="1">
        <v>22.620846</v>
      </c>
      <c r="C81" s="1">
        <v>23.240181</v>
      </c>
      <c r="D81" s="1">
        <v>22.212992</v>
      </c>
      <c r="E81" s="1">
        <v>22.515105999999999</v>
      </c>
      <c r="F81" s="1">
        <v>16.865257</v>
      </c>
      <c r="G81" s="1">
        <v>762810420</v>
      </c>
    </row>
    <row r="82" spans="1:7" x14ac:dyDescent="0.35">
      <c r="A82" s="2">
        <v>44075</v>
      </c>
      <c r="B82" s="1">
        <v>22.462236000000001</v>
      </c>
      <c r="C82" s="1">
        <v>22.794561000000002</v>
      </c>
      <c r="D82" s="1">
        <v>20.959215</v>
      </c>
      <c r="E82" s="1">
        <v>21.533234</v>
      </c>
      <c r="F82" s="1">
        <v>16.129774000000001</v>
      </c>
      <c r="G82" s="1">
        <v>1017387416</v>
      </c>
    </row>
    <row r="83" spans="1:7" x14ac:dyDescent="0.35">
      <c r="A83" s="2">
        <v>44105</v>
      </c>
      <c r="B83" s="1">
        <v>21.540785</v>
      </c>
      <c r="C83" s="1">
        <v>22.024170000000002</v>
      </c>
      <c r="D83" s="1">
        <v>19.901814000000002</v>
      </c>
      <c r="E83" s="1">
        <v>20.407854</v>
      </c>
      <c r="F83" s="1">
        <v>15.286794</v>
      </c>
      <c r="G83" s="1">
        <v>1248679758</v>
      </c>
    </row>
    <row r="84" spans="1:7" x14ac:dyDescent="0.35">
      <c r="A84" s="2">
        <v>44136</v>
      </c>
      <c r="B84" s="1">
        <v>20.694863999999999</v>
      </c>
      <c r="C84" s="1">
        <v>22.235648999999999</v>
      </c>
      <c r="D84" s="1">
        <v>20.287008</v>
      </c>
      <c r="E84" s="1">
        <v>21.714502</v>
      </c>
      <c r="F84" s="1">
        <v>16.663913999999998</v>
      </c>
      <c r="G84" s="1">
        <v>971405428</v>
      </c>
    </row>
    <row r="85" spans="1:7" x14ac:dyDescent="0.35">
      <c r="A85" s="2">
        <v>44166</v>
      </c>
      <c r="B85" s="1">
        <v>21.767372000000002</v>
      </c>
      <c r="C85" s="1">
        <v>24.086103000000001</v>
      </c>
      <c r="D85" s="1">
        <v>21.389728999999999</v>
      </c>
      <c r="E85" s="1">
        <v>21.722054</v>
      </c>
      <c r="F85" s="1">
        <v>16.669712000000001</v>
      </c>
      <c r="G85" s="1">
        <v>1284157530</v>
      </c>
    </row>
    <row r="86" spans="1:7" x14ac:dyDescent="0.35">
      <c r="A86" s="2">
        <v>44197</v>
      </c>
      <c r="B86" s="1">
        <v>22.197886</v>
      </c>
      <c r="C86" s="1">
        <v>22.809667999999999</v>
      </c>
      <c r="D86" s="1">
        <v>21.503021</v>
      </c>
      <c r="E86" s="1">
        <v>21.623867000000001</v>
      </c>
      <c r="F86" s="1">
        <v>16.594363999999999</v>
      </c>
      <c r="G86" s="1">
        <v>1224161530</v>
      </c>
    </row>
    <row r="87" spans="1:7" x14ac:dyDescent="0.35">
      <c r="A87" s="2">
        <v>44228</v>
      </c>
      <c r="B87" s="1">
        <v>21.858006</v>
      </c>
      <c r="C87" s="1">
        <v>22.515105999999999</v>
      </c>
      <c r="D87" s="1">
        <v>21.064955000000001</v>
      </c>
      <c r="E87" s="1">
        <v>21.064955000000001</v>
      </c>
      <c r="F87" s="1">
        <v>16.546317999999999</v>
      </c>
      <c r="G87" s="1">
        <v>998358098</v>
      </c>
    </row>
    <row r="88" spans="1:7" x14ac:dyDescent="0.35">
      <c r="A88" s="2">
        <v>44256</v>
      </c>
      <c r="B88" s="1">
        <v>21.268882999999999</v>
      </c>
      <c r="C88" s="1">
        <v>23.315709999999999</v>
      </c>
      <c r="D88" s="1">
        <v>21.163141</v>
      </c>
      <c r="E88" s="1">
        <v>22.862537</v>
      </c>
      <c r="F88" s="1">
        <v>17.958300000000001</v>
      </c>
      <c r="G88" s="1">
        <v>1398177232</v>
      </c>
    </row>
    <row r="89" spans="1:7" x14ac:dyDescent="0.35">
      <c r="A89" s="2">
        <v>44287</v>
      </c>
      <c r="B89" s="1">
        <v>22.839877999999999</v>
      </c>
      <c r="C89" s="1">
        <v>24.086103000000001</v>
      </c>
      <c r="D89" s="1">
        <v>22.129909999999999</v>
      </c>
      <c r="E89" s="1">
        <v>23.723564</v>
      </c>
      <c r="F89" s="1">
        <v>18.634630000000001</v>
      </c>
      <c r="G89" s="1">
        <v>1058549388</v>
      </c>
    </row>
    <row r="90" spans="1:7" x14ac:dyDescent="0.35">
      <c r="A90" s="2">
        <v>44317</v>
      </c>
      <c r="B90" s="1">
        <v>24.003021</v>
      </c>
      <c r="C90" s="1">
        <v>25.589124999999999</v>
      </c>
      <c r="D90" s="1">
        <v>21.654078999999999</v>
      </c>
      <c r="E90" s="1">
        <v>22.228097999999999</v>
      </c>
      <c r="F90" s="1">
        <v>17.857447000000001</v>
      </c>
      <c r="G90" s="1">
        <v>1665976094</v>
      </c>
    </row>
    <row r="91" spans="1:7" x14ac:dyDescent="0.35">
      <c r="A91" s="2">
        <v>44348</v>
      </c>
      <c r="B91" s="1">
        <v>22.250755000000002</v>
      </c>
      <c r="C91" s="1">
        <v>22.386707000000001</v>
      </c>
      <c r="D91" s="1">
        <v>21.457705000000001</v>
      </c>
      <c r="E91" s="1">
        <v>21.737159999999999</v>
      </c>
      <c r="F91" s="1">
        <v>17.463042999999999</v>
      </c>
      <c r="G91" s="1">
        <v>1032169347</v>
      </c>
    </row>
    <row r="92" spans="1:7" x14ac:dyDescent="0.35">
      <c r="A92" s="2">
        <v>44378</v>
      </c>
      <c r="B92" s="1">
        <v>21.820242</v>
      </c>
      <c r="C92" s="1">
        <v>22.167673000000001</v>
      </c>
      <c r="D92" s="1">
        <v>20.770392999999999</v>
      </c>
      <c r="E92" s="1">
        <v>21.185801000000001</v>
      </c>
      <c r="F92" s="1">
        <v>17.020095999999999</v>
      </c>
      <c r="G92" s="1">
        <v>935588977</v>
      </c>
    </row>
    <row r="93" spans="1:7" x14ac:dyDescent="0.35">
      <c r="A93" s="2">
        <v>44409</v>
      </c>
      <c r="B93" s="1">
        <v>21.329305999999999</v>
      </c>
      <c r="C93" s="1">
        <v>21.563444</v>
      </c>
      <c r="D93" s="1">
        <v>20.302114</v>
      </c>
      <c r="E93" s="1">
        <v>20.709969999999998</v>
      </c>
      <c r="F93" s="1">
        <v>17.043430000000001</v>
      </c>
      <c r="G93" s="1">
        <v>789806781</v>
      </c>
    </row>
    <row r="94" spans="1:7" x14ac:dyDescent="0.35">
      <c r="A94" s="2">
        <v>44440</v>
      </c>
      <c r="B94" s="1">
        <v>20.725076999999999</v>
      </c>
      <c r="C94" s="1">
        <v>21.102717999999999</v>
      </c>
      <c r="D94" s="1">
        <v>20.347431</v>
      </c>
      <c r="E94" s="1">
        <v>20.400303000000001</v>
      </c>
      <c r="F94" s="1">
        <v>16.788584</v>
      </c>
      <c r="G94" s="1">
        <v>984413994</v>
      </c>
    </row>
    <row r="95" spans="1:7" x14ac:dyDescent="0.35">
      <c r="A95" s="2">
        <v>44470</v>
      </c>
      <c r="B95" s="1">
        <v>20.498488999999999</v>
      </c>
      <c r="C95" s="1">
        <v>20.755286999999999</v>
      </c>
      <c r="D95" s="1">
        <v>18.889728999999999</v>
      </c>
      <c r="E95" s="1">
        <v>19.07855</v>
      </c>
      <c r="F95" s="1">
        <v>15.700837</v>
      </c>
      <c r="G95" s="1">
        <v>1339836364</v>
      </c>
    </row>
    <row r="96" spans="1:7" x14ac:dyDescent="0.35">
      <c r="A96" s="2">
        <v>44501</v>
      </c>
      <c r="B96" s="1">
        <v>19.229607000000001</v>
      </c>
      <c r="C96" s="1">
        <v>19.320242</v>
      </c>
      <c r="D96" s="1">
        <v>17.031721000000001</v>
      </c>
      <c r="E96" s="1">
        <v>17.243202</v>
      </c>
      <c r="F96" s="1">
        <v>14.557414</v>
      </c>
      <c r="G96" s="1">
        <v>1278172519</v>
      </c>
    </row>
    <row r="97" spans="1:7" x14ac:dyDescent="0.35">
      <c r="A97" s="2">
        <v>44531</v>
      </c>
      <c r="B97" s="1">
        <v>17.371600999999998</v>
      </c>
      <c r="C97" s="1">
        <v>18.972811</v>
      </c>
      <c r="D97" s="1">
        <v>16.631419999999999</v>
      </c>
      <c r="E97" s="1">
        <v>18.580058999999999</v>
      </c>
      <c r="F97" s="1">
        <v>15.68604</v>
      </c>
      <c r="G97" s="1">
        <v>1834795096</v>
      </c>
    </row>
    <row r="98" spans="1:7" x14ac:dyDescent="0.35">
      <c r="A98" s="2">
        <v>44562</v>
      </c>
      <c r="B98" s="1">
        <v>18.716011000000002</v>
      </c>
      <c r="C98" s="1">
        <v>20.755286999999999</v>
      </c>
      <c r="D98" s="1">
        <v>17.794561000000002</v>
      </c>
      <c r="E98" s="1">
        <v>19.259819</v>
      </c>
      <c r="F98" s="1">
        <v>16.259922</v>
      </c>
      <c r="G98" s="1">
        <v>1828521981</v>
      </c>
    </row>
    <row r="99" spans="1:7" x14ac:dyDescent="0.35">
      <c r="A99" s="2">
        <v>44593</v>
      </c>
      <c r="B99" s="1">
        <v>18.270392999999999</v>
      </c>
      <c r="C99" s="1">
        <v>18.814198999999999</v>
      </c>
      <c r="D99" s="1">
        <v>17.107250000000001</v>
      </c>
      <c r="E99" s="1">
        <v>17.892749999999999</v>
      </c>
      <c r="F99" s="1">
        <v>15.514892</v>
      </c>
      <c r="G99" s="1">
        <v>1300035599</v>
      </c>
    </row>
    <row r="100" spans="1:7" x14ac:dyDescent="0.35">
      <c r="A100" s="2">
        <v>44621</v>
      </c>
      <c r="B100" s="1">
        <v>17.832326999999999</v>
      </c>
      <c r="C100" s="1">
        <v>18.240181</v>
      </c>
      <c r="D100" s="1">
        <v>17.228097999999999</v>
      </c>
      <c r="E100" s="1">
        <v>17.847431</v>
      </c>
      <c r="F100" s="1">
        <v>15.475595999999999</v>
      </c>
      <c r="G100" s="1">
        <v>1210104223</v>
      </c>
    </row>
    <row r="101" spans="1:7" x14ac:dyDescent="0.35">
      <c r="A101" s="2">
        <v>44652</v>
      </c>
      <c r="B101" s="1">
        <v>17.915406999999998</v>
      </c>
      <c r="C101" s="1">
        <v>20.350000000000001</v>
      </c>
      <c r="D101" s="1">
        <v>17.666162</v>
      </c>
      <c r="E101" s="1">
        <v>18.860001</v>
      </c>
      <c r="F101" s="1">
        <v>16.3536</v>
      </c>
      <c r="G101" s="1">
        <v>1346823217</v>
      </c>
    </row>
    <row r="102" spans="1:7" x14ac:dyDescent="0.35">
      <c r="A102" s="2">
        <v>44682</v>
      </c>
      <c r="B102" s="1">
        <v>19</v>
      </c>
      <c r="C102" s="1">
        <v>21.530000999999999</v>
      </c>
      <c r="D102" s="1">
        <v>18.860001</v>
      </c>
      <c r="E102" s="1">
        <v>21.290001</v>
      </c>
      <c r="F102" s="1">
        <v>18.72682</v>
      </c>
      <c r="G102" s="1">
        <v>1005195300</v>
      </c>
    </row>
    <row r="103" spans="1:7" x14ac:dyDescent="0.35">
      <c r="A103" s="2">
        <v>44713</v>
      </c>
      <c r="B103" s="1">
        <v>21.440000999999999</v>
      </c>
      <c r="C103" s="1">
        <v>21.469999000000001</v>
      </c>
      <c r="D103" s="1">
        <v>18.670000000000002</v>
      </c>
      <c r="E103" s="1">
        <v>20.959999</v>
      </c>
      <c r="F103" s="1">
        <v>18.436551999999999</v>
      </c>
      <c r="G103" s="1">
        <v>838975300</v>
      </c>
    </row>
    <row r="104" spans="1:7" x14ac:dyDescent="0.35">
      <c r="A104" s="2">
        <v>44743</v>
      </c>
      <c r="B104" s="1">
        <v>20.969999000000001</v>
      </c>
      <c r="C104" s="1">
        <v>21.389999</v>
      </c>
      <c r="D104" s="1">
        <v>18.18</v>
      </c>
      <c r="E104" s="1">
        <v>18.780000999999999</v>
      </c>
      <c r="F104" s="1">
        <v>16.519009</v>
      </c>
      <c r="G104" s="1">
        <v>743894600</v>
      </c>
    </row>
    <row r="105" spans="1:7" x14ac:dyDescent="0.35">
      <c r="A105" s="2">
        <v>44774</v>
      </c>
      <c r="B105" s="1">
        <v>18.850000000000001</v>
      </c>
      <c r="C105" s="1">
        <v>18.870000999999998</v>
      </c>
      <c r="D105" s="1">
        <v>17.510000000000002</v>
      </c>
      <c r="E105" s="1">
        <v>17.540001</v>
      </c>
      <c r="F105" s="1">
        <v>15.633791</v>
      </c>
      <c r="G105" s="1">
        <v>769649200</v>
      </c>
    </row>
    <row r="106" spans="1:7" x14ac:dyDescent="0.35">
      <c r="A106" s="2">
        <v>44805</v>
      </c>
      <c r="B106" s="1">
        <v>17.489999999999998</v>
      </c>
      <c r="C106" s="1">
        <v>17.670000000000002</v>
      </c>
      <c r="D106" s="1">
        <v>15.34</v>
      </c>
      <c r="E106" s="1">
        <v>15.34</v>
      </c>
      <c r="F106" s="1">
        <v>13.672882</v>
      </c>
      <c r="G106" s="1">
        <v>958698100</v>
      </c>
    </row>
    <row r="107" spans="1:7" x14ac:dyDescent="0.35">
      <c r="A107" s="2">
        <v>44835</v>
      </c>
      <c r="B107" s="1">
        <v>15.73</v>
      </c>
      <c r="C107" s="1">
        <v>18.59</v>
      </c>
      <c r="D107" s="1">
        <v>14.46</v>
      </c>
      <c r="E107" s="1">
        <v>18.23</v>
      </c>
      <c r="F107" s="1">
        <v>16.248804</v>
      </c>
      <c r="G107" s="1">
        <v>1188340400</v>
      </c>
    </row>
    <row r="108" spans="1:7" x14ac:dyDescent="0.35">
      <c r="A108" s="2">
        <v>44866</v>
      </c>
      <c r="B108" s="1">
        <v>18.57</v>
      </c>
      <c r="C108" s="1">
        <v>19.389999</v>
      </c>
      <c r="D108" s="1">
        <v>18.07</v>
      </c>
      <c r="E108" s="1">
        <v>19.280000999999999</v>
      </c>
      <c r="F108" s="1">
        <v>17.489912</v>
      </c>
      <c r="G108" s="1">
        <v>803114100</v>
      </c>
    </row>
    <row r="109" spans="1:7" x14ac:dyDescent="0.35">
      <c r="A109" s="2">
        <v>44896</v>
      </c>
      <c r="B109" s="1">
        <v>19.290001</v>
      </c>
      <c r="C109" s="1">
        <v>19.52</v>
      </c>
      <c r="D109" s="1">
        <v>17.639999</v>
      </c>
      <c r="E109" s="1">
        <v>18.41</v>
      </c>
      <c r="F109" s="1">
        <v>16.700689000000001</v>
      </c>
      <c r="G109" s="1">
        <v>824021900</v>
      </c>
    </row>
    <row r="110" spans="1:7" x14ac:dyDescent="0.35">
      <c r="A110" s="2">
        <v>44927</v>
      </c>
      <c r="B110" s="1">
        <v>18.510000000000002</v>
      </c>
      <c r="C110" s="1">
        <v>21.530000999999999</v>
      </c>
      <c r="D110" s="1">
        <v>18.41</v>
      </c>
      <c r="E110" s="1">
        <v>20.370000999999998</v>
      </c>
      <c r="F110" s="1">
        <v>18.47871</v>
      </c>
      <c r="G110" s="1">
        <v>777779600</v>
      </c>
    </row>
    <row r="111" spans="1:7" x14ac:dyDescent="0.35">
      <c r="A111" s="2">
        <v>44958</v>
      </c>
      <c r="B111" s="1">
        <v>20.469999000000001</v>
      </c>
      <c r="C111" s="1">
        <v>20.5</v>
      </c>
      <c r="D111" s="1">
        <v>18.829999999999998</v>
      </c>
      <c r="E111" s="1">
        <v>18.91</v>
      </c>
      <c r="F111" s="1">
        <v>17.401976000000001</v>
      </c>
      <c r="G111" s="1">
        <v>563079500</v>
      </c>
    </row>
    <row r="112" spans="1:7" x14ac:dyDescent="0.35">
      <c r="A112" s="2">
        <v>44986</v>
      </c>
      <c r="B112" s="1">
        <v>18.829999999999998</v>
      </c>
      <c r="C112" s="1">
        <v>19.25</v>
      </c>
      <c r="D112" s="1">
        <v>18.030000999999999</v>
      </c>
      <c r="E112" s="1">
        <v>19.25</v>
      </c>
      <c r="F112" s="1">
        <v>17.714859000000001</v>
      </c>
      <c r="G112" s="1">
        <v>660086700</v>
      </c>
    </row>
    <row r="113" spans="1:7" x14ac:dyDescent="0.35">
      <c r="A113" s="2">
        <v>45017</v>
      </c>
      <c r="B113" s="1">
        <v>19.27</v>
      </c>
      <c r="C113" s="1">
        <v>19.989999999999998</v>
      </c>
      <c r="D113" s="1">
        <v>17.190000999999999</v>
      </c>
      <c r="E113" s="1">
        <v>17.670000000000002</v>
      </c>
      <c r="F113" s="1">
        <v>16.260864000000002</v>
      </c>
      <c r="G113" s="1">
        <v>777350500</v>
      </c>
    </row>
    <row r="114" spans="1:7" x14ac:dyDescent="0.35">
      <c r="A114" s="2">
        <v>45047</v>
      </c>
      <c r="B114" s="1">
        <v>17.739999999999998</v>
      </c>
      <c r="C114" s="1">
        <v>17.760000000000002</v>
      </c>
      <c r="D114" s="1">
        <v>15</v>
      </c>
      <c r="E114" s="1">
        <v>15.73</v>
      </c>
      <c r="F114" s="1">
        <v>14.680868</v>
      </c>
      <c r="G114" s="1">
        <v>860925100</v>
      </c>
    </row>
    <row r="115" spans="1:7" x14ac:dyDescent="0.35">
      <c r="A115" s="2">
        <v>45078</v>
      </c>
      <c r="B115" s="1">
        <v>15.75</v>
      </c>
      <c r="C115" s="1">
        <v>16.129999000000002</v>
      </c>
      <c r="D115" s="1">
        <v>14.85</v>
      </c>
      <c r="E115" s="1">
        <v>15.95</v>
      </c>
      <c r="F115" s="1">
        <v>14.886194</v>
      </c>
      <c r="G115" s="1">
        <v>804420200</v>
      </c>
    </row>
    <row r="116" spans="1:7" x14ac:dyDescent="0.35">
      <c r="A116" s="2">
        <v>45108</v>
      </c>
      <c r="B116" s="1">
        <v>15.95</v>
      </c>
      <c r="C116" s="1">
        <v>16.23</v>
      </c>
      <c r="D116" s="1">
        <v>13.43</v>
      </c>
      <c r="E116" s="1">
        <v>14.52</v>
      </c>
      <c r="F116" s="1">
        <v>13.551570999999999</v>
      </c>
      <c r="G116" s="1">
        <v>1285717500</v>
      </c>
    </row>
    <row r="117" spans="1:7" x14ac:dyDescent="0.35">
      <c r="A117" s="2">
        <v>45139</v>
      </c>
      <c r="B117" s="1">
        <v>14.56</v>
      </c>
      <c r="C117" s="1">
        <v>14.99</v>
      </c>
      <c r="D117" s="1">
        <v>13.89</v>
      </c>
      <c r="E117" s="1">
        <v>14.79</v>
      </c>
      <c r="F117" s="1">
        <v>14.049676</v>
      </c>
      <c r="G117" s="1">
        <v>813956600</v>
      </c>
    </row>
    <row r="118" spans="1:7" x14ac:dyDescent="0.35">
      <c r="A118" s="2">
        <v>45170</v>
      </c>
      <c r="B118" s="1">
        <v>14.81</v>
      </c>
      <c r="C118" s="1">
        <v>15.73</v>
      </c>
      <c r="D118" s="1">
        <v>14.32</v>
      </c>
      <c r="E118" s="1">
        <v>15.02</v>
      </c>
      <c r="F118" s="1">
        <v>14.268162999999999</v>
      </c>
      <c r="G118" s="1">
        <v>699432300</v>
      </c>
    </row>
    <row r="119" spans="1:7" x14ac:dyDescent="0.35">
      <c r="A119" s="2">
        <v>45200</v>
      </c>
      <c r="B119" s="1">
        <v>15.04</v>
      </c>
      <c r="C119" s="1">
        <v>15.91</v>
      </c>
      <c r="D119" s="1">
        <v>14.12</v>
      </c>
      <c r="E119" s="1">
        <v>15.4</v>
      </c>
      <c r="F119" s="1">
        <v>14.629141000000001</v>
      </c>
      <c r="G119" s="1">
        <v>950723100</v>
      </c>
    </row>
    <row r="120" spans="1:7" x14ac:dyDescent="0.35">
      <c r="A120" s="2">
        <v>45231</v>
      </c>
      <c r="B120" s="1">
        <v>15.49</v>
      </c>
      <c r="C120" s="1">
        <v>16.600000000000001</v>
      </c>
      <c r="D120" s="1">
        <v>15.43</v>
      </c>
      <c r="E120" s="1">
        <v>16.57</v>
      </c>
      <c r="F120" s="1">
        <v>16.041283</v>
      </c>
      <c r="G120" s="1">
        <v>613144100</v>
      </c>
    </row>
    <row r="121" spans="1:7" x14ac:dyDescent="0.35">
      <c r="A121" s="2">
        <v>45261</v>
      </c>
      <c r="B121" s="1">
        <v>16.600000000000001</v>
      </c>
      <c r="C121" s="1">
        <v>17.34</v>
      </c>
      <c r="D121" s="1">
        <v>16.100000000000001</v>
      </c>
      <c r="E121" s="1">
        <v>16.780000999999999</v>
      </c>
      <c r="F121" s="1">
        <v>16.244582999999999</v>
      </c>
      <c r="G121" s="1">
        <v>801833200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6870E-A266-4C83-8E0C-241496849F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Asset1_JNJ</vt:lpstr>
      <vt:lpstr>Asset2_KO</vt:lpstr>
      <vt:lpstr>Asset3_T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Buhle Mkhwanazi</dc:creator>
  <cp:lastModifiedBy>Buhle Mkhwanazi</cp:lastModifiedBy>
  <dcterms:created xsi:type="dcterms:W3CDTF">2024-05-06T03:17:46Z</dcterms:created>
  <dcterms:modified xsi:type="dcterms:W3CDTF">2024-05-08T06:52:25Z</dcterms:modified>
</cp:coreProperties>
</file>