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EED_POS\SUPPORT\"/>
    </mc:Choice>
  </mc:AlternateContent>
  <bookViews>
    <workbookView xWindow="0" yWindow="0" windowWidth="20490" windowHeight="7650" activeTab="4"/>
  </bookViews>
  <sheets>
    <sheet name="Dashboard" sheetId="1" r:id="rId1"/>
    <sheet name="Database" sheetId="2" r:id="rId2"/>
    <sheet name="This week" sheetId="5" r:id="rId3"/>
    <sheet name="Last week" sheetId="6" r:id="rId4"/>
    <sheet name="Pending" sheetId="8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8" l="1"/>
  <c r="N4" i="8" l="1"/>
  <c r="N3" i="8"/>
  <c r="H10" i="2" l="1"/>
  <c r="A1" i="2" l="1"/>
  <c r="Q20" i="2" l="1"/>
  <c r="Q21" i="2"/>
  <c r="H14" i="2" l="1"/>
  <c r="H15" i="2"/>
  <c r="H16" i="2"/>
  <c r="H17" i="2"/>
  <c r="H18" i="2"/>
  <c r="H13" i="2"/>
  <c r="H4" i="2"/>
  <c r="H5" i="2"/>
  <c r="H6" i="2"/>
  <c r="H8" i="2"/>
  <c r="H9" i="2"/>
  <c r="H7" i="2"/>
  <c r="Q13" i="2" l="1"/>
  <c r="Q14" i="2"/>
  <c r="Q15" i="2"/>
  <c r="Q16" i="2"/>
  <c r="Q17" i="2"/>
  <c r="Q18" i="2"/>
  <c r="Q19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Q4" i="2"/>
  <c r="Q5" i="2"/>
  <c r="Q6" i="2"/>
  <c r="Q7" i="2"/>
  <c r="Q8" i="2"/>
  <c r="Q9" i="2"/>
  <c r="N12" i="2" l="1"/>
  <c r="K5" i="2" l="1"/>
  <c r="K4" i="2"/>
  <c r="N17" i="2" l="1"/>
  <c r="N18" i="2"/>
  <c r="K6" i="2" l="1"/>
  <c r="K13" i="2"/>
  <c r="K14" i="2"/>
  <c r="K15" i="2"/>
  <c r="K16" i="2"/>
  <c r="B17" i="2" l="1"/>
  <c r="N13" i="2" l="1"/>
  <c r="N14" i="2"/>
  <c r="N15" i="2"/>
  <c r="N16" i="2"/>
  <c r="N4" i="2"/>
  <c r="N5" i="2"/>
  <c r="N6" i="2"/>
  <c r="N7" i="2"/>
  <c r="A16" i="2" l="1"/>
  <c r="B16" i="2" s="1"/>
  <c r="A15" i="2" l="1"/>
  <c r="B15" i="2" s="1"/>
  <c r="A14" i="2" l="1"/>
  <c r="B14" i="2" s="1"/>
  <c r="A13" i="2" l="1"/>
  <c r="B13" i="2" s="1"/>
  <c r="A12" i="2" l="1"/>
  <c r="B12" i="2" s="1"/>
  <c r="A11" i="2" l="1"/>
  <c r="B11" i="2" s="1"/>
  <c r="A10" i="2" l="1"/>
  <c r="B10" i="2" s="1"/>
  <c r="A9" i="2" l="1"/>
  <c r="B9" i="2" s="1"/>
  <c r="A8" i="2" l="1"/>
  <c r="B8" i="2" s="1"/>
  <c r="A7" i="2" l="1"/>
  <c r="B7" i="2" s="1"/>
  <c r="A6" i="2" l="1"/>
  <c r="B6" i="2" s="1"/>
  <c r="A5" i="2" l="1"/>
  <c r="B5" i="2" l="1"/>
  <c r="A4" i="2"/>
  <c r="B4" i="2" s="1"/>
</calcChain>
</file>

<file path=xl/sharedStrings.xml><?xml version="1.0" encoding="utf-8"?>
<sst xmlns="http://schemas.openxmlformats.org/spreadsheetml/2006/main" count="2610" uniqueCount="507">
  <si>
    <t>6 tháng</t>
  </si>
  <si>
    <t>Tháng</t>
  </si>
  <si>
    <t>Số lượng</t>
  </si>
  <si>
    <t>Ngày</t>
  </si>
  <si>
    <t>2 tuần</t>
  </si>
  <si>
    <t>DASHBOARD</t>
  </si>
  <si>
    <t>Pending</t>
  </si>
  <si>
    <t>Open</t>
  </si>
  <si>
    <t>Trạng thái</t>
  </si>
  <si>
    <t>số lượng</t>
  </si>
  <si>
    <t>Tuân trước</t>
  </si>
  <si>
    <t>Mức độ pending</t>
  </si>
  <si>
    <t>Mức độ</t>
  </si>
  <si>
    <t>Critical</t>
  </si>
  <si>
    <t>Normal</t>
  </si>
  <si>
    <t>Pending theo team</t>
  </si>
  <si>
    <t>Team</t>
  </si>
  <si>
    <t>Tickets Organization Name</t>
  </si>
  <si>
    <t>Tickets Assigned To</t>
  </si>
  <si>
    <t>Tickets Priority</t>
  </si>
  <si>
    <t>Tickets Status</t>
  </si>
  <si>
    <t>Tickets Completed Date</t>
  </si>
  <si>
    <t>Tickets Description</t>
  </si>
  <si>
    <t>Closed</t>
  </si>
  <si>
    <t>Tickets Title</t>
  </si>
  <si>
    <t>Tickets Contact</t>
  </si>
  <si>
    <t>Hãng</t>
  </si>
  <si>
    <t>Tickets Time</t>
  </si>
  <si>
    <t>8:30 - 17:30</t>
  </si>
  <si>
    <t>Tickets Team</t>
  </si>
  <si>
    <t>POS Software</t>
  </si>
  <si>
    <t>Primary Phone</t>
  </si>
  <si>
    <t>Remote</t>
  </si>
  <si>
    <t>Onsite</t>
  </si>
  <si>
    <t>Tickets Category</t>
  </si>
  <si>
    <t>Tickets Method Support</t>
  </si>
  <si>
    <t>Primary Email</t>
  </si>
  <si>
    <t>Operation Process</t>
  </si>
  <si>
    <t>cashier</t>
  </si>
  <si>
    <t>Development</t>
  </si>
  <si>
    <t>Nhóm Category</t>
  </si>
  <si>
    <t>Hình thức Support</t>
  </si>
  <si>
    <t>Hình thức</t>
  </si>
  <si>
    <t>Nhóm</t>
  </si>
  <si>
    <t>Ticket Started Date</t>
  </si>
  <si>
    <t>Tickets Start Date</t>
  </si>
  <si>
    <t>High</t>
  </si>
  <si>
    <t>Description Solution</t>
  </si>
  <si>
    <t>Tín Phan</t>
  </si>
  <si>
    <t>Manager</t>
  </si>
  <si>
    <t>Dũng Lê</t>
  </si>
  <si>
    <t>Cashier</t>
  </si>
  <si>
    <t>Đã hướng dẫn</t>
  </si>
  <si>
    <t>Maintenance</t>
  </si>
  <si>
    <t>Days</t>
  </si>
  <si>
    <t>User Fault</t>
  </si>
  <si>
    <t>Cable</t>
  </si>
  <si>
    <t>Label Printer</t>
  </si>
  <si>
    <t>POS touch screen</t>
  </si>
  <si>
    <t>Network</t>
  </si>
  <si>
    <t>Thermal Printer</t>
  </si>
  <si>
    <t>Window</t>
  </si>
  <si>
    <t>Cash Drawer</t>
  </si>
  <si>
    <t>Đã hướng dẫn</t>
  </si>
  <si>
    <t>Pager</t>
  </si>
  <si>
    <t>Back Office</t>
  </si>
  <si>
    <t>Dương Dương</t>
  </si>
  <si>
    <t>Data Integration</t>
  </si>
  <si>
    <t>Report</t>
  </si>
  <si>
    <t>17:30 - 0:30</t>
  </si>
  <si>
    <t>POS Hardware</t>
  </si>
  <si>
    <t>Front Office</t>
  </si>
  <si>
    <t>Inventory</t>
  </si>
  <si>
    <t>Quản lý</t>
  </si>
  <si>
    <t>Red Invoice</t>
  </si>
  <si>
    <t>Promo Code</t>
  </si>
  <si>
    <t>Software</t>
  </si>
  <si>
    <t>Speed Online</t>
  </si>
  <si>
    <t>Dot Printer</t>
  </si>
  <si>
    <t>Label</t>
  </si>
  <si>
    <t>E-Payment</t>
  </si>
  <si>
    <t>Speed Report</t>
  </si>
  <si>
    <t>Support Team</t>
  </si>
  <si>
    <t>Call Center</t>
  </si>
  <si>
    <t>Technical Team</t>
  </si>
  <si>
    <t>Receiver</t>
  </si>
  <si>
    <t>Hardware</t>
  </si>
  <si>
    <t>Project Team</t>
  </si>
  <si>
    <t>Wait for Quotation</t>
  </si>
  <si>
    <t>In Progress</t>
  </si>
  <si>
    <t>Wait for Response</t>
  </si>
  <si>
    <t>Other</t>
  </si>
  <si>
    <t>Head Office</t>
  </si>
  <si>
    <t>Interface</t>
  </si>
  <si>
    <t>Barcode Scanner</t>
  </si>
  <si>
    <t>Tablet</t>
  </si>
  <si>
    <t>POS Hard disk</t>
  </si>
  <si>
    <t>7:30 - 8:30</t>
  </si>
  <si>
    <t>Đã hỗ trợ</t>
  </si>
  <si>
    <t>E-Invoice</t>
  </si>
  <si>
    <t>Phong Huynh</t>
  </si>
  <si>
    <t>Others</t>
  </si>
  <si>
    <t>Phát Tăng</t>
  </si>
  <si>
    <t>Tuần này</t>
  </si>
  <si>
    <t>máy in tem không in</t>
  </si>
  <si>
    <t>máy POS không vào được phần mềm</t>
  </si>
  <si>
    <t>Follow</t>
  </si>
  <si>
    <t>Katong</t>
  </si>
  <si>
    <t>kế toán</t>
  </si>
  <si>
    <t>PL 42 NĐK (st 05)</t>
  </si>
  <si>
    <t>Kế toán</t>
  </si>
  <si>
    <t>Technician</t>
  </si>
  <si>
    <t>Belgo 2</t>
  </si>
  <si>
    <t>PL TQ Khải (st 61)</t>
  </si>
  <si>
    <t>Ms Nhung</t>
  </si>
  <si>
    <t>Hiền Nguyễn</t>
  </si>
  <si>
    <t>Kế toán</t>
  </si>
  <si>
    <t>Pendolasco</t>
  </si>
  <si>
    <t>Ms Linh</t>
  </si>
  <si>
    <t>Đã hỗ trợ</t>
  </si>
  <si>
    <t>đã chỉnh</t>
  </si>
  <si>
    <t>Ụt Ụt HO</t>
  </si>
  <si>
    <t>GSC</t>
  </si>
  <si>
    <t>The View (Qui Nhơn)</t>
  </si>
  <si>
    <t>GreyHound</t>
  </si>
  <si>
    <t>PL Âu Cơ (St.75)</t>
  </si>
  <si>
    <t>Mr Tuấn</t>
  </si>
  <si>
    <t>THE VINTAGE EMPORIUM 2 (Q1)</t>
  </si>
  <si>
    <t>Ox Restaurant</t>
  </si>
  <si>
    <t>PL LQ Sung (st 51) (1B CH+HTK mau thêm chuyển qua)</t>
  </si>
  <si>
    <t>Ms Thư</t>
  </si>
  <si>
    <t>Mr Phương</t>
  </si>
  <si>
    <t>An Nam PMH</t>
  </si>
  <si>
    <t>Quản lý</t>
  </si>
  <si>
    <t>Mr Quân IT</t>
  </si>
  <si>
    <t>không vào được phần mềm</t>
  </si>
  <si>
    <t>Mulligans</t>
  </si>
  <si>
    <t>Hướng dẫn Cashout</t>
  </si>
  <si>
    <t>Second Display</t>
  </si>
  <si>
    <t>Malt South  (Republic Kid cũ)</t>
  </si>
  <si>
    <t>Warm Night Club</t>
  </si>
  <si>
    <t>Quang Nguyễn</t>
  </si>
  <si>
    <t>14-12-2020</t>
  </si>
  <si>
    <t>Báo cáo in bị thiếu chữ số tiền</t>
  </si>
  <si>
    <t>PL 1B CH (st 22)</t>
  </si>
  <si>
    <t>Quân</t>
  </si>
  <si>
    <t>đã fix</t>
  </si>
  <si>
    <t>OLA BAR RESTAURANT</t>
  </si>
  <si>
    <t>Hỗ trợ xóa temp</t>
  </si>
  <si>
    <t>Don CK HO</t>
  </si>
  <si>
    <t>Đã hỗ trợ kiểm tra</t>
  </si>
  <si>
    <t>Ms Yến</t>
  </si>
  <si>
    <t>YACHT CLUB (R.O.S)</t>
  </si>
  <si>
    <t>Cơm Niêu Như Ngọc</t>
  </si>
  <si>
    <t>cài Back office</t>
  </si>
  <si>
    <t>Munich</t>
  </si>
  <si>
    <t>Wuan 5</t>
  </si>
  <si>
    <t>máy in bếp không in</t>
  </si>
  <si>
    <t>CHICKITA1 Thảo điền</t>
  </si>
  <si>
    <t>15-02-2021</t>
  </si>
  <si>
    <t>máy POS không vào được phần mềm do chưa mở file database</t>
  </si>
  <si>
    <t>Hướng dẫn chỉnh bung két</t>
  </si>
  <si>
    <t>Chickita2 HTM</t>
  </si>
  <si>
    <t>Hướng dẫn xuất hóa đơn điện tử</t>
  </si>
  <si>
    <t>Dì Mai 2</t>
  </si>
  <si>
    <t>Doanh thu ngày 15 không có</t>
  </si>
  <si>
    <t>Doanh thu ngày 15 không có do ngày 11 chưa kết ca</t>
  </si>
  <si>
    <t>Đã hướng dẫn kết ca</t>
  </si>
  <si>
    <t>Hỗ trợ chỉnh SVC</t>
  </si>
  <si>
    <t>IBUKI</t>
  </si>
  <si>
    <t>Hỗ trợ bỏ surcharge</t>
  </si>
  <si>
    <t>máy POS không vào được phần mềm do máy không có mạng</t>
  </si>
  <si>
    <t>màn hình custom display bị nhỏ</t>
  </si>
  <si>
    <t>PL Phổ Quang (st 09) (325LTT cũ)</t>
  </si>
  <si>
    <t>Đã hướng dẫn thoát phần mềm ra vào lại</t>
  </si>
  <si>
    <t>Hướng dẫn unclose lại bill</t>
  </si>
  <si>
    <t>THE MONKEY GALLERY</t>
  </si>
  <si>
    <t>THE VINTAGE EMPORIUM</t>
  </si>
  <si>
    <t>THE VINTAGE EMPORIUM 3 - BT</t>
  </si>
  <si>
    <t>Hướng dẫn sold in/sold out</t>
  </si>
  <si>
    <t>Mr Tuyên IT</t>
  </si>
  <si>
    <t>Hỗ trợ chỉnh bung két</t>
  </si>
  <si>
    <t>16-02-2021</t>
  </si>
  <si>
    <t>điều chỉnh Service Charge 10%</t>
  </si>
  <si>
    <t>Hướng dẫn tạo product có force question</t>
  </si>
  <si>
    <t>Kim Đồng park</t>
  </si>
  <si>
    <t>cập nhật svc 5%</t>
  </si>
  <si>
    <t>17-02-2021</t>
  </si>
  <si>
    <t>Ms Hà</t>
  </si>
  <si>
    <t>Hỗ trợ reset server</t>
  </si>
  <si>
    <t>The Gang Cao Thắng</t>
  </si>
  <si>
    <t>Chỉnh ngày kết thúc surcharge</t>
  </si>
  <si>
    <t>doanh số không lên HO</t>
  </si>
  <si>
    <t>Don CK Biên Hòa</t>
  </si>
  <si>
    <t>doanh số không lên HO do tool HO không chạy</t>
  </si>
  <si>
    <t>Đã hỗ trợ chạy lại tool</t>
  </si>
  <si>
    <t>cửa hàng svh và kiên giang không update báo cáo</t>
  </si>
  <si>
    <t>do dưới cửa hàng không vào mạng internet</t>
  </si>
  <si>
    <t>Don CK SVH</t>
  </si>
  <si>
    <t>hướng dẫn setup schedule coupon</t>
  </si>
  <si>
    <t>Haga Tea &amp; Coffee</t>
  </si>
  <si>
    <t>giải thích quy trình gift card</t>
  </si>
  <si>
    <t>Nghĩa Đặng</t>
  </si>
  <si>
    <t>Ms Duy</t>
  </si>
  <si>
    <t>cách setup giá product đã bao gồm thuế</t>
  </si>
  <si>
    <t>Hoàn Mỹ Resort</t>
  </si>
  <si>
    <t>chia ngược lại để ra giá net và setup vào giá sp</t>
  </si>
  <si>
    <t>product không update</t>
  </si>
  <si>
    <t>hướng dẫn kiểm tra</t>
  </si>
  <si>
    <t>máy in Foodcheck không in</t>
  </si>
  <si>
    <t>Ngọc Sương</t>
  </si>
  <si>
    <t>máy in Foodcheck không in: ping không tới</t>
  </si>
  <si>
    <t>rút dây mạng ra cắm lại</t>
  </si>
  <si>
    <t>hướng dẫn bấm no sale mở két</t>
  </si>
  <si>
    <t>chỉnh lại mail nhận báo cáo auto</t>
  </si>
  <si>
    <t>Mr Hậu</t>
  </si>
  <si>
    <t>màn hình phụ bị ngược</t>
  </si>
  <si>
    <t>Mr Chi</t>
  </si>
  <si>
    <t>Đã hỗ trợ chỉnh lại</t>
  </si>
  <si>
    <t>không void được món khi đang áp voucher</t>
  </si>
  <si>
    <t>PL FPT Q9 (st 69)</t>
  </si>
  <si>
    <t>không void được món khi đang áp voucher do treo payment voucher</t>
  </si>
  <si>
    <t>bật file đồng tiền, remove payment để void bt</t>
  </si>
  <si>
    <t>không vào được phần mềm do nhân viên táy máy tắt các ứng dụng data</t>
  </si>
  <si>
    <t>vào startup mở lại</t>
  </si>
  <si>
    <t>Mr Việt</t>
  </si>
  <si>
    <t>khi giảm giá cho nhân viên không tính món tặng</t>
  </si>
  <si>
    <t>Play Dimsum</t>
  </si>
  <si>
    <t>tách bill món tặng</t>
  </si>
  <si>
    <t>máy pos2 cảm ứng lúc được lúc không</t>
  </si>
  <si>
    <t>dùng galax touch 4 điểm</t>
  </si>
  <si>
    <t>thanh toán bằng member không được</t>
  </si>
  <si>
    <t>THE LAB SG - BLANK LOUNGE</t>
  </si>
  <si>
    <t>bật file Authorized</t>
  </si>
  <si>
    <t>The Penthouse Cambodia - Sky Bar</t>
  </si>
  <si>
    <t>Mr Rath</t>
  </si>
  <si>
    <t>không refresh được báo cáo excel</t>
  </si>
  <si>
    <t>cài excel 32bit</t>
  </si>
  <si>
    <t>file excel không load được dữ liệu</t>
  </si>
  <si>
    <t>file excel không load được dữ liệu do máy server chưa bật</t>
  </si>
  <si>
    <t>Đã hướng dẫn mở máy</t>
  </si>
  <si>
    <t>combo 120k không tính svc</t>
  </si>
  <si>
    <t>do custom ko check</t>
  </si>
  <si>
    <t>không nhận báo cáo auto</t>
  </si>
  <si>
    <t>18-02-2021</t>
  </si>
  <si>
    <t>Mr Tim</t>
  </si>
  <si>
    <t>Hướng dẫn tìm bàn không có trên sơ đồ bàn</t>
  </si>
  <si>
    <t>Hỗ trợ tắt auto order item</t>
  </si>
  <si>
    <t>Hỗ trợ nhập quyền ovewrite</t>
  </si>
  <si>
    <t>YMTRIBE (Tomita - Hà Nôi)</t>
  </si>
  <si>
    <t>Hướng dẫn cài lại ipad</t>
  </si>
  <si>
    <t>máy cashier mở không lên</t>
  </si>
  <si>
    <t>kiểm tra dây adapter</t>
  </si>
  <si>
    <t>máy bị kẹt payment</t>
  </si>
  <si>
    <t>Intel St1 Oxygen</t>
  </si>
  <si>
    <t>do bấm vào 50k, xóa payment và order lại</t>
  </si>
  <si>
    <t>số liệu bị lệch</t>
  </si>
  <si>
    <t>Intel St3 Kiosk</t>
  </si>
  <si>
    <t>kiosl 6 quét barcode bị lỗi</t>
  </si>
  <si>
    <t>tắt máy mở lại</t>
  </si>
  <si>
    <t>bỏ surcharge</t>
  </si>
  <si>
    <t>KHAP BUN KHA</t>
  </si>
  <si>
    <t>Hướng dẫn xem báo cáo transaction summary</t>
  </si>
  <si>
    <t>BoatHouse</t>
  </si>
  <si>
    <t>19-02-2021</t>
  </si>
  <si>
    <t>Mr Viễn</t>
  </si>
  <si>
    <t>giải thích lệch báo cáo</t>
  </si>
  <si>
    <t>Intel St4 Looping</t>
  </si>
  <si>
    <t>22-02-2021</t>
  </si>
  <si>
    <t>do re-cash out</t>
  </si>
  <si>
    <t>máy in bếp ko in</t>
  </si>
  <si>
    <t>check lại dây và gọi nhà cc</t>
  </si>
  <si>
    <t>Hướng dẫn  tắt comment cho product</t>
  </si>
  <si>
    <t>Marou HN</t>
  </si>
  <si>
    <t>không ra code khuyến mãi</t>
  </si>
  <si>
    <t>PL Gold View (st 59)</t>
  </si>
  <si>
    <t>start lai service get thông tin</t>
  </si>
  <si>
    <t>không tìm thấy mã member</t>
  </si>
  <si>
    <t>phải quẹt thẻ khách chứ không nhập mã (vì mã chỉ là refcode, không phải cardnum)</t>
  </si>
  <si>
    <t>PL ĐTH (st 32)</t>
  </si>
  <si>
    <t>Hướng dẫn redirect máy in</t>
  </si>
  <si>
    <t>THE GANGS -  MĐC</t>
  </si>
  <si>
    <t>Mr Tính</t>
  </si>
  <si>
    <t>cần chia nhỏ group member</t>
  </si>
  <si>
    <t>tạo thêm những group member nhỏ và tự đổi tay group cho từng member</t>
  </si>
  <si>
    <t>Hướng dẫn chỉnh thuế giảm theo coupon</t>
  </si>
  <si>
    <t>Hướng dẫn chỉnh thuế theo sale type</t>
  </si>
  <si>
    <t>Ipad 13 bị treo</t>
  </si>
  <si>
    <t>20-02-2021</t>
  </si>
  <si>
    <t>Logout user ipad 13</t>
  </si>
  <si>
    <t>Hướng dẫn mở lại bill</t>
  </si>
  <si>
    <t>Nhân</t>
  </si>
  <si>
    <t>Bỏ VAT 10%</t>
  </si>
  <si>
    <t>La Cigale (pat'a chou SGC)</t>
  </si>
  <si>
    <t>Jonathan Lý</t>
  </si>
  <si>
    <t>Đã bỏ</t>
  </si>
  <si>
    <t>Bỏ 1 phiếu check xuống bếp</t>
  </si>
  <si>
    <t>Lan</t>
  </si>
  <si>
    <t>Ms Nguyên</t>
  </si>
  <si>
    <t>Đóng nắp máy in không chặt</t>
  </si>
  <si>
    <t>rút dây usb ra cắm lại</t>
  </si>
  <si>
    <t>Label1 không ra tem</t>
  </si>
  <si>
    <t>Test feed máy in</t>
  </si>
  <si>
    <t>Máy in quầy bar không in</t>
  </si>
  <si>
    <t>21-02-2021</t>
  </si>
  <si>
    <t>Hậu</t>
  </si>
  <si>
    <t>Kiểm tra lại mạng</t>
  </si>
  <si>
    <t>Label2 không ra tem</t>
  </si>
  <si>
    <t>Xóa lệnh in bị kẹt</t>
  </si>
  <si>
    <t>Code free drink không dùng được</t>
  </si>
  <si>
    <t>PL Saigon  Center (st 60)</t>
  </si>
  <si>
    <t>Phụng</t>
  </si>
  <si>
    <t>Bấm đồng bộ data</t>
  </si>
  <si>
    <t>Code free cho nhân viên không dùng được</t>
  </si>
  <si>
    <t>PL TSN QN - Tầng 1 Gate 9 (st 55)</t>
  </si>
  <si>
    <t>Phương Anh</t>
  </si>
  <si>
    <t>Hướng dẫn in lại bill</t>
  </si>
  <si>
    <t>Ms Trinh</t>
  </si>
  <si>
    <t>Mr Huy</t>
  </si>
  <si>
    <t>Marcel Cafe</t>
  </si>
  <si>
    <t>Mr Hiệp</t>
  </si>
  <si>
    <t>Ms Yến</t>
  </si>
  <si>
    <t>Cheese Coffee HO</t>
  </si>
  <si>
    <t>Ms Vy</t>
  </si>
  <si>
    <t>Moas (Quận 5)</t>
  </si>
  <si>
    <t>12-02-2021</t>
  </si>
  <si>
    <t>máy pos yogurt mở không lên</t>
  </si>
  <si>
    <t>Bia Craft 300 TS</t>
  </si>
  <si>
    <t>báo cáo bị lệch</t>
  </si>
  <si>
    <t>PL Nowzone (st 27)</t>
  </si>
  <si>
    <t>22-01-2021</t>
  </si>
  <si>
    <t>các báo cáo trong view report bị lệch</t>
  </si>
  <si>
    <t>xuất hóa đơn bị lỗi</t>
  </si>
  <si>
    <t>Bảo Bei</t>
  </si>
  <si>
    <t>Mr Đạt</t>
  </si>
  <si>
    <t>export báo cáo bị stop working</t>
  </si>
  <si>
    <t>Bia Craft XT Q2</t>
  </si>
  <si>
    <t>Hùng IT</t>
  </si>
  <si>
    <t>Cài tool report viewer</t>
  </si>
  <si>
    <t>Hướng dẫn setup món trên HO</t>
  </si>
  <si>
    <t>Don CK LĐH</t>
  </si>
  <si>
    <t>Cài BO</t>
  </si>
  <si>
    <t>EWB East West Brewing</t>
  </si>
  <si>
    <t>Giang IT</t>
  </si>
  <si>
    <t>Đã cài</t>
  </si>
  <si>
    <t>hướng dẫn chuyển bàn khi cash out</t>
  </si>
  <si>
    <t>Ms Thảo</t>
  </si>
  <si>
    <t>thềm lí do void</t>
  </si>
  <si>
    <t>hướng dẫn order số lượng lớn</t>
  </si>
  <si>
    <t>thêm comment khi discount</t>
  </si>
  <si>
    <t>tích description trong coupon setup</t>
  </si>
  <si>
    <t>thềm và gửi hướng dẫn phần đặt bàn</t>
  </si>
  <si>
    <t>Hỗ trợ setup lại ổ cứng và phần mềm bán hàng</t>
  </si>
  <si>
    <t>Ms Tư</t>
  </si>
  <si>
    <t>Hỗ trợ kiểm tra đầu in nhiệt</t>
  </si>
  <si>
    <t>Hỗ trợ kiểm tra đàu in nhiệt</t>
  </si>
  <si>
    <t>không in lại được bill voucher</t>
  </si>
  <si>
    <t>PL SVH (st 29)</t>
  </si>
  <si>
    <t>báo với kế toán đã có thanh toán, nếu cần kiểm tra thì liên hệ</t>
  </si>
  <si>
    <t>PL VT Sáu BH (st 56)</t>
  </si>
  <si>
    <t>test window và order ra bình thường</t>
  </si>
  <si>
    <t>không đăng nhập được tài khoản</t>
  </si>
  <si>
    <t>kiểm tra thấy đăng nhập bình thường</t>
  </si>
  <si>
    <t>hướng dẫn xem báo cáo</t>
  </si>
  <si>
    <t>Ms Hoa</t>
  </si>
  <si>
    <t>Ipad không vào được phần mềm</t>
  </si>
  <si>
    <t>Ipad không vào được phần mềm do remote desktop version cũ</t>
  </si>
  <si>
    <t>Mr Tuán</t>
  </si>
  <si>
    <t>Đã hướng dẫn update remote desktop</t>
  </si>
  <si>
    <t>Ipad 10 không vào được</t>
  </si>
  <si>
    <t>23-02-2021</t>
  </si>
  <si>
    <t>Ms Sen</t>
  </si>
  <si>
    <t>vào appserver thoát user vào lại</t>
  </si>
  <si>
    <t>hướng dẫn xem danh sách member</t>
  </si>
  <si>
    <t>Mr Thạch</t>
  </si>
  <si>
    <t>máy bị đổi màn hình</t>
  </si>
  <si>
    <t>Intel St5 Combo1</t>
  </si>
  <si>
    <t>rút dây usb chuột</t>
  </si>
  <si>
    <t>báo cáo lệch</t>
  </si>
  <si>
    <t>24-02-2021</t>
  </si>
  <si>
    <t>báo cáo lệch, do code kết nối sai database</t>
  </si>
  <si>
    <t>đã chỉnh lại</t>
  </si>
  <si>
    <t>máy in tem chính không in</t>
  </si>
  <si>
    <t>PL Crescent Mall Q7 (st 03)</t>
  </si>
  <si>
    <t>nhờ IT check (máy in citizen</t>
  </si>
  <si>
    <t>Máy in bị mờ</t>
  </si>
  <si>
    <t>The Brix Q2</t>
  </si>
  <si>
    <t>Hướng dẫn lau đầu in</t>
  </si>
  <si>
    <t>Máy in không ra bill</t>
  </si>
  <si>
    <t>Máy in không ra bill do kẹt lữoi dao</t>
  </si>
  <si>
    <t>Mr Hậu</t>
  </si>
  <si>
    <t>Đã hỗtrợ sửa lại lưỡi dao</t>
  </si>
  <si>
    <t>hướng dẫn setup lí do void món</t>
  </si>
  <si>
    <t>BELGO</t>
  </si>
  <si>
    <t>Ms Nhiên</t>
  </si>
  <si>
    <t>cái Back office HO</t>
  </si>
  <si>
    <t>25-02-2021</t>
  </si>
  <si>
    <t>Mr Quân</t>
  </si>
  <si>
    <t>bravo không thấy doanh thu ngày 15/2</t>
  </si>
  <si>
    <t>ngày 15 doanh thu dồn vào ngày 11, trên bravo không tìm thấy doanh thu</t>
  </si>
  <si>
    <t>Ms Giang</t>
  </si>
  <si>
    <t>xuất lại doanh thu ngày 11</t>
  </si>
  <si>
    <t>Hướng dẫn tạo account member</t>
  </si>
  <si>
    <t>DragonCello</t>
  </si>
  <si>
    <t>Hướng dẫn xác thực Authorize</t>
  </si>
  <si>
    <t>Label máy chính không in</t>
  </si>
  <si>
    <t>PL 382 TĐH (st 01)</t>
  </si>
  <si>
    <t>Voucher không thanh toán được</t>
  </si>
  <si>
    <t>Chưa nhập số limit</t>
  </si>
  <si>
    <t>hướng dẫn setup coupon</t>
  </si>
  <si>
    <t>Tomatito</t>
  </si>
  <si>
    <t>Mr Khoa</t>
  </si>
  <si>
    <t>Ipad không vào được phần mềm</t>
  </si>
  <si>
    <t>Ipad không vào được phần mềm do server bị tắt</t>
  </si>
  <si>
    <t>Đã hướng dẫn bật server</t>
  </si>
  <si>
    <t>Hướng dẫn xem báo cáo HO</t>
  </si>
  <si>
    <t>Hướng dẫn backup data</t>
  </si>
  <si>
    <t>Coffee Bean HO</t>
  </si>
  <si>
    <t>Mr Hồ IT</t>
  </si>
  <si>
    <t>Hướng dẫn tạo 2 coupon chồng lên nhau</t>
  </si>
  <si>
    <t>màn hình chính phụ bị đổi</t>
  </si>
  <si>
    <t>dây màn hình phụ bị lỏng</t>
  </si>
  <si>
    <t>tạo tài khoan xem báo cáo online</t>
  </si>
  <si>
    <t>27-02-2021</t>
  </si>
  <si>
    <t>Mr Tuyên</t>
  </si>
  <si>
    <t>máy bị đầy Temp</t>
  </si>
  <si>
    <t>PL CMT8 (St.76)</t>
  </si>
  <si>
    <t>xóa file temp, crypto và reset máy</t>
  </si>
  <si>
    <t>Máy in không ra phiếu</t>
  </si>
  <si>
    <t>PL Golden Plaza (st 13)</t>
  </si>
  <si>
    <t>Máy in không ra phiếu do lỗi error</t>
  </si>
  <si>
    <t>Mr Cảnh</t>
  </si>
  <si>
    <t>Báo IT kiểm tra</t>
  </si>
  <si>
    <t>không sử dụng được mã shopee</t>
  </si>
  <si>
    <t>PL Phan Văn Trị (St.81)</t>
  </si>
  <si>
    <t>chỉnh policy MemberSwipe số 99 thành 9</t>
  </si>
  <si>
    <t>Hỗ trợ tắt hết hạn account windown</t>
  </si>
  <si>
    <t>PL Vincom CT (st 57)</t>
  </si>
  <si>
    <t>Mr Huy IT</t>
  </si>
  <si>
    <t>trouble shoot</t>
  </si>
  <si>
    <t>kiểm tra bill tính sai svc vat</t>
  </si>
  <si>
    <t>do chuyển coupon foc</t>
  </si>
  <si>
    <t>Hướng dẫn cách sold out product</t>
  </si>
  <si>
    <t>Mr Phướng IT</t>
  </si>
  <si>
    <t>hướng dẫn lại setup stock</t>
  </si>
  <si>
    <t>HIGH TIDE (Game on)</t>
  </si>
  <si>
    <t>26-02-2021</t>
  </si>
  <si>
    <t>Ms Hoàng</t>
  </si>
  <si>
    <t>màn hình chính và phụ bị đổi</t>
  </si>
  <si>
    <t>thoát phần mềm vào lại</t>
  </si>
  <si>
    <t>máy bị đứng khi topup</t>
  </si>
  <si>
    <t>Intel St7 Combo3</t>
  </si>
  <si>
    <t>lúc team vào thì bình thường</t>
  </si>
  <si>
    <t>Nồi Retaurant</t>
  </si>
  <si>
    <t>tạo tài khoản manager để discount foc</t>
  </si>
  <si>
    <t>cập nhật sms mới</t>
  </si>
  <si>
    <t>Ms Hảo</t>
  </si>
  <si>
    <t>cài multi Back Office</t>
  </si>
  <si>
    <t>Phượng hoàng Asia</t>
  </si>
  <si>
    <t>Huynh Nguyen</t>
  </si>
  <si>
    <t>Mr.Tuyên</t>
  </si>
  <si>
    <t>hướng dẫn setup payment method</t>
  </si>
  <si>
    <t>Pizza &amp; Bia</t>
  </si>
  <si>
    <t>hướng dẫn setup sale type</t>
  </si>
  <si>
    <t>Màn hình phụ pos chính không hiển thị</t>
  </si>
  <si>
    <t>PL 42 TCV ( st 14)</t>
  </si>
  <si>
    <t>Thịnh</t>
  </si>
  <si>
    <t>Thoát phần mềm ra vào lại</t>
  </si>
  <si>
    <t>Bị kẹt tablet 12 EOD không được</t>
  </si>
  <si>
    <t>Tuấn</t>
  </si>
  <si>
    <t>Login vào station 12</t>
  </si>
  <si>
    <t>Hỗ trợ un close bill đóng bằng on account</t>
  </si>
  <si>
    <t>start ngày xong văng khỏi phần mềm</t>
  </si>
  <si>
    <t>start ngày xong văng khỏi phần mềm do sai ngày trên server</t>
  </si>
  <si>
    <t>đổi lại ngày cho đúng</t>
  </si>
  <si>
    <t>Không thanh toán voucher được</t>
  </si>
  <si>
    <t>Ichihana Sushi</t>
  </si>
  <si>
    <t>Không thanh toán voucher được do file authorize bị tắt</t>
  </si>
  <si>
    <t>Đã hỗ trợ mở file authorize</t>
  </si>
  <si>
    <t>Máy POS bị treo ứng dụng</t>
  </si>
  <si>
    <t>LEON BAR(Đà Lạt)</t>
  </si>
  <si>
    <t>Đã hỗ trợ tắt ứng dụng bán hàng</t>
  </si>
  <si>
    <t>Máy in ra bill có khoảng trắng</t>
  </si>
  <si>
    <t>Đã hướng dẫn vệ sinh đầu in</t>
  </si>
  <si>
    <t>ngày bị gộp</t>
  </si>
  <si>
    <t>hướng dẫn kiểm tra và quy trình: xóa bill ngày mới rồi hãy kết ngày và order lại</t>
  </si>
  <si>
    <t>máy label ra tem trắng</t>
  </si>
  <si>
    <t>Báo IT kiểm tra</t>
  </si>
  <si>
    <t>Hỗ trợ tắt ứng dụng bán hàng</t>
  </si>
  <si>
    <t>check bàn chuyển nhầm</t>
  </si>
  <si>
    <t>Ms Loan</t>
  </si>
  <si>
    <t>vào manager -&gt; transaction viewer</t>
  </si>
  <si>
    <t>Hỗ trợ unclose bill</t>
  </si>
  <si>
    <t>28-02-2021</t>
  </si>
  <si>
    <t>Hướng dẫn xem file báo cáo excel  về kho</t>
  </si>
  <si>
    <t>Ms Hòa</t>
  </si>
  <si>
    <t>Hỗ trợ log out ipad</t>
  </si>
  <si>
    <t>Mr Hiệp</t>
  </si>
  <si>
    <t>Hỗ trợ chỉnh lại layout Backoffice</t>
  </si>
  <si>
    <t>PL Takashimaya (st 19)</t>
  </si>
  <si>
    <t>Hướng dẫn xem báo cáo sale summary</t>
  </si>
  <si>
    <t>xuất file danh sách voucher</t>
  </si>
  <si>
    <t>đang kiểm tra</t>
  </si>
  <si>
    <t>thêm cột trong báo cáo E-Invoice</t>
  </si>
  <si>
    <t>01-03-2021</t>
  </si>
  <si>
    <t>Mr Giang</t>
  </si>
  <si>
    <t>có nghiệp vụ xuất gộp nhiều giao dịch trên POS vào 1 hóa đơn nên không thể thêm cột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</si>
</sst>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;@"/>
    <numFmt numFmtId="165" formatCode="[$-1044D]dd\-mm\-yyyy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rgb="FFFF0000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sz val="11"/>
      <color theme="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indexed="10"/>
        <bgColor indexed="8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">
    <xf numFmtId="0" fontId="0" fillId="0" borderId="0"/>
    <xf numFmtId="0" fontId="5" fillId="0" borderId="0" applyFill="0" applyProtection="0"/>
    <xf numFmtId="0" fontId="6" fillId="0" borderId="0" applyFill="0" applyProtection="0"/>
    <xf numFmtId="0" fontId="7" fillId="0" borderId="0" applyFill="0" applyProtection="0"/>
  </cellStyleXfs>
  <cellXfs count="45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1" xfId="0" applyFont="1" applyFill="1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164" fontId="1" fillId="2" borderId="1" xfId="0" applyNumberFormat="1" applyFont="1" applyFill="1" applyBorder="1"/>
    <xf numFmtId="164" fontId="0" fillId="0" borderId="9" xfId="0" applyNumberFormat="1" applyBorder="1"/>
    <xf numFmtId="0" fontId="0" fillId="3" borderId="0" xfId="0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13" xfId="0" applyBorder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right" vertical="center"/>
    </xf>
    <xf numFmtId="0" fontId="0" fillId="3" borderId="0" xfId="0" applyFill="1" applyAlignment="1">
      <alignment wrapText="1"/>
    </xf>
    <xf numFmtId="1" fontId="4" fillId="3" borderId="0" xfId="0" applyNumberFormat="1" applyFont="1" applyFill="1" applyAlignment="1">
      <alignment vertical="center"/>
    </xf>
    <xf numFmtId="0" fontId="0" fillId="0" borderId="14" xfId="0" applyBorder="1"/>
    <xf numFmtId="0" fontId="0" fillId="0" borderId="15" xfId="0" applyBorder="1"/>
    <xf numFmtId="0" fontId="8" fillId="3" borderId="0" xfId="0" applyFont="1" applyFill="1" applyAlignment="1">
      <alignment wrapText="1"/>
    </xf>
    <xf numFmtId="0" fontId="0" fillId="0" borderId="3" xfId="0" applyNumberFormat="1" applyBorder="1"/>
    <xf numFmtId="0" fontId="0" fillId="0" borderId="7" xfId="0" applyNumberFormat="1" applyBorder="1"/>
    <xf numFmtId="0" fontId="0" fillId="3" borderId="0" xfId="0" applyFill="1" applyProtection="1"/>
    <xf numFmtId="0" fontId="0" fillId="3" borderId="0" xfId="0" applyFill="1" applyAlignment="1"/>
    <xf numFmtId="0" fontId="0" fillId="0" borderId="9" xfId="0" applyBorder="1" applyAlignment="1">
      <alignment wrapText="1"/>
    </xf>
    <xf numFmtId="0" fontId="0" fillId="0" borderId="16" xfId="0" applyBorder="1"/>
    <xf numFmtId="0" fontId="8" fillId="3" borderId="0" xfId="0" applyFont="1" applyFill="1" applyProtection="1"/>
    <xf numFmtId="1" fontId="7" fillId="0" borderId="0" xfId="3" applyNumberFormat="1" applyFont="1" applyFill="1" applyProtection="1"/>
    <xf numFmtId="0" fontId="3" fillId="0" borderId="0" xfId="0" applyFont="1" applyAlignment="1">
      <alignment vertical="center"/>
    </xf>
    <xf numFmtId="0" fontId="0" fillId="0" borderId="0" xfId="0" applyFill="1" applyProtection="1"/>
    <xf numFmtId="0" fontId="5" fillId="0" borderId="0" xfId="1" applyFill="1" applyProtection="1"/>
    <xf numFmtId="0" fontId="5" fillId="0" borderId="0" xfId="1" applyFill="1" applyAlignment="1" applyProtection="1">
      <alignment wrapText="1"/>
    </xf>
    <xf numFmtId="0" fontId="3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116"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\-mm\-yy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ill>
        <patternFill patternType="solid">
          <fgColor indexed="8"/>
          <bgColor indexed="10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165" formatCode="[$-1044D]dd\-mm\-yyyy;@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solid">
          <fgColor indexed="8"/>
          <bgColor indexed="10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solid">
          <fgColor indexed="8"/>
          <bgColor indexed="10"/>
        </patternFill>
      </fill>
      <protection locked="1" hidden="0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SIX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Database!$E$3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Database!$D$4:$D$9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Database!$E$4:$E$9</c:f>
              <c:numCache>
                <c:formatCode>General</c:formatCode>
                <c:ptCount val="6"/>
                <c:pt idx="0">
                  <c:v>420</c:v>
                </c:pt>
                <c:pt idx="1">
                  <c:v>331</c:v>
                </c:pt>
                <c:pt idx="2">
                  <c:v>427</c:v>
                </c:pt>
                <c:pt idx="3">
                  <c:v>423</c:v>
                </c:pt>
                <c:pt idx="4">
                  <c:v>323</c:v>
                </c:pt>
                <c:pt idx="5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B-4442-9D7C-7D635A6F19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5349976"/>
        <c:axId val="415346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Database!$D$3</c15:sqref>
                        </c15:formulaRef>
                      </c:ext>
                    </c:extLst>
                    <c:strCache>
                      <c:ptCount val="1"/>
                      <c:pt idx="0">
                        <c:v>Tháng</c:v>
                      </c:pt>
                    </c:strCache>
                  </c:strRef>
                </c:tx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dLbl>
                    <c:idx val="3"/>
                    <c:layout>
                      <c:manualLayout>
                        <c:x val="-9.1895346103001784E-17"/>
                        <c:y val="1.491274391719192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8C2F-4A14-B364-C83F01FB01C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t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Database!$D$4:$D$9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Database!$D$4:$D$9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C2F-4A14-B364-C83F01FB01C5}"/>
                  </c:ext>
                </c:extLst>
              </c15:ser>
            </c15:filteredBarSeries>
          </c:ext>
        </c:extLst>
      </c:barChart>
      <c:catAx>
        <c:axId val="41534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46448"/>
        <c:crosses val="autoZero"/>
        <c:auto val="1"/>
        <c:lblAlgn val="ctr"/>
        <c:lblOffset val="100"/>
        <c:noMultiLvlLbl val="0"/>
      </c:catAx>
      <c:valAx>
        <c:axId val="4153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4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Hardware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Database!$T$3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F4-4A33-A89B-A0CB385D93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F4-4A33-A89B-A0CB385D93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F4-4A33-A89B-A0CB385D93E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F4-4A33-A89B-A0CB385D93E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F4-4A33-A89B-A0CB385D93E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F4-4A33-A89B-A0CB385D93E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08-4FDB-932A-477C1D6EF3F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B08-4FDB-932A-477C1D6EF3F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08-4FDB-932A-477C1D6EF3F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B08-4FDB-932A-477C1D6EF3F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08-4FDB-932A-477C1D6EF3F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08-4FDB-932A-477C1D6EF3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Database!$S$4:$S$16</c:f>
              <c:strCache>
                <c:ptCount val="13"/>
                <c:pt idx="0">
                  <c:v>Network</c:v>
                </c:pt>
                <c:pt idx="1">
                  <c:v>Window</c:v>
                </c:pt>
                <c:pt idx="2">
                  <c:v>POS Hard disk</c:v>
                </c:pt>
                <c:pt idx="3">
                  <c:v>POS touch screen</c:v>
                </c:pt>
                <c:pt idx="4">
                  <c:v>Thermal Printer</c:v>
                </c:pt>
                <c:pt idx="5">
                  <c:v>Dot Printer</c:v>
                </c:pt>
                <c:pt idx="6">
                  <c:v>Label Printer</c:v>
                </c:pt>
                <c:pt idx="7">
                  <c:v>Barcode Scanner</c:v>
                </c:pt>
                <c:pt idx="8">
                  <c:v>Tablet</c:v>
                </c:pt>
                <c:pt idx="9">
                  <c:v>Cable</c:v>
                </c:pt>
                <c:pt idx="10">
                  <c:v>Pager</c:v>
                </c:pt>
                <c:pt idx="11">
                  <c:v>Cash Drawer</c:v>
                </c:pt>
                <c:pt idx="12">
                  <c:v>Other</c:v>
                </c:pt>
              </c:strCache>
            </c:strRef>
          </c:cat>
          <c:val>
            <c:numRef>
              <c:f>Database!$T$4:$T$16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F4-4A33-A89B-A0CB385D93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TWO</a:t>
            </a:r>
            <a:r>
              <a:rPr lang="en-US" baseline="0"/>
              <a:t> WEEKS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Database!$A$4:$A$17</c:f>
              <c:numCache>
                <c:formatCode>dd\-mm\-yyyy;@</c:formatCode>
                <c:ptCount val="14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</c:numCache>
            </c:numRef>
          </c:cat>
          <c:val>
            <c:numRef>
              <c:f>Database!$B$4:$B$17</c:f>
              <c:numCache>
                <c:formatCode>General</c:formatCode>
                <c:ptCount val="14"/>
                <c:pt idx="0">
                  <c:v>13</c:v>
                </c:pt>
                <c:pt idx="1">
                  <c:v>6</c:v>
                </c:pt>
                <c:pt idx="2">
                  <c:v>26</c:v>
                </c:pt>
                <c:pt idx="3">
                  <c:v>6</c:v>
                </c:pt>
                <c:pt idx="4">
                  <c:v>13</c:v>
                </c:pt>
                <c:pt idx="5">
                  <c:v>7</c:v>
                </c:pt>
                <c:pt idx="6">
                  <c:v>6</c:v>
                </c:pt>
                <c:pt idx="7">
                  <c:v>16</c:v>
                </c:pt>
                <c:pt idx="8">
                  <c:v>6</c:v>
                </c:pt>
                <c:pt idx="9">
                  <c:v>9</c:v>
                </c:pt>
                <c:pt idx="10">
                  <c:v>14</c:v>
                </c:pt>
                <c:pt idx="11">
                  <c:v>13</c:v>
                </c:pt>
                <c:pt idx="12">
                  <c:v>9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B-4DAD-8555-6EA3F5C39F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5346056"/>
        <c:axId val="415352720"/>
      </c:barChart>
      <c:dateAx>
        <c:axId val="415346056"/>
        <c:scaling>
          <c:orientation val="minMax"/>
        </c:scaling>
        <c:delete val="0"/>
        <c:axPos val="b"/>
        <c:numFmt formatCode="dd\-mm\-yy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52720"/>
        <c:crosses val="autoZero"/>
        <c:auto val="1"/>
        <c:lblOffset val="100"/>
        <c:baseTimeUnit val="days"/>
      </c:dateAx>
      <c:valAx>
        <c:axId val="415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4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This</a:t>
            </a:r>
            <a:r>
              <a:rPr lang="en-US" baseline="0"/>
              <a:t> week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Database!$H$3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9A-41F3-91A9-2D0809E2F4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9A-41F3-91A9-2D0809E2F47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9A-41F3-91A9-2D0809E2F47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9A-41F3-91A9-2D0809E2F47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9A-41F3-91A9-2D0809E2F47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72-45C6-9330-F74E30E8044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72-45C6-9330-F74E30E8044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72-45C6-9330-F74E30E8044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7D-45B8-B989-58E87BCA97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Database!$G$4:$G$10</c:f>
              <c:strCache>
                <c:ptCount val="7"/>
                <c:pt idx="0">
                  <c:v>Pending</c:v>
                </c:pt>
                <c:pt idx="1">
                  <c:v>Closed</c:v>
                </c:pt>
                <c:pt idx="2">
                  <c:v>Open</c:v>
                </c:pt>
                <c:pt idx="3">
                  <c:v>Wait for Response</c:v>
                </c:pt>
                <c:pt idx="4">
                  <c:v>Wait for Quotation</c:v>
                </c:pt>
                <c:pt idx="5">
                  <c:v>In Progress</c:v>
                </c:pt>
                <c:pt idx="6">
                  <c:v>Follow</c:v>
                </c:pt>
              </c:strCache>
            </c:strRef>
          </c:cat>
          <c:val>
            <c:numRef>
              <c:f>Database!$H$4:$H$10</c:f>
              <c:numCache>
                <c:formatCode>General</c:formatCode>
                <c:ptCount val="7"/>
                <c:pt idx="0">
                  <c:v>3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9A-41F3-91A9-2D0809E2F4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Last</a:t>
            </a:r>
            <a:r>
              <a:rPr lang="en-US" baseline="0"/>
              <a:t> week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Database!$H$12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76-48A4-BA67-792B34020A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76-48A4-BA67-792B34020AA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76-48A4-BA67-792B34020AA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76-48A4-BA67-792B34020AA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76-48A4-BA67-792B34020AA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A4-4D27-A98C-5DA3EB7DCB5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A4-4D27-A98C-5DA3EB7DCB5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A4-4D27-A98C-5DA3EB7DCB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Database!$G$13:$G$18</c:f>
              <c:strCache>
                <c:ptCount val="6"/>
                <c:pt idx="0">
                  <c:v>Pending</c:v>
                </c:pt>
                <c:pt idx="1">
                  <c:v>Closed</c:v>
                </c:pt>
                <c:pt idx="2">
                  <c:v>Open</c:v>
                </c:pt>
                <c:pt idx="3">
                  <c:v>Wait for Response</c:v>
                </c:pt>
                <c:pt idx="4">
                  <c:v>Wait for Quotation</c:v>
                </c:pt>
                <c:pt idx="5">
                  <c:v>In Progress</c:v>
                </c:pt>
              </c:strCache>
            </c:strRef>
          </c:cat>
          <c:val>
            <c:numRef>
              <c:f>Database!$H$13:$H$18</c:f>
              <c:numCache>
                <c:formatCode>General</c:formatCode>
                <c:ptCount val="6"/>
                <c:pt idx="0">
                  <c:v>0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76-48A4-BA67-792B34020A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Hình</a:t>
            </a:r>
            <a:r>
              <a:rPr lang="en-US" baseline="0"/>
              <a:t> thức support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Database!$N$3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03-4577-9813-2FDDAE273D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03-4577-9813-2FDDAE273D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03-4577-9813-2FDDAE273D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Database!$M$4:$M$7</c:f>
              <c:strCache>
                <c:ptCount val="4"/>
                <c:pt idx="0">
                  <c:v>Primary Phone</c:v>
                </c:pt>
                <c:pt idx="1">
                  <c:v>Remote</c:v>
                </c:pt>
                <c:pt idx="2">
                  <c:v>Primary Email</c:v>
                </c:pt>
                <c:pt idx="3">
                  <c:v>Onsite</c:v>
                </c:pt>
              </c:strCache>
            </c:strRef>
          </c:cat>
          <c:val>
            <c:numRef>
              <c:f>Database!$N$4:$N$7</c:f>
              <c:numCache>
                <c:formatCode>General</c:formatCode>
                <c:ptCount val="4"/>
                <c:pt idx="0">
                  <c:v>1</c:v>
                </c:pt>
                <c:pt idx="1">
                  <c:v>70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03-4577-9813-2FDDAE273D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Nhóm</a:t>
            </a:r>
            <a:r>
              <a:rPr lang="en-US" baseline="0"/>
              <a:t>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Database!$N$11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F4-4A33-A89B-A0CB385D93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F4-4A33-A89B-A0CB385D93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F4-4A33-A89B-A0CB385D93E8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C5-4F8E-978C-8C3DAB46D9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Database!$M$12:$M$18</c:f>
              <c:strCache>
                <c:ptCount val="7"/>
                <c:pt idx="0">
                  <c:v>POS Software</c:v>
                </c:pt>
                <c:pt idx="1">
                  <c:v>POS Hardware</c:v>
                </c:pt>
                <c:pt idx="2">
                  <c:v>Operation Process</c:v>
                </c:pt>
                <c:pt idx="3">
                  <c:v>Data Integration</c:v>
                </c:pt>
                <c:pt idx="4">
                  <c:v>Development</c:v>
                </c:pt>
                <c:pt idx="5">
                  <c:v>Maintenance</c:v>
                </c:pt>
                <c:pt idx="6">
                  <c:v>User Fault</c:v>
                </c:pt>
              </c:strCache>
            </c:strRef>
          </c:cat>
          <c:val>
            <c:numRef>
              <c:f>Database!$N$12:$N$18</c:f>
              <c:numCache>
                <c:formatCode>General</c:formatCode>
                <c:ptCount val="7"/>
                <c:pt idx="0">
                  <c:v>14</c:v>
                </c:pt>
                <c:pt idx="1">
                  <c:v>11</c:v>
                </c:pt>
                <c:pt idx="2">
                  <c:v>39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F4-4A33-A89B-A0CB385D93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Mức</a:t>
            </a:r>
            <a:r>
              <a:rPr lang="en-US" baseline="0"/>
              <a:t> độ pending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Database!$K$3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71-471D-8F75-0FEED34E7F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71-471D-8F75-0FEED34E7F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71-471D-8F75-0FEED34E7F0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71-471D-8F75-0FEED34E7F0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71-471D-8F75-0FEED34E7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Database!$J$4:$J$6</c:f>
              <c:strCache>
                <c:ptCount val="3"/>
                <c:pt idx="0">
                  <c:v>Critical</c:v>
                </c:pt>
                <c:pt idx="1">
                  <c:v>High</c:v>
                </c:pt>
                <c:pt idx="2">
                  <c:v>Normal</c:v>
                </c:pt>
              </c:strCache>
            </c:strRef>
          </c:cat>
          <c:val>
            <c:numRef>
              <c:f>Database!$K$4:$K$6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71-471D-8F75-0FEED34E7F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Database!$K$12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6E-4319-8A52-9ADCD8458A2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6E-4319-8A52-9ADCD8458A2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6E-4319-8A52-9ADCD8458A2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6E-4319-8A52-9ADCD8458A2E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6E-4319-8A52-9ADCD8458A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6E-4319-8A52-9ADCD8458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Database!$J$13:$J$16</c:f>
              <c:strCache>
                <c:ptCount val="4"/>
                <c:pt idx="0">
                  <c:v>Technical Team</c:v>
                </c:pt>
                <c:pt idx="1">
                  <c:v>Project Team</c:v>
                </c:pt>
                <c:pt idx="2">
                  <c:v>Support Team</c:v>
                </c:pt>
                <c:pt idx="3">
                  <c:v>Hãng</c:v>
                </c:pt>
              </c:strCache>
            </c:strRef>
          </c:cat>
          <c:val>
            <c:numRef>
              <c:f>Database!$K$13:$K$16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6E-4319-8A52-9ADCD8458A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Software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Database!$Q$3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71-471D-8F75-0FEED34E7F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71-471D-8F75-0FEED34E7F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71-471D-8F75-0FEED34E7F0A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8A-4119-BD19-A98FAEF3E6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Database!$P$4:$P$9</c:f>
              <c:strCache>
                <c:ptCount val="6"/>
                <c:pt idx="0">
                  <c:v>Front Office</c:v>
                </c:pt>
                <c:pt idx="1">
                  <c:v>Back Office</c:v>
                </c:pt>
                <c:pt idx="2">
                  <c:v>Head Office</c:v>
                </c:pt>
                <c:pt idx="3">
                  <c:v>Inventory</c:v>
                </c:pt>
                <c:pt idx="4">
                  <c:v>Development</c:v>
                </c:pt>
                <c:pt idx="5">
                  <c:v>Report</c:v>
                </c:pt>
              </c:strCache>
            </c:strRef>
          </c:cat>
          <c:val>
            <c:numRef>
              <c:f>Database!$Q$4:$Q$9</c:f>
              <c:numCache>
                <c:formatCode>General</c:formatCode>
                <c:ptCount val="6"/>
                <c:pt idx="0">
                  <c:v>21</c:v>
                </c:pt>
                <c:pt idx="1">
                  <c:v>19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71-471D-8F75-0FEED34E7F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4761</xdr:rowOff>
    </xdr:from>
    <xdr:to>
      <xdr:col>8</xdr:col>
      <xdr:colOff>9524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19050</xdr:rowOff>
    </xdr:from>
    <xdr:to>
      <xdr:col>8</xdr:col>
      <xdr:colOff>28575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38099</xdr:colOff>
      <xdr:row>2</xdr:row>
      <xdr:rowOff>123824</xdr:rowOff>
    </xdr:from>
    <xdr:to>
      <xdr:col>13</xdr:col>
      <xdr:colOff>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9524</xdr:rowOff>
    </xdr:from>
    <xdr:to>
      <xdr:col>13</xdr:col>
      <xdr:colOff>0</xdr:colOff>
      <xdr:row>31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9526</xdr:colOff>
      <xdr:row>3</xdr:row>
      <xdr:rowOff>0</xdr:rowOff>
    </xdr:from>
    <xdr:to>
      <xdr:col>16</xdr:col>
      <xdr:colOff>676275</xdr:colOff>
      <xdr:row>17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2</xdr:row>
      <xdr:rowOff>114299</xdr:rowOff>
    </xdr:from>
    <xdr:to>
      <xdr:col>21</xdr:col>
      <xdr:colOff>0</xdr:colOff>
      <xdr:row>16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18</xdr:row>
      <xdr:rowOff>9525</xdr:rowOff>
    </xdr:from>
    <xdr:to>
      <xdr:col>21</xdr:col>
      <xdr:colOff>9525</xdr:colOff>
      <xdr:row>32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18</xdr:row>
      <xdr:rowOff>9525</xdr:rowOff>
    </xdr:from>
    <xdr:to>
      <xdr:col>16</xdr:col>
      <xdr:colOff>676275</xdr:colOff>
      <xdr:row>32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19050</xdr:colOff>
      <xdr:row>18</xdr:row>
      <xdr:rowOff>9525</xdr:rowOff>
    </xdr:from>
    <xdr:to>
      <xdr:col>25</xdr:col>
      <xdr:colOff>9525</xdr:colOff>
      <xdr:row>32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E9D8884-82EC-4C8B-BCF7-CDCF005D5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9525</xdr:colOff>
      <xdr:row>2</xdr:row>
      <xdr:rowOff>114299</xdr:rowOff>
    </xdr:from>
    <xdr:to>
      <xdr:col>25</xdr:col>
      <xdr:colOff>0</xdr:colOff>
      <xdr:row>16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E027FE0-B674-4992-9170-9B9CB1976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J3:K6" totalsRowShown="0" headerRowDxfId="115" headerRowBorderDxfId="114" tableBorderDxfId="113" totalsRowBorderDxfId="112">
  <autoFilter ref="J3:K6"/>
  <tableColumns count="2">
    <tableColumn id="1" name="Mức độ" dataDxfId="111"/>
    <tableColumn id="2" name="Số lượng" dataDxfId="110">
      <calculatedColumnFormula xml:space="preserve"> COUNTIF(Pending!D:D,Table6[[#This Row],[Mức độ]])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3" name="Table111014" displayName="Table111014" ref="P12:Q21" totalsRowShown="0" headerRowDxfId="61" headerRowBorderDxfId="60" tableBorderDxfId="59" totalsRowBorderDxfId="58">
  <autoFilter ref="P12:Q21"/>
  <tableColumns count="2">
    <tableColumn id="1" name="Nhóm" dataDxfId="57"/>
    <tableColumn id="2" name="Số lượng" dataDxfId="56">
      <calculatedColumnFormula xml:space="preserve"> COUNTIF('This week'!R:R,Table111014[[#This Row],[Nhóm]])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8" name="Table8" displayName="Table8" ref="A1:R77" totalsRowShown="0" headerRowDxfId="55" dataDxfId="54" dataCellStyle="Normal 2">
  <autoFilter ref="A1:R77"/>
  <sortState ref="A2:R2">
    <sortCondition ref="F1:F2"/>
  </sortState>
  <tableColumns count="18">
    <tableColumn id="1" name="Tickets Title" dataDxfId="53" dataCellStyle="Normal 2"/>
    <tableColumn id="2" name="Tickets Organization Name" dataDxfId="52" dataCellStyle="Normal 2"/>
    <tableColumn id="3" name="Tickets Assigned To" dataDxfId="51" dataCellStyle="Normal 2"/>
    <tableColumn id="4" name="Tickets Priority" dataDxfId="50" dataCellStyle="Normal 2"/>
    <tableColumn id="5" name="Tickets Status" dataDxfId="49" dataCellStyle="Normal 2"/>
    <tableColumn id="13" name="Ticket Started Date" dataDxfId="48" dataCellStyle="Normal 2"/>
    <tableColumn id="6" name="Tickets Completed Date" dataDxfId="47" dataCellStyle="Normal 2"/>
    <tableColumn id="7" name="Tickets Description" dataDxfId="46" dataCellStyle="Normal 2"/>
    <tableColumn id="8" name="Tickets Time" dataDxfId="45" dataCellStyle="Normal 2"/>
    <tableColumn id="9" name="Tickets Contact" dataDxfId="44" dataCellStyle="Normal 2"/>
    <tableColumn id="10" name="Tickets Team" dataDxfId="43" dataCellStyle="Normal 2"/>
    <tableColumn id="11" name="Tickets Category" dataDxfId="42" dataCellStyle="Normal 2"/>
    <tableColumn id="12" name="Tickets Method Support" dataDxfId="41" dataCellStyle="Normal 2"/>
    <tableColumn id="14" name="Description Solution" dataDxfId="40" dataCellStyle="Normal 2"/>
    <tableColumn id="15" name="Receiver" dataDxfId="39" dataCellStyle="Normal 2"/>
    <tableColumn id="16" name="Hardware" dataDxfId="38" dataCellStyle="Normal 2"/>
    <tableColumn id="17" name="Software" dataDxfId="37" dataCellStyle="Normal 2"/>
    <tableColumn id="18" name="Development" dataDxfId="36" dataCellStyle="Normal 2"/>
  </tableColumns>
  <tableStyleInfo name="TableStyleDark9" showFirstColumn="0" showLastColumn="0" showRowStripes="1" showColumnStripes="0"/>
</table>
</file>

<file path=xl/tables/table12.xml><?xml version="1.0" encoding="utf-8"?>
<table xmlns="http://schemas.openxmlformats.org/spreadsheetml/2006/main" id="7" name="Table7" displayName="Table7" ref="A1:R78" totalsRowShown="0" headerRowDxfId="35" dataDxfId="34" dataCellStyle="Normal 4">
  <autoFilter ref="A1:R78"/>
  <sortState ref="A2:R36">
    <sortCondition ref="F1:F36"/>
  </sortState>
  <tableColumns count="18">
    <tableColumn id="1" name="Tickets Title" dataDxfId="33" dataCellStyle="Normal 4"/>
    <tableColumn id="2" name="Tickets Organization Name" dataDxfId="32" dataCellStyle="Normal 4"/>
    <tableColumn id="3" name="Tickets Assigned To" dataDxfId="31" dataCellStyle="Normal 4"/>
    <tableColumn id="4" name="Tickets Priority" dataDxfId="30" dataCellStyle="Normal 4"/>
    <tableColumn id="5" name="Tickets Status" dataDxfId="29" dataCellStyle="Normal 4"/>
    <tableColumn id="13" name="Tickets Start Date" dataDxfId="28" dataCellStyle="Normal 4"/>
    <tableColumn id="6" name="Tickets Completed Date" dataDxfId="27" dataCellStyle="Normal 4"/>
    <tableColumn id="7" name="Tickets Description" dataDxfId="26" dataCellStyle="Normal 4"/>
    <tableColumn id="8" name="Tickets Time" dataDxfId="25" dataCellStyle="Normal 4"/>
    <tableColumn id="9" name="Tickets Contact" dataDxfId="24" dataCellStyle="Normal 4"/>
    <tableColumn id="10" name="Tickets Team" dataDxfId="23" dataCellStyle="Normal 4"/>
    <tableColumn id="11" name="Tickets Category" dataDxfId="22" dataCellStyle="Normal 4"/>
    <tableColumn id="12" name="Tickets Method Support" dataDxfId="21" dataCellStyle="Normal 4"/>
    <tableColumn id="14" name="Description Solution" dataDxfId="20" dataCellStyle="Normal 4"/>
    <tableColumn id="15" name="Receiver" dataDxfId="19" dataCellStyle="Normal 4"/>
    <tableColumn id="16" name="Hardware" dataDxfId="18" dataCellStyle="Normal 4"/>
    <tableColumn id="17" name="Software" dataDxfId="17" dataCellStyle="Normal 4"/>
    <tableColumn id="18" name="Development" dataDxfId="16" dataCellStyle="Normal 4"/>
  </tableColumns>
  <tableStyleInfo name="TableStyleDark9" showFirstColumn="0" showLastColumn="0" showRowStripes="1" showColumnStripes="0"/>
</table>
</file>

<file path=xl/tables/table13.xml><?xml version="1.0" encoding="utf-8"?>
<table xmlns="http://schemas.openxmlformats.org/spreadsheetml/2006/main" id="1" name="Table1" displayName="Table1" ref="A1:N4" totalsRowShown="0" headerRowDxfId="15" dataDxfId="14" dataCellStyle="Normal 4">
  <autoFilter ref="A1:N4"/>
  <tableColumns count="14">
    <tableColumn id="1" name="Tickets Title" dataDxfId="13" dataCellStyle="Normal 4"/>
    <tableColumn id="2" name="Tickets Organization Name" dataDxfId="12" dataCellStyle="Normal 4"/>
    <tableColumn id="3" name="Tickets Assigned To" dataDxfId="11" dataCellStyle="Normal 4"/>
    <tableColumn id="4" name="Tickets Priority" dataDxfId="10" dataCellStyle="Normal 4"/>
    <tableColumn id="5" name="Tickets Status" dataDxfId="9" dataCellStyle="Normal 4"/>
    <tableColumn id="6" name="Tickets Start Date" dataDxfId="8" dataCellStyle="Normal 4"/>
    <tableColumn id="10" name="Tickets Description" dataDxfId="7" dataCellStyle="Normal 4"/>
    <tableColumn id="11" name="Tickets Time" dataDxfId="6" dataCellStyle="Normal 4"/>
    <tableColumn id="8" name="Tickets Contact" dataDxfId="5" dataCellStyle="Normal 4"/>
    <tableColumn id="9" name="Tickets Team" dataDxfId="4" dataCellStyle="Normal 4"/>
    <tableColumn id="12" name="Tickets Category" dataDxfId="3" dataCellStyle="Normal 4"/>
    <tableColumn id="13" name="Tickets Method Support" dataDxfId="2" dataCellStyle="Normal 4"/>
    <tableColumn id="14" name="Description Solution" dataDxfId="1" dataCellStyle="Normal 4"/>
    <tableColumn id="7" name="Days" dataDxfId="0" dataCellStyle="Normal 4">
      <calculatedColumnFormula>TODAY()-Table1[[#This Row],[Tickets Start Date]]</calculatedColumnFormula>
    </tableColumn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J12:K16" totalsRowShown="0" headerRowDxfId="109" headerRowBorderDxfId="108" tableBorderDxfId="107" totalsRowBorderDxfId="106">
  <autoFilter ref="J12:K16"/>
  <tableColumns count="2">
    <tableColumn id="1" name="Team" dataDxfId="105"/>
    <tableColumn id="2" name="Số lượng" dataDxfId="104">
      <calculatedColumnFormula>COUNTIF(Pending!J:J,Table5[[#This Row],[Team]])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4" name="Table35" displayName="Table35" ref="G12:H18" totalsRowShown="0" headerRowDxfId="103" headerRowBorderDxfId="102" tableBorderDxfId="101" totalsRowBorderDxfId="100">
  <autoFilter ref="G12:H18"/>
  <tableColumns count="2">
    <tableColumn id="1" name="Trạng thái" dataDxfId="99"/>
    <tableColumn id="2" name="số lượng" dataDxfId="98">
      <calculatedColumnFormula>COUNTIF('Last week'!E:E,Table35[[#This Row],[Trạng thái]])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G3:H10" totalsRowShown="0" headerRowDxfId="97" headerRowBorderDxfId="96" tableBorderDxfId="95" totalsRowBorderDxfId="94">
  <autoFilter ref="G3:H10"/>
  <tableColumns count="2">
    <tableColumn id="1" name="Trạng thái" dataDxfId="93"/>
    <tableColumn id="2" name="số lượng" dataDxfId="9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D3:E9" totalsRowShown="0" headerRowDxfId="91" headerRowBorderDxfId="90" tableBorderDxfId="89" totalsRowBorderDxfId="88">
  <autoFilter ref="D3:E9"/>
  <tableColumns count="2">
    <tableColumn id="1" name="Tháng" dataDxfId="87"/>
    <tableColumn id="2" name="Số lượng" dataDxfId="86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M3:N7" totalsRowShown="0" headerRowDxfId="85" headerRowBorderDxfId="84" tableBorderDxfId="83" totalsRowBorderDxfId="82">
  <autoFilter ref="M3:N7"/>
  <tableColumns count="2">
    <tableColumn id="1" name="Hình thức" dataDxfId="81"/>
    <tableColumn id="2" name="Số lượng" dataDxfId="80">
      <calculatedColumnFormula xml:space="preserve"> COUNTIF('This week'!M:M,Table10[[#This Row],[Hình thức]])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M11:N18" totalsRowShown="0" headerRowDxfId="79" headerRowBorderDxfId="78" tableBorderDxfId="77" totalsRowBorderDxfId="76">
  <autoFilter ref="M11:N18"/>
  <tableColumns count="2">
    <tableColumn id="1" name="Nhóm" dataDxfId="75"/>
    <tableColumn id="2" name="Số lượng" dataDxfId="74">
      <calculatedColumnFormula xml:space="preserve"> COUNTIF('This week'!L:L,Table11[[#This Row],[Nhóm]])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9" name="Table1110" displayName="Table1110" ref="P3:Q9" totalsRowShown="0" headerRowDxfId="73" headerRowBorderDxfId="72" tableBorderDxfId="71" totalsRowBorderDxfId="70">
  <autoFilter ref="P3:Q9"/>
  <tableColumns count="2">
    <tableColumn id="1" name="Nhóm" dataDxfId="69"/>
    <tableColumn id="2" name="Số lượng" dataDxfId="68">
      <calculatedColumnFormula xml:space="preserve"> COUNTIF('This week'!Q:Q,Table1110[[#This Row],[Nhóm]])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12" name="Table111013" displayName="Table111013" ref="S3:T16" totalsRowShown="0" headerRowDxfId="67" headerRowBorderDxfId="66" tableBorderDxfId="65" totalsRowBorderDxfId="64">
  <autoFilter ref="S3:T16"/>
  <tableColumns count="2">
    <tableColumn id="1" name="Nhóm" dataDxfId="63"/>
    <tableColumn id="2" name="Số lượng" dataDxfId="62">
      <calculatedColumnFormula xml:space="preserve"> COUNTIF('This week'!P:P,Table111013[[#This Row],[Nhóm]])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"/>
  <sheetViews>
    <sheetView zoomScale="70" zoomScaleNormal="70" workbookViewId="0">
      <selection activeCell="R35" sqref="R35"/>
    </sheetView>
  </sheetViews>
  <sheetFormatPr defaultRowHeight="15" x14ac:dyDescent="0.25"/>
  <cols>
    <col min="2" max="6" width="9.7109375" bestFit="1" customWidth="1"/>
    <col min="9" max="9" width="0.5703125" customWidth="1"/>
    <col min="11" max="15" width="9.7109375" bestFit="1" customWidth="1"/>
  </cols>
  <sheetData>
    <row r="1" spans="1:25" ht="15" customHeight="1" x14ac:dyDescent="0.25">
      <c r="A1" s="41" t="s">
        <v>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ht="15" customHeight="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 spans="1:25" ht="9.75" customHeight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</sheetData>
  <mergeCells count="1">
    <mergeCell ref="A1:Y2"/>
  </mergeCells>
  <pageMargins left="0.7" right="0.7" top="0.75" bottom="0.75" header="0.3" footer="0.3"/>
  <pageSetup scale="56" fitToHeight="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D18" sqref="D18"/>
    </sheetView>
  </sheetViews>
  <sheetFormatPr defaultRowHeight="15" x14ac:dyDescent="0.25"/>
  <cols>
    <col min="1" max="1" width="10.42578125" style="10" bestFit="1" customWidth="1"/>
    <col min="2" max="2" width="11" style="10" customWidth="1"/>
    <col min="3" max="3" width="3.42578125" style="10" customWidth="1"/>
    <col min="4" max="5" width="10.85546875" style="10" customWidth="1"/>
    <col min="6" max="6" width="3" style="10" customWidth="1"/>
    <col min="7" max="7" width="15.28515625" style="10" bestFit="1" customWidth="1"/>
    <col min="8" max="8" width="10.85546875" style="10" customWidth="1"/>
    <col min="9" max="9" width="3.42578125" style="10" customWidth="1"/>
    <col min="10" max="10" width="10.85546875" style="10" customWidth="1"/>
    <col min="11" max="11" width="11.85546875" style="10" customWidth="1"/>
    <col min="12" max="12" width="4.5703125" style="10" customWidth="1"/>
    <col min="13" max="13" width="14.85546875" style="10" bestFit="1" customWidth="1"/>
    <col min="14" max="14" width="11" style="10" customWidth="1"/>
    <col min="15" max="15" width="4.7109375" style="10" customWidth="1"/>
    <col min="16" max="16" width="14.7109375" style="10" bestFit="1" customWidth="1"/>
    <col min="17" max="17" width="12" style="10" customWidth="1"/>
    <col min="18" max="18" width="4.5703125" style="10" customWidth="1"/>
    <col min="19" max="19" width="14.140625" style="10" customWidth="1"/>
    <col min="20" max="20" width="12" style="10" customWidth="1"/>
    <col min="21" max="21" width="5.85546875" style="10" customWidth="1"/>
    <col min="22" max="105" width="12" style="10" customWidth="1"/>
    <col min="106" max="1005" width="13" style="10" customWidth="1"/>
    <col min="1006" max="10005" width="14" style="10" customWidth="1"/>
    <col min="10006" max="16384" width="15" style="10" customWidth="1"/>
  </cols>
  <sheetData>
    <row r="1" spans="1:20" x14ac:dyDescent="0.25">
      <c r="A1" s="10">
        <f ca="1">WEEKNUM(TODAY(),2)</f>
        <v>10</v>
      </c>
      <c r="M1" s="19"/>
    </row>
    <row r="2" spans="1:20" x14ac:dyDescent="0.25">
      <c r="A2" s="42" t="s">
        <v>4</v>
      </c>
      <c r="B2" s="42"/>
      <c r="D2" s="10" t="s">
        <v>0</v>
      </c>
      <c r="G2" s="10" t="s">
        <v>103</v>
      </c>
      <c r="J2" s="10" t="s">
        <v>11</v>
      </c>
      <c r="M2" s="19" t="s">
        <v>41</v>
      </c>
      <c r="P2" s="19" t="s">
        <v>76</v>
      </c>
      <c r="Q2" s="12"/>
      <c r="S2" s="19" t="s">
        <v>86</v>
      </c>
      <c r="T2" s="12"/>
    </row>
    <row r="3" spans="1:20" x14ac:dyDescent="0.25">
      <c r="A3" s="8" t="s">
        <v>3</v>
      </c>
      <c r="B3" s="2" t="s">
        <v>2</v>
      </c>
      <c r="C3" s="11"/>
      <c r="D3" s="10" t="s">
        <v>1</v>
      </c>
      <c r="E3" s="10" t="s">
        <v>2</v>
      </c>
      <c r="F3" s="13"/>
      <c r="G3" s="4" t="s">
        <v>8</v>
      </c>
      <c r="H3" s="5" t="s">
        <v>9</v>
      </c>
      <c r="I3" s="9"/>
      <c r="J3" s="4" t="s">
        <v>12</v>
      </c>
      <c r="K3" s="5" t="s">
        <v>2</v>
      </c>
      <c r="L3" s="11"/>
      <c r="M3" s="4" t="s">
        <v>42</v>
      </c>
      <c r="N3" s="5" t="s">
        <v>2</v>
      </c>
      <c r="P3" s="4" t="s">
        <v>43</v>
      </c>
      <c r="Q3" s="5" t="s">
        <v>2</v>
      </c>
      <c r="S3" s="4" t="s">
        <v>43</v>
      </c>
      <c r="T3" s="5" t="s">
        <v>2</v>
      </c>
    </row>
    <row r="4" spans="1:20" x14ac:dyDescent="0.25">
      <c r="A4" s="14">
        <f t="shared" ref="A4:A15" si="0">A5-1</f>
        <v>44242</v>
      </c>
      <c r="B4" s="2">
        <f>COUNTIF('Last week'!F:F,Database!A4)</f>
        <v>13</v>
      </c>
      <c r="C4" s="11"/>
      <c r="D4" s="11">
        <v>7</v>
      </c>
      <c r="E4" s="13">
        <v>420</v>
      </c>
      <c r="F4" s="13"/>
      <c r="G4" s="1" t="s">
        <v>6</v>
      </c>
      <c r="H4" s="7">
        <f>COUNTIF('This week'!E:E,Table3[[#This Row],[Trạng thái]])</f>
        <v>3</v>
      </c>
      <c r="I4" s="9"/>
      <c r="J4" s="1" t="s">
        <v>13</v>
      </c>
      <c r="K4" s="3">
        <f xml:space="preserve"> COUNTIF(Pending!D:D,Table6[[#This Row],[Mức độ]])</f>
        <v>0</v>
      </c>
      <c r="L4" s="11"/>
      <c r="M4" s="1" t="s">
        <v>31</v>
      </c>
      <c r="N4" s="3">
        <f xml:space="preserve"> COUNTIF('This week'!M:M,Table10[[#This Row],[Hình thức]])</f>
        <v>1</v>
      </c>
      <c r="O4" s="9"/>
      <c r="P4" s="1" t="s">
        <v>71</v>
      </c>
      <c r="Q4" s="3">
        <f xml:space="preserve"> COUNTIF('This week'!Q:Q,Table1110[[#This Row],[Nhóm]])</f>
        <v>21</v>
      </c>
      <c r="S4" s="1" t="s">
        <v>59</v>
      </c>
      <c r="T4" s="3">
        <f xml:space="preserve"> COUNTIF('This week'!P:P,Table111013[[#This Row],[Nhóm]])</f>
        <v>0</v>
      </c>
    </row>
    <row r="5" spans="1:20" x14ac:dyDescent="0.25">
      <c r="A5" s="14">
        <f t="shared" si="0"/>
        <v>44243</v>
      </c>
      <c r="B5" s="2">
        <f>COUNTIF('Last week'!F:F,Database!A5)</f>
        <v>6</v>
      </c>
      <c r="C5" s="11"/>
      <c r="D5" s="11">
        <v>8</v>
      </c>
      <c r="E5" s="13">
        <v>331</v>
      </c>
      <c r="F5" s="13"/>
      <c r="G5" s="1" t="s">
        <v>23</v>
      </c>
      <c r="H5" s="7">
        <f>COUNTIF('This week'!E:E,Table3[[#This Row],[Trạng thái]])</f>
        <v>73</v>
      </c>
      <c r="I5" s="9"/>
      <c r="J5" s="1" t="s">
        <v>46</v>
      </c>
      <c r="K5" s="3">
        <f xml:space="preserve"> COUNTIF(Pending!D:D,Table6[[#This Row],[Mức độ]])</f>
        <v>0</v>
      </c>
      <c r="L5" s="11"/>
      <c r="M5" s="1" t="s">
        <v>32</v>
      </c>
      <c r="N5" s="3">
        <f xml:space="preserve"> COUNTIF('This week'!M:M,Table10[[#This Row],[Hình thức]])</f>
        <v>70</v>
      </c>
      <c r="O5" s="9"/>
      <c r="P5" s="1" t="s">
        <v>65</v>
      </c>
      <c r="Q5" s="3">
        <f xml:space="preserve"> COUNTIF('This week'!Q:Q,Table1110[[#This Row],[Nhóm]])</f>
        <v>19</v>
      </c>
      <c r="S5" s="1" t="s">
        <v>61</v>
      </c>
      <c r="T5" s="3">
        <f xml:space="preserve"> COUNTIF('This week'!P:P,Table111013[[#This Row],[Nhóm]])</f>
        <v>0</v>
      </c>
    </row>
    <row r="6" spans="1:20" x14ac:dyDescent="0.25">
      <c r="A6" s="14">
        <f t="shared" si="0"/>
        <v>44244</v>
      </c>
      <c r="B6" s="2">
        <f>COUNTIF('Last week'!F:F,Database!A6)</f>
        <v>26</v>
      </c>
      <c r="C6" s="11"/>
      <c r="D6" s="11">
        <v>9</v>
      </c>
      <c r="E6" s="13">
        <v>427</v>
      </c>
      <c r="F6" s="13"/>
      <c r="G6" s="6" t="s">
        <v>7</v>
      </c>
      <c r="H6" s="7">
        <f>COUNTIF('This week'!E:E,Table3[[#This Row],[Trạng thái]])</f>
        <v>0</v>
      </c>
      <c r="I6" s="9"/>
      <c r="J6" s="6" t="s">
        <v>14</v>
      </c>
      <c r="K6" s="3">
        <f xml:space="preserve"> COUNTIF(Pending!D:D,Table6[[#This Row],[Mức độ]])</f>
        <v>3</v>
      </c>
      <c r="L6" s="11"/>
      <c r="M6" s="1" t="s">
        <v>36</v>
      </c>
      <c r="N6" s="3">
        <f xml:space="preserve"> COUNTIF('This week'!M:M,Table10[[#This Row],[Hình thức]])</f>
        <v>2</v>
      </c>
      <c r="O6" s="9"/>
      <c r="P6" s="1" t="s">
        <v>92</v>
      </c>
      <c r="Q6" s="3">
        <f xml:space="preserve"> COUNTIF('This week'!Q:Q,Table1110[[#This Row],[Nhóm]])</f>
        <v>5</v>
      </c>
      <c r="S6" s="1" t="s">
        <v>96</v>
      </c>
      <c r="T6" s="3">
        <f xml:space="preserve"> COUNTIF('This week'!P:P,Table111013[[#This Row],[Nhóm]])</f>
        <v>0</v>
      </c>
    </row>
    <row r="7" spans="1:20" x14ac:dyDescent="0.25">
      <c r="A7" s="14">
        <f t="shared" si="0"/>
        <v>44245</v>
      </c>
      <c r="B7" s="2">
        <f>COUNTIF('Last week'!F:F,Database!A7)</f>
        <v>6</v>
      </c>
      <c r="C7" s="11"/>
      <c r="D7" s="11">
        <v>10</v>
      </c>
      <c r="E7" s="13">
        <v>423</v>
      </c>
      <c r="G7" s="1" t="s">
        <v>90</v>
      </c>
      <c r="H7" s="7">
        <f>COUNTIF('This week'!E:E,Table3[[#This Row],[Trạng thái]])</f>
        <v>0</v>
      </c>
      <c r="J7" s="12"/>
      <c r="K7" s="12"/>
      <c r="M7" s="6" t="s">
        <v>33</v>
      </c>
      <c r="N7" s="3">
        <f xml:space="preserve"> COUNTIF('This week'!M:M,Table10[[#This Row],[Hình thức]])</f>
        <v>3</v>
      </c>
      <c r="O7" s="9"/>
      <c r="P7" s="1" t="s">
        <v>72</v>
      </c>
      <c r="Q7" s="3">
        <f xml:space="preserve"> COUNTIF('This week'!Q:Q,Table1110[[#This Row],[Nhóm]])</f>
        <v>1</v>
      </c>
      <c r="S7" s="1" t="s">
        <v>58</v>
      </c>
      <c r="T7" s="3">
        <f xml:space="preserve"> COUNTIF('This week'!P:P,Table111013[[#This Row],[Nhóm]])</f>
        <v>0</v>
      </c>
    </row>
    <row r="8" spans="1:20" x14ac:dyDescent="0.25">
      <c r="A8" s="14">
        <f t="shared" si="0"/>
        <v>44246</v>
      </c>
      <c r="B8" s="2">
        <f>COUNTIF('Last week'!F:F,Database!A8)</f>
        <v>13</v>
      </c>
      <c r="C8" s="11"/>
      <c r="D8" s="26">
        <v>11</v>
      </c>
      <c r="E8" s="27">
        <v>323</v>
      </c>
      <c r="G8" s="1" t="s">
        <v>88</v>
      </c>
      <c r="H8" s="7">
        <f>COUNTIF('This week'!E:E,Table3[[#This Row],[Trạng thái]])</f>
        <v>0</v>
      </c>
      <c r="O8" s="9"/>
      <c r="P8" s="6" t="s">
        <v>39</v>
      </c>
      <c r="Q8" s="7">
        <f xml:space="preserve"> COUNTIF('This week'!Q:Q,Table1110[[#This Row],[Nhóm]])</f>
        <v>0</v>
      </c>
      <c r="S8" s="6" t="s">
        <v>60</v>
      </c>
      <c r="T8" s="7">
        <f xml:space="preserve"> COUNTIF('This week'!P:P,Table111013[[#This Row],[Nhóm]])</f>
        <v>5</v>
      </c>
    </row>
    <row r="9" spans="1:20" x14ac:dyDescent="0.25">
      <c r="A9" s="14">
        <f t="shared" si="0"/>
        <v>44247</v>
      </c>
      <c r="B9" s="2">
        <f>COUNTIF('Last week'!F:F,Database!A9)</f>
        <v>7</v>
      </c>
      <c r="C9" s="11"/>
      <c r="D9" s="26">
        <v>12</v>
      </c>
      <c r="E9" s="27">
        <v>262</v>
      </c>
      <c r="G9" s="6" t="s">
        <v>89</v>
      </c>
      <c r="H9" s="7">
        <f>COUNTIF('This week'!E:E,Table3[[#This Row],[Trạng thái]])</f>
        <v>0</v>
      </c>
      <c r="L9" s="9"/>
      <c r="O9" s="13"/>
      <c r="P9" s="6" t="s">
        <v>68</v>
      </c>
      <c r="Q9" s="30">
        <f xml:space="preserve"> COUNTIF('This week'!Q:Q,Table1110[[#This Row],[Nhóm]])</f>
        <v>3</v>
      </c>
      <c r="R9" s="11"/>
      <c r="S9" s="1" t="s">
        <v>78</v>
      </c>
      <c r="T9" s="29">
        <f xml:space="preserve"> COUNTIF('This week'!P:P,Table111013[[#This Row],[Nhóm]])</f>
        <v>0</v>
      </c>
    </row>
    <row r="10" spans="1:20" x14ac:dyDescent="0.25">
      <c r="A10" s="14">
        <f t="shared" si="0"/>
        <v>44248</v>
      </c>
      <c r="B10" s="2">
        <f>COUNTIF('Last week'!F:F,Database!A10)</f>
        <v>6</v>
      </c>
      <c r="C10" s="11"/>
      <c r="G10" s="6" t="s">
        <v>106</v>
      </c>
      <c r="H10" s="7">
        <f>COUNTIF('This week'!E:E,Table3[[#This Row],[Trạng thái]])</f>
        <v>0</v>
      </c>
      <c r="L10" s="9"/>
      <c r="M10" s="19" t="s">
        <v>40</v>
      </c>
      <c r="N10" s="12"/>
      <c r="R10" s="11"/>
      <c r="S10" s="6" t="s">
        <v>57</v>
      </c>
      <c r="T10" s="30">
        <f xml:space="preserve"> COUNTIF('This week'!P:P,Table111013[[#This Row],[Nhóm]])</f>
        <v>5</v>
      </c>
    </row>
    <row r="11" spans="1:20" x14ac:dyDescent="0.25">
      <c r="A11" s="14">
        <f t="shared" si="0"/>
        <v>44249</v>
      </c>
      <c r="B11" s="2">
        <f>COUNTIF('This week'!F:F,Database!A11)</f>
        <v>16</v>
      </c>
      <c r="C11" s="11"/>
      <c r="G11" s="10" t="s">
        <v>10</v>
      </c>
      <c r="I11" s="13"/>
      <c r="J11" s="43" t="s">
        <v>15</v>
      </c>
      <c r="K11" s="44"/>
      <c r="L11" s="9"/>
      <c r="M11" s="4" t="s">
        <v>43</v>
      </c>
      <c r="N11" s="5" t="s">
        <v>2</v>
      </c>
      <c r="O11" s="13"/>
      <c r="P11" s="34" t="s">
        <v>39</v>
      </c>
      <c r="Q11" s="12"/>
      <c r="R11" s="11"/>
      <c r="S11" s="6" t="s">
        <v>94</v>
      </c>
      <c r="T11" s="30">
        <f xml:space="preserve"> COUNTIF('This week'!P:P,Table111013[[#This Row],[Nhóm]])</f>
        <v>0</v>
      </c>
    </row>
    <row r="12" spans="1:20" x14ac:dyDescent="0.25">
      <c r="A12" s="14">
        <f t="shared" si="0"/>
        <v>44250</v>
      </c>
      <c r="B12" s="2">
        <f>COUNTIF('This week'!F:F,Database!A12)</f>
        <v>6</v>
      </c>
      <c r="C12" s="11"/>
      <c r="G12" s="4" t="s">
        <v>8</v>
      </c>
      <c r="H12" s="5" t="s">
        <v>9</v>
      </c>
      <c r="I12" s="13"/>
      <c r="J12" s="4" t="s">
        <v>16</v>
      </c>
      <c r="K12" s="5" t="s">
        <v>2</v>
      </c>
      <c r="L12" s="9"/>
      <c r="M12" s="1" t="s">
        <v>30</v>
      </c>
      <c r="N12" s="3">
        <f xml:space="preserve"> COUNTIF('This week'!L:L,Table11[[#This Row],[Nhóm]])</f>
        <v>14</v>
      </c>
      <c r="P12" s="4" t="s">
        <v>43</v>
      </c>
      <c r="Q12" s="5" t="s">
        <v>2</v>
      </c>
      <c r="R12" s="11"/>
      <c r="S12" s="6" t="s">
        <v>95</v>
      </c>
      <c r="T12" s="30">
        <f xml:space="preserve"> COUNTIF('This week'!P:P,Table111013[[#This Row],[Nhóm]])</f>
        <v>3</v>
      </c>
    </row>
    <row r="13" spans="1:20" x14ac:dyDescent="0.25">
      <c r="A13" s="14">
        <f t="shared" si="0"/>
        <v>44251</v>
      </c>
      <c r="B13" s="2">
        <f>COUNTIF('This week'!F:F,Database!A13)</f>
        <v>9</v>
      </c>
      <c r="C13" s="11"/>
      <c r="G13" s="1" t="s">
        <v>6</v>
      </c>
      <c r="H13" s="3">
        <f>COUNTIF('Last week'!E:E,Table35[[#This Row],[Trạng thái]])</f>
        <v>0</v>
      </c>
      <c r="I13" s="13"/>
      <c r="J13" s="1" t="s">
        <v>84</v>
      </c>
      <c r="K13" s="3">
        <f>COUNTIF(Pending!J:J,Table5[[#This Row],[Team]])</f>
        <v>1</v>
      </c>
      <c r="L13" s="13"/>
      <c r="M13" s="1" t="s">
        <v>70</v>
      </c>
      <c r="N13" s="3">
        <f xml:space="preserve"> COUNTIF('This week'!L:L,Table11[[#This Row],[Nhóm]])</f>
        <v>11</v>
      </c>
      <c r="P13" s="1" t="s">
        <v>77</v>
      </c>
      <c r="Q13" s="3">
        <f xml:space="preserve"> COUNTIF('This week'!R:R,Table111014[[#This Row],[Nhóm]])</f>
        <v>1</v>
      </c>
      <c r="R13" s="11"/>
      <c r="S13" s="6" t="s">
        <v>56</v>
      </c>
      <c r="T13" s="30">
        <f xml:space="preserve"> COUNTIF('This week'!P:P,Table111013[[#This Row],[Nhóm]])</f>
        <v>2</v>
      </c>
    </row>
    <row r="14" spans="1:20" x14ac:dyDescent="0.25">
      <c r="A14" s="14">
        <f t="shared" si="0"/>
        <v>44252</v>
      </c>
      <c r="B14" s="2">
        <f>COUNTIF('This week'!F:F,Database!A14)</f>
        <v>14</v>
      </c>
      <c r="C14" s="11"/>
      <c r="G14" s="1" t="s">
        <v>23</v>
      </c>
      <c r="H14" s="3">
        <f>COUNTIF('Last week'!E:E,Table35[[#This Row],[Trạng thái]])</f>
        <v>77</v>
      </c>
      <c r="I14" s="13"/>
      <c r="J14" s="1" t="s">
        <v>87</v>
      </c>
      <c r="K14" s="3">
        <f>COUNTIF(Pending!J:J,Table5[[#This Row],[Team]])</f>
        <v>0</v>
      </c>
      <c r="M14" s="1" t="s">
        <v>37</v>
      </c>
      <c r="N14" s="3">
        <f xml:space="preserve"> COUNTIF('This week'!L:L,Table11[[#This Row],[Nhóm]])</f>
        <v>39</v>
      </c>
      <c r="P14" s="1" t="s">
        <v>74</v>
      </c>
      <c r="Q14" s="3">
        <f xml:space="preserve"> COUNTIF('This week'!R:R,Table111014[[#This Row],[Nhóm]])</f>
        <v>0</v>
      </c>
      <c r="R14" s="11"/>
      <c r="S14" s="6" t="s">
        <v>64</v>
      </c>
      <c r="T14" s="30">
        <f xml:space="preserve"> COUNTIF('This week'!P:P,Table111013[[#This Row],[Nhóm]])</f>
        <v>0</v>
      </c>
    </row>
    <row r="15" spans="1:20" x14ac:dyDescent="0.25">
      <c r="A15" s="14">
        <f t="shared" si="0"/>
        <v>44253</v>
      </c>
      <c r="B15" s="2">
        <f>COUNTIF('This week'!F:F,Database!A15)</f>
        <v>13</v>
      </c>
      <c r="C15" s="11"/>
      <c r="G15" s="6" t="s">
        <v>7</v>
      </c>
      <c r="H15" s="3">
        <f>COUNTIF('Last week'!E:E,Table35[[#This Row],[Trạng thái]])</f>
        <v>0</v>
      </c>
      <c r="J15" s="6" t="s">
        <v>82</v>
      </c>
      <c r="K15" s="3">
        <f>COUNTIF(Pending!J:J,Table5[[#This Row],[Team]])</f>
        <v>2</v>
      </c>
      <c r="M15" s="1" t="s">
        <v>67</v>
      </c>
      <c r="N15" s="3">
        <f xml:space="preserve"> COUNTIF('This week'!L:L,Table11[[#This Row],[Nhóm]])</f>
        <v>1</v>
      </c>
      <c r="P15" s="1" t="s">
        <v>79</v>
      </c>
      <c r="Q15" s="3">
        <f xml:space="preserve"> COUNTIF('This week'!R:R,Table111014[[#This Row],[Nhóm]])</f>
        <v>0</v>
      </c>
      <c r="S15" s="6" t="s">
        <v>62</v>
      </c>
      <c r="T15" s="30">
        <f xml:space="preserve"> COUNTIF('This week'!P:P,Table111013[[#This Row],[Nhóm]])</f>
        <v>0</v>
      </c>
    </row>
    <row r="16" spans="1:20" x14ac:dyDescent="0.25">
      <c r="A16" s="14">
        <f>A17-1</f>
        <v>44254</v>
      </c>
      <c r="B16" s="2">
        <f>COUNTIF('This week'!F:F,Database!A16)</f>
        <v>9</v>
      </c>
      <c r="C16" s="11"/>
      <c r="G16" s="1" t="s">
        <v>90</v>
      </c>
      <c r="H16" s="3">
        <f>COUNTIF('Last week'!E:E,Table35[[#This Row],[Trạng thái]])</f>
        <v>0</v>
      </c>
      <c r="J16" s="6" t="s">
        <v>26</v>
      </c>
      <c r="K16" s="3">
        <f>COUNTIF(Pending!J:J,Table5[[#This Row],[Team]])</f>
        <v>0</v>
      </c>
      <c r="M16" s="6" t="s">
        <v>39</v>
      </c>
      <c r="N16" s="7">
        <f xml:space="preserve"> COUNTIF('This week'!L:L,Table11[[#This Row],[Nhóm]])</f>
        <v>3</v>
      </c>
      <c r="P16" s="1" t="s">
        <v>75</v>
      </c>
      <c r="Q16" s="3">
        <f xml:space="preserve"> COUNTIF('This week'!R:R,Table111014[[#This Row],[Nhóm]])</f>
        <v>0</v>
      </c>
      <c r="S16" s="6" t="s">
        <v>91</v>
      </c>
      <c r="T16" s="30">
        <f xml:space="preserve"> COUNTIF('This week'!P:P,Table111013[[#This Row],[Nhóm]])</f>
        <v>0</v>
      </c>
    </row>
    <row r="17" spans="1:17" x14ac:dyDescent="0.25">
      <c r="A17" s="14">
        <v>44255</v>
      </c>
      <c r="B17" s="2">
        <f>COUNTIF('This week'!F:F,Database!A17)</f>
        <v>6</v>
      </c>
      <c r="C17" s="11"/>
      <c r="G17" s="1" t="s">
        <v>88</v>
      </c>
      <c r="H17" s="3">
        <f>COUNTIF('Last week'!E:E,Table35[[#This Row],[Trạng thái]])</f>
        <v>0</v>
      </c>
      <c r="M17" s="1" t="s">
        <v>53</v>
      </c>
      <c r="N17" s="29">
        <f xml:space="preserve"> COUNTIF('This week'!L:L,Table11[[#This Row],[Nhóm]])</f>
        <v>0</v>
      </c>
      <c r="P17" s="6" t="s">
        <v>81</v>
      </c>
      <c r="Q17" s="7">
        <f xml:space="preserve"> COUNTIF('This week'!R:R,Table111014[[#This Row],[Nhóm]])</f>
        <v>6</v>
      </c>
    </row>
    <row r="18" spans="1:17" x14ac:dyDescent="0.25">
      <c r="A18" s="12"/>
      <c r="B18" s="12"/>
      <c r="G18" s="6" t="s">
        <v>89</v>
      </c>
      <c r="H18" s="3">
        <f>COUNTIF('Last week'!E:E,Table35[[#This Row],[Trạng thái]])</f>
        <v>0</v>
      </c>
      <c r="M18" s="6" t="s">
        <v>55</v>
      </c>
      <c r="N18" s="30">
        <f xml:space="preserve"> COUNTIF('This week'!L:L,Table11[[#This Row],[Nhóm]])</f>
        <v>8</v>
      </c>
      <c r="P18" s="1" t="s">
        <v>93</v>
      </c>
      <c r="Q18" s="29">
        <f xml:space="preserve"> COUNTIF('This week'!R:R,Table111014[[#This Row],[Nhóm]])</f>
        <v>0</v>
      </c>
    </row>
    <row r="19" spans="1:17" x14ac:dyDescent="0.25">
      <c r="P19" s="6" t="s">
        <v>80</v>
      </c>
      <c r="Q19" s="30">
        <f xml:space="preserve"> COUNTIF('This week'!R:R,Table111014[[#This Row],[Nhóm]])</f>
        <v>0</v>
      </c>
    </row>
    <row r="20" spans="1:17" x14ac:dyDescent="0.25">
      <c r="P20" s="1" t="s">
        <v>99</v>
      </c>
      <c r="Q20" s="29">
        <f xml:space="preserve"> COUNTIF('This week'!R:R,Table111014[[#This Row],[Nhóm]])</f>
        <v>1</v>
      </c>
    </row>
    <row r="21" spans="1:17" x14ac:dyDescent="0.25">
      <c r="P21" s="6" t="s">
        <v>101</v>
      </c>
      <c r="Q21" s="30">
        <f xml:space="preserve"> COUNTIF('This week'!R:R,Table111014[[#This Row],[Nhóm]])</f>
        <v>1</v>
      </c>
    </row>
  </sheetData>
  <mergeCells count="2">
    <mergeCell ref="A2:B2"/>
    <mergeCell ref="J11:K11"/>
  </mergeCell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zoomScale="55" zoomScaleNormal="55" workbookViewId="0">
      <selection activeCell="F74" sqref="F74"/>
    </sheetView>
  </sheetViews>
  <sheetFormatPr defaultRowHeight="15" x14ac:dyDescent="0.25"/>
  <cols>
    <col min="1" max="1" width="29.5703125" customWidth="1"/>
    <col min="2" max="2" width="23" customWidth="1"/>
    <col min="3" max="3" width="20.5703125" customWidth="1"/>
    <col min="4" max="4" width="8.42578125" customWidth="1"/>
    <col min="5" max="5" width="13.5703125" customWidth="1"/>
    <col min="6" max="6" width="10.5703125" customWidth="1"/>
    <col min="7" max="7" width="11.140625" style="17" customWidth="1"/>
    <col min="8" max="8" width="36" style="18" customWidth="1"/>
    <col min="9" max="9" width="12" bestFit="1" customWidth="1"/>
    <col min="10" max="10" width="10.7109375" customWidth="1"/>
    <col min="11" max="11" width="12.42578125" customWidth="1"/>
    <col min="12" max="12" width="17.85546875" bestFit="1" customWidth="1"/>
    <col min="13" max="13" width="11" customWidth="1"/>
    <col min="14" max="14" width="20.42578125" style="18" customWidth="1"/>
    <col min="15" max="15" width="9.28515625" customWidth="1"/>
    <col min="16" max="16" width="10.5703125" customWidth="1"/>
    <col min="17" max="17" width="12.7109375" customWidth="1"/>
    <col min="18" max="18" width="12.5703125" bestFit="1" customWidth="1"/>
  </cols>
  <sheetData>
    <row r="1" spans="1:19" x14ac:dyDescent="0.25">
      <c r="A1" s="16" t="s">
        <v>24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44</v>
      </c>
      <c r="G1" s="16" t="s">
        <v>21</v>
      </c>
      <c r="H1" s="24" t="s">
        <v>22</v>
      </c>
      <c r="I1" s="16" t="s">
        <v>27</v>
      </c>
      <c r="J1" s="16" t="s">
        <v>25</v>
      </c>
      <c r="K1" s="16" t="s">
        <v>29</v>
      </c>
      <c r="L1" s="16" t="s">
        <v>34</v>
      </c>
      <c r="M1" s="16" t="s">
        <v>35</v>
      </c>
      <c r="N1" s="28" t="s">
        <v>47</v>
      </c>
      <c r="O1" s="35" t="s">
        <v>85</v>
      </c>
      <c r="P1" s="35" t="s">
        <v>86</v>
      </c>
      <c r="Q1" s="35" t="s">
        <v>76</v>
      </c>
      <c r="R1" s="35" t="s">
        <v>39</v>
      </c>
    </row>
    <row r="2" spans="1:19" x14ac:dyDescent="0.25">
      <c r="A2" s="38" t="s">
        <v>332</v>
      </c>
      <c r="B2" s="38" t="s">
        <v>333</v>
      </c>
      <c r="C2" s="38" t="s">
        <v>100</v>
      </c>
      <c r="D2" s="38" t="s">
        <v>14</v>
      </c>
      <c r="E2" s="38" t="s">
        <v>23</v>
      </c>
      <c r="F2" s="38" t="s">
        <v>268</v>
      </c>
      <c r="G2" s="38" t="s">
        <v>268</v>
      </c>
      <c r="H2" s="38" t="s">
        <v>332</v>
      </c>
      <c r="I2" s="38" t="s">
        <v>28</v>
      </c>
      <c r="J2" s="38" t="s">
        <v>334</v>
      </c>
      <c r="K2" s="38" t="s">
        <v>82</v>
      </c>
      <c r="L2" s="38" t="s">
        <v>39</v>
      </c>
      <c r="M2" s="38" t="s">
        <v>32</v>
      </c>
      <c r="N2" s="38" t="s">
        <v>146</v>
      </c>
      <c r="O2" s="38" t="s">
        <v>36</v>
      </c>
      <c r="P2" s="38"/>
      <c r="Q2" s="38"/>
      <c r="R2" s="38" t="s">
        <v>99</v>
      </c>
      <c r="S2" s="38"/>
    </row>
    <row r="3" spans="1:19" x14ac:dyDescent="0.25">
      <c r="A3" s="38" t="s">
        <v>335</v>
      </c>
      <c r="B3" s="38" t="s">
        <v>336</v>
      </c>
      <c r="C3" s="38" t="s">
        <v>48</v>
      </c>
      <c r="D3" s="38" t="s">
        <v>14</v>
      </c>
      <c r="E3" s="38" t="s">
        <v>23</v>
      </c>
      <c r="F3" s="38" t="s">
        <v>268</v>
      </c>
      <c r="G3" s="38" t="s">
        <v>268</v>
      </c>
      <c r="H3" s="38" t="s">
        <v>335</v>
      </c>
      <c r="I3" s="38" t="s">
        <v>28</v>
      </c>
      <c r="J3" s="38" t="s">
        <v>337</v>
      </c>
      <c r="K3" s="38" t="s">
        <v>82</v>
      </c>
      <c r="L3" s="38" t="s">
        <v>37</v>
      </c>
      <c r="M3" s="38" t="s">
        <v>32</v>
      </c>
      <c r="N3" s="38" t="s">
        <v>338</v>
      </c>
      <c r="O3" s="38" t="s">
        <v>83</v>
      </c>
      <c r="P3" s="38"/>
      <c r="Q3" s="38" t="s">
        <v>65</v>
      </c>
      <c r="R3" s="38"/>
      <c r="S3" s="38"/>
    </row>
    <row r="4" spans="1:19" x14ac:dyDescent="0.25">
      <c r="A4" s="38" t="s">
        <v>339</v>
      </c>
      <c r="B4" s="38" t="s">
        <v>340</v>
      </c>
      <c r="C4" s="38" t="s">
        <v>50</v>
      </c>
      <c r="D4" s="38" t="s">
        <v>14</v>
      </c>
      <c r="E4" s="38" t="s">
        <v>23</v>
      </c>
      <c r="F4" s="38" t="s">
        <v>268</v>
      </c>
      <c r="G4" s="38" t="s">
        <v>268</v>
      </c>
      <c r="H4" s="38" t="s">
        <v>339</v>
      </c>
      <c r="I4" s="38" t="s">
        <v>69</v>
      </c>
      <c r="J4" s="38" t="s">
        <v>317</v>
      </c>
      <c r="K4" s="38" t="s">
        <v>82</v>
      </c>
      <c r="L4" s="38" t="s">
        <v>37</v>
      </c>
      <c r="M4" s="38" t="s">
        <v>32</v>
      </c>
      <c r="N4" s="38" t="s">
        <v>63</v>
      </c>
      <c r="O4" s="38" t="s">
        <v>83</v>
      </c>
      <c r="P4" s="38"/>
      <c r="Q4" s="38" t="s">
        <v>92</v>
      </c>
      <c r="R4" s="38"/>
      <c r="S4" s="38"/>
    </row>
    <row r="5" spans="1:19" x14ac:dyDescent="0.25">
      <c r="A5" s="38" t="s">
        <v>341</v>
      </c>
      <c r="B5" s="38" t="s">
        <v>342</v>
      </c>
      <c r="C5" s="38" t="s">
        <v>48</v>
      </c>
      <c r="D5" s="38" t="s">
        <v>14</v>
      </c>
      <c r="E5" s="38" t="s">
        <v>23</v>
      </c>
      <c r="F5" s="38" t="s">
        <v>268</v>
      </c>
      <c r="G5" s="38" t="s">
        <v>268</v>
      </c>
      <c r="H5" s="38" t="s">
        <v>341</v>
      </c>
      <c r="I5" s="38" t="s">
        <v>28</v>
      </c>
      <c r="J5" s="38" t="s">
        <v>343</v>
      </c>
      <c r="K5" s="38" t="s">
        <v>82</v>
      </c>
      <c r="L5" s="38" t="s">
        <v>37</v>
      </c>
      <c r="M5" s="38" t="s">
        <v>32</v>
      </c>
      <c r="N5" s="38" t="s">
        <v>344</v>
      </c>
      <c r="O5" s="38" t="s">
        <v>83</v>
      </c>
      <c r="P5" s="38"/>
      <c r="Q5" s="38" t="s">
        <v>65</v>
      </c>
      <c r="R5" s="38"/>
      <c r="S5" s="38"/>
    </row>
    <row r="6" spans="1:19" x14ac:dyDescent="0.25">
      <c r="A6" s="38" t="s">
        <v>345</v>
      </c>
      <c r="B6" s="38" t="s">
        <v>147</v>
      </c>
      <c r="C6" s="38" t="s">
        <v>66</v>
      </c>
      <c r="D6" s="38" t="s">
        <v>14</v>
      </c>
      <c r="E6" s="38" t="s">
        <v>23</v>
      </c>
      <c r="F6" s="38" t="s">
        <v>268</v>
      </c>
      <c r="G6" s="38" t="s">
        <v>268</v>
      </c>
      <c r="H6" s="38" t="s">
        <v>345</v>
      </c>
      <c r="I6" s="38" t="s">
        <v>28</v>
      </c>
      <c r="J6" s="38" t="s">
        <v>346</v>
      </c>
      <c r="K6" s="38" t="s">
        <v>82</v>
      </c>
      <c r="L6" s="38" t="s">
        <v>37</v>
      </c>
      <c r="M6" s="38" t="s">
        <v>32</v>
      </c>
      <c r="N6" s="38" t="s">
        <v>345</v>
      </c>
      <c r="O6" s="38" t="s">
        <v>83</v>
      </c>
      <c r="P6" s="38"/>
      <c r="Q6" s="38" t="s">
        <v>71</v>
      </c>
      <c r="R6" s="38"/>
      <c r="S6" s="38"/>
    </row>
    <row r="7" spans="1:19" x14ac:dyDescent="0.25">
      <c r="A7" s="38" t="s">
        <v>347</v>
      </c>
      <c r="B7" s="38" t="s">
        <v>147</v>
      </c>
      <c r="C7" s="38" t="s">
        <v>66</v>
      </c>
      <c r="D7" s="38" t="s">
        <v>14</v>
      </c>
      <c r="E7" s="38" t="s">
        <v>23</v>
      </c>
      <c r="F7" s="38" t="s">
        <v>268</v>
      </c>
      <c r="G7" s="38" t="s">
        <v>268</v>
      </c>
      <c r="H7" s="38" t="s">
        <v>347</v>
      </c>
      <c r="I7" s="38" t="s">
        <v>28</v>
      </c>
      <c r="J7" s="38" t="s">
        <v>346</v>
      </c>
      <c r="K7" s="38" t="s">
        <v>82</v>
      </c>
      <c r="L7" s="38" t="s">
        <v>30</v>
      </c>
      <c r="M7" s="38" t="s">
        <v>32</v>
      </c>
      <c r="N7" s="38" t="s">
        <v>347</v>
      </c>
      <c r="O7" s="38" t="s">
        <v>83</v>
      </c>
      <c r="P7" s="38"/>
      <c r="Q7" s="38" t="s">
        <v>65</v>
      </c>
      <c r="R7" s="38"/>
      <c r="S7" s="38"/>
    </row>
    <row r="8" spans="1:19" x14ac:dyDescent="0.25">
      <c r="A8" s="38" t="s">
        <v>348</v>
      </c>
      <c r="B8" s="38" t="s">
        <v>147</v>
      </c>
      <c r="C8" s="38" t="s">
        <v>66</v>
      </c>
      <c r="D8" s="38" t="s">
        <v>14</v>
      </c>
      <c r="E8" s="38" t="s">
        <v>23</v>
      </c>
      <c r="F8" s="38" t="s">
        <v>268</v>
      </c>
      <c r="G8" s="38" t="s">
        <v>268</v>
      </c>
      <c r="H8" s="38" t="s">
        <v>348</v>
      </c>
      <c r="I8" s="38" t="s">
        <v>28</v>
      </c>
      <c r="J8" s="38" t="s">
        <v>38</v>
      </c>
      <c r="K8" s="38" t="s">
        <v>82</v>
      </c>
      <c r="L8" s="38" t="s">
        <v>37</v>
      </c>
      <c r="M8" s="38" t="s">
        <v>32</v>
      </c>
      <c r="N8" s="38" t="s">
        <v>348</v>
      </c>
      <c r="O8" s="38" t="s">
        <v>83</v>
      </c>
      <c r="P8" s="38"/>
      <c r="Q8" s="38" t="s">
        <v>71</v>
      </c>
      <c r="R8" s="38"/>
      <c r="S8" s="38"/>
    </row>
    <row r="9" spans="1:19" x14ac:dyDescent="0.25">
      <c r="A9" s="38" t="s">
        <v>349</v>
      </c>
      <c r="B9" s="38" t="s">
        <v>147</v>
      </c>
      <c r="C9" s="38" t="s">
        <v>66</v>
      </c>
      <c r="D9" s="38" t="s">
        <v>14</v>
      </c>
      <c r="E9" s="38" t="s">
        <v>23</v>
      </c>
      <c r="F9" s="38" t="s">
        <v>268</v>
      </c>
      <c r="G9" s="38" t="s">
        <v>268</v>
      </c>
      <c r="H9" s="38" t="s">
        <v>349</v>
      </c>
      <c r="I9" s="38" t="s">
        <v>28</v>
      </c>
      <c r="J9" s="38" t="s">
        <v>346</v>
      </c>
      <c r="K9" s="38" t="s">
        <v>82</v>
      </c>
      <c r="L9" s="38" t="s">
        <v>30</v>
      </c>
      <c r="M9" s="38" t="s">
        <v>32</v>
      </c>
      <c r="N9" s="38" t="s">
        <v>350</v>
      </c>
      <c r="O9" s="38" t="s">
        <v>83</v>
      </c>
      <c r="P9" s="38"/>
      <c r="Q9" s="38" t="s">
        <v>65</v>
      </c>
      <c r="R9" s="38"/>
      <c r="S9" s="38"/>
    </row>
    <row r="10" spans="1:19" x14ac:dyDescent="0.25">
      <c r="A10" s="38" t="s">
        <v>351</v>
      </c>
      <c r="B10" s="38" t="s">
        <v>147</v>
      </c>
      <c r="C10" s="38" t="s">
        <v>66</v>
      </c>
      <c r="D10" s="38" t="s">
        <v>14</v>
      </c>
      <c r="E10" s="38" t="s">
        <v>23</v>
      </c>
      <c r="F10" s="38" t="s">
        <v>268</v>
      </c>
      <c r="G10" s="38" t="s">
        <v>268</v>
      </c>
      <c r="H10" s="38" t="s">
        <v>351</v>
      </c>
      <c r="I10" s="38" t="s">
        <v>28</v>
      </c>
      <c r="J10" s="38" t="s">
        <v>346</v>
      </c>
      <c r="K10" s="38" t="s">
        <v>82</v>
      </c>
      <c r="L10" s="38" t="s">
        <v>37</v>
      </c>
      <c r="M10" s="38" t="s">
        <v>32</v>
      </c>
      <c r="N10" s="38" t="s">
        <v>351</v>
      </c>
      <c r="O10" s="38" t="s">
        <v>83</v>
      </c>
      <c r="P10" s="38"/>
      <c r="Q10" s="38" t="s">
        <v>71</v>
      </c>
      <c r="R10" s="38"/>
      <c r="S10" s="38"/>
    </row>
    <row r="11" spans="1:19" x14ac:dyDescent="0.25">
      <c r="A11" s="38" t="s">
        <v>352</v>
      </c>
      <c r="B11" s="38" t="s">
        <v>117</v>
      </c>
      <c r="C11" s="38" t="s">
        <v>50</v>
      </c>
      <c r="D11" s="38" t="s">
        <v>14</v>
      </c>
      <c r="E11" s="38" t="s">
        <v>23</v>
      </c>
      <c r="F11" s="38" t="s">
        <v>268</v>
      </c>
      <c r="G11" s="38" t="s">
        <v>268</v>
      </c>
      <c r="H11" s="38" t="s">
        <v>352</v>
      </c>
      <c r="I11" s="38" t="s">
        <v>28</v>
      </c>
      <c r="J11" s="38" t="s">
        <v>353</v>
      </c>
      <c r="K11" s="38" t="s">
        <v>82</v>
      </c>
      <c r="L11" s="38" t="s">
        <v>30</v>
      </c>
      <c r="M11" s="38" t="s">
        <v>33</v>
      </c>
      <c r="N11" s="38" t="s">
        <v>98</v>
      </c>
      <c r="O11" s="38" t="s">
        <v>83</v>
      </c>
      <c r="P11" s="38"/>
      <c r="Q11" s="38" t="s">
        <v>71</v>
      </c>
      <c r="R11" s="38"/>
      <c r="S11" s="38"/>
    </row>
    <row r="12" spans="1:19" x14ac:dyDescent="0.25">
      <c r="A12" s="38" t="s">
        <v>354</v>
      </c>
      <c r="B12" s="38" t="s">
        <v>117</v>
      </c>
      <c r="C12" s="38" t="s">
        <v>50</v>
      </c>
      <c r="D12" s="38" t="s">
        <v>14</v>
      </c>
      <c r="E12" s="38" t="s">
        <v>23</v>
      </c>
      <c r="F12" s="38" t="s">
        <v>268</v>
      </c>
      <c r="G12" s="38" t="s">
        <v>268</v>
      </c>
      <c r="H12" s="38" t="s">
        <v>355</v>
      </c>
      <c r="I12" s="38" t="s">
        <v>28</v>
      </c>
      <c r="J12" s="38" t="s">
        <v>353</v>
      </c>
      <c r="K12" s="38" t="s">
        <v>82</v>
      </c>
      <c r="L12" s="38" t="s">
        <v>37</v>
      </c>
      <c r="M12" s="38" t="s">
        <v>33</v>
      </c>
      <c r="N12" s="38" t="s">
        <v>98</v>
      </c>
      <c r="O12" s="38" t="s">
        <v>83</v>
      </c>
      <c r="P12" s="38" t="s">
        <v>60</v>
      </c>
      <c r="Q12" s="38"/>
      <c r="R12" s="38"/>
      <c r="S12" s="38"/>
    </row>
    <row r="13" spans="1:19" x14ac:dyDescent="0.25">
      <c r="A13" s="38" t="s">
        <v>356</v>
      </c>
      <c r="B13" s="38" t="s">
        <v>357</v>
      </c>
      <c r="C13" s="38" t="s">
        <v>102</v>
      </c>
      <c r="D13" s="38" t="s">
        <v>14</v>
      </c>
      <c r="E13" s="38" t="s">
        <v>23</v>
      </c>
      <c r="F13" s="38" t="s">
        <v>268</v>
      </c>
      <c r="G13" s="38" t="s">
        <v>268</v>
      </c>
      <c r="H13" s="38" t="s">
        <v>356</v>
      </c>
      <c r="I13" s="38" t="s">
        <v>28</v>
      </c>
      <c r="J13" s="38" t="s">
        <v>49</v>
      </c>
      <c r="K13" s="38" t="s">
        <v>82</v>
      </c>
      <c r="L13" s="38" t="s">
        <v>37</v>
      </c>
      <c r="M13" s="38" t="s">
        <v>31</v>
      </c>
      <c r="N13" s="38" t="s">
        <v>358</v>
      </c>
      <c r="O13" s="38" t="s">
        <v>83</v>
      </c>
      <c r="P13" s="38"/>
      <c r="Q13" s="38"/>
      <c r="R13" s="38"/>
      <c r="S13" s="38"/>
    </row>
    <row r="14" spans="1:19" x14ac:dyDescent="0.25">
      <c r="A14" s="38" t="s">
        <v>104</v>
      </c>
      <c r="B14" s="38" t="s">
        <v>359</v>
      </c>
      <c r="C14" s="38" t="s">
        <v>66</v>
      </c>
      <c r="D14" s="38" t="s">
        <v>14</v>
      </c>
      <c r="E14" s="38" t="s">
        <v>23</v>
      </c>
      <c r="F14" s="38" t="s">
        <v>268</v>
      </c>
      <c r="G14" s="38" t="s">
        <v>268</v>
      </c>
      <c r="H14" s="38" t="s">
        <v>104</v>
      </c>
      <c r="I14" s="38" t="s">
        <v>28</v>
      </c>
      <c r="J14" s="38" t="s">
        <v>38</v>
      </c>
      <c r="K14" s="38" t="s">
        <v>82</v>
      </c>
      <c r="L14" s="38" t="s">
        <v>70</v>
      </c>
      <c r="M14" s="38" t="s">
        <v>32</v>
      </c>
      <c r="N14" s="38" t="s">
        <v>360</v>
      </c>
      <c r="O14" s="38" t="s">
        <v>83</v>
      </c>
      <c r="P14" s="38" t="s">
        <v>57</v>
      </c>
      <c r="Q14" s="38"/>
      <c r="R14" s="38"/>
      <c r="S14" s="38"/>
    </row>
    <row r="15" spans="1:19" x14ac:dyDescent="0.25">
      <c r="A15" s="38" t="s">
        <v>361</v>
      </c>
      <c r="B15" s="38" t="s">
        <v>232</v>
      </c>
      <c r="C15" s="38" t="s">
        <v>66</v>
      </c>
      <c r="D15" s="38" t="s">
        <v>14</v>
      </c>
      <c r="E15" s="38" t="s">
        <v>23</v>
      </c>
      <c r="F15" s="38" t="s">
        <v>268</v>
      </c>
      <c r="G15" s="38" t="s">
        <v>268</v>
      </c>
      <c r="H15" s="38" t="s">
        <v>361</v>
      </c>
      <c r="I15" s="38" t="s">
        <v>28</v>
      </c>
      <c r="J15" s="38" t="s">
        <v>38</v>
      </c>
      <c r="K15" s="38" t="s">
        <v>82</v>
      </c>
      <c r="L15" s="38" t="s">
        <v>37</v>
      </c>
      <c r="M15" s="38" t="s">
        <v>32</v>
      </c>
      <c r="N15" s="38" t="s">
        <v>362</v>
      </c>
      <c r="O15" s="38" t="s">
        <v>83</v>
      </c>
      <c r="P15" s="38"/>
      <c r="Q15" s="38" t="s">
        <v>71</v>
      </c>
      <c r="R15" s="38"/>
      <c r="S15" s="38"/>
    </row>
    <row r="16" spans="1:19" x14ac:dyDescent="0.25">
      <c r="A16" s="38" t="s">
        <v>363</v>
      </c>
      <c r="B16" s="38" t="s">
        <v>249</v>
      </c>
      <c r="C16" s="38" t="s">
        <v>66</v>
      </c>
      <c r="D16" s="38" t="s">
        <v>14</v>
      </c>
      <c r="E16" s="38" t="s">
        <v>23</v>
      </c>
      <c r="F16" s="38" t="s">
        <v>268</v>
      </c>
      <c r="G16" s="38" t="s">
        <v>268</v>
      </c>
      <c r="H16" s="38" t="s">
        <v>363</v>
      </c>
      <c r="I16" s="38" t="s">
        <v>28</v>
      </c>
      <c r="J16" s="38" t="s">
        <v>364</v>
      </c>
      <c r="K16" s="38" t="s">
        <v>82</v>
      </c>
      <c r="L16" s="38" t="s">
        <v>37</v>
      </c>
      <c r="M16" s="38" t="s">
        <v>32</v>
      </c>
      <c r="N16" s="38" t="s">
        <v>363</v>
      </c>
      <c r="O16" s="38" t="s">
        <v>83</v>
      </c>
      <c r="P16" s="38"/>
      <c r="Q16" s="38" t="s">
        <v>68</v>
      </c>
      <c r="R16" s="38"/>
      <c r="S16" s="38"/>
    </row>
    <row r="17" spans="1:19" x14ac:dyDescent="0.25">
      <c r="A17" s="38" t="s">
        <v>365</v>
      </c>
      <c r="B17" s="38" t="s">
        <v>249</v>
      </c>
      <c r="C17" s="38" t="s">
        <v>50</v>
      </c>
      <c r="D17" s="38" t="s">
        <v>14</v>
      </c>
      <c r="E17" s="38" t="s">
        <v>23</v>
      </c>
      <c r="F17" s="38" t="s">
        <v>268</v>
      </c>
      <c r="G17" s="38" t="s">
        <v>268</v>
      </c>
      <c r="H17" s="38" t="s">
        <v>366</v>
      </c>
      <c r="I17" s="38" t="s">
        <v>28</v>
      </c>
      <c r="J17" s="38" t="s">
        <v>367</v>
      </c>
      <c r="K17" s="38" t="s">
        <v>82</v>
      </c>
      <c r="L17" s="38" t="s">
        <v>55</v>
      </c>
      <c r="M17" s="38" t="s">
        <v>32</v>
      </c>
      <c r="N17" s="38" t="s">
        <v>368</v>
      </c>
      <c r="O17" s="38" t="s">
        <v>83</v>
      </c>
      <c r="P17" s="38" t="s">
        <v>95</v>
      </c>
      <c r="Q17" s="38"/>
      <c r="R17" s="38"/>
      <c r="S17" s="38"/>
    </row>
    <row r="18" spans="1:19" x14ac:dyDescent="0.25">
      <c r="A18" s="38" t="s">
        <v>369</v>
      </c>
      <c r="B18" s="38" t="s">
        <v>153</v>
      </c>
      <c r="C18" s="38" t="s">
        <v>66</v>
      </c>
      <c r="D18" s="38" t="s">
        <v>14</v>
      </c>
      <c r="E18" s="38" t="s">
        <v>23</v>
      </c>
      <c r="F18" s="38" t="s">
        <v>370</v>
      </c>
      <c r="G18" s="38" t="s">
        <v>370</v>
      </c>
      <c r="H18" s="38" t="s">
        <v>369</v>
      </c>
      <c r="I18" s="38" t="s">
        <v>28</v>
      </c>
      <c r="J18" s="38" t="s">
        <v>371</v>
      </c>
      <c r="K18" s="38" t="s">
        <v>82</v>
      </c>
      <c r="L18" s="38" t="s">
        <v>70</v>
      </c>
      <c r="M18" s="38" t="s">
        <v>32</v>
      </c>
      <c r="N18" s="38" t="s">
        <v>372</v>
      </c>
      <c r="O18" s="38" t="s">
        <v>83</v>
      </c>
      <c r="P18" s="38" t="s">
        <v>95</v>
      </c>
      <c r="Q18" s="38"/>
      <c r="R18" s="38"/>
      <c r="S18" s="38"/>
    </row>
    <row r="19" spans="1:19" x14ac:dyDescent="0.25">
      <c r="A19" s="38" t="s">
        <v>373</v>
      </c>
      <c r="B19" s="38" t="s">
        <v>169</v>
      </c>
      <c r="C19" s="38" t="s">
        <v>66</v>
      </c>
      <c r="D19" s="38" t="s">
        <v>14</v>
      </c>
      <c r="E19" s="38" t="s">
        <v>23</v>
      </c>
      <c r="F19" s="38" t="s">
        <v>370</v>
      </c>
      <c r="G19" s="38" t="s">
        <v>370</v>
      </c>
      <c r="H19" s="38" t="s">
        <v>373</v>
      </c>
      <c r="I19" s="38" t="s">
        <v>28</v>
      </c>
      <c r="J19" s="38" t="s">
        <v>374</v>
      </c>
      <c r="K19" s="38" t="s">
        <v>82</v>
      </c>
      <c r="L19" s="38" t="s">
        <v>37</v>
      </c>
      <c r="M19" s="38" t="s">
        <v>32</v>
      </c>
      <c r="N19" s="38" t="s">
        <v>373</v>
      </c>
      <c r="O19" s="38" t="s">
        <v>83</v>
      </c>
      <c r="P19" s="38"/>
      <c r="Q19" s="38" t="s">
        <v>65</v>
      </c>
      <c r="R19" s="38"/>
      <c r="S19" s="38"/>
    </row>
    <row r="20" spans="1:19" x14ac:dyDescent="0.25">
      <c r="A20" s="38" t="s">
        <v>375</v>
      </c>
      <c r="B20" s="38" t="s">
        <v>376</v>
      </c>
      <c r="C20" s="38" t="s">
        <v>66</v>
      </c>
      <c r="D20" s="38" t="s">
        <v>14</v>
      </c>
      <c r="E20" s="38" t="s">
        <v>23</v>
      </c>
      <c r="F20" s="38" t="s">
        <v>370</v>
      </c>
      <c r="G20" s="38" t="s">
        <v>370</v>
      </c>
      <c r="H20" s="38" t="s">
        <v>375</v>
      </c>
      <c r="I20" s="38" t="s">
        <v>28</v>
      </c>
      <c r="J20" s="38" t="s">
        <v>38</v>
      </c>
      <c r="K20" s="38" t="s">
        <v>82</v>
      </c>
      <c r="L20" s="38" t="s">
        <v>70</v>
      </c>
      <c r="M20" s="38" t="s">
        <v>32</v>
      </c>
      <c r="N20" s="38" t="s">
        <v>377</v>
      </c>
      <c r="O20" s="38" t="s">
        <v>83</v>
      </c>
      <c r="P20" s="38" t="s">
        <v>138</v>
      </c>
      <c r="Q20" s="38"/>
      <c r="R20" s="38"/>
      <c r="S20" s="38"/>
    </row>
    <row r="21" spans="1:19" x14ac:dyDescent="0.25">
      <c r="A21" s="38" t="s">
        <v>378</v>
      </c>
      <c r="B21" s="38" t="s">
        <v>155</v>
      </c>
      <c r="C21" s="38" t="s">
        <v>100</v>
      </c>
      <c r="D21" s="38" t="s">
        <v>14</v>
      </c>
      <c r="E21" s="38" t="s">
        <v>23</v>
      </c>
      <c r="F21" s="38" t="s">
        <v>370</v>
      </c>
      <c r="G21" s="38" t="s">
        <v>379</v>
      </c>
      <c r="H21" s="38" t="s">
        <v>380</v>
      </c>
      <c r="I21" s="38" t="s">
        <v>28</v>
      </c>
      <c r="J21" s="38" t="s">
        <v>108</v>
      </c>
      <c r="K21" s="38" t="s">
        <v>82</v>
      </c>
      <c r="L21" s="38" t="s">
        <v>30</v>
      </c>
      <c r="M21" s="38" t="s">
        <v>32</v>
      </c>
      <c r="N21" s="38" t="s">
        <v>381</v>
      </c>
      <c r="O21" s="38" t="s">
        <v>83</v>
      </c>
      <c r="P21" s="38"/>
      <c r="Q21" s="38" t="s">
        <v>68</v>
      </c>
      <c r="R21" s="38"/>
      <c r="S21" s="38"/>
    </row>
    <row r="22" spans="1:19" x14ac:dyDescent="0.25">
      <c r="A22" s="38" t="s">
        <v>382</v>
      </c>
      <c r="B22" s="38" t="s">
        <v>383</v>
      </c>
      <c r="C22" s="38" t="s">
        <v>66</v>
      </c>
      <c r="D22" s="38" t="s">
        <v>14</v>
      </c>
      <c r="E22" s="38" t="s">
        <v>23</v>
      </c>
      <c r="F22" s="38" t="s">
        <v>370</v>
      </c>
      <c r="G22" s="38" t="s">
        <v>370</v>
      </c>
      <c r="H22" s="38" t="s">
        <v>382</v>
      </c>
      <c r="I22" s="38" t="s">
        <v>28</v>
      </c>
      <c r="J22" s="38" t="s">
        <v>122</v>
      </c>
      <c r="K22" s="38" t="s">
        <v>82</v>
      </c>
      <c r="L22" s="38" t="s">
        <v>70</v>
      </c>
      <c r="M22" s="38" t="s">
        <v>32</v>
      </c>
      <c r="N22" s="38" t="s">
        <v>384</v>
      </c>
      <c r="O22" s="38" t="s">
        <v>83</v>
      </c>
      <c r="P22" s="38" t="s">
        <v>57</v>
      </c>
      <c r="Q22" s="38"/>
      <c r="R22" s="38"/>
      <c r="S22" s="38"/>
    </row>
    <row r="23" spans="1:19" x14ac:dyDescent="0.25">
      <c r="A23" s="38" t="s">
        <v>385</v>
      </c>
      <c r="B23" s="38" t="s">
        <v>386</v>
      </c>
      <c r="C23" s="38" t="s">
        <v>48</v>
      </c>
      <c r="D23" s="38" t="s">
        <v>14</v>
      </c>
      <c r="E23" s="38" t="s">
        <v>23</v>
      </c>
      <c r="F23" s="38" t="s">
        <v>370</v>
      </c>
      <c r="G23" s="38" t="s">
        <v>370</v>
      </c>
      <c r="H23" s="38" t="s">
        <v>385</v>
      </c>
      <c r="I23" s="38" t="s">
        <v>69</v>
      </c>
      <c r="J23" s="38" t="s">
        <v>51</v>
      </c>
      <c r="K23" s="38" t="s">
        <v>82</v>
      </c>
      <c r="L23" s="38" t="s">
        <v>70</v>
      </c>
      <c r="M23" s="38" t="s">
        <v>32</v>
      </c>
      <c r="N23" s="38" t="s">
        <v>387</v>
      </c>
      <c r="O23" s="38" t="s">
        <v>83</v>
      </c>
      <c r="P23" s="38" t="s">
        <v>60</v>
      </c>
      <c r="Q23" s="38"/>
      <c r="R23" s="38"/>
      <c r="S23" s="38"/>
    </row>
    <row r="24" spans="1:19" x14ac:dyDescent="0.25">
      <c r="A24" s="38" t="s">
        <v>388</v>
      </c>
      <c r="B24" s="38" t="s">
        <v>132</v>
      </c>
      <c r="C24" s="38" t="s">
        <v>50</v>
      </c>
      <c r="D24" s="38" t="s">
        <v>14</v>
      </c>
      <c r="E24" s="38" t="s">
        <v>23</v>
      </c>
      <c r="F24" s="38" t="s">
        <v>379</v>
      </c>
      <c r="G24" s="38" t="s">
        <v>379</v>
      </c>
      <c r="H24" s="38" t="s">
        <v>389</v>
      </c>
      <c r="I24" s="38" t="s">
        <v>28</v>
      </c>
      <c r="J24" s="38" t="s">
        <v>390</v>
      </c>
      <c r="K24" s="38" t="s">
        <v>82</v>
      </c>
      <c r="L24" s="38" t="s">
        <v>55</v>
      </c>
      <c r="M24" s="38" t="s">
        <v>33</v>
      </c>
      <c r="N24" s="38" t="s">
        <v>391</v>
      </c>
      <c r="O24" s="38" t="s">
        <v>83</v>
      </c>
      <c r="P24" s="38" t="s">
        <v>60</v>
      </c>
      <c r="Q24" s="38"/>
      <c r="R24" s="38"/>
      <c r="S24" s="38"/>
    </row>
    <row r="25" spans="1:19" x14ac:dyDescent="0.25">
      <c r="A25" s="38" t="s">
        <v>392</v>
      </c>
      <c r="B25" s="38" t="s">
        <v>393</v>
      </c>
      <c r="C25" s="38" t="s">
        <v>66</v>
      </c>
      <c r="D25" s="38" t="s">
        <v>14</v>
      </c>
      <c r="E25" s="38" t="s">
        <v>23</v>
      </c>
      <c r="F25" s="38" t="s">
        <v>379</v>
      </c>
      <c r="G25" s="38" t="s">
        <v>379</v>
      </c>
      <c r="H25" s="38" t="s">
        <v>392</v>
      </c>
      <c r="I25" s="38" t="s">
        <v>28</v>
      </c>
      <c r="J25" s="38" t="s">
        <v>394</v>
      </c>
      <c r="K25" s="38" t="s">
        <v>82</v>
      </c>
      <c r="L25" s="38" t="s">
        <v>37</v>
      </c>
      <c r="M25" s="38" t="s">
        <v>32</v>
      </c>
      <c r="N25" s="38" t="s">
        <v>392</v>
      </c>
      <c r="O25" s="38" t="s">
        <v>83</v>
      </c>
      <c r="P25" s="38"/>
      <c r="Q25" s="38" t="s">
        <v>65</v>
      </c>
      <c r="R25" s="38"/>
      <c r="S25" s="38"/>
    </row>
    <row r="26" spans="1:19" x14ac:dyDescent="0.25">
      <c r="A26" s="38" t="s">
        <v>395</v>
      </c>
      <c r="B26" s="38" t="s">
        <v>322</v>
      </c>
      <c r="C26" s="38" t="s">
        <v>66</v>
      </c>
      <c r="D26" s="38" t="s">
        <v>14</v>
      </c>
      <c r="E26" s="38" t="s">
        <v>23</v>
      </c>
      <c r="F26" s="38" t="s">
        <v>379</v>
      </c>
      <c r="G26" s="38" t="s">
        <v>396</v>
      </c>
      <c r="H26" s="38" t="s">
        <v>395</v>
      </c>
      <c r="I26" s="38" t="s">
        <v>28</v>
      </c>
      <c r="J26" s="38" t="s">
        <v>397</v>
      </c>
      <c r="K26" s="38" t="s">
        <v>82</v>
      </c>
      <c r="L26" s="38" t="s">
        <v>30</v>
      </c>
      <c r="M26" s="38" t="s">
        <v>32</v>
      </c>
      <c r="N26" s="38" t="s">
        <v>395</v>
      </c>
      <c r="O26" s="38" t="s">
        <v>83</v>
      </c>
      <c r="P26" s="38"/>
      <c r="Q26" s="38" t="s">
        <v>92</v>
      </c>
      <c r="R26" s="38"/>
      <c r="S26" s="38"/>
    </row>
    <row r="27" spans="1:19" x14ac:dyDescent="0.25">
      <c r="A27" s="38" t="s">
        <v>398</v>
      </c>
      <c r="B27" s="38" t="s">
        <v>164</v>
      </c>
      <c r="C27" s="38" t="s">
        <v>100</v>
      </c>
      <c r="D27" s="38" t="s">
        <v>14</v>
      </c>
      <c r="E27" s="38" t="s">
        <v>23</v>
      </c>
      <c r="F27" s="38" t="s">
        <v>379</v>
      </c>
      <c r="G27" s="38" t="s">
        <v>379</v>
      </c>
      <c r="H27" s="38" t="s">
        <v>399</v>
      </c>
      <c r="I27" s="38" t="s">
        <v>28</v>
      </c>
      <c r="J27" s="38" t="s">
        <v>400</v>
      </c>
      <c r="K27" s="38" t="s">
        <v>84</v>
      </c>
      <c r="L27" s="38" t="s">
        <v>67</v>
      </c>
      <c r="M27" s="38" t="s">
        <v>32</v>
      </c>
      <c r="N27" s="38" t="s">
        <v>401</v>
      </c>
      <c r="O27" s="38" t="s">
        <v>83</v>
      </c>
      <c r="P27" s="38"/>
      <c r="Q27" s="38"/>
      <c r="R27" s="38"/>
      <c r="S27" s="38"/>
    </row>
    <row r="28" spans="1:19" x14ac:dyDescent="0.25">
      <c r="A28" s="38" t="s">
        <v>402</v>
      </c>
      <c r="B28" s="38" t="s">
        <v>403</v>
      </c>
      <c r="C28" s="38" t="s">
        <v>50</v>
      </c>
      <c r="D28" s="38" t="s">
        <v>14</v>
      </c>
      <c r="E28" s="38" t="s">
        <v>23</v>
      </c>
      <c r="F28" s="38" t="s">
        <v>379</v>
      </c>
      <c r="G28" s="38" t="s">
        <v>379</v>
      </c>
      <c r="H28" s="38" t="s">
        <v>402</v>
      </c>
      <c r="I28" s="38" t="s">
        <v>28</v>
      </c>
      <c r="J28" s="38" t="s">
        <v>110</v>
      </c>
      <c r="K28" s="38" t="s">
        <v>82</v>
      </c>
      <c r="L28" s="38" t="s">
        <v>37</v>
      </c>
      <c r="M28" s="38" t="s">
        <v>32</v>
      </c>
      <c r="N28" s="38" t="s">
        <v>63</v>
      </c>
      <c r="O28" s="38" t="s">
        <v>83</v>
      </c>
      <c r="P28" s="38"/>
      <c r="Q28" s="38" t="s">
        <v>71</v>
      </c>
      <c r="R28" s="38"/>
      <c r="S28" s="38"/>
    </row>
    <row r="29" spans="1:19" x14ac:dyDescent="0.25">
      <c r="A29" s="38" t="s">
        <v>404</v>
      </c>
      <c r="B29" s="38" t="s">
        <v>403</v>
      </c>
      <c r="C29" s="38" t="s">
        <v>50</v>
      </c>
      <c r="D29" s="38" t="s">
        <v>14</v>
      </c>
      <c r="E29" s="38" t="s">
        <v>23</v>
      </c>
      <c r="F29" s="38" t="s">
        <v>379</v>
      </c>
      <c r="G29" s="38" t="s">
        <v>379</v>
      </c>
      <c r="H29" s="38" t="s">
        <v>404</v>
      </c>
      <c r="I29" s="38" t="s">
        <v>28</v>
      </c>
      <c r="J29" s="38" t="s">
        <v>110</v>
      </c>
      <c r="K29" s="38" t="s">
        <v>82</v>
      </c>
      <c r="L29" s="38" t="s">
        <v>37</v>
      </c>
      <c r="M29" s="38" t="s">
        <v>32</v>
      </c>
      <c r="N29" s="38" t="s">
        <v>63</v>
      </c>
      <c r="O29" s="38" t="s">
        <v>83</v>
      </c>
      <c r="P29" s="38"/>
      <c r="Q29" s="38" t="s">
        <v>71</v>
      </c>
      <c r="R29" s="38"/>
      <c r="S29" s="38"/>
    </row>
    <row r="30" spans="1:19" x14ac:dyDescent="0.25">
      <c r="A30" s="38" t="s">
        <v>405</v>
      </c>
      <c r="B30" s="38" t="s">
        <v>406</v>
      </c>
      <c r="C30" s="38" t="s">
        <v>48</v>
      </c>
      <c r="D30" s="38" t="s">
        <v>14</v>
      </c>
      <c r="E30" s="38" t="s">
        <v>23</v>
      </c>
      <c r="F30" s="38" t="s">
        <v>379</v>
      </c>
      <c r="G30" s="38" t="s">
        <v>379</v>
      </c>
      <c r="H30" s="38" t="s">
        <v>405</v>
      </c>
      <c r="I30" s="38" t="s">
        <v>69</v>
      </c>
      <c r="J30" s="38" t="s">
        <v>51</v>
      </c>
      <c r="K30" s="38" t="s">
        <v>82</v>
      </c>
      <c r="L30" s="38" t="s">
        <v>70</v>
      </c>
      <c r="M30" s="38" t="s">
        <v>32</v>
      </c>
      <c r="N30" s="38" t="s">
        <v>308</v>
      </c>
      <c r="O30" s="38" t="s">
        <v>83</v>
      </c>
      <c r="P30" s="38" t="s">
        <v>57</v>
      </c>
      <c r="Q30" s="38"/>
      <c r="R30" s="38"/>
      <c r="S30" s="38"/>
    </row>
    <row r="31" spans="1:19" x14ac:dyDescent="0.25">
      <c r="A31" s="38" t="s">
        <v>407</v>
      </c>
      <c r="B31" s="38" t="s">
        <v>227</v>
      </c>
      <c r="C31" s="38" t="s">
        <v>48</v>
      </c>
      <c r="D31" s="38" t="s">
        <v>14</v>
      </c>
      <c r="E31" s="38" t="s">
        <v>23</v>
      </c>
      <c r="F31" s="38" t="s">
        <v>379</v>
      </c>
      <c r="G31" s="38" t="s">
        <v>379</v>
      </c>
      <c r="H31" s="38" t="s">
        <v>407</v>
      </c>
      <c r="I31" s="38" t="s">
        <v>69</v>
      </c>
      <c r="J31" s="38" t="s">
        <v>49</v>
      </c>
      <c r="K31" s="38" t="s">
        <v>82</v>
      </c>
      <c r="L31" s="38" t="s">
        <v>55</v>
      </c>
      <c r="M31" s="38" t="s">
        <v>32</v>
      </c>
      <c r="N31" s="38" t="s">
        <v>408</v>
      </c>
      <c r="O31" s="38" t="s">
        <v>83</v>
      </c>
      <c r="P31" s="38"/>
      <c r="Q31" s="38" t="s">
        <v>65</v>
      </c>
      <c r="R31" s="38"/>
      <c r="S31" s="38"/>
    </row>
    <row r="32" spans="1:19" x14ac:dyDescent="0.25">
      <c r="A32" s="38" t="s">
        <v>409</v>
      </c>
      <c r="B32" s="38" t="s">
        <v>410</v>
      </c>
      <c r="C32" s="38" t="s">
        <v>66</v>
      </c>
      <c r="D32" s="38" t="s">
        <v>14</v>
      </c>
      <c r="E32" s="38" t="s">
        <v>23</v>
      </c>
      <c r="F32" s="38" t="s">
        <v>379</v>
      </c>
      <c r="G32" s="38" t="s">
        <v>379</v>
      </c>
      <c r="H32" s="38" t="s">
        <v>409</v>
      </c>
      <c r="I32" s="38" t="s">
        <v>28</v>
      </c>
      <c r="J32" s="38" t="s">
        <v>411</v>
      </c>
      <c r="K32" s="38" t="s">
        <v>82</v>
      </c>
      <c r="L32" s="38" t="s">
        <v>37</v>
      </c>
      <c r="M32" s="38" t="s">
        <v>32</v>
      </c>
      <c r="N32" s="38" t="s">
        <v>409</v>
      </c>
      <c r="O32" s="38" t="s">
        <v>83</v>
      </c>
      <c r="P32" s="38"/>
      <c r="Q32" s="38" t="s">
        <v>65</v>
      </c>
      <c r="R32" s="38"/>
      <c r="S32" s="38"/>
    </row>
    <row r="33" spans="1:19" x14ac:dyDescent="0.25">
      <c r="A33" s="38" t="s">
        <v>412</v>
      </c>
      <c r="B33" s="38" t="s">
        <v>132</v>
      </c>
      <c r="C33" s="38" t="s">
        <v>50</v>
      </c>
      <c r="D33" s="38" t="s">
        <v>14</v>
      </c>
      <c r="E33" s="38" t="s">
        <v>23</v>
      </c>
      <c r="F33" s="38" t="s">
        <v>396</v>
      </c>
      <c r="G33" s="38" t="s">
        <v>396</v>
      </c>
      <c r="H33" s="38" t="s">
        <v>413</v>
      </c>
      <c r="I33" s="38" t="s">
        <v>69</v>
      </c>
      <c r="J33" s="38" t="s">
        <v>390</v>
      </c>
      <c r="K33" s="38" t="s">
        <v>82</v>
      </c>
      <c r="L33" s="38" t="s">
        <v>55</v>
      </c>
      <c r="M33" s="38" t="s">
        <v>32</v>
      </c>
      <c r="N33" s="38" t="s">
        <v>414</v>
      </c>
      <c r="O33" s="38" t="s">
        <v>83</v>
      </c>
      <c r="P33" s="38"/>
      <c r="Q33" s="38" t="s">
        <v>71</v>
      </c>
      <c r="R33" s="38"/>
      <c r="S33" s="38"/>
    </row>
    <row r="34" spans="1:19" x14ac:dyDescent="0.25">
      <c r="A34" s="38" t="s">
        <v>415</v>
      </c>
      <c r="B34" s="38" t="s">
        <v>322</v>
      </c>
      <c r="C34" s="38" t="s">
        <v>50</v>
      </c>
      <c r="D34" s="38" t="s">
        <v>14</v>
      </c>
      <c r="E34" s="38" t="s">
        <v>23</v>
      </c>
      <c r="F34" s="38" t="s">
        <v>396</v>
      </c>
      <c r="G34" s="38" t="s">
        <v>396</v>
      </c>
      <c r="H34" s="38" t="s">
        <v>415</v>
      </c>
      <c r="I34" s="38" t="s">
        <v>28</v>
      </c>
      <c r="J34" s="38" t="s">
        <v>134</v>
      </c>
      <c r="K34" s="38" t="s">
        <v>82</v>
      </c>
      <c r="L34" s="38" t="s">
        <v>37</v>
      </c>
      <c r="M34" s="38" t="s">
        <v>32</v>
      </c>
      <c r="N34" s="38" t="s">
        <v>63</v>
      </c>
      <c r="O34" s="38" t="s">
        <v>83</v>
      </c>
      <c r="P34" s="38"/>
      <c r="Q34" s="38" t="s">
        <v>92</v>
      </c>
      <c r="R34" s="38"/>
      <c r="S34" s="38"/>
    </row>
    <row r="35" spans="1:19" x14ac:dyDescent="0.25">
      <c r="A35" s="38" t="s">
        <v>416</v>
      </c>
      <c r="B35" s="38" t="s">
        <v>417</v>
      </c>
      <c r="C35" s="38" t="s">
        <v>50</v>
      </c>
      <c r="D35" s="38" t="s">
        <v>14</v>
      </c>
      <c r="E35" s="38" t="s">
        <v>23</v>
      </c>
      <c r="F35" s="38" t="s">
        <v>396</v>
      </c>
      <c r="G35" s="38" t="s">
        <v>396</v>
      </c>
      <c r="H35" s="38" t="s">
        <v>416</v>
      </c>
      <c r="I35" s="38" t="s">
        <v>28</v>
      </c>
      <c r="J35" s="38" t="s">
        <v>418</v>
      </c>
      <c r="K35" s="38" t="s">
        <v>82</v>
      </c>
      <c r="L35" s="38" t="s">
        <v>37</v>
      </c>
      <c r="M35" s="38" t="s">
        <v>32</v>
      </c>
      <c r="N35" s="38" t="s">
        <v>63</v>
      </c>
      <c r="O35" s="38" t="s">
        <v>83</v>
      </c>
      <c r="P35" s="38"/>
      <c r="Q35" s="38" t="s">
        <v>92</v>
      </c>
      <c r="R35" s="38"/>
      <c r="S35" s="38"/>
    </row>
    <row r="36" spans="1:19" x14ac:dyDescent="0.25">
      <c r="A36" s="38" t="s">
        <v>419</v>
      </c>
      <c r="B36" s="38" t="s">
        <v>417</v>
      </c>
      <c r="C36" s="38" t="s">
        <v>50</v>
      </c>
      <c r="D36" s="38" t="s">
        <v>14</v>
      </c>
      <c r="E36" s="38" t="s">
        <v>23</v>
      </c>
      <c r="F36" s="38" t="s">
        <v>396</v>
      </c>
      <c r="G36" s="38" t="s">
        <v>396</v>
      </c>
      <c r="H36" s="38" t="s">
        <v>419</v>
      </c>
      <c r="I36" s="38" t="s">
        <v>28</v>
      </c>
      <c r="J36" s="38" t="s">
        <v>418</v>
      </c>
      <c r="K36" s="38" t="s">
        <v>82</v>
      </c>
      <c r="L36" s="38" t="s">
        <v>37</v>
      </c>
      <c r="M36" s="38" t="s">
        <v>32</v>
      </c>
      <c r="N36" s="38" t="s">
        <v>63</v>
      </c>
      <c r="O36" s="38" t="s">
        <v>83</v>
      </c>
      <c r="P36" s="38"/>
      <c r="Q36" s="38" t="s">
        <v>92</v>
      </c>
      <c r="R36" s="38"/>
      <c r="S36" s="38"/>
    </row>
    <row r="37" spans="1:19" x14ac:dyDescent="0.25">
      <c r="A37" s="38" t="s">
        <v>420</v>
      </c>
      <c r="B37" s="38" t="s">
        <v>376</v>
      </c>
      <c r="C37" s="38" t="s">
        <v>66</v>
      </c>
      <c r="D37" s="38" t="s">
        <v>14</v>
      </c>
      <c r="E37" s="38" t="s">
        <v>23</v>
      </c>
      <c r="F37" s="38" t="s">
        <v>396</v>
      </c>
      <c r="G37" s="38" t="s">
        <v>396</v>
      </c>
      <c r="H37" s="38" t="s">
        <v>420</v>
      </c>
      <c r="I37" s="38" t="s">
        <v>28</v>
      </c>
      <c r="J37" s="38" t="s">
        <v>38</v>
      </c>
      <c r="K37" s="38" t="s">
        <v>82</v>
      </c>
      <c r="L37" s="38" t="s">
        <v>70</v>
      </c>
      <c r="M37" s="38" t="s">
        <v>32</v>
      </c>
      <c r="N37" s="38" t="s">
        <v>421</v>
      </c>
      <c r="O37" s="38" t="s">
        <v>83</v>
      </c>
      <c r="P37" s="38" t="s">
        <v>56</v>
      </c>
      <c r="Q37" s="38"/>
      <c r="R37" s="38"/>
      <c r="S37" s="38"/>
    </row>
    <row r="38" spans="1:19" x14ac:dyDescent="0.25">
      <c r="A38" s="38" t="s">
        <v>422</v>
      </c>
      <c r="B38" s="38" t="s">
        <v>324</v>
      </c>
      <c r="C38" s="38" t="s">
        <v>102</v>
      </c>
      <c r="D38" s="38" t="s">
        <v>14</v>
      </c>
      <c r="E38" s="38" t="s">
        <v>23</v>
      </c>
      <c r="F38" s="38" t="s">
        <v>396</v>
      </c>
      <c r="G38" s="38" t="s">
        <v>423</v>
      </c>
      <c r="H38" s="38" t="s">
        <v>422</v>
      </c>
      <c r="I38" s="38" t="s">
        <v>28</v>
      </c>
      <c r="J38" s="38" t="s">
        <v>424</v>
      </c>
      <c r="K38" s="38" t="s">
        <v>84</v>
      </c>
      <c r="L38" s="38" t="s">
        <v>39</v>
      </c>
      <c r="M38" s="38" t="s">
        <v>32</v>
      </c>
      <c r="N38" s="38" t="s">
        <v>422</v>
      </c>
      <c r="O38" s="38" t="s">
        <v>83</v>
      </c>
      <c r="P38" s="38"/>
      <c r="Q38" s="38"/>
      <c r="R38" s="38" t="s">
        <v>77</v>
      </c>
      <c r="S38" s="38"/>
    </row>
    <row r="39" spans="1:19" x14ac:dyDescent="0.25">
      <c r="A39" s="38" t="s">
        <v>425</v>
      </c>
      <c r="B39" s="38" t="s">
        <v>426</v>
      </c>
      <c r="C39" s="38" t="s">
        <v>66</v>
      </c>
      <c r="D39" s="38" t="s">
        <v>14</v>
      </c>
      <c r="E39" s="38" t="s">
        <v>23</v>
      </c>
      <c r="F39" s="38" t="s">
        <v>396</v>
      </c>
      <c r="G39" s="38" t="s">
        <v>396</v>
      </c>
      <c r="H39" s="38" t="s">
        <v>425</v>
      </c>
      <c r="I39" s="38" t="s">
        <v>28</v>
      </c>
      <c r="J39" s="38" t="s">
        <v>122</v>
      </c>
      <c r="K39" s="38" t="s">
        <v>82</v>
      </c>
      <c r="L39" s="38" t="s">
        <v>30</v>
      </c>
      <c r="M39" s="38" t="s">
        <v>32</v>
      </c>
      <c r="N39" s="38" t="s">
        <v>427</v>
      </c>
      <c r="O39" s="38" t="s">
        <v>83</v>
      </c>
      <c r="P39" s="38"/>
      <c r="Q39" s="38" t="s">
        <v>71</v>
      </c>
      <c r="R39" s="38"/>
      <c r="S39" s="38"/>
    </row>
    <row r="40" spans="1:19" x14ac:dyDescent="0.25">
      <c r="A40" s="38" t="s">
        <v>428</v>
      </c>
      <c r="B40" s="38" t="s">
        <v>429</v>
      </c>
      <c r="C40" s="38" t="s">
        <v>50</v>
      </c>
      <c r="D40" s="38" t="s">
        <v>14</v>
      </c>
      <c r="E40" s="38" t="s">
        <v>23</v>
      </c>
      <c r="F40" s="38" t="s">
        <v>396</v>
      </c>
      <c r="G40" s="38" t="s">
        <v>396</v>
      </c>
      <c r="H40" s="38" t="s">
        <v>430</v>
      </c>
      <c r="I40" s="38" t="s">
        <v>69</v>
      </c>
      <c r="J40" s="38" t="s">
        <v>431</v>
      </c>
      <c r="K40" s="38" t="s">
        <v>82</v>
      </c>
      <c r="L40" s="38" t="s">
        <v>55</v>
      </c>
      <c r="M40" s="38" t="s">
        <v>32</v>
      </c>
      <c r="N40" s="38" t="s">
        <v>432</v>
      </c>
      <c r="O40" s="38" t="s">
        <v>83</v>
      </c>
      <c r="P40" s="38" t="s">
        <v>60</v>
      </c>
      <c r="Q40" s="38"/>
      <c r="R40" s="38"/>
      <c r="S40" s="38"/>
    </row>
    <row r="41" spans="1:19" x14ac:dyDescent="0.25">
      <c r="A41" s="38" t="s">
        <v>433</v>
      </c>
      <c r="B41" s="38" t="s">
        <v>434</v>
      </c>
      <c r="C41" s="38" t="s">
        <v>66</v>
      </c>
      <c r="D41" s="38" t="s">
        <v>14</v>
      </c>
      <c r="E41" s="38" t="s">
        <v>23</v>
      </c>
      <c r="F41" s="38" t="s">
        <v>396</v>
      </c>
      <c r="G41" s="38" t="s">
        <v>396</v>
      </c>
      <c r="H41" s="38" t="s">
        <v>433</v>
      </c>
      <c r="I41" s="38" t="s">
        <v>28</v>
      </c>
      <c r="J41" s="38" t="s">
        <v>38</v>
      </c>
      <c r="K41" s="38" t="s">
        <v>82</v>
      </c>
      <c r="L41" s="38" t="s">
        <v>30</v>
      </c>
      <c r="M41" s="38" t="s">
        <v>32</v>
      </c>
      <c r="N41" s="38" t="s">
        <v>435</v>
      </c>
      <c r="O41" s="38" t="s">
        <v>83</v>
      </c>
      <c r="P41" s="38"/>
      <c r="Q41" s="38" t="s">
        <v>65</v>
      </c>
      <c r="R41" s="38"/>
      <c r="S41" s="38"/>
    </row>
    <row r="42" spans="1:19" x14ac:dyDescent="0.25">
      <c r="A42" s="38" t="s">
        <v>436</v>
      </c>
      <c r="B42" s="38" t="s">
        <v>437</v>
      </c>
      <c r="C42" s="38" t="s">
        <v>50</v>
      </c>
      <c r="D42" s="38" t="s">
        <v>14</v>
      </c>
      <c r="E42" s="38" t="s">
        <v>23</v>
      </c>
      <c r="F42" s="38" t="s">
        <v>396</v>
      </c>
      <c r="G42" s="38" t="s">
        <v>396</v>
      </c>
      <c r="H42" s="38" t="s">
        <v>436</v>
      </c>
      <c r="I42" s="38" t="s">
        <v>69</v>
      </c>
      <c r="J42" s="38" t="s">
        <v>438</v>
      </c>
      <c r="K42" s="38" t="s">
        <v>82</v>
      </c>
      <c r="L42" s="38" t="s">
        <v>37</v>
      </c>
      <c r="M42" s="38" t="s">
        <v>32</v>
      </c>
      <c r="N42" s="38" t="s">
        <v>98</v>
      </c>
      <c r="O42" s="38" t="s">
        <v>83</v>
      </c>
      <c r="P42" s="38"/>
      <c r="Q42" s="38" t="s">
        <v>71</v>
      </c>
      <c r="R42" s="38"/>
      <c r="S42" s="38"/>
    </row>
    <row r="43" spans="1:19" x14ac:dyDescent="0.25">
      <c r="A43" s="38" t="s">
        <v>104</v>
      </c>
      <c r="B43" s="38" t="s">
        <v>279</v>
      </c>
      <c r="C43" s="38" t="s">
        <v>66</v>
      </c>
      <c r="D43" s="38" t="s">
        <v>14</v>
      </c>
      <c r="E43" s="38" t="s">
        <v>23</v>
      </c>
      <c r="F43" s="38" t="s">
        <v>396</v>
      </c>
      <c r="G43" s="38" t="s">
        <v>396</v>
      </c>
      <c r="H43" s="38" t="s">
        <v>104</v>
      </c>
      <c r="I43" s="38" t="s">
        <v>97</v>
      </c>
      <c r="J43" s="38" t="s">
        <v>38</v>
      </c>
      <c r="K43" s="38" t="s">
        <v>82</v>
      </c>
      <c r="L43" s="38" t="s">
        <v>70</v>
      </c>
      <c r="M43" s="38" t="s">
        <v>32</v>
      </c>
      <c r="N43" s="38" t="s">
        <v>439</v>
      </c>
      <c r="O43" s="38" t="s">
        <v>83</v>
      </c>
      <c r="P43" s="38" t="s">
        <v>57</v>
      </c>
      <c r="Q43" s="38"/>
      <c r="R43" s="38"/>
      <c r="S43" s="38"/>
    </row>
    <row r="44" spans="1:19" x14ac:dyDescent="0.25">
      <c r="A44" s="38" t="s">
        <v>440</v>
      </c>
      <c r="B44" s="38" t="s">
        <v>227</v>
      </c>
      <c r="C44" s="38" t="s">
        <v>100</v>
      </c>
      <c r="D44" s="38" t="s">
        <v>14</v>
      </c>
      <c r="E44" s="38" t="s">
        <v>23</v>
      </c>
      <c r="F44" s="38" t="s">
        <v>396</v>
      </c>
      <c r="G44" s="38" t="s">
        <v>423</v>
      </c>
      <c r="H44" s="38" t="s">
        <v>440</v>
      </c>
      <c r="I44" s="38" t="s">
        <v>28</v>
      </c>
      <c r="J44" s="38" t="s">
        <v>321</v>
      </c>
      <c r="K44" s="38" t="s">
        <v>84</v>
      </c>
      <c r="L44" s="38" t="s">
        <v>55</v>
      </c>
      <c r="M44" s="38" t="s">
        <v>32</v>
      </c>
      <c r="N44" s="38" t="s">
        <v>441</v>
      </c>
      <c r="O44" s="38" t="s">
        <v>36</v>
      </c>
      <c r="P44" s="38"/>
      <c r="Q44" s="38"/>
      <c r="R44" s="38"/>
      <c r="S44" s="38"/>
    </row>
    <row r="45" spans="1:19" x14ac:dyDescent="0.25">
      <c r="A45" s="38" t="s">
        <v>442</v>
      </c>
      <c r="B45" s="38" t="s">
        <v>190</v>
      </c>
      <c r="C45" s="38" t="s">
        <v>50</v>
      </c>
      <c r="D45" s="38" t="s">
        <v>14</v>
      </c>
      <c r="E45" s="38" t="s">
        <v>23</v>
      </c>
      <c r="F45" s="38" t="s">
        <v>396</v>
      </c>
      <c r="G45" s="38" t="s">
        <v>396</v>
      </c>
      <c r="H45" s="38" t="s">
        <v>442</v>
      </c>
      <c r="I45" s="38" t="s">
        <v>69</v>
      </c>
      <c r="J45" s="38" t="s">
        <v>51</v>
      </c>
      <c r="K45" s="38" t="s">
        <v>82</v>
      </c>
      <c r="L45" s="38" t="s">
        <v>37</v>
      </c>
      <c r="M45" s="38" t="s">
        <v>32</v>
      </c>
      <c r="N45" s="38" t="s">
        <v>63</v>
      </c>
      <c r="O45" s="38" t="s">
        <v>83</v>
      </c>
      <c r="P45" s="38"/>
      <c r="Q45" s="38" t="s">
        <v>71</v>
      </c>
      <c r="R45" s="38"/>
      <c r="S45" s="38"/>
    </row>
    <row r="46" spans="1:19" x14ac:dyDescent="0.25">
      <c r="A46" s="38" t="s">
        <v>419</v>
      </c>
      <c r="B46" s="38" t="s">
        <v>152</v>
      </c>
      <c r="C46" s="38" t="s">
        <v>50</v>
      </c>
      <c r="D46" s="38" t="s">
        <v>14</v>
      </c>
      <c r="E46" s="38" t="s">
        <v>23</v>
      </c>
      <c r="F46" s="38" t="s">
        <v>396</v>
      </c>
      <c r="G46" s="38" t="s">
        <v>396</v>
      </c>
      <c r="H46" s="38" t="s">
        <v>419</v>
      </c>
      <c r="I46" s="38" t="s">
        <v>28</v>
      </c>
      <c r="J46" s="38" t="s">
        <v>443</v>
      </c>
      <c r="K46" s="38" t="s">
        <v>82</v>
      </c>
      <c r="L46" s="38" t="s">
        <v>37</v>
      </c>
      <c r="M46" s="38" t="s">
        <v>32</v>
      </c>
      <c r="N46" s="38" t="s">
        <v>63</v>
      </c>
      <c r="O46" s="38" t="s">
        <v>83</v>
      </c>
      <c r="P46" s="38"/>
      <c r="Q46" s="38" t="s">
        <v>65</v>
      </c>
      <c r="R46" s="38"/>
      <c r="S46" s="38"/>
    </row>
    <row r="47" spans="1:19" x14ac:dyDescent="0.25">
      <c r="A47" s="38" t="s">
        <v>503</v>
      </c>
      <c r="B47" s="38" t="s">
        <v>342</v>
      </c>
      <c r="C47" s="38" t="s">
        <v>141</v>
      </c>
      <c r="D47" s="38" t="s">
        <v>14</v>
      </c>
      <c r="E47" s="38" t="s">
        <v>23</v>
      </c>
      <c r="F47" s="38" t="s">
        <v>446</v>
      </c>
      <c r="G47" s="38" t="s">
        <v>504</v>
      </c>
      <c r="H47" s="38" t="s">
        <v>503</v>
      </c>
      <c r="I47" s="38" t="s">
        <v>28</v>
      </c>
      <c r="J47" s="38" t="s">
        <v>505</v>
      </c>
      <c r="K47" s="38" t="s">
        <v>84</v>
      </c>
      <c r="L47" s="38" t="s">
        <v>30</v>
      </c>
      <c r="M47" s="38" t="s">
        <v>32</v>
      </c>
      <c r="N47" s="38" t="s">
        <v>506</v>
      </c>
      <c r="O47" s="38" t="s">
        <v>83</v>
      </c>
      <c r="P47" s="38"/>
      <c r="Q47" s="38" t="s">
        <v>68</v>
      </c>
      <c r="R47" s="38"/>
      <c r="S47" s="38"/>
    </row>
    <row r="48" spans="1:19" x14ac:dyDescent="0.25">
      <c r="A48" s="38" t="s">
        <v>444</v>
      </c>
      <c r="B48" s="38" t="s">
        <v>445</v>
      </c>
      <c r="C48" s="38" t="s">
        <v>100</v>
      </c>
      <c r="D48" s="38" t="s">
        <v>14</v>
      </c>
      <c r="E48" s="38" t="s">
        <v>23</v>
      </c>
      <c r="F48" s="38" t="s">
        <v>446</v>
      </c>
      <c r="G48" s="38" t="s">
        <v>446</v>
      </c>
      <c r="H48" s="38" t="s">
        <v>444</v>
      </c>
      <c r="I48" s="38" t="s">
        <v>28</v>
      </c>
      <c r="J48" s="38" t="s">
        <v>447</v>
      </c>
      <c r="K48" s="38" t="s">
        <v>82</v>
      </c>
      <c r="L48" s="38" t="s">
        <v>37</v>
      </c>
      <c r="M48" s="38" t="s">
        <v>32</v>
      </c>
      <c r="N48" s="38" t="s">
        <v>444</v>
      </c>
      <c r="O48" s="38" t="s">
        <v>83</v>
      </c>
      <c r="P48" s="38"/>
      <c r="Q48" s="38" t="s">
        <v>72</v>
      </c>
      <c r="R48" s="38"/>
      <c r="S48" s="38"/>
    </row>
    <row r="49" spans="1:19" x14ac:dyDescent="0.25">
      <c r="A49" s="38" t="s">
        <v>448</v>
      </c>
      <c r="B49" s="38" t="s">
        <v>254</v>
      </c>
      <c r="C49" s="38" t="s">
        <v>66</v>
      </c>
      <c r="D49" s="38" t="s">
        <v>14</v>
      </c>
      <c r="E49" s="38" t="s">
        <v>23</v>
      </c>
      <c r="F49" s="38" t="s">
        <v>446</v>
      </c>
      <c r="G49" s="38" t="s">
        <v>446</v>
      </c>
      <c r="H49" s="38" t="s">
        <v>448</v>
      </c>
      <c r="I49" s="38" t="s">
        <v>28</v>
      </c>
      <c r="J49" s="38" t="s">
        <v>38</v>
      </c>
      <c r="K49" s="38" t="s">
        <v>82</v>
      </c>
      <c r="L49" s="38" t="s">
        <v>70</v>
      </c>
      <c r="M49" s="38" t="s">
        <v>32</v>
      </c>
      <c r="N49" s="38" t="s">
        <v>449</v>
      </c>
      <c r="O49" s="38" t="s">
        <v>83</v>
      </c>
      <c r="P49" s="38" t="s">
        <v>138</v>
      </c>
      <c r="Q49" s="38"/>
      <c r="R49" s="38"/>
      <c r="S49" s="38"/>
    </row>
    <row r="50" spans="1:19" x14ac:dyDescent="0.25">
      <c r="A50" s="38" t="s">
        <v>420</v>
      </c>
      <c r="B50" s="38" t="s">
        <v>376</v>
      </c>
      <c r="C50" s="38" t="s">
        <v>66</v>
      </c>
      <c r="D50" s="38" t="s">
        <v>14</v>
      </c>
      <c r="E50" s="38" t="s">
        <v>23</v>
      </c>
      <c r="F50" s="38" t="s">
        <v>446</v>
      </c>
      <c r="G50" s="38" t="s">
        <v>446</v>
      </c>
      <c r="H50" s="38" t="s">
        <v>420</v>
      </c>
      <c r="I50" s="38" t="s">
        <v>28</v>
      </c>
      <c r="J50" s="38" t="s">
        <v>38</v>
      </c>
      <c r="K50" s="38" t="s">
        <v>82</v>
      </c>
      <c r="L50" s="38" t="s">
        <v>70</v>
      </c>
      <c r="M50" s="38" t="s">
        <v>32</v>
      </c>
      <c r="N50" s="38" t="s">
        <v>421</v>
      </c>
      <c r="O50" s="38" t="s">
        <v>83</v>
      </c>
      <c r="P50" s="38" t="s">
        <v>56</v>
      </c>
      <c r="Q50" s="38"/>
      <c r="R50" s="38"/>
      <c r="S50" s="38"/>
    </row>
    <row r="51" spans="1:19" x14ac:dyDescent="0.25">
      <c r="A51" s="38" t="s">
        <v>450</v>
      </c>
      <c r="B51" s="38" t="s">
        <v>451</v>
      </c>
      <c r="C51" s="38" t="s">
        <v>66</v>
      </c>
      <c r="D51" s="38" t="s">
        <v>14</v>
      </c>
      <c r="E51" s="38" t="s">
        <v>23</v>
      </c>
      <c r="F51" s="38" t="s">
        <v>446</v>
      </c>
      <c r="G51" s="38" t="s">
        <v>446</v>
      </c>
      <c r="H51" s="38" t="s">
        <v>450</v>
      </c>
      <c r="I51" s="38" t="s">
        <v>28</v>
      </c>
      <c r="J51" s="38" t="s">
        <v>38</v>
      </c>
      <c r="K51" s="38" t="s">
        <v>82</v>
      </c>
      <c r="L51" s="38" t="s">
        <v>37</v>
      </c>
      <c r="M51" s="38" t="s">
        <v>32</v>
      </c>
      <c r="N51" s="38" t="s">
        <v>452</v>
      </c>
      <c r="O51" s="38" t="s">
        <v>83</v>
      </c>
      <c r="P51" s="38"/>
      <c r="Q51" s="38"/>
      <c r="R51" s="38"/>
      <c r="S51" s="38"/>
    </row>
    <row r="52" spans="1:19" x14ac:dyDescent="0.25">
      <c r="A52" s="38" t="s">
        <v>154</v>
      </c>
      <c r="B52" s="38" t="s">
        <v>453</v>
      </c>
      <c r="C52" s="38" t="s">
        <v>66</v>
      </c>
      <c r="D52" s="38" t="s">
        <v>14</v>
      </c>
      <c r="E52" s="38" t="s">
        <v>23</v>
      </c>
      <c r="F52" s="38" t="s">
        <v>446</v>
      </c>
      <c r="G52" s="38" t="s">
        <v>446</v>
      </c>
      <c r="H52" s="38" t="s">
        <v>154</v>
      </c>
      <c r="I52" s="38" t="s">
        <v>28</v>
      </c>
      <c r="J52" s="38" t="s">
        <v>346</v>
      </c>
      <c r="K52" s="38" t="s">
        <v>82</v>
      </c>
      <c r="L52" s="38" t="s">
        <v>30</v>
      </c>
      <c r="M52" s="38" t="s">
        <v>32</v>
      </c>
      <c r="N52" s="38" t="s">
        <v>154</v>
      </c>
      <c r="O52" s="38" t="s">
        <v>83</v>
      </c>
      <c r="P52" s="38"/>
      <c r="Q52" s="38" t="s">
        <v>65</v>
      </c>
      <c r="R52" s="38"/>
      <c r="S52" s="38"/>
    </row>
    <row r="53" spans="1:19" x14ac:dyDescent="0.25">
      <c r="A53" s="38" t="s">
        <v>454</v>
      </c>
      <c r="B53" s="38" t="s">
        <v>453</v>
      </c>
      <c r="C53" s="38" t="s">
        <v>66</v>
      </c>
      <c r="D53" s="38" t="s">
        <v>14</v>
      </c>
      <c r="E53" s="38" t="s">
        <v>23</v>
      </c>
      <c r="F53" s="38" t="s">
        <v>446</v>
      </c>
      <c r="G53" s="38" t="s">
        <v>446</v>
      </c>
      <c r="H53" s="38" t="s">
        <v>454</v>
      </c>
      <c r="I53" s="38" t="s">
        <v>28</v>
      </c>
      <c r="J53" s="38" t="s">
        <v>346</v>
      </c>
      <c r="K53" s="38" t="s">
        <v>82</v>
      </c>
      <c r="L53" s="38" t="s">
        <v>37</v>
      </c>
      <c r="M53" s="38" t="s">
        <v>32</v>
      </c>
      <c r="N53" s="38" t="s">
        <v>454</v>
      </c>
      <c r="O53" s="38" t="s">
        <v>36</v>
      </c>
      <c r="P53" s="38"/>
      <c r="Q53" s="38" t="s">
        <v>65</v>
      </c>
      <c r="R53" s="38"/>
      <c r="S53" s="38"/>
    </row>
    <row r="54" spans="1:19" x14ac:dyDescent="0.25">
      <c r="A54" s="38" t="s">
        <v>455</v>
      </c>
      <c r="B54" s="38" t="s">
        <v>117</v>
      </c>
      <c r="C54" s="38" t="s">
        <v>141</v>
      </c>
      <c r="D54" s="38" t="s">
        <v>14</v>
      </c>
      <c r="E54" s="38" t="s">
        <v>23</v>
      </c>
      <c r="F54" s="38" t="s">
        <v>446</v>
      </c>
      <c r="G54" s="38" t="s">
        <v>423</v>
      </c>
      <c r="H54" s="38" t="s">
        <v>455</v>
      </c>
      <c r="I54" s="38" t="s">
        <v>28</v>
      </c>
      <c r="J54" s="38" t="s">
        <v>456</v>
      </c>
      <c r="K54" s="38" t="s">
        <v>84</v>
      </c>
      <c r="L54" s="38" t="s">
        <v>39</v>
      </c>
      <c r="M54" s="38" t="s">
        <v>36</v>
      </c>
      <c r="N54" s="38" t="s">
        <v>455</v>
      </c>
      <c r="O54" s="38" t="s">
        <v>83</v>
      </c>
      <c r="P54" s="38"/>
      <c r="Q54" s="38"/>
      <c r="R54" s="38" t="s">
        <v>101</v>
      </c>
      <c r="S54" s="38"/>
    </row>
    <row r="55" spans="1:19" x14ac:dyDescent="0.25">
      <c r="A55" s="38" t="s">
        <v>457</v>
      </c>
      <c r="B55" s="38" t="s">
        <v>458</v>
      </c>
      <c r="C55" s="38" t="s">
        <v>459</v>
      </c>
      <c r="D55" s="38" t="s">
        <v>14</v>
      </c>
      <c r="E55" s="38" t="s">
        <v>23</v>
      </c>
      <c r="F55" s="38" t="s">
        <v>446</v>
      </c>
      <c r="G55" s="38" t="s">
        <v>446</v>
      </c>
      <c r="H55" s="38" t="s">
        <v>457</v>
      </c>
      <c r="I55" s="38" t="s">
        <v>28</v>
      </c>
      <c r="J55" s="38" t="s">
        <v>460</v>
      </c>
      <c r="K55" s="38" t="s">
        <v>82</v>
      </c>
      <c r="L55" s="38" t="s">
        <v>30</v>
      </c>
      <c r="M55" s="38" t="s">
        <v>32</v>
      </c>
      <c r="N55" s="38" t="s">
        <v>457</v>
      </c>
      <c r="O55" s="38" t="s">
        <v>83</v>
      </c>
      <c r="P55" s="38"/>
      <c r="Q55" s="38" t="s">
        <v>65</v>
      </c>
      <c r="R55" s="38"/>
      <c r="S55" s="38"/>
    </row>
    <row r="56" spans="1:19" x14ac:dyDescent="0.25">
      <c r="A56" s="38" t="s">
        <v>461</v>
      </c>
      <c r="B56" s="38" t="s">
        <v>462</v>
      </c>
      <c r="C56" s="38" t="s">
        <v>66</v>
      </c>
      <c r="D56" s="38" t="s">
        <v>14</v>
      </c>
      <c r="E56" s="38" t="s">
        <v>23</v>
      </c>
      <c r="F56" s="38" t="s">
        <v>446</v>
      </c>
      <c r="G56" s="38" t="s">
        <v>446</v>
      </c>
      <c r="H56" s="38" t="s">
        <v>461</v>
      </c>
      <c r="I56" s="38" t="s">
        <v>28</v>
      </c>
      <c r="J56" s="38" t="s">
        <v>323</v>
      </c>
      <c r="K56" s="38" t="s">
        <v>82</v>
      </c>
      <c r="L56" s="38" t="s">
        <v>37</v>
      </c>
      <c r="M56" s="38" t="s">
        <v>32</v>
      </c>
      <c r="N56" s="38" t="s">
        <v>461</v>
      </c>
      <c r="O56" s="38" t="s">
        <v>83</v>
      </c>
      <c r="P56" s="38"/>
      <c r="Q56" s="38" t="s">
        <v>65</v>
      </c>
      <c r="R56" s="38"/>
      <c r="S56" s="38"/>
    </row>
    <row r="57" spans="1:19" x14ac:dyDescent="0.25">
      <c r="A57" s="38" t="s">
        <v>463</v>
      </c>
      <c r="B57" s="38" t="s">
        <v>462</v>
      </c>
      <c r="C57" s="38" t="s">
        <v>66</v>
      </c>
      <c r="D57" s="38" t="s">
        <v>14</v>
      </c>
      <c r="E57" s="38" t="s">
        <v>23</v>
      </c>
      <c r="F57" s="38" t="s">
        <v>446</v>
      </c>
      <c r="G57" s="38" t="s">
        <v>446</v>
      </c>
      <c r="H57" s="38" t="s">
        <v>463</v>
      </c>
      <c r="I57" s="38" t="s">
        <v>28</v>
      </c>
      <c r="J57" s="38" t="s">
        <v>323</v>
      </c>
      <c r="K57" s="38" t="s">
        <v>82</v>
      </c>
      <c r="L57" s="38" t="s">
        <v>37</v>
      </c>
      <c r="M57" s="38" t="s">
        <v>32</v>
      </c>
      <c r="N57" s="38" t="s">
        <v>463</v>
      </c>
      <c r="O57" s="38" t="s">
        <v>83</v>
      </c>
      <c r="P57" s="38"/>
      <c r="Q57" s="38" t="s">
        <v>65</v>
      </c>
      <c r="R57" s="38"/>
      <c r="S57" s="38"/>
    </row>
    <row r="58" spans="1:19" x14ac:dyDescent="0.25">
      <c r="A58" s="38" t="s">
        <v>464</v>
      </c>
      <c r="B58" s="38" t="s">
        <v>465</v>
      </c>
      <c r="C58" s="38" t="s">
        <v>48</v>
      </c>
      <c r="D58" s="38" t="s">
        <v>14</v>
      </c>
      <c r="E58" s="38" t="s">
        <v>23</v>
      </c>
      <c r="F58" s="38" t="s">
        <v>446</v>
      </c>
      <c r="G58" s="38" t="s">
        <v>446</v>
      </c>
      <c r="H58" s="38" t="s">
        <v>464</v>
      </c>
      <c r="I58" s="38" t="s">
        <v>69</v>
      </c>
      <c r="J58" s="38" t="s">
        <v>466</v>
      </c>
      <c r="K58" s="38" t="s">
        <v>82</v>
      </c>
      <c r="L58" s="38" t="s">
        <v>30</v>
      </c>
      <c r="M58" s="38" t="s">
        <v>32</v>
      </c>
      <c r="N58" s="38" t="s">
        <v>467</v>
      </c>
      <c r="O58" s="38" t="s">
        <v>83</v>
      </c>
      <c r="P58" s="38"/>
      <c r="Q58" s="38" t="s">
        <v>71</v>
      </c>
      <c r="R58" s="38"/>
      <c r="S58" s="38"/>
    </row>
    <row r="59" spans="1:19" x14ac:dyDescent="0.25">
      <c r="A59" s="38" t="s">
        <v>468</v>
      </c>
      <c r="B59" s="38" t="s">
        <v>249</v>
      </c>
      <c r="C59" s="38" t="s">
        <v>48</v>
      </c>
      <c r="D59" s="38" t="s">
        <v>14</v>
      </c>
      <c r="E59" s="38" t="s">
        <v>23</v>
      </c>
      <c r="F59" s="38" t="s">
        <v>446</v>
      </c>
      <c r="G59" s="38" t="s">
        <v>446</v>
      </c>
      <c r="H59" s="38" t="s">
        <v>468</v>
      </c>
      <c r="I59" s="38" t="s">
        <v>69</v>
      </c>
      <c r="J59" s="38" t="s">
        <v>469</v>
      </c>
      <c r="K59" s="38" t="s">
        <v>82</v>
      </c>
      <c r="L59" s="38" t="s">
        <v>37</v>
      </c>
      <c r="M59" s="38" t="s">
        <v>32</v>
      </c>
      <c r="N59" s="38" t="s">
        <v>470</v>
      </c>
      <c r="O59" s="38" t="s">
        <v>83</v>
      </c>
      <c r="P59" s="38"/>
      <c r="Q59" s="38" t="s">
        <v>65</v>
      </c>
      <c r="R59" s="38"/>
      <c r="S59" s="38"/>
    </row>
    <row r="60" spans="1:19" x14ac:dyDescent="0.25">
      <c r="A60" s="38" t="s">
        <v>471</v>
      </c>
      <c r="B60" s="38" t="s">
        <v>263</v>
      </c>
      <c r="C60" s="38" t="s">
        <v>50</v>
      </c>
      <c r="D60" s="38" t="s">
        <v>14</v>
      </c>
      <c r="E60" s="38" t="s">
        <v>23</v>
      </c>
      <c r="F60" s="38" t="s">
        <v>423</v>
      </c>
      <c r="G60" s="38" t="s">
        <v>423</v>
      </c>
      <c r="H60" s="38" t="s">
        <v>471</v>
      </c>
      <c r="I60" s="38" t="s">
        <v>69</v>
      </c>
      <c r="J60" s="38" t="s">
        <v>38</v>
      </c>
      <c r="K60" s="38" t="s">
        <v>82</v>
      </c>
      <c r="L60" s="38" t="s">
        <v>37</v>
      </c>
      <c r="M60" s="38" t="s">
        <v>32</v>
      </c>
      <c r="N60" s="38" t="s">
        <v>119</v>
      </c>
      <c r="O60" s="38" t="s">
        <v>83</v>
      </c>
      <c r="P60" s="38"/>
      <c r="Q60" s="38" t="s">
        <v>71</v>
      </c>
      <c r="R60" s="38" t="s">
        <v>81</v>
      </c>
      <c r="S60" s="38"/>
    </row>
    <row r="61" spans="1:19" x14ac:dyDescent="0.25">
      <c r="A61" s="38" t="s">
        <v>472</v>
      </c>
      <c r="B61" s="38" t="s">
        <v>164</v>
      </c>
      <c r="C61" s="38" t="s">
        <v>66</v>
      </c>
      <c r="D61" s="38" t="s">
        <v>14</v>
      </c>
      <c r="E61" s="38" t="s">
        <v>23</v>
      </c>
      <c r="F61" s="38" t="s">
        <v>423</v>
      </c>
      <c r="G61" s="38" t="s">
        <v>423</v>
      </c>
      <c r="H61" s="38" t="s">
        <v>473</v>
      </c>
      <c r="I61" s="38" t="s">
        <v>28</v>
      </c>
      <c r="J61" s="38" t="s">
        <v>38</v>
      </c>
      <c r="K61" s="38" t="s">
        <v>82</v>
      </c>
      <c r="L61" s="38" t="s">
        <v>30</v>
      </c>
      <c r="M61" s="38" t="s">
        <v>32</v>
      </c>
      <c r="N61" s="38" t="s">
        <v>474</v>
      </c>
      <c r="O61" s="38" t="s">
        <v>83</v>
      </c>
      <c r="P61" s="38"/>
      <c r="Q61" s="38" t="s">
        <v>71</v>
      </c>
      <c r="R61" s="38"/>
      <c r="S61" s="38"/>
    </row>
    <row r="62" spans="1:19" x14ac:dyDescent="0.25">
      <c r="A62" s="38" t="s">
        <v>475</v>
      </c>
      <c r="B62" s="38" t="s">
        <v>476</v>
      </c>
      <c r="C62" s="38" t="s">
        <v>50</v>
      </c>
      <c r="D62" s="38" t="s">
        <v>14</v>
      </c>
      <c r="E62" s="38" t="s">
        <v>23</v>
      </c>
      <c r="F62" s="38" t="s">
        <v>423</v>
      </c>
      <c r="G62" s="38" t="s">
        <v>423</v>
      </c>
      <c r="H62" s="38" t="s">
        <v>477</v>
      </c>
      <c r="I62" s="38" t="s">
        <v>69</v>
      </c>
      <c r="J62" s="38" t="s">
        <v>38</v>
      </c>
      <c r="K62" s="38" t="s">
        <v>82</v>
      </c>
      <c r="L62" s="38" t="s">
        <v>37</v>
      </c>
      <c r="M62" s="38" t="s">
        <v>32</v>
      </c>
      <c r="N62" s="38" t="s">
        <v>478</v>
      </c>
      <c r="O62" s="38" t="s">
        <v>83</v>
      </c>
      <c r="P62" s="38"/>
      <c r="Q62" s="38" t="s">
        <v>71</v>
      </c>
      <c r="R62" s="38" t="s">
        <v>81</v>
      </c>
      <c r="S62" s="38"/>
    </row>
    <row r="63" spans="1:19" x14ac:dyDescent="0.25">
      <c r="A63" s="38" t="s">
        <v>479</v>
      </c>
      <c r="B63" s="38" t="s">
        <v>480</v>
      </c>
      <c r="C63" s="38" t="s">
        <v>50</v>
      </c>
      <c r="D63" s="38" t="s">
        <v>14</v>
      </c>
      <c r="E63" s="38" t="s">
        <v>23</v>
      </c>
      <c r="F63" s="38" t="s">
        <v>423</v>
      </c>
      <c r="G63" s="38" t="s">
        <v>423</v>
      </c>
      <c r="H63" s="38" t="s">
        <v>479</v>
      </c>
      <c r="I63" s="38" t="s">
        <v>69</v>
      </c>
      <c r="J63" s="38" t="s">
        <v>38</v>
      </c>
      <c r="K63" s="38" t="s">
        <v>82</v>
      </c>
      <c r="L63" s="38" t="s">
        <v>37</v>
      </c>
      <c r="M63" s="38" t="s">
        <v>32</v>
      </c>
      <c r="N63" s="38" t="s">
        <v>481</v>
      </c>
      <c r="O63" s="38" t="s">
        <v>83</v>
      </c>
      <c r="P63" s="38"/>
      <c r="Q63" s="38" t="s">
        <v>71</v>
      </c>
      <c r="R63" s="38" t="s">
        <v>81</v>
      </c>
      <c r="S63" s="38"/>
    </row>
    <row r="64" spans="1:19" x14ac:dyDescent="0.25">
      <c r="A64" s="38" t="s">
        <v>482</v>
      </c>
      <c r="B64" s="38" t="s">
        <v>319</v>
      </c>
      <c r="C64" s="38" t="s">
        <v>50</v>
      </c>
      <c r="D64" s="38" t="s">
        <v>14</v>
      </c>
      <c r="E64" s="38" t="s">
        <v>23</v>
      </c>
      <c r="F64" s="38" t="s">
        <v>423</v>
      </c>
      <c r="G64" s="38" t="s">
        <v>423</v>
      </c>
      <c r="H64" s="38" t="s">
        <v>482</v>
      </c>
      <c r="I64" s="38" t="s">
        <v>28</v>
      </c>
      <c r="J64" s="38" t="s">
        <v>320</v>
      </c>
      <c r="K64" s="38" t="s">
        <v>82</v>
      </c>
      <c r="L64" s="38" t="s">
        <v>55</v>
      </c>
      <c r="M64" s="38" t="s">
        <v>32</v>
      </c>
      <c r="N64" s="38" t="s">
        <v>483</v>
      </c>
      <c r="O64" s="38" t="s">
        <v>83</v>
      </c>
      <c r="P64" s="38" t="s">
        <v>60</v>
      </c>
      <c r="Q64" s="38"/>
      <c r="R64" s="38" t="s">
        <v>81</v>
      </c>
      <c r="S64" s="38"/>
    </row>
    <row r="65" spans="1:19" x14ac:dyDescent="0.25">
      <c r="A65" s="38" t="s">
        <v>484</v>
      </c>
      <c r="B65" s="38" t="s">
        <v>136</v>
      </c>
      <c r="C65" s="38" t="s">
        <v>66</v>
      </c>
      <c r="D65" s="38" t="s">
        <v>14</v>
      </c>
      <c r="E65" s="38" t="s">
        <v>23</v>
      </c>
      <c r="F65" s="38" t="s">
        <v>423</v>
      </c>
      <c r="G65" s="38" t="s">
        <v>423</v>
      </c>
      <c r="H65" s="38" t="s">
        <v>484</v>
      </c>
      <c r="I65" s="38" t="s">
        <v>28</v>
      </c>
      <c r="J65" s="38" t="s">
        <v>38</v>
      </c>
      <c r="K65" s="38" t="s">
        <v>82</v>
      </c>
      <c r="L65" s="38" t="s">
        <v>37</v>
      </c>
      <c r="M65" s="38" t="s">
        <v>32</v>
      </c>
      <c r="N65" s="38" t="s">
        <v>485</v>
      </c>
      <c r="O65" s="38" t="s">
        <v>83</v>
      </c>
      <c r="P65" s="38"/>
      <c r="Q65" s="38"/>
      <c r="R65" s="38"/>
      <c r="S65" s="38"/>
    </row>
    <row r="66" spans="1:19" x14ac:dyDescent="0.25">
      <c r="A66" s="38" t="s">
        <v>486</v>
      </c>
      <c r="B66" s="38" t="s">
        <v>383</v>
      </c>
      <c r="C66" s="38" t="s">
        <v>50</v>
      </c>
      <c r="D66" s="38" t="s">
        <v>14</v>
      </c>
      <c r="E66" s="38" t="s">
        <v>23</v>
      </c>
      <c r="F66" s="38" t="s">
        <v>423</v>
      </c>
      <c r="G66" s="38" t="s">
        <v>423</v>
      </c>
      <c r="H66" s="38" t="s">
        <v>486</v>
      </c>
      <c r="I66" s="38" t="s">
        <v>28</v>
      </c>
      <c r="J66" s="38" t="s">
        <v>38</v>
      </c>
      <c r="K66" s="38" t="s">
        <v>82</v>
      </c>
      <c r="L66" s="38" t="s">
        <v>55</v>
      </c>
      <c r="M66" s="38" t="s">
        <v>32</v>
      </c>
      <c r="N66" s="38" t="s">
        <v>487</v>
      </c>
      <c r="O66" s="38" t="s">
        <v>83</v>
      </c>
      <c r="P66" s="38" t="s">
        <v>57</v>
      </c>
      <c r="Q66" s="38"/>
      <c r="R66" s="38" t="s">
        <v>81</v>
      </c>
      <c r="S66" s="38"/>
    </row>
    <row r="67" spans="1:19" x14ac:dyDescent="0.25">
      <c r="A67" s="38" t="s">
        <v>488</v>
      </c>
      <c r="B67" s="38" t="s">
        <v>177</v>
      </c>
      <c r="C67" s="38" t="s">
        <v>50</v>
      </c>
      <c r="D67" s="38" t="s">
        <v>14</v>
      </c>
      <c r="E67" s="38" t="s">
        <v>23</v>
      </c>
      <c r="F67" s="38" t="s">
        <v>423</v>
      </c>
      <c r="G67" s="38" t="s">
        <v>423</v>
      </c>
      <c r="H67" s="38" t="s">
        <v>488</v>
      </c>
      <c r="I67" s="38" t="s">
        <v>28</v>
      </c>
      <c r="J67" s="38" t="s">
        <v>108</v>
      </c>
      <c r="K67" s="38" t="s">
        <v>82</v>
      </c>
      <c r="L67" s="38" t="s">
        <v>37</v>
      </c>
      <c r="M67" s="38" t="s">
        <v>32</v>
      </c>
      <c r="N67" s="38" t="s">
        <v>119</v>
      </c>
      <c r="O67" s="38" t="s">
        <v>83</v>
      </c>
      <c r="P67" s="38"/>
      <c r="Q67" s="38" t="s">
        <v>71</v>
      </c>
      <c r="R67" s="38" t="s">
        <v>81</v>
      </c>
      <c r="S67" s="38"/>
    </row>
    <row r="68" spans="1:19" x14ac:dyDescent="0.25">
      <c r="A68" s="38" t="s">
        <v>489</v>
      </c>
      <c r="B68" s="38" t="s">
        <v>127</v>
      </c>
      <c r="C68" s="38" t="s">
        <v>66</v>
      </c>
      <c r="D68" s="38" t="s">
        <v>14</v>
      </c>
      <c r="E68" s="38" t="s">
        <v>23</v>
      </c>
      <c r="F68" s="38" t="s">
        <v>423</v>
      </c>
      <c r="G68" s="38" t="s">
        <v>423</v>
      </c>
      <c r="H68" s="38" t="s">
        <v>489</v>
      </c>
      <c r="I68" s="38" t="s">
        <v>28</v>
      </c>
      <c r="J68" s="38" t="s">
        <v>490</v>
      </c>
      <c r="K68" s="38" t="s">
        <v>82</v>
      </c>
      <c r="L68" s="38" t="s">
        <v>37</v>
      </c>
      <c r="M68" s="38" t="s">
        <v>32</v>
      </c>
      <c r="N68" s="38" t="s">
        <v>491</v>
      </c>
      <c r="O68" s="38" t="s">
        <v>83</v>
      </c>
      <c r="P68" s="38"/>
      <c r="Q68" s="38" t="s">
        <v>71</v>
      </c>
      <c r="R68" s="38"/>
      <c r="S68" s="38"/>
    </row>
    <row r="69" spans="1:19" x14ac:dyDescent="0.25">
      <c r="A69" s="38" t="s">
        <v>492</v>
      </c>
      <c r="B69" s="38" t="s">
        <v>327</v>
      </c>
      <c r="C69" s="38" t="s">
        <v>50</v>
      </c>
      <c r="D69" s="38" t="s">
        <v>14</v>
      </c>
      <c r="E69" s="38" t="s">
        <v>23</v>
      </c>
      <c r="F69" s="38" t="s">
        <v>493</v>
      </c>
      <c r="G69" s="38" t="s">
        <v>493</v>
      </c>
      <c r="H69" s="38" t="s">
        <v>492</v>
      </c>
      <c r="I69" s="38" t="s">
        <v>28</v>
      </c>
      <c r="J69" s="38" t="s">
        <v>438</v>
      </c>
      <c r="K69" s="38" t="s">
        <v>82</v>
      </c>
      <c r="L69" s="38" t="s">
        <v>37</v>
      </c>
      <c r="M69" s="38" t="s">
        <v>32</v>
      </c>
      <c r="N69" s="38" t="s">
        <v>98</v>
      </c>
      <c r="O69" s="38" t="s">
        <v>83</v>
      </c>
      <c r="P69" s="38"/>
      <c r="Q69" s="38" t="s">
        <v>71</v>
      </c>
      <c r="R69" s="38"/>
      <c r="S69" s="38"/>
    </row>
    <row r="70" spans="1:19" x14ac:dyDescent="0.25">
      <c r="A70" s="38" t="s">
        <v>492</v>
      </c>
      <c r="B70" s="38" t="s">
        <v>336</v>
      </c>
      <c r="C70" s="38" t="s">
        <v>50</v>
      </c>
      <c r="D70" s="38" t="s">
        <v>14</v>
      </c>
      <c r="E70" s="38" t="s">
        <v>23</v>
      </c>
      <c r="F70" s="38" t="s">
        <v>493</v>
      </c>
      <c r="G70" s="38" t="s">
        <v>493</v>
      </c>
      <c r="H70" s="38" t="s">
        <v>492</v>
      </c>
      <c r="I70" s="38" t="s">
        <v>69</v>
      </c>
      <c r="J70" s="38" t="s">
        <v>438</v>
      </c>
      <c r="K70" s="38" t="s">
        <v>82</v>
      </c>
      <c r="L70" s="38" t="s">
        <v>37</v>
      </c>
      <c r="M70" s="38" t="s">
        <v>32</v>
      </c>
      <c r="N70" s="38" t="s">
        <v>98</v>
      </c>
      <c r="O70" s="38" t="s">
        <v>83</v>
      </c>
      <c r="P70" s="38"/>
      <c r="Q70" s="38" t="s">
        <v>71</v>
      </c>
      <c r="R70" s="38"/>
      <c r="S70" s="38"/>
    </row>
    <row r="71" spans="1:19" x14ac:dyDescent="0.25">
      <c r="A71" s="38" t="s">
        <v>494</v>
      </c>
      <c r="B71" s="38" t="s">
        <v>445</v>
      </c>
      <c r="C71" s="38" t="s">
        <v>50</v>
      </c>
      <c r="D71" s="38" t="s">
        <v>14</v>
      </c>
      <c r="E71" s="38" t="s">
        <v>23</v>
      </c>
      <c r="F71" s="38" t="s">
        <v>493</v>
      </c>
      <c r="G71" s="38" t="s">
        <v>493</v>
      </c>
      <c r="H71" s="38" t="s">
        <v>494</v>
      </c>
      <c r="I71" s="38" t="s">
        <v>69</v>
      </c>
      <c r="J71" s="38" t="s">
        <v>495</v>
      </c>
      <c r="K71" s="38" t="s">
        <v>82</v>
      </c>
      <c r="L71" s="38" t="s">
        <v>37</v>
      </c>
      <c r="M71" s="38" t="s">
        <v>32</v>
      </c>
      <c r="N71" s="38" t="s">
        <v>63</v>
      </c>
      <c r="O71" s="38" t="s">
        <v>83</v>
      </c>
      <c r="P71" s="38"/>
      <c r="Q71" s="38" t="s">
        <v>65</v>
      </c>
      <c r="R71" s="38"/>
      <c r="S71" s="38"/>
    </row>
    <row r="72" spans="1:19" x14ac:dyDescent="0.25">
      <c r="A72" s="38" t="s">
        <v>496</v>
      </c>
      <c r="B72" s="38" t="s">
        <v>319</v>
      </c>
      <c r="C72" s="38" t="s">
        <v>50</v>
      </c>
      <c r="D72" s="38" t="s">
        <v>14</v>
      </c>
      <c r="E72" s="38" t="s">
        <v>23</v>
      </c>
      <c r="F72" s="38" t="s">
        <v>493</v>
      </c>
      <c r="G72" s="38" t="s">
        <v>493</v>
      </c>
      <c r="H72" s="38" t="s">
        <v>496</v>
      </c>
      <c r="I72" s="38" t="s">
        <v>28</v>
      </c>
      <c r="J72" s="38" t="s">
        <v>497</v>
      </c>
      <c r="K72" s="38" t="s">
        <v>82</v>
      </c>
      <c r="L72" s="38" t="s">
        <v>37</v>
      </c>
      <c r="M72" s="38" t="s">
        <v>32</v>
      </c>
      <c r="N72" s="38" t="s">
        <v>98</v>
      </c>
      <c r="O72" s="38" t="s">
        <v>83</v>
      </c>
      <c r="P72" s="38" t="s">
        <v>95</v>
      </c>
      <c r="Q72" s="38" t="s">
        <v>71</v>
      </c>
      <c r="R72" s="38"/>
      <c r="S72" s="38"/>
    </row>
    <row r="73" spans="1:19" x14ac:dyDescent="0.25">
      <c r="A73" s="38" t="s">
        <v>498</v>
      </c>
      <c r="B73" s="38" t="s">
        <v>499</v>
      </c>
      <c r="C73" s="38" t="s">
        <v>50</v>
      </c>
      <c r="D73" s="38" t="s">
        <v>14</v>
      </c>
      <c r="E73" s="38" t="s">
        <v>23</v>
      </c>
      <c r="F73" s="38" t="s">
        <v>493</v>
      </c>
      <c r="G73" s="38" t="s">
        <v>493</v>
      </c>
      <c r="H73" s="38" t="s">
        <v>498</v>
      </c>
      <c r="I73" s="38" t="s">
        <v>69</v>
      </c>
      <c r="J73" s="38" t="s">
        <v>73</v>
      </c>
      <c r="K73" s="38" t="s">
        <v>82</v>
      </c>
      <c r="L73" s="38" t="s">
        <v>37</v>
      </c>
      <c r="M73" s="38" t="s">
        <v>32</v>
      </c>
      <c r="N73" s="38" t="s">
        <v>98</v>
      </c>
      <c r="O73" s="38" t="s">
        <v>83</v>
      </c>
      <c r="P73" s="38"/>
      <c r="Q73" s="38" t="s">
        <v>65</v>
      </c>
      <c r="R73" s="38"/>
      <c r="S73" s="38"/>
    </row>
    <row r="74" spans="1:19" x14ac:dyDescent="0.25">
      <c r="A74" s="38" t="s">
        <v>500</v>
      </c>
      <c r="B74" s="38" t="s">
        <v>127</v>
      </c>
      <c r="C74" s="38" t="s">
        <v>50</v>
      </c>
      <c r="D74" s="38" t="s">
        <v>14</v>
      </c>
      <c r="E74" s="38" t="s">
        <v>23</v>
      </c>
      <c r="F74" s="38" t="s">
        <v>493</v>
      </c>
      <c r="G74" s="38" t="s">
        <v>493</v>
      </c>
      <c r="H74" s="38" t="s">
        <v>500</v>
      </c>
      <c r="I74" s="38" t="s">
        <v>28</v>
      </c>
      <c r="J74" s="38" t="s">
        <v>73</v>
      </c>
      <c r="K74" s="38" t="s">
        <v>82</v>
      </c>
      <c r="L74" s="38" t="s">
        <v>37</v>
      </c>
      <c r="M74" s="38" t="s">
        <v>32</v>
      </c>
      <c r="N74" s="38" t="s">
        <v>63</v>
      </c>
      <c r="O74" s="38" t="s">
        <v>83</v>
      </c>
      <c r="P74" s="38"/>
      <c r="Q74" s="38" t="s">
        <v>65</v>
      </c>
      <c r="R74" s="38"/>
    </row>
    <row r="75" spans="1:19" x14ac:dyDescent="0.25">
      <c r="A75" s="39" t="s">
        <v>143</v>
      </c>
      <c r="B75" s="39" t="s">
        <v>144</v>
      </c>
      <c r="C75" s="39" t="s">
        <v>48</v>
      </c>
      <c r="D75" s="39" t="s">
        <v>14</v>
      </c>
      <c r="E75" s="39" t="s">
        <v>6</v>
      </c>
      <c r="F75" s="39" t="s">
        <v>142</v>
      </c>
      <c r="G75" s="39"/>
      <c r="H75" s="39" t="s">
        <v>143</v>
      </c>
      <c r="I75" s="40" t="s">
        <v>69</v>
      </c>
      <c r="J75" s="39" t="s">
        <v>145</v>
      </c>
      <c r="K75" s="39" t="s">
        <v>82</v>
      </c>
      <c r="L75" s="39" t="s">
        <v>30</v>
      </c>
      <c r="M75" s="39" t="s">
        <v>32</v>
      </c>
      <c r="N75" s="39"/>
      <c r="O75" s="39"/>
      <c r="P75" s="39"/>
      <c r="Q75" s="39"/>
      <c r="R75" s="39"/>
    </row>
    <row r="76" spans="1:19" x14ac:dyDescent="0.25">
      <c r="A76" s="39" t="s">
        <v>328</v>
      </c>
      <c r="B76" s="39" t="s">
        <v>329</v>
      </c>
      <c r="C76" s="39" t="s">
        <v>141</v>
      </c>
      <c r="D76" s="39" t="s">
        <v>14</v>
      </c>
      <c r="E76" s="39" t="s">
        <v>6</v>
      </c>
      <c r="F76" s="39" t="s">
        <v>330</v>
      </c>
      <c r="G76" s="39"/>
      <c r="H76" s="39" t="s">
        <v>331</v>
      </c>
      <c r="I76" s="40" t="s">
        <v>97</v>
      </c>
      <c r="J76" s="39" t="s">
        <v>122</v>
      </c>
      <c r="K76" s="39" t="s">
        <v>84</v>
      </c>
      <c r="L76" s="39" t="s">
        <v>30</v>
      </c>
      <c r="M76" s="39" t="s">
        <v>36</v>
      </c>
      <c r="N76" s="39"/>
      <c r="O76" s="39"/>
      <c r="P76" s="39"/>
      <c r="Q76" s="39"/>
      <c r="R76" s="39"/>
    </row>
    <row r="77" spans="1:19" x14ac:dyDescent="0.25">
      <c r="A77" s="39" t="s">
        <v>326</v>
      </c>
      <c r="B77" s="39" t="s">
        <v>185</v>
      </c>
      <c r="C77" s="39" t="s">
        <v>66</v>
      </c>
      <c r="D77" s="39" t="s">
        <v>14</v>
      </c>
      <c r="E77" s="39" t="s">
        <v>6</v>
      </c>
      <c r="F77" s="39" t="s">
        <v>325</v>
      </c>
      <c r="G77" s="39"/>
      <c r="H77" s="39" t="s">
        <v>326</v>
      </c>
      <c r="I77" s="40" t="s">
        <v>28</v>
      </c>
      <c r="J77" s="39"/>
      <c r="K77" s="39" t="s">
        <v>82</v>
      </c>
      <c r="L77" s="39" t="s">
        <v>70</v>
      </c>
      <c r="M77" s="39" t="s">
        <v>32</v>
      </c>
      <c r="N77" s="39" t="s">
        <v>502</v>
      </c>
      <c r="O77" s="39"/>
      <c r="P77" s="39"/>
      <c r="Q77" s="39"/>
      <c r="R77" s="39"/>
    </row>
  </sheetData>
  <phoneticPr fontId="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zoomScale="55" zoomScaleNormal="55" workbookViewId="0">
      <selection activeCell="F84" sqref="F84"/>
    </sheetView>
  </sheetViews>
  <sheetFormatPr defaultRowHeight="15" x14ac:dyDescent="0.25"/>
  <cols>
    <col min="1" max="1" width="31" style="10" customWidth="1"/>
    <col min="2" max="2" width="21.42578125" style="10" customWidth="1"/>
    <col min="3" max="3" width="12.42578125" style="10" customWidth="1"/>
    <col min="4" max="4" width="9.42578125" style="10" customWidth="1"/>
    <col min="5" max="5" width="14.5703125" style="15" customWidth="1"/>
    <col min="6" max="6" width="15.140625" style="15" customWidth="1"/>
    <col min="7" max="7" width="15" style="15" customWidth="1"/>
    <col min="8" max="8" width="37.85546875" style="33" customWidth="1"/>
    <col min="9" max="9" width="11.28515625" customWidth="1"/>
    <col min="10" max="10" width="10.85546875" customWidth="1"/>
    <col min="11" max="11" width="12.42578125" bestFit="1" customWidth="1"/>
    <col min="12" max="12" width="17.85546875" bestFit="1" customWidth="1"/>
    <col min="13" max="13" width="13.28515625" customWidth="1"/>
    <col min="14" max="14" width="27.5703125" style="18" customWidth="1"/>
    <col min="15" max="15" width="14.140625" bestFit="1" customWidth="1"/>
    <col min="16" max="16" width="12.42578125" bestFit="1" customWidth="1"/>
    <col min="17" max="17" width="9.85546875" bestFit="1" customWidth="1"/>
    <col min="18" max="18" width="13" bestFit="1" customWidth="1"/>
  </cols>
  <sheetData>
    <row r="1" spans="1:18" x14ac:dyDescent="0.25">
      <c r="A1" s="16" t="s">
        <v>24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45</v>
      </c>
      <c r="G1" s="16" t="s">
        <v>21</v>
      </c>
      <c r="H1" s="24" t="s">
        <v>22</v>
      </c>
      <c r="I1" s="16" t="s">
        <v>27</v>
      </c>
      <c r="J1" s="16" t="s">
        <v>25</v>
      </c>
      <c r="K1" s="16" t="s">
        <v>29</v>
      </c>
      <c r="L1" s="16" t="s">
        <v>34</v>
      </c>
      <c r="M1" s="16" t="s">
        <v>35</v>
      </c>
      <c r="N1" s="28" t="s">
        <v>47</v>
      </c>
      <c r="O1" s="31" t="s">
        <v>85</v>
      </c>
      <c r="P1" s="31" t="s">
        <v>86</v>
      </c>
      <c r="Q1" s="31" t="s">
        <v>76</v>
      </c>
      <c r="R1" s="31" t="s">
        <v>39</v>
      </c>
    </row>
    <row r="2" spans="1:18" x14ac:dyDescent="0.25">
      <c r="A2" s="38" t="s">
        <v>105</v>
      </c>
      <c r="B2" s="38" t="s">
        <v>158</v>
      </c>
      <c r="C2" s="38" t="s">
        <v>115</v>
      </c>
      <c r="D2" s="38" t="s">
        <v>14</v>
      </c>
      <c r="E2" s="38" t="s">
        <v>23</v>
      </c>
      <c r="F2" s="38" t="s">
        <v>159</v>
      </c>
      <c r="G2" s="38" t="s">
        <v>159</v>
      </c>
      <c r="H2" s="38" t="s">
        <v>160</v>
      </c>
      <c r="I2" s="38" t="s">
        <v>28</v>
      </c>
      <c r="J2" s="38" t="s">
        <v>73</v>
      </c>
      <c r="K2" s="38" t="s">
        <v>82</v>
      </c>
      <c r="L2" s="38" t="s">
        <v>55</v>
      </c>
      <c r="M2" s="38" t="s">
        <v>32</v>
      </c>
      <c r="N2" s="38" t="s">
        <v>98</v>
      </c>
      <c r="O2" s="38" t="s">
        <v>83</v>
      </c>
      <c r="P2" s="38"/>
      <c r="Q2" s="38" t="s">
        <v>71</v>
      </c>
      <c r="R2" s="38"/>
    </row>
    <row r="3" spans="1:18" x14ac:dyDescent="0.25">
      <c r="A3" s="38" t="s">
        <v>161</v>
      </c>
      <c r="B3" s="38" t="s">
        <v>162</v>
      </c>
      <c r="C3" s="38" t="s">
        <v>115</v>
      </c>
      <c r="D3" s="38" t="s">
        <v>14</v>
      </c>
      <c r="E3" s="38" t="s">
        <v>23</v>
      </c>
      <c r="F3" s="38" t="s">
        <v>159</v>
      </c>
      <c r="G3" s="38" t="s">
        <v>159</v>
      </c>
      <c r="H3" s="38" t="s">
        <v>161</v>
      </c>
      <c r="I3" s="38" t="s">
        <v>28</v>
      </c>
      <c r="J3" s="38" t="s">
        <v>73</v>
      </c>
      <c r="K3" s="38" t="s">
        <v>82</v>
      </c>
      <c r="L3" s="38" t="s">
        <v>37</v>
      </c>
      <c r="M3" s="38" t="s">
        <v>32</v>
      </c>
      <c r="N3" s="38" t="s">
        <v>63</v>
      </c>
      <c r="O3" s="38" t="s">
        <v>83</v>
      </c>
      <c r="P3" s="38"/>
      <c r="Q3" s="38" t="s">
        <v>71</v>
      </c>
      <c r="R3" s="38"/>
    </row>
    <row r="4" spans="1:18" x14ac:dyDescent="0.25">
      <c r="A4" s="38" t="s">
        <v>163</v>
      </c>
      <c r="B4" s="38" t="s">
        <v>164</v>
      </c>
      <c r="C4" s="38" t="s">
        <v>115</v>
      </c>
      <c r="D4" s="38" t="s">
        <v>14</v>
      </c>
      <c r="E4" s="38" t="s">
        <v>23</v>
      </c>
      <c r="F4" s="38" t="s">
        <v>159</v>
      </c>
      <c r="G4" s="38" t="s">
        <v>159</v>
      </c>
      <c r="H4" s="38" t="s">
        <v>163</v>
      </c>
      <c r="I4" s="38" t="s">
        <v>28</v>
      </c>
      <c r="J4" s="38" t="s">
        <v>51</v>
      </c>
      <c r="K4" s="38" t="s">
        <v>82</v>
      </c>
      <c r="L4" s="38" t="s">
        <v>37</v>
      </c>
      <c r="M4" s="38" t="s">
        <v>32</v>
      </c>
      <c r="N4" s="38" t="s">
        <v>63</v>
      </c>
      <c r="O4" s="38" t="s">
        <v>83</v>
      </c>
      <c r="P4" s="38"/>
      <c r="Q4" s="38" t="s">
        <v>71</v>
      </c>
      <c r="R4" s="38"/>
    </row>
    <row r="5" spans="1:18" x14ac:dyDescent="0.25">
      <c r="A5" s="38" t="s">
        <v>165</v>
      </c>
      <c r="B5" s="38" t="s">
        <v>164</v>
      </c>
      <c r="C5" s="38" t="s">
        <v>115</v>
      </c>
      <c r="D5" s="38" t="s">
        <v>14</v>
      </c>
      <c r="E5" s="38" t="s">
        <v>23</v>
      </c>
      <c r="F5" s="38" t="s">
        <v>159</v>
      </c>
      <c r="G5" s="38" t="s">
        <v>159</v>
      </c>
      <c r="H5" s="38" t="s">
        <v>166</v>
      </c>
      <c r="I5" s="38" t="s">
        <v>28</v>
      </c>
      <c r="J5" s="38" t="s">
        <v>110</v>
      </c>
      <c r="K5" s="38" t="s">
        <v>82</v>
      </c>
      <c r="L5" s="38" t="s">
        <v>55</v>
      </c>
      <c r="M5" s="38" t="s">
        <v>32</v>
      </c>
      <c r="N5" s="38" t="s">
        <v>167</v>
      </c>
      <c r="O5" s="38" t="s">
        <v>83</v>
      </c>
      <c r="P5" s="38"/>
      <c r="Q5" s="38" t="s">
        <v>71</v>
      </c>
      <c r="R5" s="38"/>
    </row>
    <row r="6" spans="1:18" x14ac:dyDescent="0.25">
      <c r="A6" s="38" t="s">
        <v>168</v>
      </c>
      <c r="B6" s="38" t="s">
        <v>169</v>
      </c>
      <c r="C6" s="38" t="s">
        <v>115</v>
      </c>
      <c r="D6" s="38" t="s">
        <v>14</v>
      </c>
      <c r="E6" s="38" t="s">
        <v>23</v>
      </c>
      <c r="F6" s="38" t="s">
        <v>159</v>
      </c>
      <c r="G6" s="38" t="s">
        <v>159</v>
      </c>
      <c r="H6" s="38" t="s">
        <v>168</v>
      </c>
      <c r="I6" s="38" t="s">
        <v>28</v>
      </c>
      <c r="J6" s="38" t="s">
        <v>73</v>
      </c>
      <c r="K6" s="38" t="s">
        <v>82</v>
      </c>
      <c r="L6" s="38" t="s">
        <v>37</v>
      </c>
      <c r="M6" s="38" t="s">
        <v>32</v>
      </c>
      <c r="N6" s="38" t="s">
        <v>98</v>
      </c>
      <c r="O6" s="38" t="s">
        <v>83</v>
      </c>
      <c r="P6" s="38"/>
      <c r="Q6" s="38" t="s">
        <v>65</v>
      </c>
      <c r="R6" s="38"/>
    </row>
    <row r="7" spans="1:18" x14ac:dyDescent="0.25">
      <c r="A7" s="38" t="s">
        <v>170</v>
      </c>
      <c r="B7" s="38" t="s">
        <v>107</v>
      </c>
      <c r="C7" s="38" t="s">
        <v>115</v>
      </c>
      <c r="D7" s="38" t="s">
        <v>14</v>
      </c>
      <c r="E7" s="38" t="s">
        <v>23</v>
      </c>
      <c r="F7" s="38" t="s">
        <v>159</v>
      </c>
      <c r="G7" s="38" t="s">
        <v>159</v>
      </c>
      <c r="H7" s="38" t="s">
        <v>170</v>
      </c>
      <c r="I7" s="38" t="s">
        <v>28</v>
      </c>
      <c r="J7" s="38" t="s">
        <v>73</v>
      </c>
      <c r="K7" s="38" t="s">
        <v>82</v>
      </c>
      <c r="L7" s="38" t="s">
        <v>37</v>
      </c>
      <c r="M7" s="38" t="s">
        <v>32</v>
      </c>
      <c r="N7" s="38" t="s">
        <v>98</v>
      </c>
      <c r="O7" s="38" t="s">
        <v>83</v>
      </c>
      <c r="P7" s="38"/>
      <c r="Q7" s="38" t="s">
        <v>71</v>
      </c>
      <c r="R7" s="38"/>
    </row>
    <row r="8" spans="1:18" x14ac:dyDescent="0.25">
      <c r="A8" s="38" t="s">
        <v>105</v>
      </c>
      <c r="B8" s="38" t="s">
        <v>117</v>
      </c>
      <c r="C8" s="38" t="s">
        <v>115</v>
      </c>
      <c r="D8" s="38" t="s">
        <v>14</v>
      </c>
      <c r="E8" s="38" t="s">
        <v>23</v>
      </c>
      <c r="F8" s="38" t="s">
        <v>159</v>
      </c>
      <c r="G8" s="38" t="s">
        <v>159</v>
      </c>
      <c r="H8" s="38" t="s">
        <v>171</v>
      </c>
      <c r="I8" s="38" t="s">
        <v>28</v>
      </c>
      <c r="J8" s="38" t="s">
        <v>73</v>
      </c>
      <c r="K8" s="38" t="s">
        <v>82</v>
      </c>
      <c r="L8" s="38" t="s">
        <v>55</v>
      </c>
      <c r="M8" s="38" t="s">
        <v>32</v>
      </c>
      <c r="N8" s="38" t="s">
        <v>150</v>
      </c>
      <c r="O8" s="38" t="s">
        <v>83</v>
      </c>
      <c r="P8" s="38"/>
      <c r="Q8" s="38" t="s">
        <v>71</v>
      </c>
      <c r="R8" s="38"/>
    </row>
    <row r="9" spans="1:18" x14ac:dyDescent="0.25">
      <c r="A9" s="38" t="s">
        <v>172</v>
      </c>
      <c r="B9" s="38" t="s">
        <v>173</v>
      </c>
      <c r="C9" s="38" t="s">
        <v>115</v>
      </c>
      <c r="D9" s="38" t="s">
        <v>14</v>
      </c>
      <c r="E9" s="38" t="s">
        <v>23</v>
      </c>
      <c r="F9" s="38" t="s">
        <v>159</v>
      </c>
      <c r="G9" s="38" t="s">
        <v>159</v>
      </c>
      <c r="H9" s="38" t="s">
        <v>172</v>
      </c>
      <c r="I9" s="38" t="s">
        <v>28</v>
      </c>
      <c r="J9" s="38" t="s">
        <v>73</v>
      </c>
      <c r="K9" s="38" t="s">
        <v>82</v>
      </c>
      <c r="L9" s="38" t="s">
        <v>37</v>
      </c>
      <c r="M9" s="38" t="s">
        <v>32</v>
      </c>
      <c r="N9" s="38" t="s">
        <v>174</v>
      </c>
      <c r="O9" s="38" t="s">
        <v>83</v>
      </c>
      <c r="P9" s="38" t="s">
        <v>138</v>
      </c>
      <c r="Q9" s="38"/>
      <c r="R9" s="38"/>
    </row>
    <row r="10" spans="1:18" x14ac:dyDescent="0.25">
      <c r="A10" s="38" t="s">
        <v>175</v>
      </c>
      <c r="B10" s="38" t="s">
        <v>176</v>
      </c>
      <c r="C10" s="38" t="s">
        <v>115</v>
      </c>
      <c r="D10" s="38" t="s">
        <v>14</v>
      </c>
      <c r="E10" s="38" t="s">
        <v>23</v>
      </c>
      <c r="F10" s="38" t="s">
        <v>159</v>
      </c>
      <c r="G10" s="38" t="s">
        <v>159</v>
      </c>
      <c r="H10" s="38" t="s">
        <v>175</v>
      </c>
      <c r="I10" s="38" t="s">
        <v>28</v>
      </c>
      <c r="J10" s="38" t="s">
        <v>73</v>
      </c>
      <c r="K10" s="38" t="s">
        <v>82</v>
      </c>
      <c r="L10" s="38" t="s">
        <v>37</v>
      </c>
      <c r="M10" s="38" t="s">
        <v>32</v>
      </c>
      <c r="N10" s="38" t="s">
        <v>63</v>
      </c>
      <c r="O10" s="38" t="s">
        <v>83</v>
      </c>
      <c r="P10" s="38"/>
      <c r="Q10" s="38" t="s">
        <v>71</v>
      </c>
      <c r="R10" s="38"/>
    </row>
    <row r="11" spans="1:18" x14ac:dyDescent="0.25">
      <c r="A11" s="38" t="s">
        <v>137</v>
      </c>
      <c r="B11" s="38" t="s">
        <v>123</v>
      </c>
      <c r="C11" s="38" t="s">
        <v>115</v>
      </c>
      <c r="D11" s="38" t="s">
        <v>14</v>
      </c>
      <c r="E11" s="38" t="s">
        <v>23</v>
      </c>
      <c r="F11" s="38" t="s">
        <v>159</v>
      </c>
      <c r="G11" s="38" t="s">
        <v>159</v>
      </c>
      <c r="H11" s="38" t="s">
        <v>137</v>
      </c>
      <c r="I11" s="38" t="s">
        <v>28</v>
      </c>
      <c r="J11" s="38" t="s">
        <v>151</v>
      </c>
      <c r="K11" s="38" t="s">
        <v>82</v>
      </c>
      <c r="L11" s="38" t="s">
        <v>37</v>
      </c>
      <c r="M11" s="38" t="s">
        <v>32</v>
      </c>
      <c r="N11" s="38" t="s">
        <v>63</v>
      </c>
      <c r="O11" s="38" t="s">
        <v>83</v>
      </c>
      <c r="P11" s="38"/>
      <c r="Q11" s="38" t="s">
        <v>71</v>
      </c>
      <c r="R11" s="38"/>
    </row>
    <row r="12" spans="1:18" x14ac:dyDescent="0.25">
      <c r="A12" s="38" t="s">
        <v>168</v>
      </c>
      <c r="B12" s="38" t="s">
        <v>177</v>
      </c>
      <c r="C12" s="38" t="s">
        <v>115</v>
      </c>
      <c r="D12" s="38" t="s">
        <v>14</v>
      </c>
      <c r="E12" s="38" t="s">
        <v>23</v>
      </c>
      <c r="F12" s="38" t="s">
        <v>159</v>
      </c>
      <c r="G12" s="38" t="s">
        <v>159</v>
      </c>
      <c r="H12" s="38" t="s">
        <v>168</v>
      </c>
      <c r="I12" s="38" t="s">
        <v>28</v>
      </c>
      <c r="J12" s="38" t="s">
        <v>73</v>
      </c>
      <c r="K12" s="38" t="s">
        <v>82</v>
      </c>
      <c r="L12" s="38" t="s">
        <v>37</v>
      </c>
      <c r="M12" s="38" t="s">
        <v>32</v>
      </c>
      <c r="N12" s="38" t="s">
        <v>98</v>
      </c>
      <c r="O12" s="38" t="s">
        <v>83</v>
      </c>
      <c r="P12" s="38"/>
      <c r="Q12" s="38" t="s">
        <v>65</v>
      </c>
      <c r="R12" s="38"/>
    </row>
    <row r="13" spans="1:18" x14ac:dyDescent="0.25">
      <c r="A13" s="38" t="s">
        <v>168</v>
      </c>
      <c r="B13" s="38" t="s">
        <v>178</v>
      </c>
      <c r="C13" s="38" t="s">
        <v>115</v>
      </c>
      <c r="D13" s="38" t="s">
        <v>14</v>
      </c>
      <c r="E13" s="38" t="s">
        <v>23</v>
      </c>
      <c r="F13" s="38" t="s">
        <v>159</v>
      </c>
      <c r="G13" s="38" t="s">
        <v>159</v>
      </c>
      <c r="H13" s="38" t="s">
        <v>168</v>
      </c>
      <c r="I13" s="38" t="s">
        <v>28</v>
      </c>
      <c r="J13" s="38" t="s">
        <v>73</v>
      </c>
      <c r="K13" s="38" t="s">
        <v>82</v>
      </c>
      <c r="L13" s="38" t="s">
        <v>37</v>
      </c>
      <c r="M13" s="38" t="s">
        <v>32</v>
      </c>
      <c r="N13" s="38" t="s">
        <v>98</v>
      </c>
      <c r="O13" s="38" t="s">
        <v>83</v>
      </c>
      <c r="P13" s="38"/>
      <c r="Q13" s="38" t="s">
        <v>65</v>
      </c>
      <c r="R13" s="38"/>
    </row>
    <row r="14" spans="1:18" x14ac:dyDescent="0.25">
      <c r="A14" s="38" t="s">
        <v>179</v>
      </c>
      <c r="B14" s="38" t="s">
        <v>156</v>
      </c>
      <c r="C14" s="38" t="s">
        <v>115</v>
      </c>
      <c r="D14" s="38" t="s">
        <v>14</v>
      </c>
      <c r="E14" s="38" t="s">
        <v>23</v>
      </c>
      <c r="F14" s="38" t="s">
        <v>159</v>
      </c>
      <c r="G14" s="38" t="s">
        <v>159</v>
      </c>
      <c r="H14" s="38" t="s">
        <v>179</v>
      </c>
      <c r="I14" s="38" t="s">
        <v>28</v>
      </c>
      <c r="J14" s="38" t="s">
        <v>180</v>
      </c>
      <c r="K14" s="38" t="s">
        <v>82</v>
      </c>
      <c r="L14" s="38" t="s">
        <v>55</v>
      </c>
      <c r="M14" s="38" t="s">
        <v>32</v>
      </c>
      <c r="N14" s="38" t="s">
        <v>63</v>
      </c>
      <c r="O14" s="38" t="s">
        <v>83</v>
      </c>
      <c r="P14" s="38"/>
      <c r="Q14" s="38" t="s">
        <v>71</v>
      </c>
      <c r="R14" s="38"/>
    </row>
    <row r="15" spans="1:18" x14ac:dyDescent="0.25">
      <c r="A15" s="38" t="s">
        <v>181</v>
      </c>
      <c r="B15" s="38" t="s">
        <v>112</v>
      </c>
      <c r="C15" s="38" t="s">
        <v>102</v>
      </c>
      <c r="D15" s="38" t="s">
        <v>14</v>
      </c>
      <c r="E15" s="38" t="s">
        <v>23</v>
      </c>
      <c r="F15" s="38" t="s">
        <v>182</v>
      </c>
      <c r="G15" s="38" t="s">
        <v>182</v>
      </c>
      <c r="H15" s="38" t="s">
        <v>181</v>
      </c>
      <c r="I15" s="38" t="s">
        <v>69</v>
      </c>
      <c r="J15" s="38" t="s">
        <v>73</v>
      </c>
      <c r="K15" s="38" t="s">
        <v>82</v>
      </c>
      <c r="L15" s="38" t="s">
        <v>37</v>
      </c>
      <c r="M15" s="38" t="s">
        <v>32</v>
      </c>
      <c r="N15" s="38" t="s">
        <v>98</v>
      </c>
      <c r="O15" s="38" t="s">
        <v>83</v>
      </c>
      <c r="P15" s="38"/>
      <c r="Q15" s="38" t="s">
        <v>71</v>
      </c>
      <c r="R15" s="38"/>
    </row>
    <row r="16" spans="1:18" x14ac:dyDescent="0.25">
      <c r="A16" s="38" t="s">
        <v>183</v>
      </c>
      <c r="B16" s="38" t="s">
        <v>169</v>
      </c>
      <c r="C16" s="38" t="s">
        <v>102</v>
      </c>
      <c r="D16" s="38" t="s">
        <v>14</v>
      </c>
      <c r="E16" s="38" t="s">
        <v>23</v>
      </c>
      <c r="F16" s="38" t="s">
        <v>182</v>
      </c>
      <c r="G16" s="38" t="s">
        <v>182</v>
      </c>
      <c r="H16" s="38" t="s">
        <v>183</v>
      </c>
      <c r="I16" s="38" t="s">
        <v>28</v>
      </c>
      <c r="J16" s="38"/>
      <c r="K16" s="38" t="s">
        <v>82</v>
      </c>
      <c r="L16" s="38" t="s">
        <v>30</v>
      </c>
      <c r="M16" s="38" t="s">
        <v>32</v>
      </c>
      <c r="N16" s="38" t="s">
        <v>183</v>
      </c>
      <c r="O16" s="38" t="s">
        <v>83</v>
      </c>
      <c r="P16" s="38"/>
      <c r="Q16" s="38" t="s">
        <v>65</v>
      </c>
      <c r="R16" s="38"/>
    </row>
    <row r="17" spans="1:18" x14ac:dyDescent="0.25">
      <c r="A17" s="38" t="s">
        <v>184</v>
      </c>
      <c r="B17" s="38" t="s">
        <v>185</v>
      </c>
      <c r="C17" s="38" t="s">
        <v>102</v>
      </c>
      <c r="D17" s="38" t="s">
        <v>14</v>
      </c>
      <c r="E17" s="38" t="s">
        <v>23</v>
      </c>
      <c r="F17" s="38" t="s">
        <v>182</v>
      </c>
      <c r="G17" s="38" t="s">
        <v>182</v>
      </c>
      <c r="H17" s="38" t="s">
        <v>184</v>
      </c>
      <c r="I17" s="38" t="s">
        <v>28</v>
      </c>
      <c r="J17" s="38" t="s">
        <v>108</v>
      </c>
      <c r="K17" s="38" t="s">
        <v>82</v>
      </c>
      <c r="L17" s="38" t="s">
        <v>37</v>
      </c>
      <c r="M17" s="38" t="s">
        <v>32</v>
      </c>
      <c r="N17" s="38" t="s">
        <v>184</v>
      </c>
      <c r="O17" s="38" t="s">
        <v>83</v>
      </c>
      <c r="P17" s="38"/>
      <c r="Q17" s="38" t="s">
        <v>65</v>
      </c>
      <c r="R17" s="38"/>
    </row>
    <row r="18" spans="1:18" x14ac:dyDescent="0.25">
      <c r="A18" s="38" t="s">
        <v>186</v>
      </c>
      <c r="B18" s="38" t="s">
        <v>128</v>
      </c>
      <c r="C18" s="38" t="s">
        <v>66</v>
      </c>
      <c r="D18" s="38" t="s">
        <v>14</v>
      </c>
      <c r="E18" s="38" t="s">
        <v>23</v>
      </c>
      <c r="F18" s="38" t="s">
        <v>182</v>
      </c>
      <c r="G18" s="38" t="s">
        <v>187</v>
      </c>
      <c r="H18" s="38" t="s">
        <v>186</v>
      </c>
      <c r="I18" s="38" t="s">
        <v>28</v>
      </c>
      <c r="J18" s="38" t="s">
        <v>188</v>
      </c>
      <c r="K18" s="38" t="s">
        <v>82</v>
      </c>
      <c r="L18" s="38" t="s">
        <v>30</v>
      </c>
      <c r="M18" s="38" t="s">
        <v>32</v>
      </c>
      <c r="N18" s="38" t="s">
        <v>120</v>
      </c>
      <c r="O18" s="38" t="s">
        <v>36</v>
      </c>
      <c r="P18" s="38"/>
      <c r="Q18" s="38" t="s">
        <v>65</v>
      </c>
      <c r="R18" s="38"/>
    </row>
    <row r="19" spans="1:18" x14ac:dyDescent="0.25">
      <c r="A19" s="38" t="s">
        <v>189</v>
      </c>
      <c r="B19" s="38" t="s">
        <v>190</v>
      </c>
      <c r="C19" s="38" t="s">
        <v>102</v>
      </c>
      <c r="D19" s="38" t="s">
        <v>14</v>
      </c>
      <c r="E19" s="38" t="s">
        <v>23</v>
      </c>
      <c r="F19" s="38" t="s">
        <v>182</v>
      </c>
      <c r="G19" s="38" t="s">
        <v>182</v>
      </c>
      <c r="H19" s="38" t="s">
        <v>189</v>
      </c>
      <c r="I19" s="38" t="s">
        <v>28</v>
      </c>
      <c r="J19" s="38" t="s">
        <v>73</v>
      </c>
      <c r="K19" s="38" t="s">
        <v>82</v>
      </c>
      <c r="L19" s="38" t="s">
        <v>37</v>
      </c>
      <c r="M19" s="38" t="s">
        <v>32</v>
      </c>
      <c r="N19" s="38" t="s">
        <v>98</v>
      </c>
      <c r="O19" s="38" t="s">
        <v>83</v>
      </c>
      <c r="P19" s="38"/>
      <c r="Q19" s="38" t="s">
        <v>71</v>
      </c>
      <c r="R19" s="38"/>
    </row>
    <row r="20" spans="1:18" x14ac:dyDescent="0.25">
      <c r="A20" s="38" t="s">
        <v>191</v>
      </c>
      <c r="B20" s="38" t="s">
        <v>140</v>
      </c>
      <c r="C20" s="38" t="s">
        <v>102</v>
      </c>
      <c r="D20" s="38" t="s">
        <v>14</v>
      </c>
      <c r="E20" s="38" t="s">
        <v>23</v>
      </c>
      <c r="F20" s="38" t="s">
        <v>182</v>
      </c>
      <c r="G20" s="38" t="s">
        <v>182</v>
      </c>
      <c r="H20" s="38" t="s">
        <v>191</v>
      </c>
      <c r="I20" s="38" t="s">
        <v>69</v>
      </c>
      <c r="J20" s="38" t="s">
        <v>73</v>
      </c>
      <c r="K20" s="38" t="s">
        <v>82</v>
      </c>
      <c r="L20" s="38" t="s">
        <v>37</v>
      </c>
      <c r="M20" s="38" t="s">
        <v>32</v>
      </c>
      <c r="N20" s="38" t="s">
        <v>98</v>
      </c>
      <c r="O20" s="38" t="s">
        <v>83</v>
      </c>
      <c r="P20" s="38"/>
      <c r="Q20" s="38" t="s">
        <v>65</v>
      </c>
      <c r="R20" s="38"/>
    </row>
    <row r="21" spans="1:18" x14ac:dyDescent="0.25">
      <c r="A21" s="38" t="s">
        <v>192</v>
      </c>
      <c r="B21" s="38" t="s">
        <v>193</v>
      </c>
      <c r="C21" s="38" t="s">
        <v>50</v>
      </c>
      <c r="D21" s="38" t="s">
        <v>14</v>
      </c>
      <c r="E21" s="38" t="s">
        <v>23</v>
      </c>
      <c r="F21" s="38" t="s">
        <v>187</v>
      </c>
      <c r="G21" s="38" t="s">
        <v>187</v>
      </c>
      <c r="H21" s="38" t="s">
        <v>194</v>
      </c>
      <c r="I21" s="38" t="s">
        <v>69</v>
      </c>
      <c r="J21" s="38" t="s">
        <v>118</v>
      </c>
      <c r="K21" s="38" t="s">
        <v>82</v>
      </c>
      <c r="L21" s="38" t="s">
        <v>37</v>
      </c>
      <c r="M21" s="38" t="s">
        <v>32</v>
      </c>
      <c r="N21" s="38" t="s">
        <v>195</v>
      </c>
      <c r="O21" s="38" t="s">
        <v>83</v>
      </c>
      <c r="P21" s="38"/>
      <c r="Q21" s="38" t="s">
        <v>92</v>
      </c>
      <c r="R21" s="38"/>
    </row>
    <row r="22" spans="1:18" x14ac:dyDescent="0.25">
      <c r="A22" s="38" t="s">
        <v>196</v>
      </c>
      <c r="B22" s="38" t="s">
        <v>149</v>
      </c>
      <c r="C22" s="38" t="s">
        <v>66</v>
      </c>
      <c r="D22" s="38" t="s">
        <v>14</v>
      </c>
      <c r="E22" s="38" t="s">
        <v>23</v>
      </c>
      <c r="F22" s="38" t="s">
        <v>187</v>
      </c>
      <c r="G22" s="38" t="s">
        <v>187</v>
      </c>
      <c r="H22" s="38" t="s">
        <v>196</v>
      </c>
      <c r="I22" s="38" t="s">
        <v>28</v>
      </c>
      <c r="J22" s="38" t="s">
        <v>118</v>
      </c>
      <c r="K22" s="38" t="s">
        <v>82</v>
      </c>
      <c r="L22" s="38" t="s">
        <v>70</v>
      </c>
      <c r="M22" s="38" t="s">
        <v>32</v>
      </c>
      <c r="N22" s="38" t="s">
        <v>197</v>
      </c>
      <c r="O22" s="38" t="s">
        <v>83</v>
      </c>
      <c r="P22" s="38" t="s">
        <v>59</v>
      </c>
      <c r="Q22" s="38"/>
      <c r="R22" s="38"/>
    </row>
    <row r="23" spans="1:18" x14ac:dyDescent="0.25">
      <c r="A23" s="38" t="s">
        <v>192</v>
      </c>
      <c r="B23" s="38" t="s">
        <v>198</v>
      </c>
      <c r="C23" s="38" t="s">
        <v>50</v>
      </c>
      <c r="D23" s="38" t="s">
        <v>14</v>
      </c>
      <c r="E23" s="38" t="s">
        <v>23</v>
      </c>
      <c r="F23" s="38" t="s">
        <v>187</v>
      </c>
      <c r="G23" s="38" t="s">
        <v>187</v>
      </c>
      <c r="H23" s="38" t="s">
        <v>194</v>
      </c>
      <c r="I23" s="38" t="s">
        <v>69</v>
      </c>
      <c r="J23" s="38" t="s">
        <v>118</v>
      </c>
      <c r="K23" s="38" t="s">
        <v>82</v>
      </c>
      <c r="L23" s="38" t="s">
        <v>37</v>
      </c>
      <c r="M23" s="38" t="s">
        <v>32</v>
      </c>
      <c r="N23" s="38" t="s">
        <v>195</v>
      </c>
      <c r="O23" s="38" t="s">
        <v>83</v>
      </c>
      <c r="P23" s="38"/>
      <c r="Q23" s="38" t="s">
        <v>92</v>
      </c>
      <c r="R23" s="38"/>
    </row>
    <row r="24" spans="1:18" x14ac:dyDescent="0.25">
      <c r="A24" s="38" t="s">
        <v>199</v>
      </c>
      <c r="B24" s="38" t="s">
        <v>200</v>
      </c>
      <c r="C24" s="38" t="s">
        <v>66</v>
      </c>
      <c r="D24" s="38" t="s">
        <v>14</v>
      </c>
      <c r="E24" s="38" t="s">
        <v>23</v>
      </c>
      <c r="F24" s="38" t="s">
        <v>187</v>
      </c>
      <c r="G24" s="38" t="s">
        <v>187</v>
      </c>
      <c r="H24" s="38" t="s">
        <v>199</v>
      </c>
      <c r="I24" s="38" t="s">
        <v>28</v>
      </c>
      <c r="J24" s="38" t="s">
        <v>108</v>
      </c>
      <c r="K24" s="38" t="s">
        <v>82</v>
      </c>
      <c r="L24" s="38" t="s">
        <v>37</v>
      </c>
      <c r="M24" s="38" t="s">
        <v>32</v>
      </c>
      <c r="N24" s="38" t="s">
        <v>199</v>
      </c>
      <c r="O24" s="38" t="s">
        <v>83</v>
      </c>
      <c r="P24" s="38"/>
      <c r="Q24" s="38" t="s">
        <v>65</v>
      </c>
      <c r="R24" s="38"/>
    </row>
    <row r="25" spans="1:18" x14ac:dyDescent="0.25">
      <c r="A25" s="38" t="s">
        <v>201</v>
      </c>
      <c r="B25" s="38" t="s">
        <v>200</v>
      </c>
      <c r="C25" s="38" t="s">
        <v>202</v>
      </c>
      <c r="D25" s="38" t="s">
        <v>14</v>
      </c>
      <c r="E25" s="38" t="s">
        <v>23</v>
      </c>
      <c r="F25" s="38" t="s">
        <v>187</v>
      </c>
      <c r="G25" s="38" t="s">
        <v>187</v>
      </c>
      <c r="H25" s="38" t="s">
        <v>201</v>
      </c>
      <c r="I25" s="38" t="s">
        <v>28</v>
      </c>
      <c r="J25" s="38" t="s">
        <v>203</v>
      </c>
      <c r="K25" s="38" t="s">
        <v>82</v>
      </c>
      <c r="L25" s="38" t="s">
        <v>37</v>
      </c>
      <c r="M25" s="38" t="s">
        <v>32</v>
      </c>
      <c r="N25" s="38" t="s">
        <v>201</v>
      </c>
      <c r="O25" s="38" t="s">
        <v>83</v>
      </c>
      <c r="P25" s="38"/>
      <c r="Q25" s="38" t="s">
        <v>71</v>
      </c>
      <c r="R25" s="38"/>
    </row>
    <row r="26" spans="1:18" x14ac:dyDescent="0.25">
      <c r="A26" s="38" t="s">
        <v>204</v>
      </c>
      <c r="B26" s="38" t="s">
        <v>205</v>
      </c>
      <c r="C26" s="38" t="s">
        <v>66</v>
      </c>
      <c r="D26" s="38" t="s">
        <v>14</v>
      </c>
      <c r="E26" s="38" t="s">
        <v>23</v>
      </c>
      <c r="F26" s="38" t="s">
        <v>187</v>
      </c>
      <c r="G26" s="38" t="s">
        <v>187</v>
      </c>
      <c r="H26" s="38" t="s">
        <v>204</v>
      </c>
      <c r="I26" s="38" t="s">
        <v>28</v>
      </c>
      <c r="J26" s="38" t="s">
        <v>108</v>
      </c>
      <c r="K26" s="38" t="s">
        <v>82</v>
      </c>
      <c r="L26" s="38" t="s">
        <v>37</v>
      </c>
      <c r="M26" s="38" t="s">
        <v>32</v>
      </c>
      <c r="N26" s="38" t="s">
        <v>206</v>
      </c>
      <c r="O26" s="38" t="s">
        <v>83</v>
      </c>
      <c r="P26" s="38"/>
      <c r="Q26" s="38" t="s">
        <v>65</v>
      </c>
      <c r="R26" s="38"/>
    </row>
    <row r="27" spans="1:18" x14ac:dyDescent="0.25">
      <c r="A27" s="38" t="s">
        <v>207</v>
      </c>
      <c r="B27" s="38" t="s">
        <v>155</v>
      </c>
      <c r="C27" s="38" t="s">
        <v>66</v>
      </c>
      <c r="D27" s="38" t="s">
        <v>14</v>
      </c>
      <c r="E27" s="38" t="s">
        <v>23</v>
      </c>
      <c r="F27" s="38" t="s">
        <v>187</v>
      </c>
      <c r="G27" s="38" t="s">
        <v>187</v>
      </c>
      <c r="H27" s="38" t="s">
        <v>207</v>
      </c>
      <c r="I27" s="38" t="s">
        <v>28</v>
      </c>
      <c r="J27" s="38" t="s">
        <v>108</v>
      </c>
      <c r="K27" s="38" t="s">
        <v>82</v>
      </c>
      <c r="L27" s="38" t="s">
        <v>37</v>
      </c>
      <c r="M27" s="38" t="s">
        <v>32</v>
      </c>
      <c r="N27" s="38" t="s">
        <v>208</v>
      </c>
      <c r="O27" s="38" t="s">
        <v>83</v>
      </c>
      <c r="P27" s="38"/>
      <c r="Q27" s="38" t="s">
        <v>71</v>
      </c>
      <c r="R27" s="38"/>
    </row>
    <row r="28" spans="1:18" x14ac:dyDescent="0.25">
      <c r="A28" s="38" t="s">
        <v>209</v>
      </c>
      <c r="B28" s="38" t="s">
        <v>210</v>
      </c>
      <c r="C28" s="38" t="s">
        <v>66</v>
      </c>
      <c r="D28" s="38" t="s">
        <v>14</v>
      </c>
      <c r="E28" s="38" t="s">
        <v>23</v>
      </c>
      <c r="F28" s="38" t="s">
        <v>187</v>
      </c>
      <c r="G28" s="38" t="s">
        <v>187</v>
      </c>
      <c r="H28" s="38" t="s">
        <v>211</v>
      </c>
      <c r="I28" s="38" t="s">
        <v>28</v>
      </c>
      <c r="J28" s="38" t="s">
        <v>49</v>
      </c>
      <c r="K28" s="38" t="s">
        <v>82</v>
      </c>
      <c r="L28" s="38" t="s">
        <v>70</v>
      </c>
      <c r="M28" s="38" t="s">
        <v>32</v>
      </c>
      <c r="N28" s="38" t="s">
        <v>212</v>
      </c>
      <c r="O28" s="38" t="s">
        <v>83</v>
      </c>
      <c r="P28" s="38" t="s">
        <v>59</v>
      </c>
      <c r="Q28" s="38"/>
      <c r="R28" s="38"/>
    </row>
    <row r="29" spans="1:18" x14ac:dyDescent="0.25">
      <c r="A29" s="38" t="s">
        <v>213</v>
      </c>
      <c r="B29" s="38" t="s">
        <v>210</v>
      </c>
      <c r="C29" s="38" t="s">
        <v>66</v>
      </c>
      <c r="D29" s="38" t="s">
        <v>14</v>
      </c>
      <c r="E29" s="38" t="s">
        <v>23</v>
      </c>
      <c r="F29" s="38" t="s">
        <v>187</v>
      </c>
      <c r="G29" s="38" t="s">
        <v>187</v>
      </c>
      <c r="H29" s="38" t="s">
        <v>213</v>
      </c>
      <c r="I29" s="38" t="s">
        <v>28</v>
      </c>
      <c r="J29" s="38" t="s">
        <v>49</v>
      </c>
      <c r="K29" s="38" t="s">
        <v>82</v>
      </c>
      <c r="L29" s="38" t="s">
        <v>37</v>
      </c>
      <c r="M29" s="38" t="s">
        <v>32</v>
      </c>
      <c r="N29" s="38" t="s">
        <v>213</v>
      </c>
      <c r="O29" s="38" t="s">
        <v>83</v>
      </c>
      <c r="P29" s="38"/>
      <c r="Q29" s="38" t="s">
        <v>71</v>
      </c>
      <c r="R29" s="38"/>
    </row>
    <row r="30" spans="1:18" x14ac:dyDescent="0.25">
      <c r="A30" s="38" t="s">
        <v>214</v>
      </c>
      <c r="B30" s="38" t="s">
        <v>147</v>
      </c>
      <c r="C30" s="38" t="s">
        <v>66</v>
      </c>
      <c r="D30" s="38" t="s">
        <v>14</v>
      </c>
      <c r="E30" s="38" t="s">
        <v>23</v>
      </c>
      <c r="F30" s="38" t="s">
        <v>187</v>
      </c>
      <c r="G30" s="38" t="s">
        <v>187</v>
      </c>
      <c r="H30" s="38" t="s">
        <v>214</v>
      </c>
      <c r="I30" s="38" t="s">
        <v>28</v>
      </c>
      <c r="J30" s="38" t="s">
        <v>215</v>
      </c>
      <c r="K30" s="38" t="s">
        <v>82</v>
      </c>
      <c r="L30" s="38" t="s">
        <v>30</v>
      </c>
      <c r="M30" s="38" t="s">
        <v>32</v>
      </c>
      <c r="N30" s="38" t="s">
        <v>214</v>
      </c>
      <c r="O30" s="38" t="s">
        <v>111</v>
      </c>
      <c r="P30" s="38"/>
      <c r="Q30" s="38" t="s">
        <v>68</v>
      </c>
      <c r="R30" s="38"/>
    </row>
    <row r="31" spans="1:18" x14ac:dyDescent="0.25">
      <c r="A31" s="38" t="s">
        <v>216</v>
      </c>
      <c r="B31" s="38" t="s">
        <v>125</v>
      </c>
      <c r="C31" s="38" t="s">
        <v>50</v>
      </c>
      <c r="D31" s="38" t="s">
        <v>14</v>
      </c>
      <c r="E31" s="38" t="s">
        <v>23</v>
      </c>
      <c r="F31" s="38" t="s">
        <v>187</v>
      </c>
      <c r="G31" s="38" t="s">
        <v>187</v>
      </c>
      <c r="H31" s="38" t="s">
        <v>216</v>
      </c>
      <c r="I31" s="38" t="s">
        <v>28</v>
      </c>
      <c r="J31" s="38" t="s">
        <v>217</v>
      </c>
      <c r="K31" s="38" t="s">
        <v>82</v>
      </c>
      <c r="L31" s="38" t="s">
        <v>55</v>
      </c>
      <c r="M31" s="38" t="s">
        <v>32</v>
      </c>
      <c r="N31" s="38" t="s">
        <v>218</v>
      </c>
      <c r="O31" s="38" t="s">
        <v>83</v>
      </c>
      <c r="P31" s="38" t="s">
        <v>138</v>
      </c>
      <c r="Q31" s="38"/>
      <c r="R31" s="38"/>
    </row>
    <row r="32" spans="1:18" x14ac:dyDescent="0.25">
      <c r="A32" s="38" t="s">
        <v>219</v>
      </c>
      <c r="B32" s="38" t="s">
        <v>220</v>
      </c>
      <c r="C32" s="38" t="s">
        <v>66</v>
      </c>
      <c r="D32" s="38" t="s">
        <v>14</v>
      </c>
      <c r="E32" s="38" t="s">
        <v>23</v>
      </c>
      <c r="F32" s="38" t="s">
        <v>187</v>
      </c>
      <c r="G32" s="38" t="s">
        <v>187</v>
      </c>
      <c r="H32" s="38" t="s">
        <v>221</v>
      </c>
      <c r="I32" s="38" t="s">
        <v>28</v>
      </c>
      <c r="J32" s="38" t="s">
        <v>49</v>
      </c>
      <c r="K32" s="38" t="s">
        <v>82</v>
      </c>
      <c r="L32" s="38" t="s">
        <v>37</v>
      </c>
      <c r="M32" s="38" t="s">
        <v>32</v>
      </c>
      <c r="N32" s="38" t="s">
        <v>222</v>
      </c>
      <c r="O32" s="38" t="s">
        <v>83</v>
      </c>
      <c r="P32" s="38"/>
      <c r="Q32" s="38" t="s">
        <v>71</v>
      </c>
      <c r="R32" s="38"/>
    </row>
    <row r="33" spans="1:18" x14ac:dyDescent="0.25">
      <c r="A33" s="38" t="s">
        <v>135</v>
      </c>
      <c r="B33" s="38" t="s">
        <v>129</v>
      </c>
      <c r="C33" s="38" t="s">
        <v>66</v>
      </c>
      <c r="D33" s="38" t="s">
        <v>14</v>
      </c>
      <c r="E33" s="38" t="s">
        <v>23</v>
      </c>
      <c r="F33" s="38" t="s">
        <v>187</v>
      </c>
      <c r="G33" s="38" t="s">
        <v>187</v>
      </c>
      <c r="H33" s="38" t="s">
        <v>223</v>
      </c>
      <c r="I33" s="38" t="s">
        <v>28</v>
      </c>
      <c r="J33" s="38" t="s">
        <v>38</v>
      </c>
      <c r="K33" s="38" t="s">
        <v>82</v>
      </c>
      <c r="L33" s="38" t="s">
        <v>55</v>
      </c>
      <c r="M33" s="38" t="s">
        <v>32</v>
      </c>
      <c r="N33" s="38" t="s">
        <v>224</v>
      </c>
      <c r="O33" s="38" t="s">
        <v>83</v>
      </c>
      <c r="P33" s="38"/>
      <c r="Q33" s="38"/>
      <c r="R33" s="38"/>
    </row>
    <row r="34" spans="1:18" x14ac:dyDescent="0.25">
      <c r="A34" s="38" t="s">
        <v>148</v>
      </c>
      <c r="B34" s="38" t="s">
        <v>129</v>
      </c>
      <c r="C34" s="38" t="s">
        <v>50</v>
      </c>
      <c r="D34" s="38" t="s">
        <v>14</v>
      </c>
      <c r="E34" s="38" t="s">
        <v>23</v>
      </c>
      <c r="F34" s="38" t="s">
        <v>187</v>
      </c>
      <c r="G34" s="38" t="s">
        <v>187</v>
      </c>
      <c r="H34" s="38" t="s">
        <v>148</v>
      </c>
      <c r="I34" s="38" t="s">
        <v>28</v>
      </c>
      <c r="J34" s="38" t="s">
        <v>225</v>
      </c>
      <c r="K34" s="38" t="s">
        <v>82</v>
      </c>
      <c r="L34" s="38" t="s">
        <v>37</v>
      </c>
      <c r="M34" s="38" t="s">
        <v>32</v>
      </c>
      <c r="N34" s="38" t="s">
        <v>98</v>
      </c>
      <c r="O34" s="38" t="s">
        <v>83</v>
      </c>
      <c r="P34" s="38"/>
      <c r="Q34" s="38" t="s">
        <v>71</v>
      </c>
      <c r="R34" s="38"/>
    </row>
    <row r="35" spans="1:18" x14ac:dyDescent="0.25">
      <c r="A35" s="38" t="s">
        <v>226</v>
      </c>
      <c r="B35" s="38" t="s">
        <v>227</v>
      </c>
      <c r="C35" s="38" t="s">
        <v>66</v>
      </c>
      <c r="D35" s="38" t="s">
        <v>14</v>
      </c>
      <c r="E35" s="38" t="s">
        <v>23</v>
      </c>
      <c r="F35" s="38" t="s">
        <v>187</v>
      </c>
      <c r="G35" s="38" t="s">
        <v>187</v>
      </c>
      <c r="H35" s="38" t="s">
        <v>226</v>
      </c>
      <c r="I35" s="38" t="s">
        <v>28</v>
      </c>
      <c r="J35" s="38" t="s">
        <v>38</v>
      </c>
      <c r="K35" s="38" t="s">
        <v>82</v>
      </c>
      <c r="L35" s="38" t="s">
        <v>37</v>
      </c>
      <c r="M35" s="38" t="s">
        <v>32</v>
      </c>
      <c r="N35" s="38" t="s">
        <v>228</v>
      </c>
      <c r="O35" s="38" t="s">
        <v>83</v>
      </c>
      <c r="P35" s="38"/>
      <c r="Q35" s="38" t="s">
        <v>71</v>
      </c>
      <c r="R35" s="38"/>
    </row>
    <row r="36" spans="1:18" x14ac:dyDescent="0.25">
      <c r="A36" s="38" t="s">
        <v>229</v>
      </c>
      <c r="B36" s="38" t="s">
        <v>190</v>
      </c>
      <c r="C36" s="38" t="s">
        <v>66</v>
      </c>
      <c r="D36" s="38" t="s">
        <v>14</v>
      </c>
      <c r="E36" s="38" t="s">
        <v>23</v>
      </c>
      <c r="F36" s="38" t="s">
        <v>187</v>
      </c>
      <c r="G36" s="38" t="s">
        <v>187</v>
      </c>
      <c r="H36" s="38" t="s">
        <v>229</v>
      </c>
      <c r="I36" s="38" t="s">
        <v>28</v>
      </c>
      <c r="J36" s="38" t="s">
        <v>38</v>
      </c>
      <c r="K36" s="38" t="s">
        <v>82</v>
      </c>
      <c r="L36" s="38" t="s">
        <v>70</v>
      </c>
      <c r="M36" s="38" t="s">
        <v>32</v>
      </c>
      <c r="N36" s="38" t="s">
        <v>230</v>
      </c>
      <c r="O36" s="38" t="s">
        <v>83</v>
      </c>
      <c r="P36" s="38" t="s">
        <v>58</v>
      </c>
      <c r="Q36" s="38"/>
      <c r="R36" s="38"/>
    </row>
    <row r="37" spans="1:18" x14ac:dyDescent="0.25">
      <c r="A37" s="38" t="s">
        <v>231</v>
      </c>
      <c r="B37" s="38" t="s">
        <v>232</v>
      </c>
      <c r="C37" s="38" t="s">
        <v>66</v>
      </c>
      <c r="D37" s="38" t="s">
        <v>14</v>
      </c>
      <c r="E37" s="38" t="s">
        <v>23</v>
      </c>
      <c r="F37" s="38" t="s">
        <v>187</v>
      </c>
      <c r="G37" s="38" t="s">
        <v>187</v>
      </c>
      <c r="H37" s="38" t="s">
        <v>231</v>
      </c>
      <c r="I37" s="38" t="s">
        <v>28</v>
      </c>
      <c r="J37" s="38" t="s">
        <v>38</v>
      </c>
      <c r="K37" s="38" t="s">
        <v>82</v>
      </c>
      <c r="L37" s="38" t="s">
        <v>30</v>
      </c>
      <c r="M37" s="38" t="s">
        <v>32</v>
      </c>
      <c r="N37" s="38" t="s">
        <v>233</v>
      </c>
      <c r="O37" s="38" t="s">
        <v>83</v>
      </c>
      <c r="P37" s="38"/>
      <c r="Q37" s="38" t="s">
        <v>71</v>
      </c>
      <c r="R37" s="38"/>
    </row>
    <row r="38" spans="1:18" x14ac:dyDescent="0.25">
      <c r="A38" s="38" t="s">
        <v>154</v>
      </c>
      <c r="B38" s="38" t="s">
        <v>234</v>
      </c>
      <c r="C38" s="38" t="s">
        <v>66</v>
      </c>
      <c r="D38" s="38" t="s">
        <v>14</v>
      </c>
      <c r="E38" s="38" t="s">
        <v>23</v>
      </c>
      <c r="F38" s="38" t="s">
        <v>187</v>
      </c>
      <c r="G38" s="38" t="s">
        <v>187</v>
      </c>
      <c r="H38" s="38" t="s">
        <v>154</v>
      </c>
      <c r="I38" s="38" t="s">
        <v>28</v>
      </c>
      <c r="J38" s="38" t="s">
        <v>235</v>
      </c>
      <c r="K38" s="38" t="s">
        <v>82</v>
      </c>
      <c r="L38" s="38" t="s">
        <v>30</v>
      </c>
      <c r="M38" s="38" t="s">
        <v>32</v>
      </c>
      <c r="N38" s="38" t="s">
        <v>154</v>
      </c>
      <c r="O38" s="38" t="s">
        <v>83</v>
      </c>
      <c r="P38" s="38"/>
      <c r="Q38" s="38" t="s">
        <v>65</v>
      </c>
      <c r="R38" s="38"/>
    </row>
    <row r="39" spans="1:18" x14ac:dyDescent="0.25">
      <c r="A39" s="38" t="s">
        <v>236</v>
      </c>
      <c r="B39" s="38" t="s">
        <v>234</v>
      </c>
      <c r="C39" s="38" t="s">
        <v>66</v>
      </c>
      <c r="D39" s="38" t="s">
        <v>14</v>
      </c>
      <c r="E39" s="38" t="s">
        <v>23</v>
      </c>
      <c r="F39" s="38" t="s">
        <v>187</v>
      </c>
      <c r="G39" s="38" t="s">
        <v>187</v>
      </c>
      <c r="H39" s="38" t="s">
        <v>236</v>
      </c>
      <c r="I39" s="38" t="s">
        <v>28</v>
      </c>
      <c r="J39" s="38" t="s">
        <v>235</v>
      </c>
      <c r="K39" s="38" t="s">
        <v>82</v>
      </c>
      <c r="L39" s="38" t="s">
        <v>30</v>
      </c>
      <c r="M39" s="38" t="s">
        <v>32</v>
      </c>
      <c r="N39" s="38" t="s">
        <v>237</v>
      </c>
      <c r="O39" s="38" t="s">
        <v>83</v>
      </c>
      <c r="P39" s="38"/>
      <c r="Q39" s="38" t="s">
        <v>68</v>
      </c>
      <c r="R39" s="38"/>
    </row>
    <row r="40" spans="1:18" x14ac:dyDescent="0.25">
      <c r="A40" s="38" t="s">
        <v>238</v>
      </c>
      <c r="B40" s="38" t="s">
        <v>123</v>
      </c>
      <c r="C40" s="38" t="s">
        <v>50</v>
      </c>
      <c r="D40" s="38" t="s">
        <v>14</v>
      </c>
      <c r="E40" s="38" t="s">
        <v>23</v>
      </c>
      <c r="F40" s="38" t="s">
        <v>187</v>
      </c>
      <c r="G40" s="38" t="s">
        <v>187</v>
      </c>
      <c r="H40" s="38" t="s">
        <v>239</v>
      </c>
      <c r="I40" s="38" t="s">
        <v>69</v>
      </c>
      <c r="J40" s="38" t="s">
        <v>151</v>
      </c>
      <c r="K40" s="38" t="s">
        <v>82</v>
      </c>
      <c r="L40" s="38" t="s">
        <v>55</v>
      </c>
      <c r="M40" s="38" t="s">
        <v>32</v>
      </c>
      <c r="N40" s="38" t="s">
        <v>240</v>
      </c>
      <c r="O40" s="38" t="s">
        <v>83</v>
      </c>
      <c r="P40" s="38"/>
      <c r="Q40" s="38" t="s">
        <v>71</v>
      </c>
      <c r="R40" s="38"/>
    </row>
    <row r="41" spans="1:18" x14ac:dyDescent="0.25">
      <c r="A41" s="38" t="s">
        <v>241</v>
      </c>
      <c r="B41" s="38" t="s">
        <v>127</v>
      </c>
      <c r="C41" s="38" t="s">
        <v>66</v>
      </c>
      <c r="D41" s="38" t="s">
        <v>14</v>
      </c>
      <c r="E41" s="38" t="s">
        <v>23</v>
      </c>
      <c r="F41" s="38" t="s">
        <v>187</v>
      </c>
      <c r="G41" s="38" t="s">
        <v>187</v>
      </c>
      <c r="H41" s="38" t="s">
        <v>241</v>
      </c>
      <c r="I41" s="38" t="s">
        <v>28</v>
      </c>
      <c r="J41" s="38" t="s">
        <v>49</v>
      </c>
      <c r="K41" s="38" t="s">
        <v>82</v>
      </c>
      <c r="L41" s="38" t="s">
        <v>37</v>
      </c>
      <c r="M41" s="38" t="s">
        <v>32</v>
      </c>
      <c r="N41" s="38" t="s">
        <v>242</v>
      </c>
      <c r="O41" s="38" t="s">
        <v>83</v>
      </c>
      <c r="P41" s="38"/>
      <c r="Q41" s="38"/>
      <c r="R41" s="38"/>
    </row>
    <row r="42" spans="1:18" x14ac:dyDescent="0.25">
      <c r="A42" s="38" t="s">
        <v>243</v>
      </c>
      <c r="B42" s="38" t="s">
        <v>121</v>
      </c>
      <c r="C42" s="38" t="s">
        <v>102</v>
      </c>
      <c r="D42" s="38" t="s">
        <v>14</v>
      </c>
      <c r="E42" s="38" t="s">
        <v>23</v>
      </c>
      <c r="F42" s="38" t="s">
        <v>187</v>
      </c>
      <c r="G42" s="38" t="s">
        <v>244</v>
      </c>
      <c r="H42" s="38" t="s">
        <v>243</v>
      </c>
      <c r="I42" s="38" t="s">
        <v>28</v>
      </c>
      <c r="J42" s="38" t="s">
        <v>245</v>
      </c>
      <c r="K42" s="38" t="s">
        <v>82</v>
      </c>
      <c r="L42" s="38" t="s">
        <v>30</v>
      </c>
      <c r="M42" s="38" t="s">
        <v>32</v>
      </c>
      <c r="N42" s="38" t="s">
        <v>120</v>
      </c>
      <c r="O42" s="38" t="s">
        <v>83</v>
      </c>
      <c r="P42" s="38"/>
      <c r="Q42" s="38" t="s">
        <v>68</v>
      </c>
      <c r="R42" s="38"/>
    </row>
    <row r="43" spans="1:18" x14ac:dyDescent="0.25">
      <c r="A43" s="38" t="s">
        <v>246</v>
      </c>
      <c r="B43" s="38" t="s">
        <v>140</v>
      </c>
      <c r="C43" s="38" t="s">
        <v>50</v>
      </c>
      <c r="D43" s="38" t="s">
        <v>14</v>
      </c>
      <c r="E43" s="38" t="s">
        <v>23</v>
      </c>
      <c r="F43" s="38" t="s">
        <v>187</v>
      </c>
      <c r="G43" s="38" t="s">
        <v>187</v>
      </c>
      <c r="H43" s="38" t="s">
        <v>246</v>
      </c>
      <c r="I43" s="38" t="s">
        <v>69</v>
      </c>
      <c r="J43" s="38" t="s">
        <v>73</v>
      </c>
      <c r="K43" s="38" t="s">
        <v>82</v>
      </c>
      <c r="L43" s="38" t="s">
        <v>37</v>
      </c>
      <c r="M43" s="38" t="s">
        <v>32</v>
      </c>
      <c r="N43" s="38" t="s">
        <v>63</v>
      </c>
      <c r="O43" s="38" t="s">
        <v>83</v>
      </c>
      <c r="P43" s="38"/>
      <c r="Q43" s="38" t="s">
        <v>71</v>
      </c>
      <c r="R43" s="38"/>
    </row>
    <row r="44" spans="1:18" x14ac:dyDescent="0.25">
      <c r="A44" s="38" t="s">
        <v>247</v>
      </c>
      <c r="B44" s="38" t="s">
        <v>152</v>
      </c>
      <c r="C44" s="38" t="s">
        <v>50</v>
      </c>
      <c r="D44" s="38" t="s">
        <v>14</v>
      </c>
      <c r="E44" s="38" t="s">
        <v>23</v>
      </c>
      <c r="F44" s="38" t="s">
        <v>187</v>
      </c>
      <c r="G44" s="38" t="s">
        <v>187</v>
      </c>
      <c r="H44" s="38" t="s">
        <v>247</v>
      </c>
      <c r="I44" s="38" t="s">
        <v>28</v>
      </c>
      <c r="J44" s="38" t="s">
        <v>131</v>
      </c>
      <c r="K44" s="38" t="s">
        <v>82</v>
      </c>
      <c r="L44" s="38" t="s">
        <v>37</v>
      </c>
      <c r="M44" s="38" t="s">
        <v>32</v>
      </c>
      <c r="N44" s="38" t="s">
        <v>98</v>
      </c>
      <c r="O44" s="38" t="s">
        <v>83</v>
      </c>
      <c r="P44" s="38"/>
      <c r="Q44" s="38" t="s">
        <v>65</v>
      </c>
      <c r="R44" s="38"/>
    </row>
    <row r="45" spans="1:18" x14ac:dyDescent="0.25">
      <c r="A45" s="38" t="s">
        <v>248</v>
      </c>
      <c r="B45" s="38" t="s">
        <v>249</v>
      </c>
      <c r="C45" s="38" t="s">
        <v>50</v>
      </c>
      <c r="D45" s="38" t="s">
        <v>14</v>
      </c>
      <c r="E45" s="38" t="s">
        <v>23</v>
      </c>
      <c r="F45" s="38" t="s">
        <v>187</v>
      </c>
      <c r="G45" s="38" t="s">
        <v>187</v>
      </c>
      <c r="H45" s="38" t="s">
        <v>248</v>
      </c>
      <c r="I45" s="38" t="s">
        <v>28</v>
      </c>
      <c r="J45" s="38" t="s">
        <v>126</v>
      </c>
      <c r="K45" s="38" t="s">
        <v>82</v>
      </c>
      <c r="L45" s="38" t="s">
        <v>37</v>
      </c>
      <c r="M45" s="38" t="s">
        <v>32</v>
      </c>
      <c r="N45" s="38" t="s">
        <v>98</v>
      </c>
      <c r="O45" s="38" t="s">
        <v>83</v>
      </c>
      <c r="P45" s="38"/>
      <c r="Q45" s="38" t="s">
        <v>71</v>
      </c>
      <c r="R45" s="38"/>
    </row>
    <row r="46" spans="1:18" x14ac:dyDescent="0.25">
      <c r="A46" s="38" t="s">
        <v>250</v>
      </c>
      <c r="B46" s="38" t="s">
        <v>249</v>
      </c>
      <c r="C46" s="38" t="s">
        <v>50</v>
      </c>
      <c r="D46" s="38" t="s">
        <v>14</v>
      </c>
      <c r="E46" s="38" t="s">
        <v>23</v>
      </c>
      <c r="F46" s="38" t="s">
        <v>187</v>
      </c>
      <c r="G46" s="38" t="s">
        <v>187</v>
      </c>
      <c r="H46" s="38" t="s">
        <v>250</v>
      </c>
      <c r="I46" s="38" t="s">
        <v>28</v>
      </c>
      <c r="J46" s="38" t="s">
        <v>126</v>
      </c>
      <c r="K46" s="38" t="s">
        <v>82</v>
      </c>
      <c r="L46" s="38" t="s">
        <v>37</v>
      </c>
      <c r="M46" s="38" t="s">
        <v>32</v>
      </c>
      <c r="N46" s="38" t="s">
        <v>63</v>
      </c>
      <c r="O46" s="38" t="s">
        <v>83</v>
      </c>
      <c r="P46" s="38" t="s">
        <v>95</v>
      </c>
      <c r="Q46" s="38" t="s">
        <v>71</v>
      </c>
      <c r="R46" s="38"/>
    </row>
    <row r="47" spans="1:18" x14ac:dyDescent="0.25">
      <c r="A47" s="38" t="s">
        <v>251</v>
      </c>
      <c r="B47" s="38" t="s">
        <v>112</v>
      </c>
      <c r="C47" s="38" t="s">
        <v>66</v>
      </c>
      <c r="D47" s="38" t="s">
        <v>14</v>
      </c>
      <c r="E47" s="38" t="s">
        <v>23</v>
      </c>
      <c r="F47" s="38" t="s">
        <v>244</v>
      </c>
      <c r="G47" s="38" t="s">
        <v>244</v>
      </c>
      <c r="H47" s="38" t="s">
        <v>251</v>
      </c>
      <c r="I47" s="38" t="s">
        <v>28</v>
      </c>
      <c r="J47" s="38" t="s">
        <v>38</v>
      </c>
      <c r="K47" s="38" t="s">
        <v>82</v>
      </c>
      <c r="L47" s="38" t="s">
        <v>70</v>
      </c>
      <c r="M47" s="38" t="s">
        <v>32</v>
      </c>
      <c r="N47" s="38" t="s">
        <v>252</v>
      </c>
      <c r="O47" s="38" t="s">
        <v>83</v>
      </c>
      <c r="P47" s="38" t="s">
        <v>56</v>
      </c>
      <c r="Q47" s="38"/>
      <c r="R47" s="38"/>
    </row>
    <row r="48" spans="1:18" x14ac:dyDescent="0.25">
      <c r="A48" s="38" t="s">
        <v>253</v>
      </c>
      <c r="B48" s="38" t="s">
        <v>254</v>
      </c>
      <c r="C48" s="38" t="s">
        <v>66</v>
      </c>
      <c r="D48" s="38" t="s">
        <v>14</v>
      </c>
      <c r="E48" s="38" t="s">
        <v>23</v>
      </c>
      <c r="F48" s="38" t="s">
        <v>244</v>
      </c>
      <c r="G48" s="38" t="s">
        <v>244</v>
      </c>
      <c r="H48" s="38" t="s">
        <v>253</v>
      </c>
      <c r="I48" s="38" t="s">
        <v>28</v>
      </c>
      <c r="J48" s="38" t="s">
        <v>38</v>
      </c>
      <c r="K48" s="38" t="s">
        <v>82</v>
      </c>
      <c r="L48" s="38" t="s">
        <v>55</v>
      </c>
      <c r="M48" s="38" t="s">
        <v>32</v>
      </c>
      <c r="N48" s="38" t="s">
        <v>255</v>
      </c>
      <c r="O48" s="38" t="s">
        <v>83</v>
      </c>
      <c r="P48" s="38"/>
      <c r="Q48" s="38"/>
      <c r="R48" s="38"/>
    </row>
    <row r="49" spans="1:18" x14ac:dyDescent="0.25">
      <c r="A49" s="38" t="s">
        <v>256</v>
      </c>
      <c r="B49" s="38" t="s">
        <v>257</v>
      </c>
      <c r="C49" s="38" t="s">
        <v>141</v>
      </c>
      <c r="D49" s="38" t="s">
        <v>14</v>
      </c>
      <c r="E49" s="38" t="s">
        <v>23</v>
      </c>
      <c r="F49" s="38" t="s">
        <v>244</v>
      </c>
      <c r="G49" s="38" t="s">
        <v>244</v>
      </c>
      <c r="H49" s="38" t="s">
        <v>256</v>
      </c>
      <c r="I49" s="38" t="s">
        <v>28</v>
      </c>
      <c r="J49" s="38" t="s">
        <v>114</v>
      </c>
      <c r="K49" s="38" t="s">
        <v>84</v>
      </c>
      <c r="L49" s="38" t="s">
        <v>39</v>
      </c>
      <c r="M49" s="38" t="s">
        <v>32</v>
      </c>
      <c r="N49" s="38" t="s">
        <v>146</v>
      </c>
      <c r="O49" s="38" t="s">
        <v>83</v>
      </c>
      <c r="P49" s="38"/>
      <c r="Q49" s="38"/>
      <c r="R49" s="38" t="s">
        <v>77</v>
      </c>
    </row>
    <row r="50" spans="1:18" x14ac:dyDescent="0.25">
      <c r="A50" s="38" t="s">
        <v>258</v>
      </c>
      <c r="B50" s="38" t="s">
        <v>257</v>
      </c>
      <c r="C50" s="38" t="s">
        <v>66</v>
      </c>
      <c r="D50" s="38" t="s">
        <v>14</v>
      </c>
      <c r="E50" s="38" t="s">
        <v>23</v>
      </c>
      <c r="F50" s="38" t="s">
        <v>244</v>
      </c>
      <c r="G50" s="38" t="s">
        <v>244</v>
      </c>
      <c r="H50" s="38" t="s">
        <v>258</v>
      </c>
      <c r="I50" s="38" t="s">
        <v>97</v>
      </c>
      <c r="J50" s="38"/>
      <c r="K50" s="38" t="s">
        <v>82</v>
      </c>
      <c r="L50" s="38" t="s">
        <v>70</v>
      </c>
      <c r="M50" s="38" t="s">
        <v>32</v>
      </c>
      <c r="N50" s="38" t="s">
        <v>259</v>
      </c>
      <c r="O50" s="38" t="s">
        <v>83</v>
      </c>
      <c r="P50" s="38" t="s">
        <v>94</v>
      </c>
      <c r="Q50" s="38"/>
      <c r="R50" s="38"/>
    </row>
    <row r="51" spans="1:18" x14ac:dyDescent="0.25">
      <c r="A51" s="38" t="s">
        <v>260</v>
      </c>
      <c r="B51" s="38" t="s">
        <v>261</v>
      </c>
      <c r="C51" s="38" t="s">
        <v>66</v>
      </c>
      <c r="D51" s="38" t="s">
        <v>14</v>
      </c>
      <c r="E51" s="38" t="s">
        <v>23</v>
      </c>
      <c r="F51" s="38" t="s">
        <v>244</v>
      </c>
      <c r="G51" s="38" t="s">
        <v>244</v>
      </c>
      <c r="H51" s="38" t="s">
        <v>260</v>
      </c>
      <c r="I51" s="38" t="s">
        <v>28</v>
      </c>
      <c r="J51" s="38"/>
      <c r="K51" s="38" t="s">
        <v>82</v>
      </c>
      <c r="L51" s="38" t="s">
        <v>30</v>
      </c>
      <c r="M51" s="38" t="s">
        <v>32</v>
      </c>
      <c r="N51" s="38" t="s">
        <v>260</v>
      </c>
      <c r="O51" s="38" t="s">
        <v>83</v>
      </c>
      <c r="P51" s="38"/>
      <c r="Q51" s="38" t="s">
        <v>65</v>
      </c>
      <c r="R51" s="38"/>
    </row>
    <row r="52" spans="1:18" x14ac:dyDescent="0.25">
      <c r="A52" s="38" t="s">
        <v>501</v>
      </c>
      <c r="B52" s="38" t="s">
        <v>121</v>
      </c>
      <c r="C52" s="38" t="s">
        <v>102</v>
      </c>
      <c r="D52" s="38" t="s">
        <v>14</v>
      </c>
      <c r="E52" s="38" t="s">
        <v>23</v>
      </c>
      <c r="F52" s="38" t="s">
        <v>244</v>
      </c>
      <c r="G52" s="38" t="s">
        <v>396</v>
      </c>
      <c r="H52" s="38" t="s">
        <v>501</v>
      </c>
      <c r="I52" s="38" t="s">
        <v>28</v>
      </c>
      <c r="J52" s="38" t="s">
        <v>318</v>
      </c>
      <c r="K52" s="38" t="s">
        <v>84</v>
      </c>
      <c r="L52" s="38" t="s">
        <v>30</v>
      </c>
      <c r="M52" s="38" t="s">
        <v>32</v>
      </c>
      <c r="N52" s="38" t="s">
        <v>501</v>
      </c>
      <c r="O52" s="38" t="s">
        <v>36</v>
      </c>
      <c r="P52" s="38"/>
      <c r="Q52" s="38"/>
      <c r="R52" s="38"/>
    </row>
    <row r="53" spans="1:18" x14ac:dyDescent="0.25">
      <c r="A53" s="38" t="s">
        <v>262</v>
      </c>
      <c r="B53" s="38" t="s">
        <v>263</v>
      </c>
      <c r="C53" s="38" t="s">
        <v>50</v>
      </c>
      <c r="D53" s="38" t="s">
        <v>14</v>
      </c>
      <c r="E53" s="38" t="s">
        <v>23</v>
      </c>
      <c r="F53" s="38" t="s">
        <v>264</v>
      </c>
      <c r="G53" s="38" t="s">
        <v>264</v>
      </c>
      <c r="H53" s="38" t="s">
        <v>262</v>
      </c>
      <c r="I53" s="38" t="s">
        <v>69</v>
      </c>
      <c r="J53" s="38" t="s">
        <v>265</v>
      </c>
      <c r="K53" s="38" t="s">
        <v>82</v>
      </c>
      <c r="L53" s="38" t="s">
        <v>37</v>
      </c>
      <c r="M53" s="38" t="s">
        <v>32</v>
      </c>
      <c r="N53" s="38" t="s">
        <v>52</v>
      </c>
      <c r="O53" s="38" t="s">
        <v>83</v>
      </c>
      <c r="P53" s="38"/>
      <c r="Q53" s="38" t="s">
        <v>65</v>
      </c>
      <c r="R53" s="38"/>
    </row>
    <row r="54" spans="1:18" x14ac:dyDescent="0.25">
      <c r="A54" s="38" t="s">
        <v>266</v>
      </c>
      <c r="B54" s="38" t="s">
        <v>267</v>
      </c>
      <c r="C54" s="38" t="s">
        <v>115</v>
      </c>
      <c r="D54" s="38" t="s">
        <v>14</v>
      </c>
      <c r="E54" s="38" t="s">
        <v>23</v>
      </c>
      <c r="F54" s="38" t="s">
        <v>264</v>
      </c>
      <c r="G54" s="38" t="s">
        <v>268</v>
      </c>
      <c r="H54" s="38" t="s">
        <v>266</v>
      </c>
      <c r="I54" s="38" t="s">
        <v>28</v>
      </c>
      <c r="J54" s="38" t="s">
        <v>114</v>
      </c>
      <c r="K54" s="38" t="s">
        <v>82</v>
      </c>
      <c r="L54" s="38" t="s">
        <v>37</v>
      </c>
      <c r="M54" s="38" t="s">
        <v>36</v>
      </c>
      <c r="N54" s="38" t="s">
        <v>269</v>
      </c>
      <c r="O54" s="38" t="s">
        <v>36</v>
      </c>
      <c r="P54" s="38"/>
      <c r="Q54" s="38"/>
      <c r="R54" s="38"/>
    </row>
    <row r="55" spans="1:18" x14ac:dyDescent="0.25">
      <c r="A55" s="38" t="s">
        <v>270</v>
      </c>
      <c r="B55" s="38" t="s">
        <v>139</v>
      </c>
      <c r="C55" s="38" t="s">
        <v>66</v>
      </c>
      <c r="D55" s="38" t="s">
        <v>14</v>
      </c>
      <c r="E55" s="38" t="s">
        <v>23</v>
      </c>
      <c r="F55" s="38" t="s">
        <v>264</v>
      </c>
      <c r="G55" s="38" t="s">
        <v>264</v>
      </c>
      <c r="H55" s="38" t="s">
        <v>157</v>
      </c>
      <c r="I55" s="38" t="s">
        <v>28</v>
      </c>
      <c r="J55" s="38" t="s">
        <v>38</v>
      </c>
      <c r="K55" s="38" t="s">
        <v>82</v>
      </c>
      <c r="L55" s="38" t="s">
        <v>70</v>
      </c>
      <c r="M55" s="38" t="s">
        <v>32</v>
      </c>
      <c r="N55" s="38" t="s">
        <v>271</v>
      </c>
      <c r="O55" s="38" t="s">
        <v>83</v>
      </c>
      <c r="P55" s="38" t="s">
        <v>60</v>
      </c>
      <c r="Q55" s="38"/>
      <c r="R55" s="38"/>
    </row>
    <row r="56" spans="1:18" x14ac:dyDescent="0.25">
      <c r="A56" s="38" t="s">
        <v>272</v>
      </c>
      <c r="B56" s="38" t="s">
        <v>273</v>
      </c>
      <c r="C56" s="38" t="s">
        <v>50</v>
      </c>
      <c r="D56" s="38" t="s">
        <v>14</v>
      </c>
      <c r="E56" s="38" t="s">
        <v>23</v>
      </c>
      <c r="F56" s="38" t="s">
        <v>264</v>
      </c>
      <c r="G56" s="38" t="s">
        <v>264</v>
      </c>
      <c r="H56" s="38" t="s">
        <v>272</v>
      </c>
      <c r="I56" s="38" t="s">
        <v>69</v>
      </c>
      <c r="J56" s="38" t="s">
        <v>116</v>
      </c>
      <c r="K56" s="38" t="s">
        <v>82</v>
      </c>
      <c r="L56" s="38" t="s">
        <v>37</v>
      </c>
      <c r="M56" s="38" t="s">
        <v>32</v>
      </c>
      <c r="N56" s="38" t="s">
        <v>52</v>
      </c>
      <c r="O56" s="38" t="s">
        <v>83</v>
      </c>
      <c r="P56" s="38"/>
      <c r="Q56" s="38" t="s">
        <v>65</v>
      </c>
      <c r="R56" s="38"/>
    </row>
    <row r="57" spans="1:18" x14ac:dyDescent="0.25">
      <c r="A57" s="38" t="s">
        <v>274</v>
      </c>
      <c r="B57" s="38" t="s">
        <v>275</v>
      </c>
      <c r="C57" s="38" t="s">
        <v>102</v>
      </c>
      <c r="D57" s="38" t="s">
        <v>14</v>
      </c>
      <c r="E57" s="38" t="s">
        <v>23</v>
      </c>
      <c r="F57" s="38" t="s">
        <v>264</v>
      </c>
      <c r="G57" s="38" t="s">
        <v>264</v>
      </c>
      <c r="H57" s="38" t="s">
        <v>274</v>
      </c>
      <c r="I57" s="38" t="s">
        <v>28</v>
      </c>
      <c r="J57" s="38" t="s">
        <v>38</v>
      </c>
      <c r="K57" s="38" t="s">
        <v>82</v>
      </c>
      <c r="L57" s="38" t="s">
        <v>30</v>
      </c>
      <c r="M57" s="38" t="s">
        <v>32</v>
      </c>
      <c r="N57" s="38" t="s">
        <v>276</v>
      </c>
      <c r="O57" s="38" t="s">
        <v>83</v>
      </c>
      <c r="P57" s="38"/>
      <c r="Q57" s="38" t="s">
        <v>92</v>
      </c>
      <c r="R57" s="38"/>
    </row>
    <row r="58" spans="1:18" x14ac:dyDescent="0.25">
      <c r="A58" s="38" t="s">
        <v>277</v>
      </c>
      <c r="B58" s="38" t="s">
        <v>275</v>
      </c>
      <c r="C58" s="38" t="s">
        <v>66</v>
      </c>
      <c r="D58" s="38" t="s">
        <v>14</v>
      </c>
      <c r="E58" s="38" t="s">
        <v>23</v>
      </c>
      <c r="F58" s="38" t="s">
        <v>264</v>
      </c>
      <c r="G58" s="38" t="s">
        <v>264</v>
      </c>
      <c r="H58" s="38" t="s">
        <v>277</v>
      </c>
      <c r="I58" s="38" t="s">
        <v>28</v>
      </c>
      <c r="J58" s="38" t="s">
        <v>122</v>
      </c>
      <c r="K58" s="38" t="s">
        <v>82</v>
      </c>
      <c r="L58" s="38" t="s">
        <v>37</v>
      </c>
      <c r="M58" s="38" t="s">
        <v>32</v>
      </c>
      <c r="N58" s="38" t="s">
        <v>278</v>
      </c>
      <c r="O58" s="38" t="s">
        <v>83</v>
      </c>
      <c r="P58" s="38"/>
      <c r="Q58" s="38" t="s">
        <v>71</v>
      </c>
      <c r="R58" s="38"/>
    </row>
    <row r="59" spans="1:18" x14ac:dyDescent="0.25">
      <c r="A59" s="38" t="s">
        <v>274</v>
      </c>
      <c r="B59" s="38" t="s">
        <v>113</v>
      </c>
      <c r="C59" s="38" t="s">
        <v>102</v>
      </c>
      <c r="D59" s="38" t="s">
        <v>14</v>
      </c>
      <c r="E59" s="38" t="s">
        <v>23</v>
      </c>
      <c r="F59" s="38" t="s">
        <v>264</v>
      </c>
      <c r="G59" s="38" t="s">
        <v>264</v>
      </c>
      <c r="H59" s="38" t="s">
        <v>274</v>
      </c>
      <c r="I59" s="38" t="s">
        <v>28</v>
      </c>
      <c r="J59" s="38" t="s">
        <v>38</v>
      </c>
      <c r="K59" s="38" t="s">
        <v>82</v>
      </c>
      <c r="L59" s="38" t="s">
        <v>30</v>
      </c>
      <c r="M59" s="38" t="s">
        <v>32</v>
      </c>
      <c r="N59" s="38" t="s">
        <v>276</v>
      </c>
      <c r="O59" s="38" t="s">
        <v>83</v>
      </c>
      <c r="P59" s="38"/>
      <c r="Q59" s="38" t="s">
        <v>92</v>
      </c>
      <c r="R59" s="38"/>
    </row>
    <row r="60" spans="1:18" x14ac:dyDescent="0.25">
      <c r="A60" s="38" t="s">
        <v>274</v>
      </c>
      <c r="B60" s="38" t="s">
        <v>279</v>
      </c>
      <c r="C60" s="38" t="s">
        <v>102</v>
      </c>
      <c r="D60" s="38" t="s">
        <v>14</v>
      </c>
      <c r="E60" s="38" t="s">
        <v>23</v>
      </c>
      <c r="F60" s="38" t="s">
        <v>264</v>
      </c>
      <c r="G60" s="38" t="s">
        <v>264</v>
      </c>
      <c r="H60" s="38" t="s">
        <v>274</v>
      </c>
      <c r="I60" s="38" t="s">
        <v>28</v>
      </c>
      <c r="J60" s="38" t="s">
        <v>122</v>
      </c>
      <c r="K60" s="38" t="s">
        <v>82</v>
      </c>
      <c r="L60" s="38" t="s">
        <v>30</v>
      </c>
      <c r="M60" s="38" t="s">
        <v>32</v>
      </c>
      <c r="N60" s="38" t="s">
        <v>276</v>
      </c>
      <c r="O60" s="38" t="s">
        <v>83</v>
      </c>
      <c r="P60" s="38"/>
      <c r="Q60" s="38" t="s">
        <v>92</v>
      </c>
      <c r="R60" s="38"/>
    </row>
    <row r="61" spans="1:18" x14ac:dyDescent="0.25">
      <c r="A61" s="38" t="s">
        <v>280</v>
      </c>
      <c r="B61" s="38" t="s">
        <v>281</v>
      </c>
      <c r="C61" s="38" t="s">
        <v>50</v>
      </c>
      <c r="D61" s="38" t="s">
        <v>14</v>
      </c>
      <c r="E61" s="38" t="s">
        <v>23</v>
      </c>
      <c r="F61" s="38" t="s">
        <v>264</v>
      </c>
      <c r="G61" s="38" t="s">
        <v>264</v>
      </c>
      <c r="H61" s="38" t="s">
        <v>280</v>
      </c>
      <c r="I61" s="38" t="s">
        <v>69</v>
      </c>
      <c r="J61" s="38" t="s">
        <v>282</v>
      </c>
      <c r="K61" s="38" t="s">
        <v>82</v>
      </c>
      <c r="L61" s="38" t="s">
        <v>37</v>
      </c>
      <c r="M61" s="38" t="s">
        <v>32</v>
      </c>
      <c r="N61" s="38" t="s">
        <v>52</v>
      </c>
      <c r="O61" s="38" t="s">
        <v>83</v>
      </c>
      <c r="P61" s="38"/>
      <c r="Q61" s="38" t="s">
        <v>71</v>
      </c>
      <c r="R61" s="38"/>
    </row>
    <row r="62" spans="1:18" x14ac:dyDescent="0.25">
      <c r="A62" s="38" t="s">
        <v>283</v>
      </c>
      <c r="B62" s="38" t="s">
        <v>232</v>
      </c>
      <c r="C62" s="38" t="s">
        <v>66</v>
      </c>
      <c r="D62" s="38" t="s">
        <v>14</v>
      </c>
      <c r="E62" s="38" t="s">
        <v>23</v>
      </c>
      <c r="F62" s="38" t="s">
        <v>264</v>
      </c>
      <c r="G62" s="38" t="s">
        <v>264</v>
      </c>
      <c r="H62" s="38" t="s">
        <v>283</v>
      </c>
      <c r="I62" s="38" t="s">
        <v>28</v>
      </c>
      <c r="J62" s="38" t="s">
        <v>130</v>
      </c>
      <c r="K62" s="38" t="s">
        <v>82</v>
      </c>
      <c r="L62" s="38" t="s">
        <v>37</v>
      </c>
      <c r="M62" s="38" t="s">
        <v>32</v>
      </c>
      <c r="N62" s="38" t="s">
        <v>284</v>
      </c>
      <c r="O62" s="38" t="s">
        <v>83</v>
      </c>
      <c r="P62" s="38"/>
      <c r="Q62" s="38" t="s">
        <v>65</v>
      </c>
      <c r="R62" s="38"/>
    </row>
    <row r="63" spans="1:18" x14ac:dyDescent="0.25">
      <c r="A63" s="38" t="s">
        <v>285</v>
      </c>
      <c r="B63" s="38" t="s">
        <v>177</v>
      </c>
      <c r="C63" s="38" t="s">
        <v>50</v>
      </c>
      <c r="D63" s="38" t="s">
        <v>14</v>
      </c>
      <c r="E63" s="38" t="s">
        <v>23</v>
      </c>
      <c r="F63" s="38" t="s">
        <v>264</v>
      </c>
      <c r="G63" s="38" t="s">
        <v>264</v>
      </c>
      <c r="H63" s="38" t="s">
        <v>285</v>
      </c>
      <c r="I63" s="38" t="s">
        <v>69</v>
      </c>
      <c r="J63" s="38" t="s">
        <v>116</v>
      </c>
      <c r="K63" s="38" t="s">
        <v>82</v>
      </c>
      <c r="L63" s="38" t="s">
        <v>37</v>
      </c>
      <c r="M63" s="38" t="s">
        <v>32</v>
      </c>
      <c r="N63" s="38" t="s">
        <v>52</v>
      </c>
      <c r="O63" s="38" t="s">
        <v>83</v>
      </c>
      <c r="P63" s="38"/>
      <c r="Q63" s="38" t="s">
        <v>65</v>
      </c>
      <c r="R63" s="38"/>
    </row>
    <row r="64" spans="1:18" x14ac:dyDescent="0.25">
      <c r="A64" s="38" t="s">
        <v>286</v>
      </c>
      <c r="B64" s="38" t="s">
        <v>177</v>
      </c>
      <c r="C64" s="38" t="s">
        <v>50</v>
      </c>
      <c r="D64" s="38" t="s">
        <v>14</v>
      </c>
      <c r="E64" s="38" t="s">
        <v>23</v>
      </c>
      <c r="F64" s="38" t="s">
        <v>264</v>
      </c>
      <c r="G64" s="38" t="s">
        <v>264</v>
      </c>
      <c r="H64" s="38" t="s">
        <v>286</v>
      </c>
      <c r="I64" s="38" t="s">
        <v>69</v>
      </c>
      <c r="J64" s="38" t="s">
        <v>116</v>
      </c>
      <c r="K64" s="38" t="s">
        <v>82</v>
      </c>
      <c r="L64" s="38" t="s">
        <v>37</v>
      </c>
      <c r="M64" s="38" t="s">
        <v>32</v>
      </c>
      <c r="N64" s="38" t="s">
        <v>52</v>
      </c>
      <c r="O64" s="38" t="s">
        <v>83</v>
      </c>
      <c r="P64" s="38"/>
      <c r="Q64" s="38" t="s">
        <v>65</v>
      </c>
      <c r="R64" s="38"/>
    </row>
    <row r="65" spans="1:18" x14ac:dyDescent="0.25">
      <c r="A65" s="38" t="s">
        <v>280</v>
      </c>
      <c r="B65" s="38" t="s">
        <v>140</v>
      </c>
      <c r="C65" s="38" t="s">
        <v>50</v>
      </c>
      <c r="D65" s="38" t="s">
        <v>14</v>
      </c>
      <c r="E65" s="38" t="s">
        <v>23</v>
      </c>
      <c r="F65" s="38" t="s">
        <v>264</v>
      </c>
      <c r="G65" s="38" t="s">
        <v>264</v>
      </c>
      <c r="H65" s="38" t="s">
        <v>280</v>
      </c>
      <c r="I65" s="38" t="s">
        <v>69</v>
      </c>
      <c r="J65" s="38" t="s">
        <v>133</v>
      </c>
      <c r="K65" s="38" t="s">
        <v>82</v>
      </c>
      <c r="L65" s="38" t="s">
        <v>37</v>
      </c>
      <c r="M65" s="38" t="s">
        <v>32</v>
      </c>
      <c r="N65" s="38" t="s">
        <v>52</v>
      </c>
      <c r="O65" s="38" t="s">
        <v>83</v>
      </c>
      <c r="P65" s="38"/>
      <c r="Q65" s="38" t="s">
        <v>71</v>
      </c>
      <c r="R65" s="38"/>
    </row>
    <row r="66" spans="1:18" x14ac:dyDescent="0.25">
      <c r="A66" s="38" t="s">
        <v>287</v>
      </c>
      <c r="B66" s="38" t="s">
        <v>124</v>
      </c>
      <c r="C66" s="38" t="s">
        <v>48</v>
      </c>
      <c r="D66" s="38" t="s">
        <v>14</v>
      </c>
      <c r="E66" s="38" t="s">
        <v>23</v>
      </c>
      <c r="F66" s="38" t="s">
        <v>288</v>
      </c>
      <c r="G66" s="38" t="s">
        <v>288</v>
      </c>
      <c r="H66" s="38" t="s">
        <v>287</v>
      </c>
      <c r="I66" s="38" t="s">
        <v>69</v>
      </c>
      <c r="J66" s="38" t="s">
        <v>51</v>
      </c>
      <c r="K66" s="38" t="s">
        <v>82</v>
      </c>
      <c r="L66" s="38" t="s">
        <v>70</v>
      </c>
      <c r="M66" s="38" t="s">
        <v>32</v>
      </c>
      <c r="N66" s="38" t="s">
        <v>289</v>
      </c>
      <c r="O66" s="38" t="s">
        <v>83</v>
      </c>
      <c r="P66" s="38" t="s">
        <v>95</v>
      </c>
      <c r="Q66" s="38"/>
      <c r="R66" s="38"/>
    </row>
    <row r="67" spans="1:18" x14ac:dyDescent="0.25">
      <c r="A67" s="38" t="s">
        <v>290</v>
      </c>
      <c r="B67" s="38" t="s">
        <v>205</v>
      </c>
      <c r="C67" s="38" t="s">
        <v>48</v>
      </c>
      <c r="D67" s="38" t="s">
        <v>14</v>
      </c>
      <c r="E67" s="38" t="s">
        <v>23</v>
      </c>
      <c r="F67" s="38" t="s">
        <v>288</v>
      </c>
      <c r="G67" s="38" t="s">
        <v>288</v>
      </c>
      <c r="H67" s="38" t="s">
        <v>290</v>
      </c>
      <c r="I67" s="38" t="s">
        <v>69</v>
      </c>
      <c r="J67" s="38" t="s">
        <v>291</v>
      </c>
      <c r="K67" s="38" t="s">
        <v>82</v>
      </c>
      <c r="L67" s="38" t="s">
        <v>37</v>
      </c>
      <c r="M67" s="38" t="s">
        <v>32</v>
      </c>
      <c r="N67" s="38" t="s">
        <v>52</v>
      </c>
      <c r="O67" s="38" t="s">
        <v>83</v>
      </c>
      <c r="P67" s="38"/>
      <c r="Q67" s="38" t="s">
        <v>71</v>
      </c>
      <c r="R67" s="38"/>
    </row>
    <row r="68" spans="1:18" x14ac:dyDescent="0.25">
      <c r="A68" s="38" t="s">
        <v>292</v>
      </c>
      <c r="B68" s="38" t="s">
        <v>293</v>
      </c>
      <c r="C68" s="38" t="s">
        <v>48</v>
      </c>
      <c r="D68" s="38" t="s">
        <v>14</v>
      </c>
      <c r="E68" s="38" t="s">
        <v>23</v>
      </c>
      <c r="F68" s="38" t="s">
        <v>288</v>
      </c>
      <c r="G68" s="38" t="s">
        <v>288</v>
      </c>
      <c r="H68" s="38" t="s">
        <v>292</v>
      </c>
      <c r="I68" s="38" t="s">
        <v>28</v>
      </c>
      <c r="J68" s="38" t="s">
        <v>294</v>
      </c>
      <c r="K68" s="38" t="s">
        <v>82</v>
      </c>
      <c r="L68" s="38" t="s">
        <v>37</v>
      </c>
      <c r="M68" s="38" t="s">
        <v>32</v>
      </c>
      <c r="N68" s="38" t="s">
        <v>295</v>
      </c>
      <c r="O68" s="38" t="s">
        <v>83</v>
      </c>
      <c r="P68" s="38"/>
      <c r="Q68" s="38" t="s">
        <v>65</v>
      </c>
      <c r="R68" s="38"/>
    </row>
    <row r="69" spans="1:18" x14ac:dyDescent="0.25">
      <c r="A69" s="38" t="s">
        <v>296</v>
      </c>
      <c r="B69" s="38" t="s">
        <v>136</v>
      </c>
      <c r="C69" s="38" t="s">
        <v>48</v>
      </c>
      <c r="D69" s="38" t="s">
        <v>14</v>
      </c>
      <c r="E69" s="38" t="s">
        <v>23</v>
      </c>
      <c r="F69" s="38" t="s">
        <v>288</v>
      </c>
      <c r="G69" s="38" t="s">
        <v>288</v>
      </c>
      <c r="H69" s="38" t="s">
        <v>296</v>
      </c>
      <c r="I69" s="38" t="s">
        <v>28</v>
      </c>
      <c r="J69" s="38" t="s">
        <v>297</v>
      </c>
      <c r="K69" s="38" t="s">
        <v>82</v>
      </c>
      <c r="L69" s="38" t="s">
        <v>37</v>
      </c>
      <c r="M69" s="38" t="s">
        <v>32</v>
      </c>
      <c r="N69" s="38" t="s">
        <v>295</v>
      </c>
      <c r="O69" s="38" t="s">
        <v>83</v>
      </c>
      <c r="P69" s="38"/>
      <c r="Q69" s="38" t="s">
        <v>65</v>
      </c>
      <c r="R69" s="38"/>
    </row>
    <row r="70" spans="1:18" x14ac:dyDescent="0.25">
      <c r="A70" s="38" t="s">
        <v>104</v>
      </c>
      <c r="B70" s="38" t="s">
        <v>109</v>
      </c>
      <c r="C70" s="38" t="s">
        <v>48</v>
      </c>
      <c r="D70" s="38" t="s">
        <v>14</v>
      </c>
      <c r="E70" s="38" t="s">
        <v>23</v>
      </c>
      <c r="F70" s="38" t="s">
        <v>288</v>
      </c>
      <c r="G70" s="38" t="s">
        <v>288</v>
      </c>
      <c r="H70" s="38" t="s">
        <v>104</v>
      </c>
      <c r="I70" s="38" t="s">
        <v>28</v>
      </c>
      <c r="J70" s="38" t="s">
        <v>298</v>
      </c>
      <c r="K70" s="38" t="s">
        <v>82</v>
      </c>
      <c r="L70" s="38" t="s">
        <v>70</v>
      </c>
      <c r="M70" s="38" t="s">
        <v>32</v>
      </c>
      <c r="N70" s="38" t="s">
        <v>299</v>
      </c>
      <c r="O70" s="38" t="s">
        <v>83</v>
      </c>
      <c r="P70" s="38" t="s">
        <v>56</v>
      </c>
      <c r="Q70" s="38"/>
      <c r="R70" s="38"/>
    </row>
    <row r="71" spans="1:18" x14ac:dyDescent="0.25">
      <c r="A71" s="38" t="s">
        <v>104</v>
      </c>
      <c r="B71" s="38" t="s">
        <v>279</v>
      </c>
      <c r="C71" s="38" t="s">
        <v>66</v>
      </c>
      <c r="D71" s="38" t="s">
        <v>14</v>
      </c>
      <c r="E71" s="38" t="s">
        <v>23</v>
      </c>
      <c r="F71" s="38" t="s">
        <v>288</v>
      </c>
      <c r="G71" s="38" t="s">
        <v>288</v>
      </c>
      <c r="H71" s="38" t="s">
        <v>104</v>
      </c>
      <c r="I71" s="38" t="s">
        <v>97</v>
      </c>
      <c r="J71" s="38" t="s">
        <v>38</v>
      </c>
      <c r="K71" s="38" t="s">
        <v>82</v>
      </c>
      <c r="L71" s="38" t="s">
        <v>70</v>
      </c>
      <c r="M71" s="38" t="s">
        <v>32</v>
      </c>
      <c r="N71" s="38" t="s">
        <v>300</v>
      </c>
      <c r="O71" s="38" t="s">
        <v>83</v>
      </c>
      <c r="P71" s="38" t="s">
        <v>56</v>
      </c>
      <c r="Q71" s="38"/>
      <c r="R71" s="38"/>
    </row>
    <row r="72" spans="1:18" x14ac:dyDescent="0.25">
      <c r="A72" s="38" t="s">
        <v>301</v>
      </c>
      <c r="B72" s="38" t="s">
        <v>279</v>
      </c>
      <c r="C72" s="38" t="s">
        <v>48</v>
      </c>
      <c r="D72" s="38" t="s">
        <v>14</v>
      </c>
      <c r="E72" s="38" t="s">
        <v>23</v>
      </c>
      <c r="F72" s="38" t="s">
        <v>288</v>
      </c>
      <c r="G72" s="38" t="s">
        <v>288</v>
      </c>
      <c r="H72" s="38" t="s">
        <v>301</v>
      </c>
      <c r="I72" s="38" t="s">
        <v>69</v>
      </c>
      <c r="J72" s="38" t="s">
        <v>51</v>
      </c>
      <c r="K72" s="38" t="s">
        <v>82</v>
      </c>
      <c r="L72" s="38" t="s">
        <v>70</v>
      </c>
      <c r="M72" s="38" t="s">
        <v>32</v>
      </c>
      <c r="N72" s="38" t="s">
        <v>302</v>
      </c>
      <c r="O72" s="38" t="s">
        <v>83</v>
      </c>
      <c r="P72" s="38" t="s">
        <v>57</v>
      </c>
      <c r="Q72" s="38"/>
      <c r="R72" s="38"/>
    </row>
    <row r="73" spans="1:18" x14ac:dyDescent="0.25">
      <c r="A73" s="38" t="s">
        <v>303</v>
      </c>
      <c r="B73" s="38" t="s">
        <v>132</v>
      </c>
      <c r="C73" s="38" t="s">
        <v>48</v>
      </c>
      <c r="D73" s="38" t="s">
        <v>14</v>
      </c>
      <c r="E73" s="38" t="s">
        <v>23</v>
      </c>
      <c r="F73" s="38" t="s">
        <v>304</v>
      </c>
      <c r="G73" s="38" t="s">
        <v>304</v>
      </c>
      <c r="H73" s="38" t="s">
        <v>303</v>
      </c>
      <c r="I73" s="38" t="s">
        <v>28</v>
      </c>
      <c r="J73" s="38" t="s">
        <v>305</v>
      </c>
      <c r="K73" s="38" t="s">
        <v>82</v>
      </c>
      <c r="L73" s="38" t="s">
        <v>70</v>
      </c>
      <c r="M73" s="38" t="s">
        <v>32</v>
      </c>
      <c r="N73" s="38" t="s">
        <v>306</v>
      </c>
      <c r="O73" s="38" t="s">
        <v>83</v>
      </c>
      <c r="P73" s="38" t="s">
        <v>60</v>
      </c>
      <c r="Q73" s="38"/>
      <c r="R73" s="38"/>
    </row>
    <row r="74" spans="1:18" x14ac:dyDescent="0.25">
      <c r="A74" s="38" t="s">
        <v>307</v>
      </c>
      <c r="B74" s="38" t="s">
        <v>109</v>
      </c>
      <c r="C74" s="38" t="s">
        <v>48</v>
      </c>
      <c r="D74" s="38" t="s">
        <v>14</v>
      </c>
      <c r="E74" s="38" t="s">
        <v>23</v>
      </c>
      <c r="F74" s="38" t="s">
        <v>304</v>
      </c>
      <c r="G74" s="38" t="s">
        <v>304</v>
      </c>
      <c r="H74" s="38" t="s">
        <v>301</v>
      </c>
      <c r="I74" s="38" t="s">
        <v>28</v>
      </c>
      <c r="J74" s="38" t="s">
        <v>51</v>
      </c>
      <c r="K74" s="38" t="s">
        <v>82</v>
      </c>
      <c r="L74" s="38" t="s">
        <v>70</v>
      </c>
      <c r="M74" s="38" t="s">
        <v>32</v>
      </c>
      <c r="N74" s="38" t="s">
        <v>308</v>
      </c>
      <c r="O74" s="38" t="s">
        <v>83</v>
      </c>
      <c r="P74" s="38" t="s">
        <v>57</v>
      </c>
      <c r="Q74" s="38"/>
      <c r="R74" s="38"/>
    </row>
    <row r="75" spans="1:18" x14ac:dyDescent="0.25">
      <c r="A75" s="38" t="s">
        <v>309</v>
      </c>
      <c r="B75" s="38" t="s">
        <v>310</v>
      </c>
      <c r="C75" s="38" t="s">
        <v>48</v>
      </c>
      <c r="D75" s="38" t="s">
        <v>14</v>
      </c>
      <c r="E75" s="38" t="s">
        <v>23</v>
      </c>
      <c r="F75" s="38" t="s">
        <v>304</v>
      </c>
      <c r="G75" s="38" t="s">
        <v>304</v>
      </c>
      <c r="H75" s="38" t="s">
        <v>309</v>
      </c>
      <c r="I75" s="38" t="s">
        <v>69</v>
      </c>
      <c r="J75" s="38" t="s">
        <v>311</v>
      </c>
      <c r="K75" s="38" t="s">
        <v>82</v>
      </c>
      <c r="L75" s="38" t="s">
        <v>30</v>
      </c>
      <c r="M75" s="38" t="s">
        <v>32</v>
      </c>
      <c r="N75" s="38" t="s">
        <v>312</v>
      </c>
      <c r="O75" s="38" t="s">
        <v>83</v>
      </c>
      <c r="P75" s="38"/>
      <c r="Q75" s="38" t="s">
        <v>65</v>
      </c>
      <c r="R75" s="38"/>
    </row>
    <row r="76" spans="1:18" x14ac:dyDescent="0.25">
      <c r="A76" s="38" t="s">
        <v>313</v>
      </c>
      <c r="B76" s="38" t="s">
        <v>314</v>
      </c>
      <c r="C76" s="38" t="s">
        <v>48</v>
      </c>
      <c r="D76" s="38" t="s">
        <v>14</v>
      </c>
      <c r="E76" s="38" t="s">
        <v>23</v>
      </c>
      <c r="F76" s="38" t="s">
        <v>304</v>
      </c>
      <c r="G76" s="38" t="s">
        <v>304</v>
      </c>
      <c r="H76" s="38" t="s">
        <v>313</v>
      </c>
      <c r="I76" s="38" t="s">
        <v>69</v>
      </c>
      <c r="J76" s="38" t="s">
        <v>315</v>
      </c>
      <c r="K76" s="38" t="s">
        <v>82</v>
      </c>
      <c r="L76" s="38" t="s">
        <v>30</v>
      </c>
      <c r="M76" s="38" t="s">
        <v>32</v>
      </c>
      <c r="N76" s="38" t="s">
        <v>312</v>
      </c>
      <c r="O76" s="38" t="s">
        <v>83</v>
      </c>
      <c r="P76" s="38"/>
      <c r="Q76" s="38" t="s">
        <v>65</v>
      </c>
      <c r="R76" s="38"/>
    </row>
    <row r="77" spans="1:18" x14ac:dyDescent="0.25">
      <c r="A77" s="38" t="s">
        <v>307</v>
      </c>
      <c r="B77" s="38" t="s">
        <v>279</v>
      </c>
      <c r="C77" s="38" t="s">
        <v>48</v>
      </c>
      <c r="D77" s="38" t="s">
        <v>14</v>
      </c>
      <c r="E77" s="38" t="s">
        <v>23</v>
      </c>
      <c r="F77" s="38" t="s">
        <v>304</v>
      </c>
      <c r="G77" s="38" t="s">
        <v>304</v>
      </c>
      <c r="H77" s="38" t="s">
        <v>301</v>
      </c>
      <c r="I77" s="38" t="s">
        <v>28</v>
      </c>
      <c r="J77" s="38" t="s">
        <v>51</v>
      </c>
      <c r="K77" s="38" t="s">
        <v>82</v>
      </c>
      <c r="L77" s="38" t="s">
        <v>70</v>
      </c>
      <c r="M77" s="38" t="s">
        <v>32</v>
      </c>
      <c r="N77" s="38" t="s">
        <v>308</v>
      </c>
      <c r="O77" s="38" t="s">
        <v>83</v>
      </c>
      <c r="P77" s="38" t="s">
        <v>57</v>
      </c>
      <c r="Q77" s="38"/>
      <c r="R77" s="38"/>
    </row>
    <row r="78" spans="1:18" x14ac:dyDescent="0.25">
      <c r="A78" s="38" t="s">
        <v>316</v>
      </c>
      <c r="B78" s="38" t="s">
        <v>123</v>
      </c>
      <c r="C78" s="38" t="s">
        <v>48</v>
      </c>
      <c r="D78" s="38" t="s">
        <v>14</v>
      </c>
      <c r="E78" s="38" t="s">
        <v>23</v>
      </c>
      <c r="F78" s="38" t="s">
        <v>304</v>
      </c>
      <c r="G78" s="38" t="s">
        <v>304</v>
      </c>
      <c r="H78" s="38" t="s">
        <v>316</v>
      </c>
      <c r="I78" s="38" t="s">
        <v>69</v>
      </c>
      <c r="J78" s="38" t="s">
        <v>51</v>
      </c>
      <c r="K78" s="38" t="s">
        <v>82</v>
      </c>
      <c r="L78" s="38" t="s">
        <v>37</v>
      </c>
      <c r="M78" s="38" t="s">
        <v>32</v>
      </c>
      <c r="N78" s="38" t="s">
        <v>52</v>
      </c>
      <c r="O78" s="38" t="s">
        <v>83</v>
      </c>
      <c r="P78" s="38"/>
      <c r="Q78" s="38" t="s">
        <v>71</v>
      </c>
      <c r="R78" s="38"/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"/>
  <sheetViews>
    <sheetView tabSelected="1" topLeftCell="C1" zoomScale="85" zoomScaleNormal="85" workbookViewId="0">
      <selection activeCell="G17" sqref="G17"/>
    </sheetView>
  </sheetViews>
  <sheetFormatPr defaultColWidth="9.140625" defaultRowHeight="15.75" x14ac:dyDescent="0.25"/>
  <cols>
    <col min="1" max="1" width="27.7109375" style="21" bestFit="1" customWidth="1"/>
    <col min="2" max="2" width="23.28515625" style="20" bestFit="1" customWidth="1"/>
    <col min="3" max="3" width="18.5703125" style="20" customWidth="1"/>
    <col min="4" max="4" width="29.140625" style="20" customWidth="1"/>
    <col min="5" max="5" width="17.5703125" style="20" bestFit="1" customWidth="1"/>
    <col min="6" max="6" width="16" style="21" bestFit="1" customWidth="1"/>
    <col min="7" max="7" width="23.42578125" style="20" bestFit="1" customWidth="1"/>
    <col min="8" max="8" width="12" style="20" bestFit="1" customWidth="1"/>
    <col min="9" max="9" width="13" style="23" customWidth="1"/>
    <col min="10" max="10" width="12.42578125" style="22" bestFit="1" customWidth="1"/>
    <col min="11" max="11" width="15.28515625" bestFit="1" customWidth="1"/>
    <col min="12" max="12" width="17.42578125" style="20" customWidth="1"/>
    <col min="13" max="13" width="19.85546875" style="21" bestFit="1" customWidth="1"/>
    <col min="14" max="14" width="10.42578125" style="22" bestFit="1" customWidth="1"/>
    <col min="15" max="16384" width="9.140625" style="20"/>
  </cols>
  <sheetData>
    <row r="1" spans="1:14" x14ac:dyDescent="0.25">
      <c r="A1" s="24" t="s">
        <v>24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45</v>
      </c>
      <c r="G1" s="32" t="s">
        <v>22</v>
      </c>
      <c r="H1" s="16" t="s">
        <v>27</v>
      </c>
      <c r="I1" s="16" t="s">
        <v>25</v>
      </c>
      <c r="J1" s="16" t="s">
        <v>29</v>
      </c>
      <c r="K1" s="16" t="s">
        <v>34</v>
      </c>
      <c r="L1" s="16" t="s">
        <v>35</v>
      </c>
      <c r="M1" s="28" t="s">
        <v>47</v>
      </c>
      <c r="N1" s="25" t="s">
        <v>54</v>
      </c>
    </row>
    <row r="2" spans="1:14" x14ac:dyDescent="0.25">
      <c r="A2" s="38" t="s">
        <v>143</v>
      </c>
      <c r="B2" s="38" t="s">
        <v>144</v>
      </c>
      <c r="C2" s="38" t="s">
        <v>48</v>
      </c>
      <c r="D2" s="38" t="s">
        <v>14</v>
      </c>
      <c r="E2" s="38" t="s">
        <v>6</v>
      </c>
      <c r="F2" s="38" t="s">
        <v>142</v>
      </c>
      <c r="G2" s="38" t="s">
        <v>143</v>
      </c>
      <c r="H2" s="38" t="s">
        <v>69</v>
      </c>
      <c r="I2" s="38" t="s">
        <v>145</v>
      </c>
      <c r="J2" s="38" t="s">
        <v>82</v>
      </c>
      <c r="K2" s="38" t="s">
        <v>30</v>
      </c>
      <c r="L2" s="38" t="s">
        <v>32</v>
      </c>
      <c r="M2" s="38"/>
      <c r="N2" s="36">
        <f ca="1">TODAY()-Table1[[#This Row],[Tickets Start Date]]</f>
        <v>77</v>
      </c>
    </row>
    <row r="3" spans="1:14" x14ac:dyDescent="0.25">
      <c r="A3" s="38" t="s">
        <v>328</v>
      </c>
      <c r="B3" s="38" t="s">
        <v>329</v>
      </c>
      <c r="C3" s="38" t="s">
        <v>141</v>
      </c>
      <c r="D3" s="38" t="s">
        <v>14</v>
      </c>
      <c r="E3" s="38" t="s">
        <v>6</v>
      </c>
      <c r="F3" s="38" t="s">
        <v>330</v>
      </c>
      <c r="G3" s="38" t="s">
        <v>331</v>
      </c>
      <c r="H3" s="38" t="s">
        <v>97</v>
      </c>
      <c r="I3" s="38" t="s">
        <v>122</v>
      </c>
      <c r="J3" s="38" t="s">
        <v>84</v>
      </c>
      <c r="K3" s="38" t="s">
        <v>30</v>
      </c>
      <c r="L3" s="38" t="s">
        <v>36</v>
      </c>
      <c r="M3" s="38"/>
      <c r="N3" s="36">
        <f ca="1">TODAY()-Table1[[#This Row],[Tickets Start Date]]</f>
        <v>38</v>
      </c>
    </row>
    <row r="4" spans="1:14" x14ac:dyDescent="0.25">
      <c r="A4" s="38" t="s">
        <v>326</v>
      </c>
      <c r="B4" s="38" t="s">
        <v>185</v>
      </c>
      <c r="C4" s="38" t="s">
        <v>66</v>
      </c>
      <c r="D4" s="38" t="s">
        <v>14</v>
      </c>
      <c r="E4" s="38" t="s">
        <v>6</v>
      </c>
      <c r="F4" s="38" t="s">
        <v>325</v>
      </c>
      <c r="G4" s="38" t="s">
        <v>326</v>
      </c>
      <c r="H4" s="38" t="s">
        <v>28</v>
      </c>
      <c r="I4" s="38"/>
      <c r="J4" s="38" t="s">
        <v>82</v>
      </c>
      <c r="K4" s="38" t="s">
        <v>70</v>
      </c>
      <c r="L4" s="38" t="s">
        <v>32</v>
      </c>
      <c r="M4" s="38" t="s">
        <v>502</v>
      </c>
      <c r="N4" s="36">
        <f ca="1">TODAY()-Table1[[#This Row],[Tickets Start Date]]</f>
        <v>17</v>
      </c>
    </row>
  </sheetData>
  <phoneticPr fontId="9" type="noConversion"/>
  <pageMargins left="0.7" right="0.7" top="0.75" bottom="0.75" header="0.3" footer="0.3"/>
  <pageSetup scale="62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Database</vt:lpstr>
      <vt:lpstr>This week</vt:lpstr>
      <vt:lpstr>Last week</vt:lpstr>
      <vt:lpstr>Pending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le</dc:creator>
  <cp:lastModifiedBy>Huynh</cp:lastModifiedBy>
  <cp:lastPrinted>2017-09-14T01:23:42Z</cp:lastPrinted>
  <dcterms:created xsi:type="dcterms:W3CDTF">2017-03-14T03:33:11Z</dcterms:created>
  <dcterms:modified xsi:type="dcterms:W3CDTF">2021-03-01T07:25:00Z</dcterms:modified>
</cp:coreProperties>
</file>