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arranz/Downloads/"/>
    </mc:Choice>
  </mc:AlternateContent>
  <xr:revisionPtr revIDLastSave="0" documentId="13_ncr:1_{0A21A916-53AC-B149-9289-A66563C949F5}" xr6:coauthVersionLast="45" xr6:coauthVersionMax="45" xr10:uidLastSave="{00000000-0000-0000-0000-000000000000}"/>
  <bookViews>
    <workbookView xWindow="0" yWindow="480" windowWidth="28800" windowHeight="17540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D121" i="1"/>
  <c r="D109" i="1"/>
  <c r="D130" i="1"/>
  <c r="D122" i="1"/>
  <c r="D134" i="1"/>
  <c r="D147" i="1"/>
  <c r="D141" i="1"/>
  <c r="D124" i="1"/>
  <c r="D110" i="1"/>
  <c r="D115" i="1"/>
  <c r="D95" i="1"/>
  <c r="D102" i="1"/>
  <c r="D96" i="1"/>
  <c r="D74" i="1"/>
  <c r="D82" i="1"/>
  <c r="D86" i="1"/>
  <c r="D90" i="1"/>
  <c r="D73" i="1"/>
  <c r="D16" i="1"/>
  <c r="D26" i="1"/>
  <c r="D34" i="1"/>
  <c r="D41" i="1"/>
  <c r="D46" i="1"/>
  <c r="D54" i="1"/>
  <c r="D68" i="1"/>
  <c r="D62" i="1"/>
  <c r="D3" i="1"/>
  <c r="D2" i="1"/>
  <c r="B16" i="3"/>
  <c r="B21" i="3"/>
</calcChain>
</file>

<file path=xl/sharedStrings.xml><?xml version="1.0" encoding="utf-8"?>
<sst xmlns="http://schemas.openxmlformats.org/spreadsheetml/2006/main" count="317" uniqueCount="187">
  <si>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</si>
  <si>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</si>
  <si>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</si>
  <si>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</si>
  <si>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</si>
  <si>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</si>
  <si>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</si>
  <si>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</si>
  <si>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</si>
  <si>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Exam AZ-300: Microsoft Azure Architect Technologies</t>
  </si>
  <si>
    <t>https://docs.microsoft.com/learn/certifications/exams/az-300</t>
  </si>
  <si>
    <t>Objective Domains</t>
  </si>
  <si>
    <t>Your Confidence Level</t>
  </si>
  <si>
    <t>Create and deploy apps (5-10%)</t>
  </si>
  <si>
    <t>Implement authentication and secure data (5-10%)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</si>
  <si>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</si>
  <si>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</si>
  <si>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</si>
  <si>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</si>
  <si>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</si>
  <si>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</si>
  <si>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</si>
  <si>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</si>
  <si>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</si>
  <si>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</si>
  <si>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</si>
  <si>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</si>
  <si>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</si>
  <si>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</si>
  <si>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</si>
  <si>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</si>
  <si>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</si>
  <si>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Analyze resource utilization and consumption</t>
  </si>
  <si>
    <t>No Idea</t>
  </si>
  <si>
    <t>visualize diagnostics data using Azure Monitor Workbooks</t>
  </si>
  <si>
    <t>Create and configure storage accounts</t>
  </si>
  <si>
    <t>generate shared access signature</t>
  </si>
  <si>
    <t>implement Azure AD authentication for storage</t>
  </si>
  <si>
    <t>install and use Azure Storage Explorer</t>
  </si>
  <si>
    <t>manage access keys</t>
  </si>
  <si>
    <t>monitor activity log by using Azure Monitor logs</t>
  </si>
  <si>
    <t>implement Azure storage replication</t>
  </si>
  <si>
    <t>implement Azure storage account failover</t>
  </si>
  <si>
    <t>configure high availability</t>
  </si>
  <si>
    <t>implement dedicated hosts</t>
  </si>
  <si>
    <t>configure location of new VMs</t>
  </si>
  <si>
    <t>configure VHD template</t>
  </si>
  <si>
    <t>deploy from template</t>
  </si>
  <si>
    <t>save a deployment as an Azure Resource Manager template</t>
  </si>
  <si>
    <t>Create connectivity between virtual networks</t>
  </si>
  <si>
    <t>verify virtual network connectivity</t>
  </si>
  <si>
    <t>Implement and manage virtual networking</t>
  </si>
  <si>
    <t>create and configure Network Security Groups and Application Security Groups</t>
  </si>
  <si>
    <t>add custom domains</t>
  </si>
  <si>
    <t>configure self-service password reset</t>
  </si>
  <si>
    <t>implement conditional access policies</t>
  </si>
  <si>
    <t>manage multiple directories</t>
  </si>
  <si>
    <t>perform an access review</t>
  </si>
  <si>
    <t>Implement and manage hybrid identities</t>
  </si>
  <si>
    <t>install and configure Azure AD Connect</t>
  </si>
  <si>
    <t>manage and troubleshoot Azure AD Connect</t>
  </si>
  <si>
    <t>troubleshoot password sync and writeback</t>
  </si>
  <si>
    <t>Implement solutions that use virtual machines (VM)</t>
  </si>
  <si>
    <t>provision VMs</t>
  </si>
  <si>
    <t>create Azure Resource Manager templates</t>
  </si>
  <si>
    <t>configure Azure Disk Encryption for VMs</t>
  </si>
  <si>
    <t>implement Azure Backup for VMs</t>
  </si>
  <si>
    <t>Migrate servers to Azure</t>
  </si>
  <si>
    <t>migrate servers using Azure Migrate</t>
  </si>
  <si>
    <t>configure storage</t>
  </si>
  <si>
    <t>Configure serverless computing</t>
  </si>
  <si>
    <t>create and manage objects</t>
  </si>
  <si>
    <t>manage a Logic App resource</t>
  </si>
  <si>
    <t>manage Azure Function app settings</t>
  </si>
  <si>
    <t>manage Event Grid</t>
  </si>
  <si>
    <t>manage Service Bus</t>
  </si>
  <si>
    <t>Implement application load balancing</t>
  </si>
  <si>
    <t>configure application gateway</t>
  </si>
  <si>
    <t>configure Azure Front Door service</t>
  </si>
  <si>
    <t>configure Azure Traffic Manager</t>
  </si>
  <si>
    <t>create and configure Azure VPN Gateway</t>
  </si>
  <si>
    <t>create and configure site to site VPN</t>
  </si>
  <si>
    <t>configure Virtual WAN</t>
  </si>
  <si>
    <t>configure user accounts for MFA</t>
  </si>
  <si>
    <t>configure fraud alerts</t>
  </si>
  <si>
    <t>configure bypass options</t>
  </si>
  <si>
    <t>configure trusted IPs</t>
  </si>
  <si>
    <t>configure verification methods</t>
  </si>
  <si>
    <t>create a custom role</t>
  </si>
  <si>
    <t>configure access to Azure resources by assigning roles</t>
  </si>
  <si>
    <t>configure management access to Azure</t>
  </si>
  <si>
    <t>troubleshoot RBAC</t>
  </si>
  <si>
    <t>Create web apps by using PaaS</t>
  </si>
  <si>
    <t>create documentation for the API</t>
  </si>
  <si>
    <t>create an App Service background task by using WebJobs</t>
  </si>
  <si>
    <t>enable diagnostics logging</t>
  </si>
  <si>
    <t>Design and develop apps that run in containers</t>
  </si>
  <si>
    <t>configure diagnostic settings on resources</t>
  </si>
  <si>
    <t>create an Azure Kubernetes Service</t>
  </si>
  <si>
    <t>publish an image to the Azure Container Registry</t>
  </si>
  <si>
    <t>implement an application that runs on an Azure Container Instance</t>
  </si>
  <si>
    <t>manage container settings by using code</t>
  </si>
  <si>
    <t>Implement authentication</t>
  </si>
  <si>
    <t>implement authentication by using certificates, forms-based authentication, tokens, or Windows-integrated authentication</t>
  </si>
  <si>
    <t>implement multi-factor authentication by using Azure AD</t>
  </si>
  <si>
    <t>implement OAuth2 authentication</t>
  </si>
  <si>
    <t>Implement secure data solutions</t>
  </si>
  <si>
    <t>encrypt and decrypt data at rest and in transit</t>
  </si>
  <si>
    <t>encrypt data with Always Encrypted</t>
  </si>
  <si>
    <t>create, read, update, and delete keys, secrets, and certificates by using the KeyVault API</t>
  </si>
  <si>
    <t>Develop solutions that use Cosmos DB storage</t>
  </si>
  <si>
    <t>create, read, update, and delete data by using appropriate APIs</t>
  </si>
  <si>
    <t>implement partitioning schemes</t>
  </si>
  <si>
    <t>set the appropriate consistency level for operations</t>
  </si>
  <si>
    <t>Develop solutions that use a relational database</t>
  </si>
  <si>
    <t>provision and configure relational databases</t>
  </si>
  <si>
    <t>configure elastic pools for Azure SQL Database</t>
  </si>
  <si>
    <t>implement Azure SQL Database managed instances</t>
  </si>
  <si>
    <t>create, read, update, and delete data tables by using code</t>
  </si>
  <si>
    <t>Configure a message-based integration architecture</t>
  </si>
  <si>
    <t>configure queries across multiple products</t>
  </si>
  <si>
    <t>Develop for autoscaling</t>
  </si>
  <si>
    <t>implement code that addresses transient state</t>
  </si>
  <si>
    <t>Self-Assessment Categories</t>
  </si>
  <si>
    <t>Values</t>
  </si>
  <si>
    <t>Know Well</t>
  </si>
  <si>
    <t>Know a Little</t>
  </si>
  <si>
    <t>Deploy and configure infrastructure (40-45%)</t>
  </si>
  <si>
    <t>create baseline for resources</t>
  </si>
  <si>
    <t>create and test alerts</t>
  </si>
  <si>
    <t>analyze alerts across subscription</t>
  </si>
  <si>
    <t>analyze metrics across subscription</t>
  </si>
  <si>
    <t>create action groups</t>
  </si>
  <si>
    <t>monitor for unused resources</t>
  </si>
  <si>
    <t>monitor spend</t>
  </si>
  <si>
    <t>report on spend</t>
  </si>
  <si>
    <t>utilize Log Search query functions</t>
  </si>
  <si>
    <t>view alerts in Azure Monitor logs</t>
  </si>
  <si>
    <t>configure network access to the storage account</t>
  </si>
  <si>
    <t>create and configure storage account</t>
  </si>
  <si>
    <t>Create and configure a VM for Windows and Linux</t>
  </si>
  <si>
    <t>configure monitoring</t>
  </si>
  <si>
    <t>configure networking</t>
  </si>
  <si>
    <t>configure virtual machine size</t>
  </si>
  <si>
    <t>deploy and configure scale sets</t>
  </si>
  <si>
    <t>Automate deployment of VMs</t>
  </si>
  <si>
    <t>modify Azure Resource Manager template</t>
  </si>
  <si>
    <t>deploy Windows and Linux VMs</t>
  </si>
  <si>
    <t>create and configure Vnet peering</t>
  </si>
  <si>
    <t>create and configure Vnet to Vnet connections</t>
  </si>
  <si>
    <t>create virtual network gateway</t>
  </si>
  <si>
    <t>configure private IP addressing</t>
  </si>
  <si>
    <t>configure public IP addresses</t>
  </si>
  <si>
    <t>create and configure network routes</t>
  </si>
  <si>
    <t>create and configure network interface</t>
  </si>
  <si>
    <t>create and configure subnets</t>
  </si>
  <si>
    <t>create and configure virtual network</t>
  </si>
  <si>
    <t>Manage Azure Active Directory</t>
  </si>
  <si>
    <t>configure Azure AD Identity Protection</t>
  </si>
  <si>
    <t>configure Azure AD Join</t>
  </si>
  <si>
    <t>configure federation</t>
  </si>
  <si>
    <t>configure single sign-on</t>
  </si>
  <si>
    <t>Develop for the cloud and for Azure storage (15-20%)</t>
  </si>
  <si>
    <t>configure an app or service to send emails</t>
  </si>
  <si>
    <t>configure Event Grid</t>
  </si>
  <si>
    <t>configure the Azure Relay service</t>
  </si>
  <si>
    <t>create and configure a Notification Hub</t>
  </si>
  <si>
    <t>create and configure an Event Hub</t>
  </si>
  <si>
    <t>create and configure a Service Bus</t>
  </si>
  <si>
    <t>implement autoscaling rules and patterns (schedule, operational/system metrics)</t>
  </si>
  <si>
    <t>implement code that addresses singleton application instances</t>
  </si>
  <si>
    <t>create an Azure app service Web App</t>
  </si>
  <si>
    <t>create an App Service Web App for Containers</t>
  </si>
  <si>
    <t>create a container image by using a Dockerfile</t>
  </si>
  <si>
    <t>implement Managed Identities for Azure resources Service Principal authentication</t>
  </si>
  <si>
    <t>implement Azure Confidential Compute</t>
  </si>
  <si>
    <t>implement SSL/TLS communications</t>
  </si>
  <si>
    <t>Implement workloads and security (25-30%)</t>
  </si>
  <si>
    <t>Integrate on premises network with Azure virtual network</t>
  </si>
  <si>
    <t>configure ExpressRoute</t>
  </si>
  <si>
    <t>verify on premises connectivity</t>
  </si>
  <si>
    <t>troubleshoot on premises connectivity with Azure</t>
  </si>
  <si>
    <t>Implement multi factor authentication</t>
  </si>
  <si>
    <t>Manage role-based access control</t>
  </si>
  <si>
    <t>implement Azure Policies</t>
  </si>
  <si>
    <t>assign RBAC Roles</t>
  </si>
  <si>
    <t>Self Assessment last updated May 4,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</si>
</sst>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3" fillId="0" borderId="0" xfId="5"/>
    <xf numFmtId="10" fontId="6" fillId="0" borderId="0" xfId="0" applyNumberFormat="1" applyFont="1"/>
    <xf numFmtId="0" fontId="8" fillId="5" borderId="0" xfId="0" applyFont="1" applyFill="1"/>
    <xf numFmtId="10" fontId="9" fillId="5" borderId="0" xfId="0" applyNumberFormat="1" applyFont="1" applyFill="1"/>
    <xf numFmtId="0" fontId="10" fillId="5" borderId="0" xfId="0" applyFont="1" applyFill="1"/>
    <xf numFmtId="0" fontId="11" fillId="5" borderId="0" xfId="0" applyFont="1" applyFill="1"/>
    <xf numFmtId="0" fontId="12" fillId="0" borderId="0" xfId="0" applyFont="1"/>
    <xf numFmtId="0" fontId="13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Border="1"/>
    <xf numFmtId="0" fontId="6" fillId="0" borderId="0" xfId="0" applyFont="1" applyBorder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13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learn/certifications/exams/az-300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6"/>
  <sheetViews>
    <sheetView tabSelected="1" workbookViewId="0">
      <selection activeCell="A37" sqref="A37"/>
    </sheetView>
  </sheetViews>
  <sheetFormatPr baseColWidth="10" defaultColWidth="8.83203125" defaultRowHeight="16" x14ac:dyDescent="0.2"/>
  <cols>
    <col min="1" max="1" width="52.1640625" customWidth="1"/>
    <col min="2" max="2" width="19.1640625" bestFit="1" customWidth="1"/>
    <col min="3" max="3" width="16.5" customWidth="1"/>
    <col min="4" max="4" width="24.6640625" bestFit="1" customWidth="1"/>
  </cols>
  <sheetData>
    <row r="1" spans="1:2" ht="19" x14ac:dyDescent="0.25">
      <c r="A1" s="5" t="s">
        <v>0</v>
      </c>
    </row>
    <row r="2" spans="1:2" x14ac:dyDescent="0.2">
      <c r="A2" s="1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s="1" t="s">
        <v>7</v>
      </c>
    </row>
    <row r="10" spans="1:2" x14ac:dyDescent="0.2">
      <c r="A10" t="s">
        <v>8</v>
      </c>
    </row>
    <row r="12" spans="1:2" s="7" customFormat="1" ht="21" x14ac:dyDescent="0.25">
      <c r="A12" s="15" t="s">
        <v>9</v>
      </c>
    </row>
    <row r="13" spans="1:2" x14ac:dyDescent="0.2">
      <c r="A13" s="9" t="s">
        <v>10</v>
      </c>
    </row>
    <row r="15" spans="1:2" x14ac:dyDescent="0.2">
      <c r="A15" s="14" t="s">
        <v>11</v>
      </c>
      <c r="B15" s="14" t="s">
        <v>12</v>
      </c>
    </row>
    <row r="16" spans="1:2" ht="21" x14ac:dyDescent="0.25">
      <c r="A16" s="6" t="s">
        <v>127</v>
      </c>
      <c r="B16" s="8">
        <f>'Self Assessment'!D2</f>
        <v>0</v>
      </c>
    </row>
    <row r="17" spans="1:4" ht="21" x14ac:dyDescent="0.25">
      <c r="A17" s="6" t="s">
        <v>162</v>
      </c>
      <c r="B17" s="8">
        <f>'Self Assessment'!D73</f>
        <v>0</v>
      </c>
    </row>
    <row r="18" spans="1:4" ht="21" x14ac:dyDescent="0.25">
      <c r="A18" s="6" t="s">
        <v>13</v>
      </c>
      <c r="B18" s="8">
        <f>'Self Assessment'!D95</f>
        <v>0</v>
      </c>
    </row>
    <row r="19" spans="1:4" ht="21" x14ac:dyDescent="0.25">
      <c r="A19" s="6" t="s">
        <v>14</v>
      </c>
      <c r="B19" s="8">
        <f>'Self Assessment'!D109</f>
        <v>0</v>
      </c>
    </row>
    <row r="20" spans="1:4" ht="21" x14ac:dyDescent="0.25">
      <c r="A20" s="6" t="s">
        <v>177</v>
      </c>
      <c r="B20" s="8">
        <f>'Self Assessment'!D121</f>
        <v>0</v>
      </c>
    </row>
    <row r="21" spans="1:4" ht="26" x14ac:dyDescent="0.3">
      <c r="A21" s="11" t="s">
        <v>15</v>
      </c>
      <c r="B21" s="12">
        <f>SUM(B16:B20)/5</f>
        <v>0</v>
      </c>
    </row>
    <row r="23" spans="1:4" ht="21" x14ac:dyDescent="0.25">
      <c r="A23" s="6" t="s">
        <v>16</v>
      </c>
    </row>
    <row r="24" spans="1:4" x14ac:dyDescent="0.2">
      <c r="A24" s="1" t="s">
        <v>17</v>
      </c>
      <c r="D24" s="9" t="s">
        <v>18</v>
      </c>
    </row>
    <row r="25" spans="1:4" x14ac:dyDescent="0.2">
      <c r="A25" s="1" t="s">
        <v>19</v>
      </c>
      <c r="D25" s="9" t="s">
        <v>20</v>
      </c>
    </row>
    <row r="27" spans="1:4" ht="21" x14ac:dyDescent="0.25">
      <c r="A27" s="15" t="s">
        <v>21</v>
      </c>
    </row>
    <row r="28" spans="1:4" x14ac:dyDescent="0.2">
      <c r="A28" t="s">
        <v>22</v>
      </c>
    </row>
    <row r="29" spans="1:4" x14ac:dyDescent="0.2">
      <c r="A29" s="9" t="s">
        <v>23</v>
      </c>
    </row>
    <row r="31" spans="1:4" ht="21" x14ac:dyDescent="0.25">
      <c r="A31" s="15" t="s">
        <v>24</v>
      </c>
    </row>
    <row r="32" spans="1:4" x14ac:dyDescent="0.2">
      <c r="A32" t="s">
        <v>25</v>
      </c>
    </row>
    <row r="33" spans="1:1" x14ac:dyDescent="0.2">
      <c r="A33" s="9" t="s">
        <v>26</v>
      </c>
    </row>
    <row r="34" spans="1:1" x14ac:dyDescent="0.2">
      <c r="A34" t="s">
        <v>27</v>
      </c>
    </row>
    <row r="36" spans="1:1" x14ac:dyDescent="0.2">
      <c r="A36" s="16" t="s">
        <v>186</v>
      </c>
    </row>
  </sheetData>
  <conditionalFormatting sqref="B16:B18 B20">
    <cfRule type="cellIs" dxfId="131" priority="9" operator="greaterThan">
      <formula>0.7</formula>
    </cfRule>
  </conditionalFormatting>
  <conditionalFormatting sqref="B16:B18 B20">
    <cfRule type="cellIs" dxfId="130" priority="8" operator="lessThan">
      <formula>0.5</formula>
    </cfRule>
  </conditionalFormatting>
  <conditionalFormatting sqref="B16:B18 B20">
    <cfRule type="cellIs" dxfId="129" priority="7" operator="between">
      <formula>0.5</formula>
      <formula>0.7</formula>
    </cfRule>
  </conditionalFormatting>
  <conditionalFormatting sqref="B21">
    <cfRule type="cellIs" dxfId="128" priority="6" operator="greaterThan">
      <formula>0.7</formula>
    </cfRule>
  </conditionalFormatting>
  <conditionalFormatting sqref="B21">
    <cfRule type="cellIs" dxfId="127" priority="5" operator="lessThan">
      <formula>0.5</formula>
    </cfRule>
  </conditionalFormatting>
  <conditionalFormatting sqref="B21">
    <cfRule type="cellIs" dxfId="126" priority="4" operator="between">
      <formula>0.5</formula>
      <formula>0.7</formula>
    </cfRule>
  </conditionalFormatting>
  <conditionalFormatting sqref="B19">
    <cfRule type="cellIs" dxfId="125" priority="3" operator="greaterThan">
      <formula>0.7</formula>
    </cfRule>
  </conditionalFormatting>
  <conditionalFormatting sqref="B19">
    <cfRule type="cellIs" dxfId="124" priority="2" operator="lessThan">
      <formula>0.5</formula>
    </cfRule>
  </conditionalFormatting>
  <conditionalFormatting sqref="B19">
    <cfRule type="cellIs" dxfId="123" priority="1" operator="between">
      <formula>0.5</formula>
      <formula>0.7</formula>
    </cfRule>
  </conditionalFormatting>
  <hyperlinks>
    <hyperlink ref="D24" r:id="rId1" xr:uid="{470DAEA5-C47D-491F-9E24-1E43DFA9EFD7}"/>
    <hyperlink ref="D25" r:id="rId2" xr:uid="{396BD43E-AF22-4B9C-ADA7-296C6B829854}"/>
    <hyperlink ref="A13" r:id="rId3" xr:uid="{CB6A730D-CADC-4D81-A386-03507FD20A50}"/>
    <hyperlink ref="A29" r:id="rId4" xr:uid="{EC9B1DA3-DF0D-4250-A575-BC51343EDE01}"/>
    <hyperlink ref="A33" r:id="rId5" xr:uid="{9138F825-67CB-41CE-B3B4-CACDC89942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3"/>
  <sheetViews>
    <sheetView topLeftCell="A119" workbookViewId="0">
      <selection activeCell="D109" sqref="D109"/>
    </sheetView>
  </sheetViews>
  <sheetFormatPr baseColWidth="10" defaultColWidth="11" defaultRowHeight="21" x14ac:dyDescent="0.25"/>
  <cols>
    <col min="1" max="1" width="19.1640625" style="6" customWidth="1"/>
    <col min="2" max="2" width="20.6640625" style="7" customWidth="1"/>
    <col min="3" max="3" width="78.33203125" style="19" customWidth="1"/>
    <col min="4" max="4" width="15.5" bestFit="1" customWidth="1"/>
  </cols>
  <sheetData>
    <row r="1" spans="1:4" s="13" customFormat="1" ht="19" x14ac:dyDescent="0.25">
      <c r="A1" s="13" t="s">
        <v>28</v>
      </c>
      <c r="B1" s="13" t="s">
        <v>29</v>
      </c>
      <c r="C1" s="13" t="s">
        <v>30</v>
      </c>
      <c r="D1" s="13" t="s">
        <v>31</v>
      </c>
    </row>
    <row r="2" spans="1:4" s="6" customFormat="1" x14ac:dyDescent="0.25">
      <c r="A2" s="6" t="s">
        <v>127</v>
      </c>
      <c r="B2" s="7"/>
      <c r="C2" s="19"/>
      <c r="D2" s="10">
        <f>SUM(D3:D72)/9</f>
        <v>0</v>
      </c>
    </row>
    <row r="3" spans="1:4" s="7" customFormat="1" x14ac:dyDescent="0.25">
      <c r="A3" s="6"/>
      <c r="B3" s="7" t="s">
        <v>32</v>
      </c>
      <c r="C3" s="19"/>
      <c r="D3" s="8">
        <f>(VLOOKUP(D4,List_Categories,2,FALSE)+VLOOKUP(D5,List_Categories,2,FALSE)+VLOOKUP(D6,List_Categories,2,FALSE)+VLOOKUP(D7,List_Categories,2,FALSE)+VLOOKUP(D8,List_Categories,2,FALSE)+VLOOKUP(D9,List_Categories,2,FALSE)+VLOOKUP(D10,List_Categories,2,FALSE)+VLOOKUP(D11,List_Categories,2,FALSE)+VLOOKUP(D12,List_Categories,2,FALSE)+VLOOKUP(D13,List_Categories,2,FALSE)+VLOOKUP(D14,List_Categories,2,FALSE)+VLOOKUP(D15,List_Categories,2,FALSE))/12</f>
        <v>0</v>
      </c>
    </row>
    <row r="4" spans="1:4" x14ac:dyDescent="0.25">
      <c r="C4" s="19" t="s">
        <v>97</v>
      </c>
      <c r="D4" t="s">
        <v>33</v>
      </c>
    </row>
    <row r="5" spans="1:4" x14ac:dyDescent="0.25">
      <c r="C5" s="19" t="s">
        <v>128</v>
      </c>
      <c r="D5" t="s">
        <v>33</v>
      </c>
    </row>
    <row r="6" spans="1:4" x14ac:dyDescent="0.25">
      <c r="C6" s="19" t="s">
        <v>129</v>
      </c>
      <c r="D6" t="s">
        <v>33</v>
      </c>
    </row>
    <row r="7" spans="1:4" x14ac:dyDescent="0.25">
      <c r="C7" s="19" t="s">
        <v>130</v>
      </c>
      <c r="D7" t="s">
        <v>33</v>
      </c>
    </row>
    <row r="8" spans="1:4" x14ac:dyDescent="0.25">
      <c r="C8" s="19" t="s">
        <v>131</v>
      </c>
      <c r="D8" t="s">
        <v>33</v>
      </c>
    </row>
    <row r="9" spans="1:4" x14ac:dyDescent="0.25">
      <c r="C9" s="19" t="s">
        <v>132</v>
      </c>
      <c r="D9" t="s">
        <v>33</v>
      </c>
    </row>
    <row r="10" spans="1:4" x14ac:dyDescent="0.25">
      <c r="C10" s="19" t="s">
        <v>133</v>
      </c>
      <c r="D10" t="s">
        <v>33</v>
      </c>
    </row>
    <row r="11" spans="1:4" x14ac:dyDescent="0.25">
      <c r="C11" s="19" t="s">
        <v>134</v>
      </c>
      <c r="D11" t="s">
        <v>33</v>
      </c>
    </row>
    <row r="12" spans="1:4" x14ac:dyDescent="0.25">
      <c r="C12" s="19" t="s">
        <v>135</v>
      </c>
      <c r="D12" t="s">
        <v>33</v>
      </c>
    </row>
    <row r="13" spans="1:4" x14ac:dyDescent="0.25">
      <c r="C13" s="19" t="s">
        <v>136</v>
      </c>
      <c r="D13" t="s">
        <v>33</v>
      </c>
    </row>
    <row r="14" spans="1:4" x14ac:dyDescent="0.25">
      <c r="C14" s="19" t="s">
        <v>137</v>
      </c>
      <c r="D14" t="s">
        <v>33</v>
      </c>
    </row>
    <row r="15" spans="1:4" x14ac:dyDescent="0.25">
      <c r="C15" s="20" t="s">
        <v>34</v>
      </c>
      <c r="D15" t="s">
        <v>33</v>
      </c>
    </row>
    <row r="16" spans="1:4" s="17" customFormat="1" x14ac:dyDescent="0.25">
      <c r="A16" s="21"/>
      <c r="B16" s="7" t="s">
        <v>35</v>
      </c>
      <c r="C16" s="20"/>
      <c r="D16" s="8">
        <f>(VLOOKUP(D17,List_Categories,2,FALSE)+VLOOKUP(D18,List_Categories,2,FALSE)+VLOOKUP(D19,List_Categories,2,FALSE)+VLOOKUP(D20,List_Categories,2,FALSE)+VLOOKUP(D21,List_Categories,2,FALSE)+VLOOKUP(D22,List_Categories,2,FALSE)+VLOOKUP(D23,List_Categories,2,FALSE)+VLOOKUP(D24,List_Categories,2,FALSE)+VLOOKUP(D25,List_Categories,2,FALSE))/9</f>
        <v>0</v>
      </c>
    </row>
    <row r="17" spans="1:4" x14ac:dyDescent="0.25">
      <c r="C17" s="19" t="s">
        <v>138</v>
      </c>
      <c r="D17" t="s">
        <v>33</v>
      </c>
    </row>
    <row r="18" spans="1:4" x14ac:dyDescent="0.25">
      <c r="C18" s="19" t="s">
        <v>139</v>
      </c>
      <c r="D18" t="s">
        <v>33</v>
      </c>
    </row>
    <row r="19" spans="1:4" x14ac:dyDescent="0.25">
      <c r="C19" s="19" t="s">
        <v>36</v>
      </c>
      <c r="D19" t="s">
        <v>33</v>
      </c>
    </row>
    <row r="20" spans="1:4" x14ac:dyDescent="0.25">
      <c r="C20" s="19" t="s">
        <v>37</v>
      </c>
      <c r="D20" t="s">
        <v>33</v>
      </c>
    </row>
    <row r="21" spans="1:4" x14ac:dyDescent="0.25">
      <c r="C21" s="19" t="s">
        <v>38</v>
      </c>
      <c r="D21" t="s">
        <v>33</v>
      </c>
    </row>
    <row r="22" spans="1:4" x14ac:dyDescent="0.25">
      <c r="C22" s="19" t="s">
        <v>39</v>
      </c>
      <c r="D22" t="s">
        <v>33</v>
      </c>
    </row>
    <row r="23" spans="1:4" x14ac:dyDescent="0.25">
      <c r="C23" s="19" t="s">
        <v>40</v>
      </c>
      <c r="D23" t="s">
        <v>33</v>
      </c>
    </row>
    <row r="24" spans="1:4" x14ac:dyDescent="0.25">
      <c r="C24" s="19" t="s">
        <v>41</v>
      </c>
      <c r="D24" t="s">
        <v>33</v>
      </c>
    </row>
    <row r="25" spans="1:4" x14ac:dyDescent="0.25">
      <c r="C25" s="19" t="s">
        <v>42</v>
      </c>
      <c r="D25" t="s">
        <v>33</v>
      </c>
    </row>
    <row r="26" spans="1:4" s="7" customFormat="1" x14ac:dyDescent="0.25">
      <c r="A26" s="6"/>
      <c r="B26" s="7" t="s">
        <v>140</v>
      </c>
      <c r="C26" s="19"/>
      <c r="D26" s="8">
        <f>(VLOOKUP(D27,List_Categories,2,FALSE)+VLOOKUP(D28,List_Categories,2,FALSE)+VLOOKUP(D29,List_Categories,2,FALSE)+VLOOKUP(D30,List_Categories,2,FALSE)+VLOOKUP(D31,List_Categories,2,FALSE)+VLOOKUP(D32,List_Categories,2,FALSE)+VLOOKUP(D33,List_Categories,2,FALSE))/7</f>
        <v>0</v>
      </c>
    </row>
    <row r="27" spans="1:4" x14ac:dyDescent="0.25">
      <c r="C27" s="19" t="s">
        <v>43</v>
      </c>
      <c r="D27" t="s">
        <v>33</v>
      </c>
    </row>
    <row r="28" spans="1:4" x14ac:dyDescent="0.25">
      <c r="C28" s="19" t="s">
        <v>141</v>
      </c>
      <c r="D28" t="s">
        <v>33</v>
      </c>
    </row>
    <row r="29" spans="1:4" x14ac:dyDescent="0.25">
      <c r="C29" s="19" t="s">
        <v>142</v>
      </c>
      <c r="D29" t="s">
        <v>33</v>
      </c>
    </row>
    <row r="30" spans="1:4" x14ac:dyDescent="0.25">
      <c r="C30" s="19" t="s">
        <v>69</v>
      </c>
      <c r="D30" t="s">
        <v>33</v>
      </c>
    </row>
    <row r="31" spans="1:4" s="7" customFormat="1" x14ac:dyDescent="0.25">
      <c r="A31" s="6"/>
      <c r="C31" s="19" t="s">
        <v>143</v>
      </c>
      <c r="D31" t="s">
        <v>33</v>
      </c>
    </row>
    <row r="32" spans="1:4" x14ac:dyDescent="0.25">
      <c r="C32" s="19" t="s">
        <v>44</v>
      </c>
      <c r="D32" t="s">
        <v>33</v>
      </c>
    </row>
    <row r="33" spans="2:4" x14ac:dyDescent="0.25">
      <c r="C33" s="19" t="s">
        <v>144</v>
      </c>
      <c r="D33" t="s">
        <v>33</v>
      </c>
    </row>
    <row r="34" spans="2:4" x14ac:dyDescent="0.25">
      <c r="B34" s="7" t="s">
        <v>145</v>
      </c>
      <c r="D34" s="8">
        <f>(VLOOKUP(D35,List_Categories,2,FALSE)+VLOOKUP(D36,List_Categories,2,FALSE)+VLOOKUP(D37,List_Categories,2,FALSE)+VLOOKUP(D38,List_Categories,2,FALSE)+VLOOKUP(D39,List_Categories,2,FALSE)+VLOOKUP(D40,List_Categories,2,FALSE))/6</f>
        <v>0</v>
      </c>
    </row>
    <row r="35" spans="2:4" x14ac:dyDescent="0.25">
      <c r="C35" s="19" t="s">
        <v>146</v>
      </c>
      <c r="D35" t="s">
        <v>33</v>
      </c>
    </row>
    <row r="36" spans="2:4" x14ac:dyDescent="0.25">
      <c r="C36" s="19" t="s">
        <v>45</v>
      </c>
      <c r="D36" t="s">
        <v>33</v>
      </c>
    </row>
    <row r="37" spans="2:4" x14ac:dyDescent="0.25">
      <c r="C37" s="19" t="s">
        <v>46</v>
      </c>
      <c r="D37" t="s">
        <v>33</v>
      </c>
    </row>
    <row r="38" spans="2:4" x14ac:dyDescent="0.25">
      <c r="C38" s="19" t="s">
        <v>47</v>
      </c>
      <c r="D38" t="s">
        <v>33</v>
      </c>
    </row>
    <row r="39" spans="2:4" x14ac:dyDescent="0.25">
      <c r="C39" s="19" t="s">
        <v>48</v>
      </c>
      <c r="D39" t="s">
        <v>33</v>
      </c>
    </row>
    <row r="40" spans="2:4" x14ac:dyDescent="0.25">
      <c r="C40" s="19" t="s">
        <v>147</v>
      </c>
      <c r="D40" t="s">
        <v>33</v>
      </c>
    </row>
    <row r="41" spans="2:4" x14ac:dyDescent="0.25">
      <c r="B41" s="7" t="s">
        <v>49</v>
      </c>
      <c r="D41" s="8">
        <f>(VLOOKUP(D42,List_Categories,2,FALSE)+VLOOKUP(D43,List_Categories,2,FALSE)+VLOOKUP(D44,List_Categories,2,FALSE)+VLOOKUP(D45,List_Categories,2,FALSE))/4</f>
        <v>0</v>
      </c>
    </row>
    <row r="42" spans="2:4" x14ac:dyDescent="0.25">
      <c r="C42" s="19" t="s">
        <v>148</v>
      </c>
      <c r="D42" t="s">
        <v>33</v>
      </c>
    </row>
    <row r="43" spans="2:4" x14ac:dyDescent="0.25">
      <c r="C43" s="19" t="s">
        <v>149</v>
      </c>
      <c r="D43" t="s">
        <v>33</v>
      </c>
    </row>
    <row r="44" spans="2:4" x14ac:dyDescent="0.25">
      <c r="C44" s="19" t="s">
        <v>50</v>
      </c>
      <c r="D44" t="s">
        <v>33</v>
      </c>
    </row>
    <row r="45" spans="2:4" x14ac:dyDescent="0.25">
      <c r="C45" s="19" t="s">
        <v>150</v>
      </c>
      <c r="D45" t="s">
        <v>33</v>
      </c>
    </row>
    <row r="46" spans="2:4" x14ac:dyDescent="0.25">
      <c r="B46" s="7" t="s">
        <v>51</v>
      </c>
      <c r="D46" s="8">
        <f>(VLOOKUP(D47,List_Categories,2,FALSE)+VLOOKUP(D48,List_Categories,2,FALSE)+VLOOKUP(D49,List_Categories,2,FALSE)+VLOOKUP(D50,List_Categories,2,FALSE)+VLOOKUP(D51,List_Categories,2,FALSE)+VLOOKUP(D52,List_Categories,2,FALSE)+VLOOKUP(D53,List_Categories,2,FALSE))/7</f>
        <v>0</v>
      </c>
    </row>
    <row r="47" spans="2:4" x14ac:dyDescent="0.25">
      <c r="C47" s="19" t="s">
        <v>151</v>
      </c>
      <c r="D47" t="s">
        <v>33</v>
      </c>
    </row>
    <row r="48" spans="2:4" x14ac:dyDescent="0.25">
      <c r="C48" s="19" t="s">
        <v>152</v>
      </c>
      <c r="D48" t="s">
        <v>33</v>
      </c>
    </row>
    <row r="49" spans="1:4" x14ac:dyDescent="0.25">
      <c r="C49" s="19" t="s">
        <v>153</v>
      </c>
      <c r="D49" t="s">
        <v>33</v>
      </c>
    </row>
    <row r="50" spans="1:4" x14ac:dyDescent="0.25">
      <c r="C50" s="19" t="s">
        <v>154</v>
      </c>
      <c r="D50" t="s">
        <v>33</v>
      </c>
    </row>
    <row r="51" spans="1:4" x14ac:dyDescent="0.25">
      <c r="C51" s="19" t="s">
        <v>155</v>
      </c>
      <c r="D51" t="s">
        <v>33</v>
      </c>
    </row>
    <row r="52" spans="1:4" x14ac:dyDescent="0.25">
      <c r="C52" s="19" t="s">
        <v>156</v>
      </c>
      <c r="D52" t="s">
        <v>33</v>
      </c>
    </row>
    <row r="53" spans="1:4" x14ac:dyDescent="0.25">
      <c r="C53" s="19" t="s">
        <v>52</v>
      </c>
      <c r="D53" t="s">
        <v>33</v>
      </c>
    </row>
    <row r="54" spans="1:4" x14ac:dyDescent="0.25">
      <c r="B54" s="7" t="s">
        <v>157</v>
      </c>
      <c r="D54" s="8">
        <f>(VLOOKUP(D55,List_Categories,2,FALSE)+VLOOKUP(D56,List_Categories,2,FALSE)+VLOOKUP(D57,List_Categories,2,FALSE)+VLOOKUP(D58,List_Categories,2,FALSE)+VLOOKUP(D59,List_Categories,2,FALSE)+VLOOKUP(D60,List_Categories,2,FALSE)+VLOOKUP(D61,List_Categories,2,FALSE))/7</f>
        <v>0</v>
      </c>
    </row>
    <row r="55" spans="1:4" x14ac:dyDescent="0.25">
      <c r="C55" s="19" t="s">
        <v>53</v>
      </c>
      <c r="D55" t="s">
        <v>33</v>
      </c>
    </row>
    <row r="56" spans="1:4" x14ac:dyDescent="0.25">
      <c r="C56" s="19" t="s">
        <v>158</v>
      </c>
      <c r="D56" t="s">
        <v>33</v>
      </c>
    </row>
    <row r="57" spans="1:4" x14ac:dyDescent="0.25">
      <c r="C57" s="19" t="s">
        <v>159</v>
      </c>
      <c r="D57" t="s">
        <v>33</v>
      </c>
    </row>
    <row r="58" spans="1:4" x14ac:dyDescent="0.25">
      <c r="C58" s="19" t="s">
        <v>54</v>
      </c>
      <c r="D58" t="s">
        <v>33</v>
      </c>
    </row>
    <row r="59" spans="1:4" x14ac:dyDescent="0.25">
      <c r="C59" s="19" t="s">
        <v>55</v>
      </c>
      <c r="D59" t="s">
        <v>33</v>
      </c>
    </row>
    <row r="60" spans="1:4" x14ac:dyDescent="0.25">
      <c r="C60" s="19" t="s">
        <v>56</v>
      </c>
      <c r="D60" t="s">
        <v>33</v>
      </c>
    </row>
    <row r="61" spans="1:4" x14ac:dyDescent="0.25">
      <c r="C61" s="19" t="s">
        <v>57</v>
      </c>
      <c r="D61" t="s">
        <v>33</v>
      </c>
    </row>
    <row r="62" spans="1:4" x14ac:dyDescent="0.25">
      <c r="B62" s="7" t="s">
        <v>58</v>
      </c>
      <c r="D62" s="8">
        <f>(VLOOKUP(D63,List_Categories,2,FALSE)+VLOOKUP(D64,List_Categories,2,FALSE)+VLOOKUP(D65,List_Categories,2,FALSE)+VLOOKUP(D66,List_Categories,2,FALSE)+VLOOKUP(D67,List_Categories,2,FALSE))/5</f>
        <v>0</v>
      </c>
    </row>
    <row r="63" spans="1:4" s="6" customFormat="1" x14ac:dyDescent="0.25">
      <c r="B63" s="7"/>
      <c r="C63" s="19" t="s">
        <v>59</v>
      </c>
      <c r="D63" t="s">
        <v>33</v>
      </c>
    </row>
    <row r="64" spans="1:4" s="7" customFormat="1" x14ac:dyDescent="0.25">
      <c r="A64" s="6"/>
      <c r="C64" s="19" t="s">
        <v>160</v>
      </c>
      <c r="D64" t="s">
        <v>33</v>
      </c>
    </row>
    <row r="65" spans="1:4" x14ac:dyDescent="0.25">
      <c r="C65" s="19" t="s">
        <v>161</v>
      </c>
      <c r="D65" t="s">
        <v>33</v>
      </c>
    </row>
    <row r="66" spans="1:4" x14ac:dyDescent="0.25">
      <c r="C66" s="19" t="s">
        <v>60</v>
      </c>
      <c r="D66" t="s">
        <v>33</v>
      </c>
    </row>
    <row r="67" spans="1:4" x14ac:dyDescent="0.25">
      <c r="C67" s="19" t="s">
        <v>61</v>
      </c>
      <c r="D67" t="s">
        <v>33</v>
      </c>
    </row>
    <row r="68" spans="1:4" x14ac:dyDescent="0.25">
      <c r="B68" s="7" t="s">
        <v>62</v>
      </c>
      <c r="D68" s="8">
        <f>(VLOOKUP(D69,List_Categories,2,FALSE)+VLOOKUP(D70,List_Categories,2,FALSE)+VLOOKUP(D71,List_Categories,2,FALSE)+VLOOKUP(D72,List_Categories,2,FALSE))/4</f>
        <v>0</v>
      </c>
    </row>
    <row r="69" spans="1:4" x14ac:dyDescent="0.25">
      <c r="C69" s="19" t="s">
        <v>63</v>
      </c>
      <c r="D69" t="s">
        <v>33</v>
      </c>
    </row>
    <row r="70" spans="1:4" x14ac:dyDescent="0.25">
      <c r="C70" s="19" t="s">
        <v>64</v>
      </c>
      <c r="D70" t="s">
        <v>33</v>
      </c>
    </row>
    <row r="71" spans="1:4" x14ac:dyDescent="0.25">
      <c r="C71" s="19" t="s">
        <v>65</v>
      </c>
      <c r="D71" t="s">
        <v>33</v>
      </c>
    </row>
    <row r="72" spans="1:4" x14ac:dyDescent="0.25">
      <c r="C72" s="19" t="s">
        <v>66</v>
      </c>
      <c r="D72" t="s">
        <v>33</v>
      </c>
    </row>
    <row r="73" spans="1:4" x14ac:dyDescent="0.25">
      <c r="A73" s="6" t="s">
        <v>162</v>
      </c>
      <c r="D73" s="10">
        <f>SUM(D74:D94)/4</f>
        <v>0</v>
      </c>
    </row>
    <row r="74" spans="1:4" x14ac:dyDescent="0.25">
      <c r="B74" s="7" t="s">
        <v>119</v>
      </c>
      <c r="D74" s="8">
        <f>(VLOOKUP(D75,List_Categories,2,FALSE)+VLOOKUP(D76,List_Categories,2,FALSE)+VLOOKUP(D77,List_Categories,2,FALSE)+VLOOKUP(D78,List_Categories,2,FALSE)+VLOOKUP(D79,List_Categories,2,FALSE)+VLOOKUP(D80,List_Categories,2,FALSE)+VLOOKUP(D81,List_Categories,2,FALSE))/7</f>
        <v>0</v>
      </c>
    </row>
    <row r="75" spans="1:4" x14ac:dyDescent="0.25">
      <c r="C75" s="19" t="s">
        <v>163</v>
      </c>
      <c r="D75" t="s">
        <v>33</v>
      </c>
    </row>
    <row r="76" spans="1:4" x14ac:dyDescent="0.25">
      <c r="C76" s="19" t="s">
        <v>164</v>
      </c>
      <c r="D76" t="s">
        <v>33</v>
      </c>
    </row>
    <row r="77" spans="1:4" s="7" customFormat="1" x14ac:dyDescent="0.25">
      <c r="A77" s="6"/>
      <c r="C77" s="19" t="s">
        <v>165</v>
      </c>
      <c r="D77" t="s">
        <v>33</v>
      </c>
    </row>
    <row r="78" spans="1:4" x14ac:dyDescent="0.25">
      <c r="C78" s="19" t="s">
        <v>166</v>
      </c>
      <c r="D78" t="s">
        <v>33</v>
      </c>
    </row>
    <row r="79" spans="1:4" x14ac:dyDescent="0.25">
      <c r="C79" s="19" t="s">
        <v>167</v>
      </c>
      <c r="D79" t="s">
        <v>33</v>
      </c>
    </row>
    <row r="80" spans="1:4" x14ac:dyDescent="0.25">
      <c r="C80" s="19" t="s">
        <v>168</v>
      </c>
      <c r="D80" t="s">
        <v>33</v>
      </c>
    </row>
    <row r="81" spans="1:4" x14ac:dyDescent="0.25">
      <c r="C81" s="19" t="s">
        <v>120</v>
      </c>
      <c r="D81" t="s">
        <v>33</v>
      </c>
    </row>
    <row r="82" spans="1:4" x14ac:dyDescent="0.25">
      <c r="B82" s="7" t="s">
        <v>121</v>
      </c>
      <c r="D82" s="8">
        <f>(VLOOKUP(D83,List_Categories,2,FALSE)+VLOOKUP(D84,List_Categories,2,FALSE)+VLOOKUP(D85,List_Categories,2,FALSE))/3</f>
        <v>0</v>
      </c>
    </row>
    <row r="83" spans="1:4" s="7" customFormat="1" x14ac:dyDescent="0.25">
      <c r="A83" s="6"/>
      <c r="C83" s="19" t="s">
        <v>169</v>
      </c>
      <c r="D83" t="s">
        <v>33</v>
      </c>
    </row>
    <row r="84" spans="1:4" x14ac:dyDescent="0.25">
      <c r="C84" s="19" t="s">
        <v>170</v>
      </c>
      <c r="D84" t="s">
        <v>33</v>
      </c>
    </row>
    <row r="85" spans="1:4" x14ac:dyDescent="0.25">
      <c r="C85" s="19" t="s">
        <v>122</v>
      </c>
      <c r="D85" t="s">
        <v>33</v>
      </c>
    </row>
    <row r="86" spans="1:4" x14ac:dyDescent="0.25">
      <c r="B86" s="7" t="s">
        <v>110</v>
      </c>
      <c r="D86" s="8">
        <f>(VLOOKUP(D87,List_Categories,2,FALSE)+VLOOKUP(D88,List_Categories,2,FALSE)+VLOOKUP(D89,List_Categories,2,FALSE))/3</f>
        <v>0</v>
      </c>
    </row>
    <row r="87" spans="1:4" x14ac:dyDescent="0.25">
      <c r="C87" s="19" t="s">
        <v>111</v>
      </c>
      <c r="D87" t="s">
        <v>33</v>
      </c>
    </row>
    <row r="88" spans="1:4" x14ac:dyDescent="0.25">
      <c r="C88" s="19" t="s">
        <v>112</v>
      </c>
      <c r="D88" t="s">
        <v>33</v>
      </c>
    </row>
    <row r="89" spans="1:4" x14ac:dyDescent="0.25">
      <c r="C89" s="19" t="s">
        <v>113</v>
      </c>
      <c r="D89" t="s">
        <v>33</v>
      </c>
    </row>
    <row r="90" spans="1:4" x14ac:dyDescent="0.25">
      <c r="B90" s="7" t="s">
        <v>114</v>
      </c>
      <c r="D90" s="8">
        <f>(VLOOKUP(D91,List_Categories,2,FALSE)+VLOOKUP(D92,List_Categories,2,FALSE)+VLOOKUP(D93,List_Categories,2,FALSE)+VLOOKUP(D94,List_Categories,2,FALSE))/4</f>
        <v>0</v>
      </c>
    </row>
    <row r="91" spans="1:4" x14ac:dyDescent="0.25">
      <c r="C91" s="19" t="s">
        <v>115</v>
      </c>
      <c r="D91" t="s">
        <v>33</v>
      </c>
    </row>
    <row r="92" spans="1:4" x14ac:dyDescent="0.25">
      <c r="C92" s="19" t="s">
        <v>116</v>
      </c>
      <c r="D92" t="s">
        <v>33</v>
      </c>
    </row>
    <row r="93" spans="1:4" x14ac:dyDescent="0.25">
      <c r="C93" s="19" t="s">
        <v>117</v>
      </c>
      <c r="D93" t="s">
        <v>33</v>
      </c>
    </row>
    <row r="94" spans="1:4" x14ac:dyDescent="0.25">
      <c r="C94" s="19" t="s">
        <v>118</v>
      </c>
      <c r="D94" t="s">
        <v>33</v>
      </c>
    </row>
    <row r="95" spans="1:4" x14ac:dyDescent="0.25">
      <c r="A95" s="6" t="s">
        <v>13</v>
      </c>
      <c r="D95" s="10">
        <f>SUM(D96:D116)/2</f>
        <v>0</v>
      </c>
    </row>
    <row r="96" spans="1:4" x14ac:dyDescent="0.25">
      <c r="B96" s="7" t="s">
        <v>92</v>
      </c>
      <c r="D96" s="8">
        <f>(VLOOKUP(D97,List_Categories,2,FALSE)+VLOOKUP(D98,List_Categories,2,FALSE)+VLOOKUP(D99,List_Categories,2,FALSE)+VLOOKUP(D100,List_Categories,2,FALSE)+VLOOKUP(D101,List_Categories,2,FALSE))/5</f>
        <v>0</v>
      </c>
    </row>
    <row r="97" spans="1:4" x14ac:dyDescent="0.25">
      <c r="C97" s="19" t="s">
        <v>171</v>
      </c>
      <c r="D97" t="s">
        <v>33</v>
      </c>
    </row>
    <row r="98" spans="1:4" x14ac:dyDescent="0.25">
      <c r="C98" s="19" t="s">
        <v>93</v>
      </c>
      <c r="D98" t="s">
        <v>33</v>
      </c>
    </row>
    <row r="99" spans="1:4" s="6" customFormat="1" x14ac:dyDescent="0.25">
      <c r="B99" s="7"/>
      <c r="C99" s="19" t="s">
        <v>172</v>
      </c>
      <c r="D99" t="s">
        <v>33</v>
      </c>
    </row>
    <row r="100" spans="1:4" s="7" customFormat="1" x14ac:dyDescent="0.25">
      <c r="A100" s="6"/>
      <c r="C100" s="19" t="s">
        <v>94</v>
      </c>
      <c r="D100" t="s">
        <v>33</v>
      </c>
    </row>
    <row r="101" spans="1:4" x14ac:dyDescent="0.25">
      <c r="C101" s="19" t="s">
        <v>95</v>
      </c>
      <c r="D101" t="s">
        <v>33</v>
      </c>
    </row>
    <row r="102" spans="1:4" x14ac:dyDescent="0.25">
      <c r="B102" s="7" t="s">
        <v>96</v>
      </c>
      <c r="D102" s="8">
        <f>(VLOOKUP(D103,List_Categories,2,FALSE)+VLOOKUP(D104,List_Categories,2,FALSE)+VLOOKUP(D105,List_Categories,2,FALSE)+VLOOKUP(D106,List_Categories,2,FALSE)+VLOOKUP(D107,List_Categories,2,FALSE)+VLOOKUP(D108,List_Categories,2,FALSE))/6</f>
        <v>0</v>
      </c>
    </row>
    <row r="103" spans="1:4" x14ac:dyDescent="0.25">
      <c r="C103" s="19" t="s">
        <v>97</v>
      </c>
      <c r="D103" t="s">
        <v>33</v>
      </c>
    </row>
    <row r="104" spans="1:4" x14ac:dyDescent="0.25">
      <c r="C104" s="19" t="s">
        <v>173</v>
      </c>
      <c r="D104" t="s">
        <v>33</v>
      </c>
    </row>
    <row r="105" spans="1:4" s="7" customFormat="1" x14ac:dyDescent="0.25">
      <c r="A105" s="6"/>
      <c r="C105" s="19" t="s">
        <v>98</v>
      </c>
      <c r="D105" t="s">
        <v>33</v>
      </c>
    </row>
    <row r="106" spans="1:4" x14ac:dyDescent="0.25">
      <c r="C106" s="19" t="s">
        <v>99</v>
      </c>
      <c r="D106" t="s">
        <v>33</v>
      </c>
    </row>
    <row r="107" spans="1:4" x14ac:dyDescent="0.25">
      <c r="C107" s="19" t="s">
        <v>100</v>
      </c>
      <c r="D107" t="s">
        <v>33</v>
      </c>
    </row>
    <row r="108" spans="1:4" x14ac:dyDescent="0.25">
      <c r="C108" s="19" t="s">
        <v>101</v>
      </c>
      <c r="D108" t="s">
        <v>33</v>
      </c>
    </row>
    <row r="109" spans="1:4" x14ac:dyDescent="0.25">
      <c r="A109" s="6" t="s">
        <v>14</v>
      </c>
      <c r="D109" s="10">
        <f>SUM(D110:D130)/2</f>
        <v>0</v>
      </c>
    </row>
    <row r="110" spans="1:4" s="6" customFormat="1" x14ac:dyDescent="0.25">
      <c r="B110" s="7" t="s">
        <v>102</v>
      </c>
      <c r="C110" s="19"/>
      <c r="D110" s="8">
        <f>(VLOOKUP(D111,List_Categories,2,FALSE)+VLOOKUP(D112,List_Categories,2,FALSE)+VLOOKUP(D113,List_Categories,2,FALSE)+VLOOKUP(D114,List_Categories,2,FALSE))/4</f>
        <v>0</v>
      </c>
    </row>
    <row r="111" spans="1:4" s="7" customFormat="1" x14ac:dyDescent="0.25">
      <c r="A111" s="6"/>
      <c r="C111" s="19" t="s">
        <v>103</v>
      </c>
      <c r="D111" t="s">
        <v>33</v>
      </c>
    </row>
    <row r="112" spans="1:4" x14ac:dyDescent="0.25">
      <c r="C112" s="19" t="s">
        <v>104</v>
      </c>
      <c r="D112" t="s">
        <v>33</v>
      </c>
    </row>
    <row r="113" spans="1:4" x14ac:dyDescent="0.25">
      <c r="C113" s="19" t="s">
        <v>105</v>
      </c>
      <c r="D113" t="s">
        <v>33</v>
      </c>
    </row>
    <row r="114" spans="1:4" x14ac:dyDescent="0.25">
      <c r="C114" s="19" t="s">
        <v>174</v>
      </c>
      <c r="D114" t="s">
        <v>33</v>
      </c>
    </row>
    <row r="115" spans="1:4" s="7" customFormat="1" x14ac:dyDescent="0.25">
      <c r="A115" s="6"/>
      <c r="B115" s="7" t="s">
        <v>106</v>
      </c>
      <c r="C115" s="19"/>
      <c r="D115" s="8">
        <f>(VLOOKUP(D116,List_Categories,2,FALSE)+VLOOKUP(D117,List_Categories,2,FALSE)+VLOOKUP(D118,List_Categories,2,FALSE)+VLOOKUP(D119,List_Categories,2,FALSE)+VLOOKUP(D120,List_Categories,2,FALSE))/5</f>
        <v>0</v>
      </c>
    </row>
    <row r="116" spans="1:4" x14ac:dyDescent="0.25">
      <c r="C116" s="19" t="s">
        <v>107</v>
      </c>
      <c r="D116" t="s">
        <v>33</v>
      </c>
    </row>
    <row r="117" spans="1:4" x14ac:dyDescent="0.25">
      <c r="C117" s="19" t="s">
        <v>108</v>
      </c>
      <c r="D117" t="s">
        <v>33</v>
      </c>
    </row>
    <row r="118" spans="1:4" x14ac:dyDescent="0.25">
      <c r="C118" s="19" t="s">
        <v>175</v>
      </c>
      <c r="D118" t="s">
        <v>33</v>
      </c>
    </row>
    <row r="119" spans="1:4" x14ac:dyDescent="0.25">
      <c r="C119" s="19" t="s">
        <v>176</v>
      </c>
      <c r="D119" t="s">
        <v>33</v>
      </c>
    </row>
    <row r="120" spans="1:4" s="6" customFormat="1" x14ac:dyDescent="0.25">
      <c r="B120" s="7"/>
      <c r="C120" s="19" t="s">
        <v>109</v>
      </c>
      <c r="D120" t="s">
        <v>33</v>
      </c>
    </row>
    <row r="121" spans="1:4" x14ac:dyDescent="0.25">
      <c r="A121" s="6" t="s">
        <v>177</v>
      </c>
      <c r="D121" s="10">
        <f>SUM(D122:D142)/6</f>
        <v>0</v>
      </c>
    </row>
    <row r="122" spans="1:4" x14ac:dyDescent="0.25">
      <c r="B122" s="7" t="s">
        <v>67</v>
      </c>
      <c r="D122" s="8">
        <f>(VLOOKUP(D123,List_Categories,2,FALSE))/1</f>
        <v>0</v>
      </c>
    </row>
    <row r="123" spans="1:4" s="7" customFormat="1" x14ac:dyDescent="0.25">
      <c r="A123" s="6"/>
      <c r="C123" s="19" t="s">
        <v>68</v>
      </c>
      <c r="D123" t="s">
        <v>33</v>
      </c>
    </row>
    <row r="124" spans="1:4" x14ac:dyDescent="0.25">
      <c r="B124" s="7" t="s">
        <v>70</v>
      </c>
      <c r="D124" s="8">
        <f>(VLOOKUP(D125,List_Categories,2,FALSE)+VLOOKUP(D126,List_Categories,2,FALSE)+VLOOKUP(D127,List_Categories,2,FALSE)+VLOOKUP(D128,List_Categories,2,FALSE)+VLOOKUP(D129,List_Categories,2,FALSE))/5</f>
        <v>0</v>
      </c>
    </row>
    <row r="125" spans="1:4" x14ac:dyDescent="0.25">
      <c r="C125" s="19" t="s">
        <v>71</v>
      </c>
      <c r="D125" t="s">
        <v>33</v>
      </c>
    </row>
    <row r="126" spans="1:4" x14ac:dyDescent="0.25">
      <c r="C126" s="19" t="s">
        <v>72</v>
      </c>
      <c r="D126" t="s">
        <v>33</v>
      </c>
    </row>
    <row r="127" spans="1:4" s="7" customFormat="1" x14ac:dyDescent="0.25">
      <c r="A127" s="6"/>
      <c r="C127" s="19" t="s">
        <v>73</v>
      </c>
      <c r="D127" t="s">
        <v>33</v>
      </c>
    </row>
    <row r="128" spans="1:4" x14ac:dyDescent="0.25">
      <c r="C128" s="19" t="s">
        <v>74</v>
      </c>
      <c r="D128" t="s">
        <v>33</v>
      </c>
    </row>
    <row r="129" spans="1:4" x14ac:dyDescent="0.25">
      <c r="C129" s="19" t="s">
        <v>75</v>
      </c>
      <c r="D129" t="s">
        <v>33</v>
      </c>
    </row>
    <row r="130" spans="1:4" s="7" customFormat="1" x14ac:dyDescent="0.25">
      <c r="A130" s="6"/>
      <c r="B130" s="7" t="s">
        <v>76</v>
      </c>
      <c r="C130" s="19"/>
      <c r="D130" s="8">
        <f>(VLOOKUP(D131,List_Categories,2,FALSE)+VLOOKUP(D132,List_Categories,2,FALSE)+VLOOKUP(D133,List_Categories,2,FALSE))/3</f>
        <v>0</v>
      </c>
    </row>
    <row r="131" spans="1:4" x14ac:dyDescent="0.25">
      <c r="C131" s="19" t="s">
        <v>77</v>
      </c>
      <c r="D131" t="s">
        <v>33</v>
      </c>
    </row>
    <row r="132" spans="1:4" x14ac:dyDescent="0.25">
      <c r="C132" s="19" t="s">
        <v>78</v>
      </c>
      <c r="D132" t="s">
        <v>33</v>
      </c>
    </row>
    <row r="133" spans="1:4" x14ac:dyDescent="0.25">
      <c r="C133" s="19" t="s">
        <v>79</v>
      </c>
      <c r="D133" t="s">
        <v>33</v>
      </c>
    </row>
    <row r="134" spans="1:4" x14ac:dyDescent="0.25">
      <c r="B134" s="7" t="s">
        <v>178</v>
      </c>
      <c r="D134" s="8">
        <f>(VLOOKUP(D135,List_Categories,2,FALSE)+VLOOKUP(D136,List_Categories,2,FALSE)+VLOOKUP(D137,List_Categories,2,FALSE)+VLOOKUP(D138,List_Categories,2,FALSE)+VLOOKUP(D139,List_Categories,2,FALSE)+VLOOKUP(D140,List_Categories,2,FALSE))/6</f>
        <v>0</v>
      </c>
    </row>
    <row r="135" spans="1:4" x14ac:dyDescent="0.25">
      <c r="C135" s="19" t="s">
        <v>80</v>
      </c>
      <c r="D135" t="s">
        <v>33</v>
      </c>
    </row>
    <row r="136" spans="1:4" x14ac:dyDescent="0.25">
      <c r="C136" s="19" t="s">
        <v>81</v>
      </c>
      <c r="D136" t="s">
        <v>33</v>
      </c>
    </row>
    <row r="137" spans="1:4" x14ac:dyDescent="0.25">
      <c r="C137" s="19" t="s">
        <v>179</v>
      </c>
      <c r="D137" t="s">
        <v>33</v>
      </c>
    </row>
    <row r="138" spans="1:4" x14ac:dyDescent="0.25">
      <c r="C138" s="19" t="s">
        <v>82</v>
      </c>
      <c r="D138" t="s">
        <v>33</v>
      </c>
    </row>
    <row r="139" spans="1:4" x14ac:dyDescent="0.25">
      <c r="C139" s="19" t="s">
        <v>180</v>
      </c>
      <c r="D139" t="s">
        <v>33</v>
      </c>
    </row>
    <row r="140" spans="1:4" x14ac:dyDescent="0.25">
      <c r="C140" s="19" t="s">
        <v>181</v>
      </c>
      <c r="D140" t="s">
        <v>33</v>
      </c>
    </row>
    <row r="141" spans="1:4" x14ac:dyDescent="0.25">
      <c r="B141" s="7" t="s">
        <v>182</v>
      </c>
      <c r="D141" s="8">
        <f>(VLOOKUP(D142,List_Categories,2,FALSE)+VLOOKUP(D143,List_Categories,2,FALSE)+VLOOKUP(D144,List_Categories,2,FALSE)+VLOOKUP(D145,List_Categories,2,FALSE)+VLOOKUP(D146,List_Categories,2,FALSE))/5</f>
        <v>0</v>
      </c>
    </row>
    <row r="142" spans="1:4" x14ac:dyDescent="0.25">
      <c r="C142" s="19" t="s">
        <v>83</v>
      </c>
      <c r="D142" t="s">
        <v>33</v>
      </c>
    </row>
    <row r="143" spans="1:4" x14ac:dyDescent="0.25">
      <c r="C143" s="19" t="s">
        <v>84</v>
      </c>
      <c r="D143" t="s">
        <v>33</v>
      </c>
    </row>
    <row r="144" spans="1:4" x14ac:dyDescent="0.25">
      <c r="C144" s="19" t="s">
        <v>85</v>
      </c>
      <c r="D144" t="s">
        <v>33</v>
      </c>
    </row>
    <row r="145" spans="2:4" x14ac:dyDescent="0.25">
      <c r="C145" s="19" t="s">
        <v>86</v>
      </c>
      <c r="D145" t="s">
        <v>33</v>
      </c>
    </row>
    <row r="146" spans="2:4" x14ac:dyDescent="0.25">
      <c r="C146" s="19" t="s">
        <v>87</v>
      </c>
      <c r="D146" t="s">
        <v>33</v>
      </c>
    </row>
    <row r="147" spans="2:4" x14ac:dyDescent="0.25">
      <c r="B147" s="7" t="s">
        <v>183</v>
      </c>
      <c r="D147" s="8">
        <f>(VLOOKUP(D148,List_Categories,2,FALSE)+VLOOKUP(D149,List_Categories,2,FALSE)+VLOOKUP(D150,List_Categories,2,FALSE)+VLOOKUP(D151,List_Categories,2,FALSE)+VLOOKUP(D152,List_Categories,2,FALSE)+VLOOKUP(D153,List_Categories,2,FALSE))/6</f>
        <v>0</v>
      </c>
    </row>
    <row r="148" spans="2:4" x14ac:dyDescent="0.25">
      <c r="C148" s="19" t="s">
        <v>88</v>
      </c>
      <c r="D148" t="s">
        <v>33</v>
      </c>
    </row>
    <row r="149" spans="2:4" x14ac:dyDescent="0.25">
      <c r="C149" s="19" t="s">
        <v>89</v>
      </c>
      <c r="D149" t="s">
        <v>33</v>
      </c>
    </row>
    <row r="150" spans="2:4" x14ac:dyDescent="0.25">
      <c r="C150" s="19" t="s">
        <v>90</v>
      </c>
      <c r="D150" t="s">
        <v>33</v>
      </c>
    </row>
    <row r="151" spans="2:4" x14ac:dyDescent="0.25">
      <c r="C151" s="19" t="s">
        <v>91</v>
      </c>
      <c r="D151" t="s">
        <v>33</v>
      </c>
    </row>
    <row r="152" spans="2:4" x14ac:dyDescent="0.25">
      <c r="C152" s="19" t="s">
        <v>184</v>
      </c>
      <c r="D152" t="s">
        <v>33</v>
      </c>
    </row>
    <row r="153" spans="2:4" x14ac:dyDescent="0.25">
      <c r="C153" s="19" t="s">
        <v>185</v>
      </c>
      <c r="D153" t="s">
        <v>33</v>
      </c>
    </row>
  </sheetData>
  <conditionalFormatting sqref="D4 D75:D81 D83:D85 D87:D89 D91:D94 D97:D101 D103:D108 D116:D120 D111:D114 D125:D129 D142:D146 D148:D153 D135:D140 D123 D131:D133">
    <cfRule type="cellIs" dxfId="122" priority="359" operator="equal">
      <formula>"No Idea"</formula>
    </cfRule>
  </conditionalFormatting>
  <conditionalFormatting sqref="D4 D75:D81 D83:D85 D87:D89 D91:D94 D97:D101 D103:D108 D116:D120 D111:D114 D125:D129 D142:D146 D148:D153 D135:D140 D123 D131:D133">
    <cfRule type="cellIs" dxfId="121" priority="358" operator="equal">
      <formula>"Know a Little"</formula>
    </cfRule>
  </conditionalFormatting>
  <conditionalFormatting sqref="D4 D75:D81 D83:D85 D87:D89 D91:D94 D97:D101 D103:D108 D116:D120 D111:D114 D125:D129 D142:D146 D148:D153 D135:D140 D123 D131:D133">
    <cfRule type="cellIs" dxfId="120" priority="357" operator="equal">
      <formula>"Know Well"</formula>
    </cfRule>
  </conditionalFormatting>
  <conditionalFormatting sqref="D5:D15">
    <cfRule type="cellIs" dxfId="119" priority="356" operator="equal">
      <formula>"No Idea"</formula>
    </cfRule>
  </conditionalFormatting>
  <conditionalFormatting sqref="D5:D15">
    <cfRule type="cellIs" dxfId="118" priority="355" operator="equal">
      <formula>"Know a Little"</formula>
    </cfRule>
  </conditionalFormatting>
  <conditionalFormatting sqref="D5:D15">
    <cfRule type="cellIs" dxfId="117" priority="354" operator="equal">
      <formula>"Know Well"</formula>
    </cfRule>
  </conditionalFormatting>
  <conditionalFormatting sqref="D17:D25">
    <cfRule type="cellIs" dxfId="116" priority="353" operator="equal">
      <formula>"No Idea"</formula>
    </cfRule>
  </conditionalFormatting>
  <conditionalFormatting sqref="D17:D25">
    <cfRule type="cellIs" dxfId="115" priority="352" operator="equal">
      <formula>"Know a Little"</formula>
    </cfRule>
  </conditionalFormatting>
  <conditionalFormatting sqref="D17:D25">
    <cfRule type="cellIs" dxfId="114" priority="351" operator="equal">
      <formula>"Know Well"</formula>
    </cfRule>
  </conditionalFormatting>
  <conditionalFormatting sqref="D27:D30">
    <cfRule type="cellIs" dxfId="113" priority="350" operator="equal">
      <formula>"No Idea"</formula>
    </cfRule>
  </conditionalFormatting>
  <conditionalFormatting sqref="D27:D30">
    <cfRule type="cellIs" dxfId="112" priority="349" operator="equal">
      <formula>"Know a Little"</formula>
    </cfRule>
  </conditionalFormatting>
  <conditionalFormatting sqref="D27:D30">
    <cfRule type="cellIs" dxfId="111" priority="348" operator="equal">
      <formula>"Know Well"</formula>
    </cfRule>
  </conditionalFormatting>
  <conditionalFormatting sqref="D32:D33 D35:D37">
    <cfRule type="cellIs" dxfId="110" priority="347" operator="equal">
      <formula>"No Idea"</formula>
    </cfRule>
  </conditionalFormatting>
  <conditionalFormatting sqref="D32:D33 D35:D37">
    <cfRule type="cellIs" dxfId="109" priority="346" operator="equal">
      <formula>"Know a Little"</formula>
    </cfRule>
  </conditionalFormatting>
  <conditionalFormatting sqref="D32:D33 D35:D37">
    <cfRule type="cellIs" dxfId="108" priority="345" operator="equal">
      <formula>"Know Well"</formula>
    </cfRule>
  </conditionalFormatting>
  <conditionalFormatting sqref="D65:D67 D69:D72">
    <cfRule type="cellIs" dxfId="107" priority="344" operator="equal">
      <formula>"No Idea"</formula>
    </cfRule>
  </conditionalFormatting>
  <conditionalFormatting sqref="D65:D67 D69:D72">
    <cfRule type="cellIs" dxfId="106" priority="343" operator="equal">
      <formula>"Know a Little"</formula>
    </cfRule>
  </conditionalFormatting>
  <conditionalFormatting sqref="D65:D67 D69:D72">
    <cfRule type="cellIs" dxfId="105" priority="342" operator="equal">
      <formula>"Know Well"</formula>
    </cfRule>
  </conditionalFormatting>
  <conditionalFormatting sqref="D3">
    <cfRule type="cellIs" dxfId="104" priority="270" operator="greaterThan">
      <formula>0.7</formula>
    </cfRule>
  </conditionalFormatting>
  <conditionalFormatting sqref="D3">
    <cfRule type="cellIs" dxfId="103" priority="269" operator="lessThan">
      <formula>0.5</formula>
    </cfRule>
  </conditionalFormatting>
  <conditionalFormatting sqref="D3">
    <cfRule type="cellIs" dxfId="102" priority="268" operator="between">
      <formula>0.5</formula>
      <formula>0.7</formula>
    </cfRule>
  </conditionalFormatting>
  <conditionalFormatting sqref="D2">
    <cfRule type="cellIs" dxfId="101" priority="201" operator="greaterThan">
      <formula>0.7</formula>
    </cfRule>
  </conditionalFormatting>
  <conditionalFormatting sqref="D2">
    <cfRule type="cellIs" dxfId="100" priority="200" operator="lessThan">
      <formula>0.5</formula>
    </cfRule>
  </conditionalFormatting>
  <conditionalFormatting sqref="D2">
    <cfRule type="cellIs" dxfId="99" priority="199" operator="between">
      <formula>0.5</formula>
      <formula>0.7</formula>
    </cfRule>
  </conditionalFormatting>
  <conditionalFormatting sqref="D46">
    <cfRule type="cellIs" dxfId="98" priority="162" operator="greaterThan">
      <formula>0.7</formula>
    </cfRule>
  </conditionalFormatting>
  <conditionalFormatting sqref="D46">
    <cfRule type="cellIs" dxfId="97" priority="161" operator="lessThan">
      <formula>0.5</formula>
    </cfRule>
  </conditionalFormatting>
  <conditionalFormatting sqref="D46">
    <cfRule type="cellIs" dxfId="96" priority="160" operator="between">
      <formula>0.5</formula>
      <formula>0.7</formula>
    </cfRule>
  </conditionalFormatting>
  <conditionalFormatting sqref="D16">
    <cfRule type="cellIs" dxfId="95" priority="186" operator="greaterThan">
      <formula>0.7</formula>
    </cfRule>
  </conditionalFormatting>
  <conditionalFormatting sqref="D16">
    <cfRule type="cellIs" dxfId="94" priority="185" operator="lessThan">
      <formula>0.5</formula>
    </cfRule>
  </conditionalFormatting>
  <conditionalFormatting sqref="D16">
    <cfRule type="cellIs" dxfId="93" priority="184" operator="between">
      <formula>0.5</formula>
      <formula>0.7</formula>
    </cfRule>
  </conditionalFormatting>
  <conditionalFormatting sqref="D26">
    <cfRule type="cellIs" dxfId="92" priority="183" operator="greaterThan">
      <formula>0.7</formula>
    </cfRule>
  </conditionalFormatting>
  <conditionalFormatting sqref="D26">
    <cfRule type="cellIs" dxfId="91" priority="182" operator="lessThan">
      <formula>0.5</formula>
    </cfRule>
  </conditionalFormatting>
  <conditionalFormatting sqref="D26">
    <cfRule type="cellIs" dxfId="90" priority="181" operator="between">
      <formula>0.5</formula>
      <formula>0.7</formula>
    </cfRule>
  </conditionalFormatting>
  <conditionalFormatting sqref="D39:D40 D44:D45 D47:D52 D55:D57 D59:D61 D42">
    <cfRule type="cellIs" dxfId="89" priority="177" operator="equal">
      <formula>"No Idea"</formula>
    </cfRule>
  </conditionalFormatting>
  <conditionalFormatting sqref="D39:D40 D44:D45 D47:D52 D55:D57 D59:D61 D42">
    <cfRule type="cellIs" dxfId="88" priority="176" operator="equal">
      <formula>"Know a Little"</formula>
    </cfRule>
  </conditionalFormatting>
  <conditionalFormatting sqref="D39:D40 D44:D45 D47:D52 D55:D57 D59:D61 D42">
    <cfRule type="cellIs" dxfId="87" priority="175" operator="equal">
      <formula>"Know Well"</formula>
    </cfRule>
  </conditionalFormatting>
  <conditionalFormatting sqref="D62">
    <cfRule type="cellIs" dxfId="86" priority="78" operator="greaterThan">
      <formula>0.7</formula>
    </cfRule>
  </conditionalFormatting>
  <conditionalFormatting sqref="D62">
    <cfRule type="cellIs" dxfId="85" priority="77" operator="lessThan">
      <formula>0.5</formula>
    </cfRule>
  </conditionalFormatting>
  <conditionalFormatting sqref="D62">
    <cfRule type="cellIs" dxfId="84" priority="76" operator="between">
      <formula>0.5</formula>
      <formula>0.7</formula>
    </cfRule>
  </conditionalFormatting>
  <conditionalFormatting sqref="D31">
    <cfRule type="cellIs" dxfId="83" priority="90" operator="equal">
      <formula>"No Idea"</formula>
    </cfRule>
  </conditionalFormatting>
  <conditionalFormatting sqref="D31">
    <cfRule type="cellIs" dxfId="82" priority="89" operator="equal">
      <formula>"Know a Little"</formula>
    </cfRule>
  </conditionalFormatting>
  <conditionalFormatting sqref="D31">
    <cfRule type="cellIs" dxfId="81" priority="88" operator="equal">
      <formula>"Know Well"</formula>
    </cfRule>
  </conditionalFormatting>
  <conditionalFormatting sqref="D63:D64">
    <cfRule type="cellIs" dxfId="80" priority="84" operator="equal">
      <formula>"No Idea"</formula>
    </cfRule>
  </conditionalFormatting>
  <conditionalFormatting sqref="D63:D64">
    <cfRule type="cellIs" dxfId="79" priority="83" operator="equal">
      <formula>"Know a Little"</formula>
    </cfRule>
  </conditionalFormatting>
  <conditionalFormatting sqref="D63:D64">
    <cfRule type="cellIs" dxfId="78" priority="82" operator="equal">
      <formula>"Know Well"</formula>
    </cfRule>
  </conditionalFormatting>
  <conditionalFormatting sqref="D58">
    <cfRule type="cellIs" dxfId="77" priority="87" operator="equal">
      <formula>"No Idea"</formula>
    </cfRule>
  </conditionalFormatting>
  <conditionalFormatting sqref="D58">
    <cfRule type="cellIs" dxfId="76" priority="86" operator="equal">
      <formula>"Know a Little"</formula>
    </cfRule>
  </conditionalFormatting>
  <conditionalFormatting sqref="D58">
    <cfRule type="cellIs" dxfId="75" priority="85" operator="equal">
      <formula>"Know Well"</formula>
    </cfRule>
  </conditionalFormatting>
  <conditionalFormatting sqref="D68">
    <cfRule type="cellIs" dxfId="74" priority="75" operator="greaterThan">
      <formula>0.7</formula>
    </cfRule>
  </conditionalFormatting>
  <conditionalFormatting sqref="D68">
    <cfRule type="cellIs" dxfId="73" priority="74" operator="lessThan">
      <formula>0.5</formula>
    </cfRule>
  </conditionalFormatting>
  <conditionalFormatting sqref="D68">
    <cfRule type="cellIs" dxfId="72" priority="73" operator="between">
      <formula>0.5</formula>
      <formula>0.7</formula>
    </cfRule>
  </conditionalFormatting>
  <conditionalFormatting sqref="D43">
    <cfRule type="cellIs" dxfId="71" priority="72" operator="equal">
      <formula>"No Idea"</formula>
    </cfRule>
  </conditionalFormatting>
  <conditionalFormatting sqref="D43">
    <cfRule type="cellIs" dxfId="70" priority="71" operator="equal">
      <formula>"Know a Little"</formula>
    </cfRule>
  </conditionalFormatting>
  <conditionalFormatting sqref="D43">
    <cfRule type="cellIs" dxfId="69" priority="70" operator="equal">
      <formula>"Know Well"</formula>
    </cfRule>
  </conditionalFormatting>
  <conditionalFormatting sqref="D34">
    <cfRule type="cellIs" dxfId="68" priority="69" operator="greaterThan">
      <formula>0.7</formula>
    </cfRule>
  </conditionalFormatting>
  <conditionalFormatting sqref="D34">
    <cfRule type="cellIs" dxfId="67" priority="68" operator="lessThan">
      <formula>0.5</formula>
    </cfRule>
  </conditionalFormatting>
  <conditionalFormatting sqref="D34">
    <cfRule type="cellIs" dxfId="66" priority="67" operator="between">
      <formula>0.5</formula>
      <formula>0.7</formula>
    </cfRule>
  </conditionalFormatting>
  <conditionalFormatting sqref="D38">
    <cfRule type="cellIs" dxfId="65" priority="66" operator="equal">
      <formula>"No Idea"</formula>
    </cfRule>
  </conditionalFormatting>
  <conditionalFormatting sqref="D38">
    <cfRule type="cellIs" dxfId="64" priority="65" operator="equal">
      <formula>"Know a Little"</formula>
    </cfRule>
  </conditionalFormatting>
  <conditionalFormatting sqref="D38">
    <cfRule type="cellIs" dxfId="63" priority="64" operator="equal">
      <formula>"Know Well"</formula>
    </cfRule>
  </conditionalFormatting>
  <conditionalFormatting sqref="D41">
    <cfRule type="cellIs" dxfId="62" priority="63" operator="greaterThan">
      <formula>0.7</formula>
    </cfRule>
  </conditionalFormatting>
  <conditionalFormatting sqref="D41">
    <cfRule type="cellIs" dxfId="61" priority="62" operator="lessThan">
      <formula>0.5</formula>
    </cfRule>
  </conditionalFormatting>
  <conditionalFormatting sqref="D41">
    <cfRule type="cellIs" dxfId="60" priority="61" operator="between">
      <formula>0.5</formula>
      <formula>0.7</formula>
    </cfRule>
  </conditionalFormatting>
  <conditionalFormatting sqref="D53">
    <cfRule type="cellIs" dxfId="59" priority="60" operator="equal">
      <formula>"No Idea"</formula>
    </cfRule>
  </conditionalFormatting>
  <conditionalFormatting sqref="D53">
    <cfRule type="cellIs" dxfId="58" priority="59" operator="equal">
      <formula>"Know a Little"</formula>
    </cfRule>
  </conditionalFormatting>
  <conditionalFormatting sqref="D53">
    <cfRule type="cellIs" dxfId="57" priority="58" operator="equal">
      <formula>"Know Well"</formula>
    </cfRule>
  </conditionalFormatting>
  <conditionalFormatting sqref="D54">
    <cfRule type="cellIs" dxfId="56" priority="57" operator="greaterThan">
      <formula>0.7</formula>
    </cfRule>
  </conditionalFormatting>
  <conditionalFormatting sqref="D54">
    <cfRule type="cellIs" dxfId="55" priority="56" operator="lessThan">
      <formula>0.5</formula>
    </cfRule>
  </conditionalFormatting>
  <conditionalFormatting sqref="D54">
    <cfRule type="cellIs" dxfId="54" priority="55" operator="between">
      <formula>0.5</formula>
      <formula>0.7</formula>
    </cfRule>
  </conditionalFormatting>
  <conditionalFormatting sqref="D74">
    <cfRule type="cellIs" dxfId="53" priority="54" operator="greaterThan">
      <formula>0.7</formula>
    </cfRule>
  </conditionalFormatting>
  <conditionalFormatting sqref="D74">
    <cfRule type="cellIs" dxfId="52" priority="53" operator="lessThan">
      <formula>0.5</formula>
    </cfRule>
  </conditionalFormatting>
  <conditionalFormatting sqref="D74">
    <cfRule type="cellIs" dxfId="51" priority="52" operator="between">
      <formula>0.5</formula>
      <formula>0.7</formula>
    </cfRule>
  </conditionalFormatting>
  <conditionalFormatting sqref="D82">
    <cfRule type="cellIs" dxfId="50" priority="51" operator="greaterThan">
      <formula>0.7</formula>
    </cfRule>
  </conditionalFormatting>
  <conditionalFormatting sqref="D82">
    <cfRule type="cellIs" dxfId="49" priority="50" operator="lessThan">
      <formula>0.5</formula>
    </cfRule>
  </conditionalFormatting>
  <conditionalFormatting sqref="D82">
    <cfRule type="cellIs" dxfId="48" priority="49" operator="between">
      <formula>0.5</formula>
      <formula>0.7</formula>
    </cfRule>
  </conditionalFormatting>
  <conditionalFormatting sqref="D86">
    <cfRule type="cellIs" dxfId="47" priority="48" operator="greaterThan">
      <formula>0.7</formula>
    </cfRule>
  </conditionalFormatting>
  <conditionalFormatting sqref="D86">
    <cfRule type="cellIs" dxfId="46" priority="47" operator="lessThan">
      <formula>0.5</formula>
    </cfRule>
  </conditionalFormatting>
  <conditionalFormatting sqref="D86">
    <cfRule type="cellIs" dxfId="45" priority="46" operator="between">
      <formula>0.5</formula>
      <formula>0.7</formula>
    </cfRule>
  </conditionalFormatting>
  <conditionalFormatting sqref="D90">
    <cfRule type="cellIs" dxfId="44" priority="45" operator="greaterThan">
      <formula>0.7</formula>
    </cfRule>
  </conditionalFormatting>
  <conditionalFormatting sqref="D90">
    <cfRule type="cellIs" dxfId="43" priority="44" operator="lessThan">
      <formula>0.5</formula>
    </cfRule>
  </conditionalFormatting>
  <conditionalFormatting sqref="D90">
    <cfRule type="cellIs" dxfId="42" priority="43" operator="between">
      <formula>0.5</formula>
      <formula>0.7</formula>
    </cfRule>
  </conditionalFormatting>
  <conditionalFormatting sqref="D73">
    <cfRule type="cellIs" dxfId="41" priority="42" operator="greaterThan">
      <formula>0.7</formula>
    </cfRule>
  </conditionalFormatting>
  <conditionalFormatting sqref="D73">
    <cfRule type="cellIs" dxfId="40" priority="41" operator="lessThan">
      <formula>0.5</formula>
    </cfRule>
  </conditionalFormatting>
  <conditionalFormatting sqref="D73">
    <cfRule type="cellIs" dxfId="39" priority="40" operator="between">
      <formula>0.5</formula>
      <formula>0.7</formula>
    </cfRule>
  </conditionalFormatting>
  <conditionalFormatting sqref="D96">
    <cfRule type="cellIs" dxfId="38" priority="39" operator="greaterThan">
      <formula>0.7</formula>
    </cfRule>
  </conditionalFormatting>
  <conditionalFormatting sqref="D96">
    <cfRule type="cellIs" dxfId="37" priority="38" operator="lessThan">
      <formula>0.5</formula>
    </cfRule>
  </conditionalFormatting>
  <conditionalFormatting sqref="D96">
    <cfRule type="cellIs" dxfId="36" priority="37" operator="between">
      <formula>0.5</formula>
      <formula>0.7</formula>
    </cfRule>
  </conditionalFormatting>
  <conditionalFormatting sqref="D102">
    <cfRule type="cellIs" dxfId="35" priority="36" operator="greaterThan">
      <formula>0.7</formula>
    </cfRule>
  </conditionalFormatting>
  <conditionalFormatting sqref="D102">
    <cfRule type="cellIs" dxfId="34" priority="35" operator="lessThan">
      <formula>0.5</formula>
    </cfRule>
  </conditionalFormatting>
  <conditionalFormatting sqref="D102">
    <cfRule type="cellIs" dxfId="33" priority="34" operator="between">
      <formula>0.5</formula>
      <formula>0.7</formula>
    </cfRule>
  </conditionalFormatting>
  <conditionalFormatting sqref="D95">
    <cfRule type="cellIs" dxfId="32" priority="33" operator="greaterThan">
      <formula>0.7</formula>
    </cfRule>
  </conditionalFormatting>
  <conditionalFormatting sqref="D95">
    <cfRule type="cellIs" dxfId="31" priority="32" operator="lessThan">
      <formula>0.5</formula>
    </cfRule>
  </conditionalFormatting>
  <conditionalFormatting sqref="D95">
    <cfRule type="cellIs" dxfId="30" priority="31" operator="between">
      <formula>0.5</formula>
      <formula>0.7</formula>
    </cfRule>
  </conditionalFormatting>
  <conditionalFormatting sqref="D115">
    <cfRule type="cellIs" dxfId="29" priority="30" operator="greaterThan">
      <formula>0.7</formula>
    </cfRule>
  </conditionalFormatting>
  <conditionalFormatting sqref="D115">
    <cfRule type="cellIs" dxfId="28" priority="29" operator="lessThan">
      <formula>0.5</formula>
    </cfRule>
  </conditionalFormatting>
  <conditionalFormatting sqref="D115">
    <cfRule type="cellIs" dxfId="27" priority="28" operator="between">
      <formula>0.5</formula>
      <formula>0.7</formula>
    </cfRule>
  </conditionalFormatting>
  <conditionalFormatting sqref="D110">
    <cfRule type="cellIs" dxfId="26" priority="27" operator="greaterThan">
      <formula>0.7</formula>
    </cfRule>
  </conditionalFormatting>
  <conditionalFormatting sqref="D110">
    <cfRule type="cellIs" dxfId="25" priority="26" operator="lessThan">
      <formula>0.5</formula>
    </cfRule>
  </conditionalFormatting>
  <conditionalFormatting sqref="D110">
    <cfRule type="cellIs" dxfId="24" priority="25" operator="between">
      <formula>0.5</formula>
      <formula>0.7</formula>
    </cfRule>
  </conditionalFormatting>
  <conditionalFormatting sqref="D124">
    <cfRule type="cellIs" dxfId="23" priority="24" operator="greaterThan">
      <formula>0.7</formula>
    </cfRule>
  </conditionalFormatting>
  <conditionalFormatting sqref="D124">
    <cfRule type="cellIs" dxfId="22" priority="23" operator="lessThan">
      <formula>0.5</formula>
    </cfRule>
  </conditionalFormatting>
  <conditionalFormatting sqref="D124">
    <cfRule type="cellIs" dxfId="21" priority="22" operator="between">
      <formula>0.5</formula>
      <formula>0.7</formula>
    </cfRule>
  </conditionalFormatting>
  <conditionalFormatting sqref="D141">
    <cfRule type="cellIs" dxfId="20" priority="21" operator="greaterThan">
      <formula>0.7</formula>
    </cfRule>
  </conditionalFormatting>
  <conditionalFormatting sqref="D141">
    <cfRule type="cellIs" dxfId="19" priority="20" operator="lessThan">
      <formula>0.5</formula>
    </cfRule>
  </conditionalFormatting>
  <conditionalFormatting sqref="D141">
    <cfRule type="cellIs" dxfId="18" priority="19" operator="between">
      <formula>0.5</formula>
      <formula>0.7</formula>
    </cfRule>
  </conditionalFormatting>
  <conditionalFormatting sqref="D147">
    <cfRule type="cellIs" dxfId="17" priority="18" operator="greaterThan">
      <formula>0.7</formula>
    </cfRule>
  </conditionalFormatting>
  <conditionalFormatting sqref="D147">
    <cfRule type="cellIs" dxfId="16" priority="17" operator="lessThan">
      <formula>0.5</formula>
    </cfRule>
  </conditionalFormatting>
  <conditionalFormatting sqref="D147">
    <cfRule type="cellIs" dxfId="15" priority="16" operator="between">
      <formula>0.5</formula>
      <formula>0.7</formula>
    </cfRule>
  </conditionalFormatting>
  <conditionalFormatting sqref="D134">
    <cfRule type="cellIs" dxfId="14" priority="15" operator="greaterThan">
      <formula>0.7</formula>
    </cfRule>
  </conditionalFormatting>
  <conditionalFormatting sqref="D134">
    <cfRule type="cellIs" dxfId="13" priority="14" operator="lessThan">
      <formula>0.5</formula>
    </cfRule>
  </conditionalFormatting>
  <conditionalFormatting sqref="D134">
    <cfRule type="cellIs" dxfId="12" priority="13" operator="between">
      <formula>0.5</formula>
      <formula>0.7</formula>
    </cfRule>
  </conditionalFormatting>
  <conditionalFormatting sqref="D122">
    <cfRule type="cellIs" dxfId="11" priority="12" operator="greaterThan">
      <formula>0.7</formula>
    </cfRule>
  </conditionalFormatting>
  <conditionalFormatting sqref="D122">
    <cfRule type="cellIs" dxfId="10" priority="11" operator="lessThan">
      <formula>0.5</formula>
    </cfRule>
  </conditionalFormatting>
  <conditionalFormatting sqref="D122">
    <cfRule type="cellIs" dxfId="9" priority="10" operator="between">
      <formula>0.5</formula>
      <formula>0.7</formula>
    </cfRule>
  </conditionalFormatting>
  <conditionalFormatting sqref="D130">
    <cfRule type="cellIs" dxfId="8" priority="9" operator="greaterThan">
      <formula>0.7</formula>
    </cfRule>
  </conditionalFormatting>
  <conditionalFormatting sqref="D130">
    <cfRule type="cellIs" dxfId="7" priority="8" operator="lessThan">
      <formula>0.5</formula>
    </cfRule>
  </conditionalFormatting>
  <conditionalFormatting sqref="D130">
    <cfRule type="cellIs" dxfId="6" priority="7" operator="between">
      <formula>0.5</formula>
      <formula>0.7</formula>
    </cfRule>
  </conditionalFormatting>
  <conditionalFormatting sqref="D109">
    <cfRule type="cellIs" dxfId="5" priority="6" operator="greaterThan">
      <formula>0.7</formula>
    </cfRule>
  </conditionalFormatting>
  <conditionalFormatting sqref="D109">
    <cfRule type="cellIs" dxfId="4" priority="5" operator="lessThan">
      <formula>0.5</formula>
    </cfRule>
  </conditionalFormatting>
  <conditionalFormatting sqref="D109">
    <cfRule type="cellIs" dxfId="3" priority="4" operator="between">
      <formula>0.5</formula>
      <formula>0.7</formula>
    </cfRule>
  </conditionalFormatting>
  <conditionalFormatting sqref="D121">
    <cfRule type="cellIs" dxfId="2" priority="3" operator="greaterThan">
      <formula>0.7</formula>
    </cfRule>
  </conditionalFormatting>
  <conditionalFormatting sqref="D121">
    <cfRule type="cellIs" dxfId="1" priority="2" operator="lessThan">
      <formula>0.5</formula>
    </cfRule>
  </conditionalFormatting>
  <conditionalFormatting sqref="D121">
    <cfRule type="cellIs" dxfId="0" priority="1" operator="between">
      <formula>0.5</formula>
      <formula>0.7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D17:D25 D4:D15 D42:D45 D63:D67 D27:D33 D35:D40 D47:D53 D55:D61 D75:D81 D83:D85 D87:D89 D69:D72 D91:D94 D97:D101 D111:D114 D131:D133 D135:D140 D148:D153 D142:D146 D123 D103:D108 D125:D129 D116:D120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baseColWidth="10" defaultColWidth="11" defaultRowHeight="16" x14ac:dyDescent="0.2"/>
  <cols>
    <col min="1" max="1" width="25" customWidth="1"/>
    <col min="2" max="2" width="7.6640625" customWidth="1"/>
  </cols>
  <sheetData>
    <row r="1" spans="1:2" x14ac:dyDescent="0.2">
      <c r="A1" s="1" t="s">
        <v>123</v>
      </c>
      <c r="B1" s="18" t="s">
        <v>124</v>
      </c>
    </row>
    <row r="2" spans="1:2" x14ac:dyDescent="0.2">
      <c r="A2" s="4" t="s">
        <v>125</v>
      </c>
      <c r="B2" s="4">
        <v>1</v>
      </c>
    </row>
    <row r="3" spans="1:2" x14ac:dyDescent="0.2">
      <c r="A3" s="2" t="s">
        <v>126</v>
      </c>
      <c r="B3" s="2">
        <v>0.5</v>
      </c>
    </row>
    <row r="4" spans="1:2" x14ac:dyDescent="0.2">
      <c r="A4" s="3" t="s">
        <v>33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Assessment Overview</vt:lpstr>
      <vt:lpstr>Self Assessment</vt:lpstr>
      <vt:lpstr>Other Values</vt:lpstr>
      <vt:lpstr>List_Categories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Mark Arranz</cp:lastModifiedBy>
  <cp:revision/>
  <dcterms:created xsi:type="dcterms:W3CDTF">2019-11-07T16:20:49Z</dcterms:created>
  <dcterms:modified xsi:type="dcterms:W3CDTF">2020-05-05T01:40:35Z</dcterms:modified>
  <cp:category/>
  <cp:contentStatus/>
</cp:coreProperties>
</file>