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teope\Downloads\"/>
    </mc:Choice>
  </mc:AlternateContent>
  <xr:revisionPtr revIDLastSave="0" documentId="13_ncr:1_{0B7C4B33-58AE-40C7-9EB6-66F1D68DB981}" xr6:coauthVersionLast="45" xr6:coauthVersionMax="45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Assessment Overview" sheetId="3" r:id="rId1"/>
    <sheet name="Self Assessment" sheetId="1" r:id="rId2"/>
    <sheet name="Other Values" sheetId="2" r:id="rId3"/>
  </sheets>
  <definedNames>
    <definedName name="List_Categories">'Other Values'!$A$2:$B$4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D29" i="1"/>
  <c r="D21" i="1"/>
  <c r="D3" i="1"/>
  <c r="D64" i="1"/>
  <c r="D60" i="1"/>
  <c r="D46" i="1"/>
  <c r="D41" i="1"/>
  <c r="D16" i="1"/>
  <c r="D10" i="1"/>
  <c r="D56" i="1"/>
  <c r="D68" i="1"/>
  <c r="D55" i="1"/>
  <c r="D50" i="1"/>
  <c r="D45" i="1"/>
  <c r="D35" i="1"/>
  <c r="D20" i="1"/>
  <c r="D2" i="1"/>
  <c r="B19" i="3"/>
  <c r="B20" i="3"/>
  <c r="B16" i="3"/>
  <c r="B17" i="3"/>
  <c r="B18" i="3"/>
  <c r="B21" i="3"/>
</calcChain>
</file>

<file path=xl/sharedStrings.xml><?xml version="1.0" encoding="utf-8"?>
<sst xmlns="http://schemas.openxmlformats.org/spreadsheetml/2006/main" count="161" uniqueCount="104">
  <si>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</si>
  <si>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</si>
  <si>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</si>
  <si>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</si>
  <si>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</si>
  <si>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</si>
  <si>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</si>
  <si>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</si>
  <si>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</si>
  <si>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Objective Domains</t>
  </si>
  <si>
    <t>Your Confidence Level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</si>
  <si>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</si>
  <si>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</si>
  <si>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</si>
  <si>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</si>
  <si>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</si>
  <si>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</si>
  <si>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</si>
  <si>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</si>
  <si>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</si>
  <si>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</si>
  <si>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</si>
  <si>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</si>
  <si>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</si>
  <si>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Objective Domain</t>
  </si>
  <si>
    <t>Sub-Domain</t>
  </si>
  <si>
    <t>Task / Topic</t>
  </si>
  <si>
    <t>Confidence Level</t>
  </si>
  <si>
    <t>No Idea</t>
  </si>
  <si>
    <t>Self-Assessment Categories</t>
  </si>
  <si>
    <t>Know Well</t>
  </si>
  <si>
    <t>Know a Little</t>
  </si>
  <si>
    <t>Values</t>
  </si>
  <si>
    <t>Develop solutions that use Cosmos DB storage</t>
  </si>
  <si>
    <t>Monitor, troubleshoot, and optimize Azure solutions (10-15%)</t>
  </si>
  <si>
    <t>Self Assessment last updated January 19, 2020</t>
  </si>
  <si>
    <t>Exam AZ-204: Developing Solutions for Microsoft</t>
  </si>
  <si>
    <t>https://docs.microsoft.com/en-us/learn/certifications/exams/az-204</t>
  </si>
  <si>
    <t>Develop Azure compute solutions (25-30%)</t>
  </si>
  <si>
    <t>Develop for Azure storage (10-15%)</t>
  </si>
  <si>
    <t>Implement Azure security (15-20%)</t>
  </si>
  <si>
    <t>Connect to and consume Azure services and third-party services (25-30%)</t>
  </si>
  <si>
    <t xml:space="preserve">provision VMs </t>
  </si>
  <si>
    <t xml:space="preserve">create ARM templates </t>
  </si>
  <si>
    <t xml:space="preserve">publish an image to the Azure Container Registry </t>
  </si>
  <si>
    <t>run containers by using Azure Container Instance</t>
  </si>
  <si>
    <t>Create Azure App Service Web Apps</t>
  </si>
  <si>
    <t xml:space="preserve">create an Azure App Service Web App </t>
  </si>
  <si>
    <t xml:space="preserve">enable diagnostics logging </t>
  </si>
  <si>
    <t xml:space="preserve">deploy code to a web app </t>
  </si>
  <si>
    <t>Implement Azure functions</t>
  </si>
  <si>
    <t xml:space="preserve">implement input and output bindings for a function </t>
  </si>
  <si>
    <t xml:space="preserve">implement function triggers by using data operations, timers, and webhooks </t>
  </si>
  <si>
    <t>implement Azure Durable Functions</t>
  </si>
  <si>
    <t xml:space="preserve">select the appropriate API for your solution </t>
  </si>
  <si>
    <t xml:space="preserve">implement partitioning schemes </t>
  </si>
  <si>
    <t xml:space="preserve">interact with data using the appropriate SDK </t>
  </si>
  <si>
    <t xml:space="preserve">set the appropriate consistency level for operations </t>
  </si>
  <si>
    <t>create Cosmos DB containers</t>
  </si>
  <si>
    <t>Develop solutions that use blob storage</t>
  </si>
  <si>
    <t xml:space="preserve">move items in Blob storage between storage accounts or containers </t>
  </si>
  <si>
    <t xml:space="preserve">set and retrieve properties and metadata </t>
  </si>
  <si>
    <t>implement data archiving and retention</t>
  </si>
  <si>
    <t>Implement user authentication and authorization</t>
  </si>
  <si>
    <t xml:space="preserve">implement OAuth2 authentication </t>
  </si>
  <si>
    <t xml:space="preserve">create and implement shared access signatures </t>
  </si>
  <si>
    <t>register apps and use Azure Active Directory to authenticate users</t>
  </si>
  <si>
    <t>Implement secure cloud solutions</t>
  </si>
  <si>
    <t xml:space="preserve">secure app configuration data by using the App Configuration and KeyVault API </t>
  </si>
  <si>
    <t xml:space="preserve">manage keys, secrets, and certificates by using the KeyVault API </t>
  </si>
  <si>
    <t>implement Managed Identities for Azure resources</t>
  </si>
  <si>
    <t>Integrate caching and content delivery within solutions</t>
  </si>
  <si>
    <t xml:space="preserve">develop code to implement CDN’s in solutions </t>
  </si>
  <si>
    <t>store and retrieve data in Azure Redis cache</t>
  </si>
  <si>
    <t>Instrument solutions to support monitoring and logging</t>
  </si>
  <si>
    <t xml:space="preserve">configure instrumentation in an app or service by using Application Insights </t>
  </si>
  <si>
    <t xml:space="preserve">analyze and troubleshoot solutions by using Azure Monitor </t>
  </si>
  <si>
    <t xml:space="preserve">implement Application Insights Web Test and Alerts </t>
  </si>
  <si>
    <t>implement code that handles transient faults</t>
  </si>
  <si>
    <t>Develop an App Service Logic App</t>
  </si>
  <si>
    <t xml:space="preserve">create a Logic App </t>
  </si>
  <si>
    <t xml:space="preserve">create a custom connector for Logic Apps </t>
  </si>
  <si>
    <t>create a custom template for Logic Apps</t>
  </si>
  <si>
    <t>Implement API management</t>
  </si>
  <si>
    <t xml:space="preserve">create an APIM instance </t>
  </si>
  <si>
    <t xml:space="preserve">configure authentication for APIs </t>
  </si>
  <si>
    <t>define policies for APIs</t>
  </si>
  <si>
    <t xml:space="preserve">implement solutions that use Azure Event Grid </t>
  </si>
  <si>
    <t xml:space="preserve">implement solutions that use Azure Notification Hubs </t>
  </si>
  <si>
    <t>implement solutions that use Azure Event Hub</t>
  </si>
  <si>
    <t>Develop message-based solutions</t>
  </si>
  <si>
    <t xml:space="preserve">implement solutions that use Azure Service Bus </t>
  </si>
  <si>
    <t>implement solutions that use Azure Queue Storage queues</t>
  </si>
  <si>
    <t>Develop event-based solutions (Note: Creating event models is in scope)</t>
  </si>
  <si>
    <t>configure VMs for remote access</t>
  </si>
  <si>
    <t>create container images for solutions by using Docker</t>
  </si>
  <si>
    <t>Implement IaaS solutions (Azure Kubernetes Service (AKS) is out of scope)</t>
  </si>
  <si>
    <t>configure web app settings including SSL, API and connection strings</t>
  </si>
  <si>
    <t>implement autoscaling rules, including scheduled autoscaling and scaling by operational or system metrics</t>
  </si>
  <si>
    <t>implement scaling (partition, containers)</t>
  </si>
  <si>
    <t>implement server-side programming including stored procedures, triggers and change feed notifications</t>
  </si>
  <si>
    <t>implement hot, cool and archive storage</t>
  </si>
  <si>
    <t>control access to resources by using role-based access controls (RBAC)</t>
  </si>
  <si>
    <t>configure cache and expiration policies for FrontDoor, CDNs or Redis caches Store and retrieve data in Azure Redis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</si>
</sst>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444444"/>
      <name val="Calibri"/>
      <charset val="1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0" borderId="0" xfId="0" applyFont="1"/>
    <xf numFmtId="0" fontId="13" fillId="5" borderId="0" xfId="0" applyFont="1" applyFill="1"/>
    <xf numFmtId="0" fontId="14" fillId="0" borderId="0" xfId="0" applyFont="1"/>
    <xf numFmtId="0" fontId="15" fillId="0" borderId="0" xfId="0" applyFont="1"/>
    <xf numFmtId="0" fontId="7" fillId="0" borderId="0" xfId="0" applyFont="1" applyBorder="1"/>
    <xf numFmtId="0" fontId="1" fillId="0" borderId="0" xfId="0" applyFont="1" applyAlignment="1">
      <alignment horizontal="right"/>
    </xf>
  </cellXfs>
  <cellStyles count="6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Hyperlink" xfId="5" builtinId="8"/>
    <cellStyle name="Normal" xfId="0" builtinId="0"/>
  </cellStyles>
  <dxfs count="1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en-us/learn/certifications/exams/az-204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github.com/Build5Nines/exam-assessments/blob/master/LICENSE" TargetMode="External"/><Relationship Id="rId4" Type="http://schemas.openxmlformats.org/officeDocument/2006/relationships/hyperlink" Target="https://github.com/Build5Nines/exam-assessm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sheetPr codeName="Sheet2"/>
  <dimension ref="A1:D36"/>
  <sheetViews>
    <sheetView workbookViewId="0">
      <selection activeCell="B21" sqref="B21"/>
    </sheetView>
  </sheetViews>
  <sheetFormatPr defaultRowHeight="15.75" x14ac:dyDescent="0.25"/>
  <cols>
    <col min="1" max="1" width="72.75" customWidth="1"/>
    <col min="2" max="2" width="19.25" bestFit="1" customWidth="1"/>
    <col min="3" max="3" width="16.5" customWidth="1"/>
    <col min="4" max="4" width="24.625" bestFit="1" customWidth="1"/>
  </cols>
  <sheetData>
    <row r="1" spans="1:2" ht="18.75" x14ac:dyDescent="0.3">
      <c r="A1" s="5" t="s">
        <v>0</v>
      </c>
    </row>
    <row r="2" spans="1:2" x14ac:dyDescent="0.25">
      <c r="A2" s="1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s="1" t="s">
        <v>7</v>
      </c>
    </row>
    <row r="10" spans="1:2" x14ac:dyDescent="0.25">
      <c r="A10" t="s">
        <v>8</v>
      </c>
    </row>
    <row r="12" spans="1:2" s="7" customFormat="1" ht="21" x14ac:dyDescent="0.35">
      <c r="A12" s="17" t="s">
        <v>36</v>
      </c>
    </row>
    <row r="13" spans="1:2" x14ac:dyDescent="0.25">
      <c r="A13" s="10" t="s">
        <v>37</v>
      </c>
    </row>
    <row r="15" spans="1:2" x14ac:dyDescent="0.25">
      <c r="A15" s="16" t="s">
        <v>9</v>
      </c>
      <c r="B15" s="16" t="s">
        <v>10</v>
      </c>
    </row>
    <row r="16" spans="1:2" ht="18.75" x14ac:dyDescent="0.3">
      <c r="A16" s="9" t="s">
        <v>38</v>
      </c>
      <c r="B16" s="8">
        <f>'Self Assessment'!D2</f>
        <v>0</v>
      </c>
    </row>
    <row r="17" spans="1:4" ht="18.75" x14ac:dyDescent="0.3">
      <c r="A17" s="9" t="s">
        <v>39</v>
      </c>
      <c r="B17" s="8">
        <f>'Self Assessment'!D20</f>
        <v>0</v>
      </c>
    </row>
    <row r="18" spans="1:4" ht="18.75" x14ac:dyDescent="0.3">
      <c r="A18" s="9" t="s">
        <v>40</v>
      </c>
      <c r="B18" s="8">
        <f>'Self Assessment'!D35</f>
        <v>0</v>
      </c>
    </row>
    <row r="19" spans="1:4" ht="18.75" x14ac:dyDescent="0.3">
      <c r="A19" s="15" t="s">
        <v>34</v>
      </c>
      <c r="B19" s="8">
        <f>'Self Assessment'!D45</f>
        <v>0</v>
      </c>
    </row>
    <row r="20" spans="1:4" ht="18.75" x14ac:dyDescent="0.3">
      <c r="A20" s="9" t="s">
        <v>41</v>
      </c>
      <c r="B20" s="8">
        <f>'Self Assessment'!D55</f>
        <v>0</v>
      </c>
    </row>
    <row r="21" spans="1:4" ht="26.25" x14ac:dyDescent="0.4">
      <c r="A21" s="12" t="s">
        <v>11</v>
      </c>
      <c r="B21" s="13">
        <f>SUM(B16:B20)/5</f>
        <v>0</v>
      </c>
    </row>
    <row r="23" spans="1:4" ht="21" x14ac:dyDescent="0.35">
      <c r="A23" s="6" t="s">
        <v>12</v>
      </c>
    </row>
    <row r="24" spans="1:4" x14ac:dyDescent="0.25">
      <c r="A24" s="1" t="s">
        <v>13</v>
      </c>
      <c r="D24" s="10" t="s">
        <v>14</v>
      </c>
    </row>
    <row r="25" spans="1:4" x14ac:dyDescent="0.25">
      <c r="A25" s="1" t="s">
        <v>15</v>
      </c>
      <c r="D25" s="10" t="s">
        <v>16</v>
      </c>
    </row>
    <row r="27" spans="1:4" ht="21" x14ac:dyDescent="0.35">
      <c r="A27" s="17" t="s">
        <v>17</v>
      </c>
    </row>
    <row r="28" spans="1:4" x14ac:dyDescent="0.25">
      <c r="A28" t="s">
        <v>18</v>
      </c>
    </row>
    <row r="29" spans="1:4" x14ac:dyDescent="0.25">
      <c r="A29" s="10" t="s">
        <v>19</v>
      </c>
    </row>
    <row r="31" spans="1:4" ht="21" x14ac:dyDescent="0.35">
      <c r="A31" s="17" t="s">
        <v>20</v>
      </c>
    </row>
    <row r="32" spans="1:4" x14ac:dyDescent="0.25">
      <c r="A32" t="s">
        <v>21</v>
      </c>
    </row>
    <row r="33" spans="1:1" x14ac:dyDescent="0.25">
      <c r="A33" s="10" t="s">
        <v>22</v>
      </c>
    </row>
    <row r="34" spans="1:1" x14ac:dyDescent="0.25">
      <c r="A34" t="s">
        <v>23</v>
      </c>
    </row>
    <row r="36" spans="1:1" x14ac:dyDescent="0.25">
      <c r="A36" s="18" t="s">
        <v>35</v>
      </c>
    </row>
  </sheetData>
  <conditionalFormatting sqref="B16:B18 B20">
    <cfRule type="cellIs" dxfId="110" priority="9" operator="greaterThan">
      <formula>0.7</formula>
    </cfRule>
  </conditionalFormatting>
  <conditionalFormatting sqref="B16:B18 B20">
    <cfRule type="cellIs" dxfId="109" priority="8" operator="lessThan">
      <formula>0.5</formula>
    </cfRule>
  </conditionalFormatting>
  <conditionalFormatting sqref="B16:B18 B20">
    <cfRule type="cellIs" dxfId="108" priority="7" operator="between">
      <formula>0.5</formula>
      <formula>0.7</formula>
    </cfRule>
  </conditionalFormatting>
  <conditionalFormatting sqref="B21">
    <cfRule type="cellIs" dxfId="107" priority="6" operator="greaterThan">
      <formula>0.7</formula>
    </cfRule>
  </conditionalFormatting>
  <conditionalFormatting sqref="B21">
    <cfRule type="cellIs" dxfId="106" priority="5" operator="lessThan">
      <formula>0.5</formula>
    </cfRule>
  </conditionalFormatting>
  <conditionalFormatting sqref="B21">
    <cfRule type="cellIs" dxfId="105" priority="4" operator="between">
      <formula>0.5</formula>
      <formula>0.7</formula>
    </cfRule>
  </conditionalFormatting>
  <conditionalFormatting sqref="B19">
    <cfRule type="cellIs" dxfId="104" priority="3" operator="greaterThan">
      <formula>0.7</formula>
    </cfRule>
  </conditionalFormatting>
  <conditionalFormatting sqref="B19">
    <cfRule type="cellIs" dxfId="103" priority="2" operator="lessThan">
      <formula>0.5</formula>
    </cfRule>
  </conditionalFormatting>
  <conditionalFormatting sqref="B19">
    <cfRule type="cellIs" dxfId="102" priority="1" operator="between">
      <formula>0.5</formula>
      <formula>0.7</formula>
    </cfRule>
  </conditionalFormatting>
  <hyperlinks>
    <hyperlink ref="D24" r:id="rId1" xr:uid="{470DAEA5-C47D-491F-9E24-1E43DFA9EFD7}"/>
    <hyperlink ref="D25" r:id="rId2" xr:uid="{396BD43E-AF22-4B9C-ADA7-296C6B829854}"/>
    <hyperlink ref="A13" r:id="rId3" xr:uid="{CB6A730D-CADC-4D81-A386-03507FD20A50}"/>
    <hyperlink ref="A29" r:id="rId4" xr:uid="{EC9B1DA3-DF0D-4250-A575-BC51343EDE01}"/>
    <hyperlink ref="A33" r:id="rId5" xr:uid="{9138F825-67CB-41CE-B3B4-CACDC89942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70"/>
  <sheetViews>
    <sheetView tabSelected="1" topLeftCell="A46" workbookViewId="0">
      <selection activeCell="B20" sqref="B20:B44"/>
    </sheetView>
  </sheetViews>
  <sheetFormatPr defaultColWidth="11" defaultRowHeight="15.75" x14ac:dyDescent="0.25"/>
  <cols>
    <col min="1" max="1" width="19.25" customWidth="1"/>
    <col min="2" max="2" width="20.625" customWidth="1"/>
    <col min="3" max="3" width="100.125" customWidth="1"/>
    <col min="4" max="4" width="15.5" bestFit="1" customWidth="1"/>
  </cols>
  <sheetData>
    <row r="1" spans="1:4" s="14" customFormat="1" ht="18.75" x14ac:dyDescent="0.3">
      <c r="A1" s="14" t="s">
        <v>24</v>
      </c>
      <c r="B1" s="14" t="s">
        <v>25</v>
      </c>
      <c r="C1" s="14" t="s">
        <v>26</v>
      </c>
      <c r="D1" s="14" t="s">
        <v>27</v>
      </c>
    </row>
    <row r="2" spans="1:4" s="6" customFormat="1" ht="21" x14ac:dyDescent="0.35">
      <c r="A2" s="6" t="s">
        <v>38</v>
      </c>
      <c r="D2" s="11">
        <f>SUM(D3:D19)/9</f>
        <v>0</v>
      </c>
    </row>
    <row r="3" spans="1:4" s="7" customFormat="1" ht="18.75" x14ac:dyDescent="0.3">
      <c r="B3" s="7" t="s">
        <v>96</v>
      </c>
      <c r="D3" s="8">
        <f>(VLOOKUP(D4,List_Categories,2,FALSE)+VLOOKUP(D5,List_Categories,2,FALSE)+VLOOKUP(D6,List_Categories,2,FALSE)+VLOOKUP(D7,List_Categories,2,FALSE)+VLOOKUP(D8,List_Categories,2,FALSE)+VLOOKUP(D9,List_Categories,2,FALSE))/6</f>
        <v>0</v>
      </c>
    </row>
    <row r="4" spans="1:4" s="7" customFormat="1" ht="15.75" customHeight="1" x14ac:dyDescent="0.3">
      <c r="C4" t="s">
        <v>42</v>
      </c>
      <c r="D4" t="s">
        <v>28</v>
      </c>
    </row>
    <row r="5" spans="1:4" s="7" customFormat="1" ht="15.75" customHeight="1" x14ac:dyDescent="0.3">
      <c r="C5" t="s">
        <v>94</v>
      </c>
      <c r="D5" t="s">
        <v>28</v>
      </c>
    </row>
    <row r="6" spans="1:4" s="7" customFormat="1" ht="15.75" customHeight="1" x14ac:dyDescent="0.3">
      <c r="C6" t="s">
        <v>43</v>
      </c>
      <c r="D6" t="s">
        <v>28</v>
      </c>
    </row>
    <row r="7" spans="1:4" ht="15.75" customHeight="1" x14ac:dyDescent="0.25">
      <c r="C7" t="s">
        <v>95</v>
      </c>
      <c r="D7" t="s">
        <v>28</v>
      </c>
    </row>
    <row r="8" spans="1:4" ht="15.75" customHeight="1" x14ac:dyDescent="0.25">
      <c r="C8" t="s">
        <v>44</v>
      </c>
      <c r="D8" t="s">
        <v>28</v>
      </c>
    </row>
    <row r="9" spans="1:4" x14ac:dyDescent="0.25">
      <c r="C9" t="s">
        <v>45</v>
      </c>
      <c r="D9" t="s">
        <v>28</v>
      </c>
    </row>
    <row r="10" spans="1:4" s="19" customFormat="1" ht="18.75" x14ac:dyDescent="0.3">
      <c r="B10" s="7" t="s">
        <v>46</v>
      </c>
      <c r="D10" s="8">
        <f>(VLOOKUP(D11,List_Categories,2,FALSE)+VLOOKUP(D12,List_Categories,2,FALSE)+VLOOKUP(D13,List_Categories,2,FALSE)+VLOOKUP(D14,List_Categories,2,FALSE)+VLOOKUP(D15,List_Categories,2,FALSE))/5</f>
        <v>0</v>
      </c>
    </row>
    <row r="11" spans="1:4" x14ac:dyDescent="0.25">
      <c r="C11" t="s">
        <v>47</v>
      </c>
      <c r="D11" t="s">
        <v>28</v>
      </c>
    </row>
    <row r="12" spans="1:4" x14ac:dyDescent="0.25">
      <c r="C12" t="s">
        <v>48</v>
      </c>
      <c r="D12" t="s">
        <v>28</v>
      </c>
    </row>
    <row r="13" spans="1:4" x14ac:dyDescent="0.25">
      <c r="C13" t="s">
        <v>49</v>
      </c>
      <c r="D13" t="s">
        <v>28</v>
      </c>
    </row>
    <row r="14" spans="1:4" x14ac:dyDescent="0.25">
      <c r="C14" t="s">
        <v>97</v>
      </c>
      <c r="D14" t="s">
        <v>28</v>
      </c>
    </row>
    <row r="15" spans="1:4" x14ac:dyDescent="0.25">
      <c r="C15" t="s">
        <v>98</v>
      </c>
      <c r="D15" t="s">
        <v>28</v>
      </c>
    </row>
    <row r="16" spans="1:4" s="7" customFormat="1" ht="18.75" x14ac:dyDescent="0.3">
      <c r="B16" s="7" t="s">
        <v>50</v>
      </c>
      <c r="D16" s="8">
        <f>(VLOOKUP(D17,List_Categories,2,FALSE)+VLOOKUP(D18,List_Categories,2,FALSE)+VLOOKUP(D19,List_Categories,2,FALSE))/3</f>
        <v>0</v>
      </c>
    </row>
    <row r="17" spans="1:4" x14ac:dyDescent="0.25">
      <c r="C17" t="s">
        <v>51</v>
      </c>
      <c r="D17" t="s">
        <v>28</v>
      </c>
    </row>
    <row r="18" spans="1:4" x14ac:dyDescent="0.25">
      <c r="C18" t="s">
        <v>52</v>
      </c>
      <c r="D18" t="s">
        <v>28</v>
      </c>
    </row>
    <row r="19" spans="1:4" x14ac:dyDescent="0.25">
      <c r="C19" t="s">
        <v>53</v>
      </c>
      <c r="D19" t="s">
        <v>28</v>
      </c>
    </row>
    <row r="20" spans="1:4" s="6" customFormat="1" ht="21" x14ac:dyDescent="0.35">
      <c r="A20" s="6" t="s">
        <v>39</v>
      </c>
      <c r="D20" s="11">
        <f>SUM(D21:D33)/6</f>
        <v>0</v>
      </c>
    </row>
    <row r="21" spans="1:4" s="7" customFormat="1" ht="18.75" x14ac:dyDescent="0.3">
      <c r="B21" s="7" t="s">
        <v>33</v>
      </c>
      <c r="D21" s="8">
        <f>(VLOOKUP(D22,List_Categories,2,FALSE)+VLOOKUP(D23,List_Categories,2,FALSE)+VLOOKUP(D24,List_Categories,2,FALSE)+VLOOKUP(D25,List_Categories,2,FALSE)+VLOOKUP(D26,List_Categories,2,FALSE)+VLOOKUP(D27,List_Categories,2,FALSE)+VLOOKUP(D28,List_Categories,2,FALSE))/7</f>
        <v>0</v>
      </c>
    </row>
    <row r="22" spans="1:4" x14ac:dyDescent="0.25">
      <c r="C22" t="s">
        <v>54</v>
      </c>
      <c r="D22" t="s">
        <v>28</v>
      </c>
    </row>
    <row r="23" spans="1:4" x14ac:dyDescent="0.25">
      <c r="C23" t="s">
        <v>55</v>
      </c>
      <c r="D23" t="s">
        <v>28</v>
      </c>
    </row>
    <row r="24" spans="1:4" x14ac:dyDescent="0.25">
      <c r="C24" t="s">
        <v>56</v>
      </c>
      <c r="D24" t="s">
        <v>28</v>
      </c>
    </row>
    <row r="25" spans="1:4" x14ac:dyDescent="0.25">
      <c r="C25" t="s">
        <v>57</v>
      </c>
      <c r="D25" t="s">
        <v>28</v>
      </c>
    </row>
    <row r="26" spans="1:4" x14ac:dyDescent="0.25">
      <c r="C26" t="s">
        <v>58</v>
      </c>
      <c r="D26" t="s">
        <v>28</v>
      </c>
    </row>
    <row r="27" spans="1:4" x14ac:dyDescent="0.25">
      <c r="C27" t="s">
        <v>99</v>
      </c>
      <c r="D27" t="s">
        <v>28</v>
      </c>
    </row>
    <row r="28" spans="1:4" x14ac:dyDescent="0.25">
      <c r="C28" t="s">
        <v>100</v>
      </c>
      <c r="D28" t="s">
        <v>28</v>
      </c>
    </row>
    <row r="29" spans="1:4" s="7" customFormat="1" ht="18.75" x14ac:dyDescent="0.3">
      <c r="B29" s="7" t="s">
        <v>59</v>
      </c>
      <c r="D29" s="8">
        <f>(VLOOKUP(D30,List_Categories,2,FALSE)+VLOOKUP(D31,List_Categories,2,FALSE)+VLOOKUP(D32,List_Categories,2,FALSE)+VLOOKUP(D33,List_Categories,2,FALSE)+VLOOKUP(D34,List_Categories,2,FALSE))/5</f>
        <v>0</v>
      </c>
    </row>
    <row r="30" spans="1:4" x14ac:dyDescent="0.25">
      <c r="C30" t="s">
        <v>60</v>
      </c>
      <c r="D30" t="s">
        <v>28</v>
      </c>
    </row>
    <row r="31" spans="1:4" x14ac:dyDescent="0.25">
      <c r="C31" t="s">
        <v>61</v>
      </c>
      <c r="D31" t="s">
        <v>28</v>
      </c>
    </row>
    <row r="32" spans="1:4" x14ac:dyDescent="0.25">
      <c r="C32" t="s">
        <v>56</v>
      </c>
      <c r="D32" t="s">
        <v>28</v>
      </c>
    </row>
    <row r="33" spans="1:4" x14ac:dyDescent="0.25">
      <c r="C33" t="s">
        <v>62</v>
      </c>
      <c r="D33" t="s">
        <v>28</v>
      </c>
    </row>
    <row r="34" spans="1:4" x14ac:dyDescent="0.25">
      <c r="C34" t="s">
        <v>101</v>
      </c>
      <c r="D34" t="s">
        <v>28</v>
      </c>
    </row>
    <row r="35" spans="1:4" s="6" customFormat="1" ht="21" x14ac:dyDescent="0.35">
      <c r="A35" s="6" t="s">
        <v>40</v>
      </c>
      <c r="D35" s="11">
        <f>SUM(D36:D44)/2</f>
        <v>0</v>
      </c>
    </row>
    <row r="36" spans="1:4" s="7" customFormat="1" ht="18.75" x14ac:dyDescent="0.3">
      <c r="B36" s="7" t="s">
        <v>63</v>
      </c>
      <c r="D36" s="8">
        <f>(VLOOKUP(D37,List_Categories,2,FALSE)+VLOOKUP(D38,List_Categories,2,FALSE)+VLOOKUP(D39,List_Categories,2,FALSE)+VLOOKUP(D40,List_Categories,2,FALSE))/4</f>
        <v>0</v>
      </c>
    </row>
    <row r="37" spans="1:4" x14ac:dyDescent="0.25">
      <c r="C37" t="s">
        <v>64</v>
      </c>
      <c r="D37" t="s">
        <v>28</v>
      </c>
    </row>
    <row r="38" spans="1:4" x14ac:dyDescent="0.25">
      <c r="C38" t="s">
        <v>65</v>
      </c>
      <c r="D38" t="s">
        <v>28</v>
      </c>
    </row>
    <row r="39" spans="1:4" x14ac:dyDescent="0.25">
      <c r="C39" t="s">
        <v>66</v>
      </c>
      <c r="D39" t="s">
        <v>28</v>
      </c>
    </row>
    <row r="40" spans="1:4" x14ac:dyDescent="0.25">
      <c r="C40" t="s">
        <v>102</v>
      </c>
      <c r="D40" t="s">
        <v>28</v>
      </c>
    </row>
    <row r="41" spans="1:4" s="7" customFormat="1" ht="18.75" x14ac:dyDescent="0.3">
      <c r="B41" s="7" t="s">
        <v>67</v>
      </c>
      <c r="D41" s="8">
        <f>(VLOOKUP(D42,List_Categories,2,FALSE)+VLOOKUP(D43,List_Categories,2,FALSE)+VLOOKUP(D44,List_Categories,2,FALSE))/3</f>
        <v>0</v>
      </c>
    </row>
    <row r="42" spans="1:4" x14ac:dyDescent="0.25">
      <c r="C42" t="s">
        <v>68</v>
      </c>
      <c r="D42" t="s">
        <v>28</v>
      </c>
    </row>
    <row r="43" spans="1:4" x14ac:dyDescent="0.25">
      <c r="C43" t="s">
        <v>69</v>
      </c>
      <c r="D43" t="s">
        <v>28</v>
      </c>
    </row>
    <row r="44" spans="1:4" x14ac:dyDescent="0.25">
      <c r="C44" t="s">
        <v>70</v>
      </c>
      <c r="D44" t="s">
        <v>28</v>
      </c>
    </row>
    <row r="45" spans="1:4" s="6" customFormat="1" ht="21" x14ac:dyDescent="0.35">
      <c r="A45" s="6" t="s">
        <v>34</v>
      </c>
      <c r="D45" s="11">
        <f>SUM(D46:D54)/2</f>
        <v>0</v>
      </c>
    </row>
    <row r="46" spans="1:4" s="7" customFormat="1" ht="18.75" x14ac:dyDescent="0.3">
      <c r="B46" s="7" t="s">
        <v>71</v>
      </c>
      <c r="D46" s="8">
        <f>(VLOOKUP(D47,List_Categories,2,FALSE)+VLOOKUP(D48,List_Categories,2,FALSE)+VLOOKUP(D49,List_Categories,2,FALSE))/3</f>
        <v>0</v>
      </c>
    </row>
    <row r="47" spans="1:4" x14ac:dyDescent="0.25">
      <c r="C47" t="s">
        <v>72</v>
      </c>
      <c r="D47" t="s">
        <v>28</v>
      </c>
    </row>
    <row r="48" spans="1:4" x14ac:dyDescent="0.25">
      <c r="C48" t="s">
        <v>103</v>
      </c>
      <c r="D48" t="s">
        <v>28</v>
      </c>
    </row>
    <row r="49" spans="1:4" x14ac:dyDescent="0.25">
      <c r="C49" t="s">
        <v>73</v>
      </c>
      <c r="D49" t="s">
        <v>28</v>
      </c>
    </row>
    <row r="50" spans="1:4" s="7" customFormat="1" ht="18.75" x14ac:dyDescent="0.3">
      <c r="B50" s="7" t="s">
        <v>74</v>
      </c>
      <c r="D50" s="8">
        <f>(VLOOKUP(D51,List_Categories,2,FALSE)+VLOOKUP(D52,List_Categories,2,FALSE)+VLOOKUP(D53,List_Categories,2,FALSE)+VLOOKUP(D54,List_Categories,2,FALSE))/4</f>
        <v>0</v>
      </c>
    </row>
    <row r="51" spans="1:4" x14ac:dyDescent="0.25">
      <c r="C51" t="s">
        <v>75</v>
      </c>
      <c r="D51" t="s">
        <v>28</v>
      </c>
    </row>
    <row r="52" spans="1:4" x14ac:dyDescent="0.25">
      <c r="C52" t="s">
        <v>76</v>
      </c>
      <c r="D52" t="s">
        <v>28</v>
      </c>
    </row>
    <row r="53" spans="1:4" x14ac:dyDescent="0.25">
      <c r="C53" t="s">
        <v>77</v>
      </c>
      <c r="D53" t="s">
        <v>28</v>
      </c>
    </row>
    <row r="54" spans="1:4" x14ac:dyDescent="0.25">
      <c r="C54" t="s">
        <v>78</v>
      </c>
      <c r="D54" t="s">
        <v>28</v>
      </c>
    </row>
    <row r="55" spans="1:4" s="6" customFormat="1" ht="21" x14ac:dyDescent="0.35">
      <c r="A55" s="6" t="s">
        <v>41</v>
      </c>
      <c r="D55" s="11">
        <f>SUM(D56:D70)/4</f>
        <v>0</v>
      </c>
    </row>
    <row r="56" spans="1:4" s="7" customFormat="1" ht="18.75" x14ac:dyDescent="0.3">
      <c r="B56" s="7" t="s">
        <v>79</v>
      </c>
      <c r="D56" s="8">
        <f>(VLOOKUP(D57,List_Categories,2,FALSE)+VLOOKUP(D58,List_Categories,2,FALSE)+VLOOKUP(D59,List_Categories,2,FALSE))/3</f>
        <v>0</v>
      </c>
    </row>
    <row r="57" spans="1:4" x14ac:dyDescent="0.25">
      <c r="C57" t="s">
        <v>80</v>
      </c>
      <c r="D57" t="s">
        <v>28</v>
      </c>
    </row>
    <row r="58" spans="1:4" x14ac:dyDescent="0.25">
      <c r="C58" t="s">
        <v>81</v>
      </c>
      <c r="D58" t="s">
        <v>28</v>
      </c>
    </row>
    <row r="59" spans="1:4" x14ac:dyDescent="0.25">
      <c r="C59" t="s">
        <v>82</v>
      </c>
      <c r="D59" t="s">
        <v>28</v>
      </c>
    </row>
    <row r="60" spans="1:4" s="7" customFormat="1" ht="18.75" x14ac:dyDescent="0.3">
      <c r="B60" s="7" t="s">
        <v>83</v>
      </c>
      <c r="D60" s="8">
        <f>(VLOOKUP(D61,List_Categories,2,FALSE)+VLOOKUP(D62,List_Categories,2,FALSE)+VLOOKUP(D63,List_Categories,2,FALSE))/3</f>
        <v>0</v>
      </c>
    </row>
    <row r="61" spans="1:4" x14ac:dyDescent="0.25">
      <c r="C61" t="s">
        <v>84</v>
      </c>
      <c r="D61" t="s">
        <v>28</v>
      </c>
    </row>
    <row r="62" spans="1:4" x14ac:dyDescent="0.25">
      <c r="C62" t="s">
        <v>85</v>
      </c>
      <c r="D62" t="s">
        <v>28</v>
      </c>
    </row>
    <row r="63" spans="1:4" x14ac:dyDescent="0.25">
      <c r="C63" t="s">
        <v>86</v>
      </c>
      <c r="D63" t="s">
        <v>28</v>
      </c>
    </row>
    <row r="64" spans="1:4" s="7" customFormat="1" ht="18.75" x14ac:dyDescent="0.3">
      <c r="B64" s="7" t="s">
        <v>93</v>
      </c>
      <c r="D64" s="8">
        <f>(VLOOKUP(D65,List_Categories,2,FALSE)+VLOOKUP(D66,List_Categories,2,FALSE)++VLOOKUP(D67,List_Categories,2,FALSE))/3</f>
        <v>0</v>
      </c>
    </row>
    <row r="65" spans="2:4" x14ac:dyDescent="0.25">
      <c r="C65" t="s">
        <v>87</v>
      </c>
      <c r="D65" t="s">
        <v>28</v>
      </c>
    </row>
    <row r="66" spans="2:4" x14ac:dyDescent="0.25">
      <c r="C66" t="s">
        <v>88</v>
      </c>
      <c r="D66" t="s">
        <v>28</v>
      </c>
    </row>
    <row r="67" spans="2:4" x14ac:dyDescent="0.25">
      <c r="C67" t="s">
        <v>89</v>
      </c>
      <c r="D67" t="s">
        <v>28</v>
      </c>
    </row>
    <row r="68" spans="2:4" s="7" customFormat="1" ht="18.75" x14ac:dyDescent="0.3">
      <c r="B68" s="7" t="s">
        <v>90</v>
      </c>
      <c r="D68" s="8">
        <f>(VLOOKUP(D69,List_Categories,2,FALSE)+VLOOKUP(D70,List_Categories,2,FALSE))/2</f>
        <v>0</v>
      </c>
    </row>
    <row r="69" spans="2:4" x14ac:dyDescent="0.25">
      <c r="C69" t="s">
        <v>91</v>
      </c>
      <c r="D69" t="s">
        <v>28</v>
      </c>
    </row>
    <row r="70" spans="2:4" x14ac:dyDescent="0.25">
      <c r="C70" t="s">
        <v>92</v>
      </c>
      <c r="D70" t="s">
        <v>28</v>
      </c>
    </row>
  </sheetData>
  <conditionalFormatting sqref="D7 D65:D67">
    <cfRule type="cellIs" dxfId="101" priority="278" operator="equal">
      <formula>"No Idea"</formula>
    </cfRule>
  </conditionalFormatting>
  <conditionalFormatting sqref="D7 D65:D67">
    <cfRule type="cellIs" dxfId="100" priority="277" operator="equal">
      <formula>"Know a Little"</formula>
    </cfRule>
  </conditionalFormatting>
  <conditionalFormatting sqref="D7 D65:D67">
    <cfRule type="cellIs" dxfId="99" priority="276" operator="equal">
      <formula>"Know Well"</formula>
    </cfRule>
  </conditionalFormatting>
  <conditionalFormatting sqref="D8:D9">
    <cfRule type="cellIs" dxfId="98" priority="275" operator="equal">
      <formula>"No Idea"</formula>
    </cfRule>
  </conditionalFormatting>
  <conditionalFormatting sqref="D8:D9">
    <cfRule type="cellIs" dxfId="97" priority="274" operator="equal">
      <formula>"Know a Little"</formula>
    </cfRule>
  </conditionalFormatting>
  <conditionalFormatting sqref="D8:D9">
    <cfRule type="cellIs" dxfId="96" priority="273" operator="equal">
      <formula>"Know Well"</formula>
    </cfRule>
  </conditionalFormatting>
  <conditionalFormatting sqref="D11:D15">
    <cfRule type="cellIs" dxfId="95" priority="272" operator="equal">
      <formula>"No Idea"</formula>
    </cfRule>
  </conditionalFormatting>
  <conditionalFormatting sqref="D11:D15">
    <cfRule type="cellIs" dxfId="94" priority="271" operator="equal">
      <formula>"Know a Little"</formula>
    </cfRule>
  </conditionalFormatting>
  <conditionalFormatting sqref="D11:D15">
    <cfRule type="cellIs" dxfId="93" priority="270" operator="equal">
      <formula>"Know Well"</formula>
    </cfRule>
  </conditionalFormatting>
  <conditionalFormatting sqref="D17:D19">
    <cfRule type="cellIs" dxfId="92" priority="269" operator="equal">
      <formula>"No Idea"</formula>
    </cfRule>
  </conditionalFormatting>
  <conditionalFormatting sqref="D17:D19">
    <cfRule type="cellIs" dxfId="91" priority="268" operator="equal">
      <formula>"Know a Little"</formula>
    </cfRule>
  </conditionalFormatting>
  <conditionalFormatting sqref="D17:D19">
    <cfRule type="cellIs" dxfId="90" priority="267" operator="equal">
      <formula>"Know Well"</formula>
    </cfRule>
  </conditionalFormatting>
  <conditionalFormatting sqref="D22:D28">
    <cfRule type="cellIs" dxfId="89" priority="263" operator="equal">
      <formula>"No Idea"</formula>
    </cfRule>
  </conditionalFormatting>
  <conditionalFormatting sqref="D22:D28">
    <cfRule type="cellIs" dxfId="88" priority="262" operator="equal">
      <formula>"Know a Little"</formula>
    </cfRule>
  </conditionalFormatting>
  <conditionalFormatting sqref="D22:D28">
    <cfRule type="cellIs" dxfId="87" priority="261" operator="equal">
      <formula>"Know Well"</formula>
    </cfRule>
  </conditionalFormatting>
  <conditionalFormatting sqref="D30:D34">
    <cfRule type="cellIs" dxfId="86" priority="260" operator="equal">
      <formula>"No Idea"</formula>
    </cfRule>
  </conditionalFormatting>
  <conditionalFormatting sqref="D30:D34">
    <cfRule type="cellIs" dxfId="85" priority="259" operator="equal">
      <formula>"Know a Little"</formula>
    </cfRule>
  </conditionalFormatting>
  <conditionalFormatting sqref="D30:D34">
    <cfRule type="cellIs" dxfId="84" priority="258" operator="equal">
      <formula>"Know Well"</formula>
    </cfRule>
  </conditionalFormatting>
  <conditionalFormatting sqref="D61:D63">
    <cfRule type="cellIs" dxfId="83" priority="215" operator="equal">
      <formula>"No Idea"</formula>
    </cfRule>
  </conditionalFormatting>
  <conditionalFormatting sqref="D61:D63">
    <cfRule type="cellIs" dxfId="82" priority="214" operator="equal">
      <formula>"Know a Little"</formula>
    </cfRule>
  </conditionalFormatting>
  <conditionalFormatting sqref="D61:D63">
    <cfRule type="cellIs" dxfId="81" priority="213" operator="equal">
      <formula>"Know Well"</formula>
    </cfRule>
  </conditionalFormatting>
  <conditionalFormatting sqref="D42:D44">
    <cfRule type="cellIs" dxfId="80" priority="248" operator="equal">
      <formula>"No Idea"</formula>
    </cfRule>
  </conditionalFormatting>
  <conditionalFormatting sqref="D42:D44">
    <cfRule type="cellIs" dxfId="79" priority="247" operator="equal">
      <formula>"Know a Little"</formula>
    </cfRule>
  </conditionalFormatting>
  <conditionalFormatting sqref="D42:D44">
    <cfRule type="cellIs" dxfId="78" priority="246" operator="equal">
      <formula>"Know Well"</formula>
    </cfRule>
  </conditionalFormatting>
  <conditionalFormatting sqref="D57:D59">
    <cfRule type="cellIs" dxfId="77" priority="218" operator="equal">
      <formula>"No Idea"</formula>
    </cfRule>
  </conditionalFormatting>
  <conditionalFormatting sqref="D57:D59">
    <cfRule type="cellIs" dxfId="76" priority="217" operator="equal">
      <formula>"Know a Little"</formula>
    </cfRule>
  </conditionalFormatting>
  <conditionalFormatting sqref="D57:D59">
    <cfRule type="cellIs" dxfId="75" priority="216" operator="equal">
      <formula>"Know Well"</formula>
    </cfRule>
  </conditionalFormatting>
  <conditionalFormatting sqref="D69">
    <cfRule type="cellIs" dxfId="74" priority="209" operator="equal">
      <formula>"No Idea"</formula>
    </cfRule>
  </conditionalFormatting>
  <conditionalFormatting sqref="D69">
    <cfRule type="cellIs" dxfId="73" priority="208" operator="equal">
      <formula>"Know a Little"</formula>
    </cfRule>
  </conditionalFormatting>
  <conditionalFormatting sqref="D69">
    <cfRule type="cellIs" dxfId="72" priority="207" operator="equal">
      <formula>"Know Well"</formula>
    </cfRule>
  </conditionalFormatting>
  <conditionalFormatting sqref="D3">
    <cfRule type="cellIs" dxfId="71" priority="189" operator="greaterThan">
      <formula>0.7</formula>
    </cfRule>
  </conditionalFormatting>
  <conditionalFormatting sqref="D3">
    <cfRule type="cellIs" dxfId="70" priority="188" operator="lessThan">
      <formula>0.5</formula>
    </cfRule>
  </conditionalFormatting>
  <conditionalFormatting sqref="D3">
    <cfRule type="cellIs" dxfId="69" priority="187" operator="between">
      <formula>0.5</formula>
      <formula>0.7</formula>
    </cfRule>
  </conditionalFormatting>
  <conditionalFormatting sqref="D20">
    <cfRule type="cellIs" dxfId="68" priority="117" operator="greaterThan">
      <formula>0.7</formula>
    </cfRule>
  </conditionalFormatting>
  <conditionalFormatting sqref="D20">
    <cfRule type="cellIs" dxfId="67" priority="116" operator="lessThan">
      <formula>0.5</formula>
    </cfRule>
  </conditionalFormatting>
  <conditionalFormatting sqref="D20">
    <cfRule type="cellIs" dxfId="66" priority="115" operator="between">
      <formula>0.5</formula>
      <formula>0.7</formula>
    </cfRule>
  </conditionalFormatting>
  <conditionalFormatting sqref="D2">
    <cfRule type="cellIs" dxfId="65" priority="120" operator="greaterThan">
      <formula>0.7</formula>
    </cfRule>
  </conditionalFormatting>
  <conditionalFormatting sqref="D2">
    <cfRule type="cellIs" dxfId="64" priority="119" operator="lessThan">
      <formula>0.5</formula>
    </cfRule>
  </conditionalFormatting>
  <conditionalFormatting sqref="D2">
    <cfRule type="cellIs" dxfId="63" priority="118" operator="between">
      <formula>0.5</formula>
      <formula>0.7</formula>
    </cfRule>
  </conditionalFormatting>
  <conditionalFormatting sqref="D35">
    <cfRule type="cellIs" dxfId="62" priority="114" operator="greaterThan">
      <formula>0.7</formula>
    </cfRule>
  </conditionalFormatting>
  <conditionalFormatting sqref="D35">
    <cfRule type="cellIs" dxfId="61" priority="113" operator="lessThan">
      <formula>0.5</formula>
    </cfRule>
  </conditionalFormatting>
  <conditionalFormatting sqref="D35">
    <cfRule type="cellIs" dxfId="60" priority="112" operator="between">
      <formula>0.5</formula>
      <formula>0.7</formula>
    </cfRule>
  </conditionalFormatting>
  <conditionalFormatting sqref="D45">
    <cfRule type="cellIs" dxfId="59" priority="111" operator="greaterThan">
      <formula>0.7</formula>
    </cfRule>
  </conditionalFormatting>
  <conditionalFormatting sqref="D45">
    <cfRule type="cellIs" dxfId="58" priority="110" operator="lessThan">
      <formula>0.5</formula>
    </cfRule>
  </conditionalFormatting>
  <conditionalFormatting sqref="D45">
    <cfRule type="cellIs" dxfId="57" priority="109" operator="between">
      <formula>0.5</formula>
      <formula>0.7</formula>
    </cfRule>
  </conditionalFormatting>
  <conditionalFormatting sqref="D55">
    <cfRule type="cellIs" dxfId="56" priority="108" operator="greaterThan">
      <formula>0.7</formula>
    </cfRule>
  </conditionalFormatting>
  <conditionalFormatting sqref="D55">
    <cfRule type="cellIs" dxfId="55" priority="107" operator="lessThan">
      <formula>0.5</formula>
    </cfRule>
  </conditionalFormatting>
  <conditionalFormatting sqref="D55">
    <cfRule type="cellIs" dxfId="54" priority="106" operator="between">
      <formula>0.5</formula>
      <formula>0.7</formula>
    </cfRule>
  </conditionalFormatting>
  <conditionalFormatting sqref="D10">
    <cfRule type="cellIs" dxfId="53" priority="105" operator="greaterThan">
      <formula>0.7</formula>
    </cfRule>
  </conditionalFormatting>
  <conditionalFormatting sqref="D10">
    <cfRule type="cellIs" dxfId="52" priority="104" operator="lessThan">
      <formula>0.5</formula>
    </cfRule>
  </conditionalFormatting>
  <conditionalFormatting sqref="D10">
    <cfRule type="cellIs" dxfId="51" priority="103" operator="between">
      <formula>0.5</formula>
      <formula>0.7</formula>
    </cfRule>
  </conditionalFormatting>
  <conditionalFormatting sqref="D16">
    <cfRule type="cellIs" dxfId="50" priority="102" operator="greaterThan">
      <formula>0.7</formula>
    </cfRule>
  </conditionalFormatting>
  <conditionalFormatting sqref="D16">
    <cfRule type="cellIs" dxfId="49" priority="101" operator="lessThan">
      <formula>0.5</formula>
    </cfRule>
  </conditionalFormatting>
  <conditionalFormatting sqref="D16">
    <cfRule type="cellIs" dxfId="48" priority="100" operator="between">
      <formula>0.5</formula>
      <formula>0.7</formula>
    </cfRule>
  </conditionalFormatting>
  <conditionalFormatting sqref="D29">
    <cfRule type="cellIs" dxfId="47" priority="66" operator="greaterThan">
      <formula>0.7</formula>
    </cfRule>
  </conditionalFormatting>
  <conditionalFormatting sqref="D29">
    <cfRule type="cellIs" dxfId="46" priority="65" operator="lessThan">
      <formula>0.5</formula>
    </cfRule>
  </conditionalFormatting>
  <conditionalFormatting sqref="D29">
    <cfRule type="cellIs" dxfId="45" priority="64" operator="between">
      <formula>0.5</formula>
      <formula>0.7</formula>
    </cfRule>
  </conditionalFormatting>
  <conditionalFormatting sqref="D21">
    <cfRule type="cellIs" dxfId="44" priority="69" operator="greaterThan">
      <formula>0.7</formula>
    </cfRule>
  </conditionalFormatting>
  <conditionalFormatting sqref="D21">
    <cfRule type="cellIs" dxfId="43" priority="68" operator="lessThan">
      <formula>0.5</formula>
    </cfRule>
  </conditionalFormatting>
  <conditionalFormatting sqref="D21">
    <cfRule type="cellIs" dxfId="42" priority="67" operator="between">
      <formula>0.5</formula>
      <formula>0.7</formula>
    </cfRule>
  </conditionalFormatting>
  <conditionalFormatting sqref="D41">
    <cfRule type="cellIs" dxfId="41" priority="42" operator="greaterThan">
      <formula>0.7</formula>
    </cfRule>
  </conditionalFormatting>
  <conditionalFormatting sqref="D41">
    <cfRule type="cellIs" dxfId="40" priority="41" operator="lessThan">
      <formula>0.5</formula>
    </cfRule>
  </conditionalFormatting>
  <conditionalFormatting sqref="D41">
    <cfRule type="cellIs" dxfId="39" priority="40" operator="between">
      <formula>0.5</formula>
      <formula>0.7</formula>
    </cfRule>
  </conditionalFormatting>
  <conditionalFormatting sqref="D56">
    <cfRule type="cellIs" dxfId="38" priority="27" operator="greaterThan">
      <formula>0.7</formula>
    </cfRule>
  </conditionalFormatting>
  <conditionalFormatting sqref="D56">
    <cfRule type="cellIs" dxfId="37" priority="26" operator="lessThan">
      <formula>0.5</formula>
    </cfRule>
  </conditionalFormatting>
  <conditionalFormatting sqref="D56">
    <cfRule type="cellIs" dxfId="36" priority="25" operator="between">
      <formula>0.5</formula>
      <formula>0.7</formula>
    </cfRule>
  </conditionalFormatting>
  <conditionalFormatting sqref="D60">
    <cfRule type="cellIs" dxfId="35" priority="24" operator="greaterThan">
      <formula>0.7</formula>
    </cfRule>
  </conditionalFormatting>
  <conditionalFormatting sqref="D60">
    <cfRule type="cellIs" dxfId="34" priority="23" operator="lessThan">
      <formula>0.5</formula>
    </cfRule>
  </conditionalFormatting>
  <conditionalFormatting sqref="D60">
    <cfRule type="cellIs" dxfId="33" priority="22" operator="between">
      <formula>0.5</formula>
      <formula>0.7</formula>
    </cfRule>
  </conditionalFormatting>
  <conditionalFormatting sqref="D68">
    <cfRule type="cellIs" dxfId="32" priority="12" operator="greaterThan">
      <formula>0.7</formula>
    </cfRule>
  </conditionalFormatting>
  <conditionalFormatting sqref="D68">
    <cfRule type="cellIs" dxfId="31" priority="11" operator="lessThan">
      <formula>0.5</formula>
    </cfRule>
  </conditionalFormatting>
  <conditionalFormatting sqref="D68">
    <cfRule type="cellIs" dxfId="30" priority="10" operator="between">
      <formula>0.5</formula>
      <formula>0.7</formula>
    </cfRule>
  </conditionalFormatting>
  <conditionalFormatting sqref="D36">
    <cfRule type="cellIs" dxfId="29" priority="48" operator="greaterThan">
      <formula>0.7</formula>
    </cfRule>
  </conditionalFormatting>
  <conditionalFormatting sqref="D36">
    <cfRule type="cellIs" dxfId="28" priority="47" operator="lessThan">
      <formula>0.5</formula>
    </cfRule>
  </conditionalFormatting>
  <conditionalFormatting sqref="D36">
    <cfRule type="cellIs" dxfId="27" priority="46" operator="between">
      <formula>0.5</formula>
      <formula>0.7</formula>
    </cfRule>
  </conditionalFormatting>
  <conditionalFormatting sqref="D37:D40">
    <cfRule type="cellIs" dxfId="26" priority="45" operator="equal">
      <formula>"No Idea"</formula>
    </cfRule>
  </conditionalFormatting>
  <conditionalFormatting sqref="D37:D40">
    <cfRule type="cellIs" dxfId="25" priority="44" operator="equal">
      <formula>"Know a Little"</formula>
    </cfRule>
  </conditionalFormatting>
  <conditionalFormatting sqref="D37:D40">
    <cfRule type="cellIs" dxfId="24" priority="43" operator="equal">
      <formula>"Know Well"</formula>
    </cfRule>
  </conditionalFormatting>
  <conditionalFormatting sqref="D46">
    <cfRule type="cellIs" dxfId="23" priority="39" operator="greaterThan">
      <formula>0.7</formula>
    </cfRule>
  </conditionalFormatting>
  <conditionalFormatting sqref="D46">
    <cfRule type="cellIs" dxfId="22" priority="38" operator="lessThan">
      <formula>0.5</formula>
    </cfRule>
  </conditionalFormatting>
  <conditionalFormatting sqref="D46">
    <cfRule type="cellIs" dxfId="21" priority="37" operator="between">
      <formula>0.5</formula>
      <formula>0.7</formula>
    </cfRule>
  </conditionalFormatting>
  <conditionalFormatting sqref="D47:D49">
    <cfRule type="cellIs" dxfId="20" priority="36" operator="equal">
      <formula>"No Idea"</formula>
    </cfRule>
  </conditionalFormatting>
  <conditionalFormatting sqref="D47:D49">
    <cfRule type="cellIs" dxfId="19" priority="35" operator="equal">
      <formula>"Know a Little"</formula>
    </cfRule>
  </conditionalFormatting>
  <conditionalFormatting sqref="D47:D49">
    <cfRule type="cellIs" dxfId="18" priority="34" operator="equal">
      <formula>"Know Well"</formula>
    </cfRule>
  </conditionalFormatting>
  <conditionalFormatting sqref="D50">
    <cfRule type="cellIs" dxfId="17" priority="33" operator="greaterThan">
      <formula>0.7</formula>
    </cfRule>
  </conditionalFormatting>
  <conditionalFormatting sqref="D50">
    <cfRule type="cellIs" dxfId="16" priority="32" operator="lessThan">
      <formula>0.5</formula>
    </cfRule>
  </conditionalFormatting>
  <conditionalFormatting sqref="D50">
    <cfRule type="cellIs" dxfId="15" priority="31" operator="between">
      <formula>0.5</formula>
      <formula>0.7</formula>
    </cfRule>
  </conditionalFormatting>
  <conditionalFormatting sqref="D51:D54">
    <cfRule type="cellIs" dxfId="14" priority="30" operator="equal">
      <formula>"No Idea"</formula>
    </cfRule>
  </conditionalFormatting>
  <conditionalFormatting sqref="D51:D54">
    <cfRule type="cellIs" dxfId="13" priority="29" operator="equal">
      <formula>"Know a Little"</formula>
    </cfRule>
  </conditionalFormatting>
  <conditionalFormatting sqref="D51:D54">
    <cfRule type="cellIs" dxfId="12" priority="28" operator="equal">
      <formula>"Know Well"</formula>
    </cfRule>
  </conditionalFormatting>
  <conditionalFormatting sqref="D64">
    <cfRule type="cellIs" dxfId="11" priority="18" operator="greaterThan">
      <formula>0.7</formula>
    </cfRule>
  </conditionalFormatting>
  <conditionalFormatting sqref="D64">
    <cfRule type="cellIs" dxfId="10" priority="17" operator="lessThan">
      <formula>0.5</formula>
    </cfRule>
  </conditionalFormatting>
  <conditionalFormatting sqref="D64">
    <cfRule type="cellIs" dxfId="9" priority="16" operator="between">
      <formula>0.5</formula>
      <formula>0.7</formula>
    </cfRule>
  </conditionalFormatting>
  <conditionalFormatting sqref="D70">
    <cfRule type="cellIs" dxfId="8" priority="15" operator="equal">
      <formula>"No Idea"</formula>
    </cfRule>
  </conditionalFormatting>
  <conditionalFormatting sqref="D70">
    <cfRule type="cellIs" dxfId="7" priority="14" operator="equal">
      <formula>"Know a Little"</formula>
    </cfRule>
  </conditionalFormatting>
  <conditionalFormatting sqref="D70">
    <cfRule type="cellIs" dxfId="6" priority="13" operator="equal">
      <formula>"Know Well"</formula>
    </cfRule>
  </conditionalFormatting>
  <conditionalFormatting sqref="D6">
    <cfRule type="cellIs" dxfId="5" priority="9" operator="equal">
      <formula>"No Idea"</formula>
    </cfRule>
  </conditionalFormatting>
  <conditionalFormatting sqref="D6">
    <cfRule type="cellIs" dxfId="4" priority="8" operator="equal">
      <formula>"Know a Little"</formula>
    </cfRule>
  </conditionalFormatting>
  <conditionalFormatting sqref="D6">
    <cfRule type="cellIs" dxfId="3" priority="7" operator="equal">
      <formula>"Know Well"</formula>
    </cfRule>
  </conditionalFormatting>
  <conditionalFormatting sqref="D4:D5">
    <cfRule type="cellIs" dxfId="2" priority="3" operator="equal">
      <formula>"No Idea"</formula>
    </cfRule>
  </conditionalFormatting>
  <conditionalFormatting sqref="D4:D5">
    <cfRule type="cellIs" dxfId="1" priority="2" operator="equal">
      <formula>"Know a Little"</formula>
    </cfRule>
  </conditionalFormatting>
  <conditionalFormatting sqref="D4:D5">
    <cfRule type="cellIs" dxfId="0" priority="1" operator="equal">
      <formula>"Know Well"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D65:D67 D69:D70 D11:D15 D17:D19 D51:D54 D4:D9 D22:D28 D42:D44 D30:D34 D47:D49 D57:D59 D61:D63 D37:D40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"/>
  <sheetViews>
    <sheetView workbookViewId="0">
      <selection activeCell="C5" sqref="C5"/>
    </sheetView>
  </sheetViews>
  <sheetFormatPr defaultColWidth="11" defaultRowHeight="15.75" x14ac:dyDescent="0.25"/>
  <cols>
    <col min="1" max="1" width="25" customWidth="1"/>
    <col min="2" max="2" width="7.75" customWidth="1"/>
  </cols>
  <sheetData>
    <row r="1" spans="1:2" x14ac:dyDescent="0.25">
      <c r="A1" s="1" t="s">
        <v>29</v>
      </c>
      <c r="B1" s="20" t="s">
        <v>32</v>
      </c>
    </row>
    <row r="2" spans="1:2" x14ac:dyDescent="0.25">
      <c r="A2" s="4" t="s">
        <v>30</v>
      </c>
      <c r="B2" s="4">
        <v>1</v>
      </c>
    </row>
    <row r="3" spans="1:2" x14ac:dyDescent="0.25">
      <c r="A3" s="2" t="s">
        <v>31</v>
      </c>
      <c r="B3" s="2">
        <v>0.5</v>
      </c>
    </row>
    <row r="4" spans="1:2" x14ac:dyDescent="0.25">
      <c r="A4" s="3" t="s">
        <v>28</v>
      </c>
      <c r="B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Assessment Overview</vt:lpstr>
      <vt:lpstr>Self Assessment</vt:lpstr>
      <vt:lpstr>Other Values</vt:lpstr>
      <vt:lpstr>List_Categories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Matteo Penna</cp:lastModifiedBy>
  <cp:revision/>
  <dcterms:created xsi:type="dcterms:W3CDTF">2019-11-07T16:20:49Z</dcterms:created>
  <dcterms:modified xsi:type="dcterms:W3CDTF">2020-12-28T16:20:38Z</dcterms:modified>
  <cp:category/>
  <cp:contentStatus/>
</cp:coreProperties>
</file>