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Model Data/Processed Data/"/>
    </mc:Choice>
  </mc:AlternateContent>
  <bookViews>
    <workbookView xWindow="4260" yWindow="2000" windowWidth="27760" windowHeight="15040" tabRatio="500" activeTab="1"/>
  </bookViews>
  <sheets>
    <sheet name="Spinach" sheetId="2" r:id="rId1"/>
    <sheet name="mRFP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2" l="1"/>
  <c r="K59" i="2"/>
  <c r="K60" i="2"/>
  <c r="K61" i="2"/>
  <c r="K57" i="2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3" i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3" i="2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1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4" i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1" i="2"/>
  <c r="Z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4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2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3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2" i="2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0" i="1"/>
  <c r="T29" i="1"/>
  <c r="U29" i="1"/>
  <c r="V29" i="1"/>
  <c r="W29" i="1"/>
  <c r="X29" i="1"/>
  <c r="Y29" i="1"/>
  <c r="Z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29" i="1"/>
  <c r="T23" i="1"/>
  <c r="U23" i="1"/>
  <c r="V23" i="1"/>
  <c r="W23" i="1"/>
  <c r="X23" i="1"/>
  <c r="Y23" i="1"/>
  <c r="Z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3" i="1"/>
  <c r="V22" i="1"/>
  <c r="W22" i="1"/>
  <c r="X22" i="1"/>
  <c r="Y22" i="1"/>
  <c r="Z22" i="1"/>
  <c r="U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2" i="1"/>
  <c r="C22" i="1"/>
</calcChain>
</file>

<file path=xl/sharedStrings.xml><?xml version="1.0" encoding="utf-8"?>
<sst xmlns="http://schemas.openxmlformats.org/spreadsheetml/2006/main" count="44" uniqueCount="9">
  <si>
    <t>Sample 1</t>
  </si>
  <si>
    <t>Sample 2</t>
  </si>
  <si>
    <t>Blank</t>
  </si>
  <si>
    <t>Dilution Factor (2^x)</t>
  </si>
  <si>
    <t>Water</t>
  </si>
  <si>
    <t>Water + Dye</t>
  </si>
  <si>
    <t>Normalized</t>
  </si>
  <si>
    <t>Average</t>
  </si>
  <si>
    <t>Average of All Normalized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</si>
</sst>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Spinach Dilution Just Water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Spinach!$C$21:$Z$21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Spinach!$C$24:$Z$24</c:f>
              <c:numCache>
                <c:formatCode>General</c:formatCode>
                <c:ptCount val="24"/>
                <c:pt idx="0">
                  <c:v>238254.5</c:v>
                </c:pt>
                <c:pt idx="1">
                  <c:v>43191.0</c:v>
                </c:pt>
                <c:pt idx="2">
                  <c:v>147839.0</c:v>
                </c:pt>
                <c:pt idx="3">
                  <c:v>239452.0</c:v>
                </c:pt>
                <c:pt idx="4">
                  <c:v>144579.5</c:v>
                </c:pt>
                <c:pt idx="5">
                  <c:v>126073.5</c:v>
                </c:pt>
                <c:pt idx="6">
                  <c:v>-18776.5</c:v>
                </c:pt>
                <c:pt idx="7">
                  <c:v>53335.5</c:v>
                </c:pt>
                <c:pt idx="8">
                  <c:v>-15693.5</c:v>
                </c:pt>
                <c:pt idx="9">
                  <c:v>-4339.5</c:v>
                </c:pt>
                <c:pt idx="10">
                  <c:v>2521.5</c:v>
                </c:pt>
                <c:pt idx="11">
                  <c:v>-4486.5</c:v>
                </c:pt>
                <c:pt idx="12">
                  <c:v>-17208.0</c:v>
                </c:pt>
                <c:pt idx="13">
                  <c:v>22133.5</c:v>
                </c:pt>
                <c:pt idx="14">
                  <c:v>-17585.0</c:v>
                </c:pt>
                <c:pt idx="15">
                  <c:v>7397.5</c:v>
                </c:pt>
                <c:pt idx="16">
                  <c:v>12719.0</c:v>
                </c:pt>
                <c:pt idx="17">
                  <c:v>-2208.0</c:v>
                </c:pt>
                <c:pt idx="18">
                  <c:v>-21288.0</c:v>
                </c:pt>
                <c:pt idx="19">
                  <c:v>13225.0</c:v>
                </c:pt>
                <c:pt idx="20">
                  <c:v>-563.0</c:v>
                </c:pt>
                <c:pt idx="21">
                  <c:v>2421.0</c:v>
                </c:pt>
                <c:pt idx="22">
                  <c:v>7783.5</c:v>
                </c:pt>
                <c:pt idx="23">
                  <c:v>17695.0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8400"/>
        <c:axId val="222176704"/>
      </c:scatterChart>
      <c:valAx>
        <c:axId val="2222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6704"/>
        <c:crosses val="autoZero"/>
        <c:crossBetween val="midCat"/>
      </c:valAx>
      <c:valAx>
        <c:axId val="222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</a:p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Spinach Dilution - Water Plus Dye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Spinach!$C$28:$Z$28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Spinach!$C$31:$Z$31</c:f>
              <c:numCache>
                <c:formatCode>General</c:formatCode>
                <c:ptCount val="24"/>
                <c:pt idx="0">
                  <c:v>337532.5</c:v>
                </c:pt>
                <c:pt idx="1">
                  <c:v>177387.0</c:v>
                </c:pt>
                <c:pt idx="2">
                  <c:v>157788.5</c:v>
                </c:pt>
                <c:pt idx="3">
                  <c:v>235496.0</c:v>
                </c:pt>
                <c:pt idx="4">
                  <c:v>138063.0</c:v>
                </c:pt>
                <c:pt idx="5">
                  <c:v>96047.0</c:v>
                </c:pt>
                <c:pt idx="6">
                  <c:v>47927.5</c:v>
                </c:pt>
                <c:pt idx="7">
                  <c:v>29491.0</c:v>
                </c:pt>
                <c:pt idx="8">
                  <c:v>23447.0</c:v>
                </c:pt>
                <c:pt idx="9">
                  <c:v>-7062.5</c:v>
                </c:pt>
                <c:pt idx="10">
                  <c:v>-11601.0</c:v>
                </c:pt>
                <c:pt idx="11">
                  <c:v>-11528.5</c:v>
                </c:pt>
                <c:pt idx="12">
                  <c:v>1570.5</c:v>
                </c:pt>
                <c:pt idx="13">
                  <c:v>-13661.5</c:v>
                </c:pt>
                <c:pt idx="14">
                  <c:v>-659.5</c:v>
                </c:pt>
                <c:pt idx="15">
                  <c:v>6444.0</c:v>
                </c:pt>
                <c:pt idx="16">
                  <c:v>-21422.0</c:v>
                </c:pt>
                <c:pt idx="17">
                  <c:v>-5178.5</c:v>
                </c:pt>
                <c:pt idx="18">
                  <c:v>-18387.5</c:v>
                </c:pt>
                <c:pt idx="19">
                  <c:v>12772.5</c:v>
                </c:pt>
                <c:pt idx="20">
                  <c:v>-7692.0</c:v>
                </c:pt>
                <c:pt idx="21">
                  <c:v>2649.5</c:v>
                </c:pt>
                <c:pt idx="22">
                  <c:v>-10210.0</c:v>
                </c:pt>
                <c:pt idx="23">
                  <c:v>5442.5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6272"/>
        <c:axId val="269839424"/>
      </c:scatterChart>
      <c:valAx>
        <c:axId val="1383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39424"/>
        <c:crosses val="autoZero"/>
        <c:crossBetween val="midCat"/>
      </c:valAx>
      <c:valAx>
        <c:axId val="2698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Spinach Dilution</a:t>
            </a:r>
            <a:r>
              <a:rPr lang="en-US" baseline="0"/>
              <a:t> - All Samples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Spinach!$C$28:$Z$28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Spinach!$C$33:$Z$33</c:f>
              <c:numCache>
                <c:formatCode>General</c:formatCode>
                <c:ptCount val="24"/>
                <c:pt idx="0">
                  <c:v>287893.5</c:v>
                </c:pt>
                <c:pt idx="1">
                  <c:v>110289.0</c:v>
                </c:pt>
                <c:pt idx="2">
                  <c:v>152813.75</c:v>
                </c:pt>
                <c:pt idx="3">
                  <c:v>237474.0</c:v>
                </c:pt>
                <c:pt idx="4">
                  <c:v>141321.25</c:v>
                </c:pt>
                <c:pt idx="5">
                  <c:v>111060.25</c:v>
                </c:pt>
                <c:pt idx="6">
                  <c:v>14575.5</c:v>
                </c:pt>
                <c:pt idx="7">
                  <c:v>41413.25</c:v>
                </c:pt>
                <c:pt idx="8">
                  <c:v>3876.75</c:v>
                </c:pt>
                <c:pt idx="9">
                  <c:v>-5701.0</c:v>
                </c:pt>
                <c:pt idx="10">
                  <c:v>-4539.75</c:v>
                </c:pt>
                <c:pt idx="11">
                  <c:v>-8007.5</c:v>
                </c:pt>
                <c:pt idx="12">
                  <c:v>-7818.75</c:v>
                </c:pt>
                <c:pt idx="13">
                  <c:v>4236.0</c:v>
                </c:pt>
                <c:pt idx="14">
                  <c:v>-9122.25</c:v>
                </c:pt>
                <c:pt idx="15">
                  <c:v>6920.75</c:v>
                </c:pt>
                <c:pt idx="16">
                  <c:v>-4351.5</c:v>
                </c:pt>
                <c:pt idx="17">
                  <c:v>-3693.25</c:v>
                </c:pt>
                <c:pt idx="18">
                  <c:v>-19837.75</c:v>
                </c:pt>
                <c:pt idx="19">
                  <c:v>12998.75</c:v>
                </c:pt>
                <c:pt idx="20">
                  <c:v>-4127.5</c:v>
                </c:pt>
                <c:pt idx="21">
                  <c:v>2535.25</c:v>
                </c:pt>
                <c:pt idx="22">
                  <c:v>-1213.25</c:v>
                </c:pt>
                <c:pt idx="23">
                  <c:v>11568.75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46080"/>
        <c:axId val="270226560"/>
      </c:scatterChart>
      <c:valAx>
        <c:axId val="2698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 (2^x)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6560"/>
        <c:crosses val="autoZero"/>
        <c:crossBetween val="midCat"/>
      </c:valAx>
      <c:valAx>
        <c:axId val="270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Spinach Dilution - Water Plus Dye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13194296658864"/>
                  <c:y val="-0.23677274715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Spinach!$C$28:$J$28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Spinach!$C$31:$J$31</c:f>
              <c:numCache>
                <c:formatCode>General</c:formatCode>
                <c:ptCount val="8"/>
                <c:pt idx="0">
                  <c:v>337532.5</c:v>
                </c:pt>
                <c:pt idx="1">
                  <c:v>177387.0</c:v>
                </c:pt>
                <c:pt idx="2">
                  <c:v>157788.5</c:v>
                </c:pt>
                <c:pt idx="3">
                  <c:v>235496.0</c:v>
                </c:pt>
                <c:pt idx="4">
                  <c:v>138063.0</c:v>
                </c:pt>
                <c:pt idx="5">
                  <c:v>96047.0</c:v>
                </c:pt>
                <c:pt idx="6">
                  <c:v>47927.5</c:v>
                </c:pt>
                <c:pt idx="7">
                  <c:v>29491.0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8368"/>
        <c:axId val="161641488"/>
      </c:scatterChart>
      <c:valAx>
        <c:axId val="1616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1488"/>
        <c:crosses val="autoZero"/>
        <c:crossBetween val="midCat"/>
      </c:valAx>
      <c:valAx>
        <c:axId val="16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Spinach!$J$56:$J$61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Spinach!$K$56:$K$61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0.0625</c:v>
                </c:pt>
                <c:pt idx="5">
                  <c:v>0.03125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3024"/>
        <c:axId val="226135696"/>
      </c:scatterChart>
      <c:valAx>
        <c:axId val="226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5696"/>
        <c:crosses val="autoZero"/>
        <c:crossBetween val="midCat"/>
      </c:valAx>
      <c:valAx>
        <c:axId val="226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 Dilution Just Water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mRFP!$C$21:$Z$21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mRFP!$C$24:$Z$24</c:f>
              <c:numCache>
                <c:formatCode>General</c:formatCode>
                <c:ptCount val="24"/>
                <c:pt idx="0">
                  <c:v>1.242357E6</c:v>
                </c:pt>
                <c:pt idx="1">
                  <c:v>1.08213E6</c:v>
                </c:pt>
                <c:pt idx="2">
                  <c:v>790219.0</c:v>
                </c:pt>
                <c:pt idx="3">
                  <c:v>1.078608E6</c:v>
                </c:pt>
                <c:pt idx="4">
                  <c:v>815646.5</c:v>
                </c:pt>
                <c:pt idx="5">
                  <c:v>704481.5</c:v>
                </c:pt>
                <c:pt idx="6">
                  <c:v>267992.5</c:v>
                </c:pt>
                <c:pt idx="7">
                  <c:v>250201.0</c:v>
                </c:pt>
                <c:pt idx="8">
                  <c:v>107082.5</c:v>
                </c:pt>
                <c:pt idx="9">
                  <c:v>67701.0</c:v>
                </c:pt>
                <c:pt idx="10">
                  <c:v>53242.5</c:v>
                </c:pt>
                <c:pt idx="11">
                  <c:v>41580.5</c:v>
                </c:pt>
                <c:pt idx="12">
                  <c:v>60433.5</c:v>
                </c:pt>
                <c:pt idx="13">
                  <c:v>7736.0</c:v>
                </c:pt>
                <c:pt idx="14">
                  <c:v>17150.5</c:v>
                </c:pt>
                <c:pt idx="15">
                  <c:v>-6160.5</c:v>
                </c:pt>
                <c:pt idx="16">
                  <c:v>-16710.5</c:v>
                </c:pt>
                <c:pt idx="17">
                  <c:v>32068.0</c:v>
                </c:pt>
                <c:pt idx="18">
                  <c:v>14864.0</c:v>
                </c:pt>
                <c:pt idx="19">
                  <c:v>12028.5</c:v>
                </c:pt>
                <c:pt idx="20">
                  <c:v>-42316.0</c:v>
                </c:pt>
                <c:pt idx="21">
                  <c:v>-11324.0</c:v>
                </c:pt>
                <c:pt idx="22">
                  <c:v>-4188.5</c:v>
                </c:pt>
                <c:pt idx="23">
                  <c:v>-15617.5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1664"/>
        <c:axId val="139528144"/>
      </c:scatterChart>
      <c:valAx>
        <c:axId val="1403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 (2^x)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144"/>
        <c:crosses val="autoZero"/>
        <c:crossBetween val="midCat"/>
      </c:valAx>
      <c:valAx>
        <c:axId val="139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Fluorescence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 Dilution</a:t>
            </a:r>
            <a:r>
              <a:rPr lang="en-US" baseline="0"/>
              <a:t> Water plus Dye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mRFP!$C$28:$Z$28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mRFP!$C$31:$Z$31</c:f>
              <c:numCache>
                <c:formatCode>General</c:formatCode>
                <c:ptCount val="24"/>
                <c:pt idx="0">
                  <c:v>1.2654805E6</c:v>
                </c:pt>
                <c:pt idx="1">
                  <c:v>733464.0</c:v>
                </c:pt>
                <c:pt idx="2">
                  <c:v>851313.0</c:v>
                </c:pt>
                <c:pt idx="3">
                  <c:v>840533.0</c:v>
                </c:pt>
                <c:pt idx="4">
                  <c:v>568891.5</c:v>
                </c:pt>
                <c:pt idx="5">
                  <c:v>384270.0</c:v>
                </c:pt>
                <c:pt idx="6">
                  <c:v>191882.5</c:v>
                </c:pt>
                <c:pt idx="7">
                  <c:v>119767.5</c:v>
                </c:pt>
                <c:pt idx="8">
                  <c:v>65939.5</c:v>
                </c:pt>
                <c:pt idx="9">
                  <c:v>64359.0</c:v>
                </c:pt>
                <c:pt idx="10">
                  <c:v>1091.5</c:v>
                </c:pt>
                <c:pt idx="11">
                  <c:v>545.0</c:v>
                </c:pt>
                <c:pt idx="12">
                  <c:v>23850.0</c:v>
                </c:pt>
                <c:pt idx="13">
                  <c:v>-14429.5</c:v>
                </c:pt>
                <c:pt idx="14">
                  <c:v>10017.5</c:v>
                </c:pt>
                <c:pt idx="15">
                  <c:v>-24936.0</c:v>
                </c:pt>
                <c:pt idx="16">
                  <c:v>-9945.5</c:v>
                </c:pt>
                <c:pt idx="17">
                  <c:v>-19355.5</c:v>
                </c:pt>
                <c:pt idx="18">
                  <c:v>-12109.0</c:v>
                </c:pt>
                <c:pt idx="19">
                  <c:v>46707.5</c:v>
                </c:pt>
                <c:pt idx="20">
                  <c:v>10671.5</c:v>
                </c:pt>
                <c:pt idx="21">
                  <c:v>-925.0</c:v>
                </c:pt>
                <c:pt idx="22">
                  <c:v>29647.5</c:v>
                </c:pt>
                <c:pt idx="23">
                  <c:v>-30430.0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mRFP!$C$28:$Z$28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mRFP!$C$31:$Z$31</c:f>
              <c:numCache>
                <c:formatCode>General</c:formatCode>
                <c:ptCount val="24"/>
                <c:pt idx="0">
                  <c:v>1.2654805E6</c:v>
                </c:pt>
                <c:pt idx="1">
                  <c:v>733464.0</c:v>
                </c:pt>
                <c:pt idx="2">
                  <c:v>851313.0</c:v>
                </c:pt>
                <c:pt idx="3">
                  <c:v>840533.0</c:v>
                </c:pt>
                <c:pt idx="4">
                  <c:v>568891.5</c:v>
                </c:pt>
                <c:pt idx="5">
                  <c:v>384270.0</c:v>
                </c:pt>
                <c:pt idx="6">
                  <c:v>191882.5</c:v>
                </c:pt>
                <c:pt idx="7">
                  <c:v>119767.5</c:v>
                </c:pt>
                <c:pt idx="8">
                  <c:v>65939.5</c:v>
                </c:pt>
                <c:pt idx="9">
                  <c:v>64359.0</c:v>
                </c:pt>
                <c:pt idx="10">
                  <c:v>1091.5</c:v>
                </c:pt>
                <c:pt idx="11">
                  <c:v>545.0</c:v>
                </c:pt>
                <c:pt idx="12">
                  <c:v>23850.0</c:v>
                </c:pt>
                <c:pt idx="13">
                  <c:v>-14429.5</c:v>
                </c:pt>
                <c:pt idx="14">
                  <c:v>10017.5</c:v>
                </c:pt>
                <c:pt idx="15">
                  <c:v>-24936.0</c:v>
                </c:pt>
                <c:pt idx="16">
                  <c:v>-9945.5</c:v>
                </c:pt>
                <c:pt idx="17">
                  <c:v>-19355.5</c:v>
                </c:pt>
                <c:pt idx="18">
                  <c:v>-12109.0</c:v>
                </c:pt>
                <c:pt idx="19">
                  <c:v>46707.5</c:v>
                </c:pt>
                <c:pt idx="20">
                  <c:v>10671.5</c:v>
                </c:pt>
                <c:pt idx="21">
                  <c:v>-925.0</c:v>
                </c:pt>
                <c:pt idx="22">
                  <c:v>29647.5</c:v>
                </c:pt>
                <c:pt idx="23">
                  <c:v>-30430.0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06384"/>
        <c:axId val="222161168"/>
      </c:scatterChart>
      <c:valAx>
        <c:axId val="2701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 (2^x)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61168"/>
        <c:crosses val="autoZero"/>
        <c:crossBetween val="midCat"/>
      </c:valAx>
      <c:valAx>
        <c:axId val="2221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Fluorescnece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 Dilution - All</a:t>
            </a:r>
            <a:r>
              <a:rPr lang="en-US" baseline="0"/>
              <a:t> samples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mRFP!$C$28:$Z$28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mRFP!$C$33:$Z$33</c:f>
              <c:numCache>
                <c:formatCode>General</c:formatCode>
                <c:ptCount val="24"/>
                <c:pt idx="0">
                  <c:v>1.2562311E6</c:v>
                </c:pt>
                <c:pt idx="1">
                  <c:v>872930.4</c:v>
                </c:pt>
                <c:pt idx="2">
                  <c:v>826875.4</c:v>
                </c:pt>
                <c:pt idx="3">
                  <c:v>935763.0</c:v>
                </c:pt>
                <c:pt idx="4">
                  <c:v>667593.5</c:v>
                </c:pt>
                <c:pt idx="5">
                  <c:v>512354.6</c:v>
                </c:pt>
                <c:pt idx="6">
                  <c:v>222326.5</c:v>
                </c:pt>
                <c:pt idx="7">
                  <c:v>171940.9</c:v>
                </c:pt>
                <c:pt idx="8">
                  <c:v>82396.7</c:v>
                </c:pt>
                <c:pt idx="9">
                  <c:v>65695.8</c:v>
                </c:pt>
                <c:pt idx="10">
                  <c:v>21951.9</c:v>
                </c:pt>
                <c:pt idx="11">
                  <c:v>16959.2</c:v>
                </c:pt>
                <c:pt idx="12">
                  <c:v>38483.4</c:v>
                </c:pt>
                <c:pt idx="13">
                  <c:v>-5563.3</c:v>
                </c:pt>
                <c:pt idx="14">
                  <c:v>12870.7</c:v>
                </c:pt>
                <c:pt idx="15">
                  <c:v>-17425.8</c:v>
                </c:pt>
                <c:pt idx="16">
                  <c:v>-12651.5</c:v>
                </c:pt>
                <c:pt idx="17">
                  <c:v>1213.9</c:v>
                </c:pt>
                <c:pt idx="18">
                  <c:v>-1319.8</c:v>
                </c:pt>
                <c:pt idx="19">
                  <c:v>32835.9</c:v>
                </c:pt>
                <c:pt idx="20">
                  <c:v>-10523.5</c:v>
                </c:pt>
                <c:pt idx="21">
                  <c:v>-5084.6</c:v>
                </c:pt>
                <c:pt idx="22">
                  <c:v>16113.1</c:v>
                </c:pt>
                <c:pt idx="23">
                  <c:v>-24505.0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7328"/>
        <c:axId val="161554096"/>
      </c:scatterChart>
      <c:valAx>
        <c:axId val="1617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 (2^x)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4096"/>
        <c:crosses val="autoZero"/>
        <c:crossBetween val="midCat"/>
      </c:valAx>
      <c:valAx>
        <c:axId val="161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Fluorescence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 Dilution</a:t>
            </a:r>
            <a:r>
              <a:rPr lang="en-US" baseline="0"/>
              <a:t> Water plus Dye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mRFP!$C$28:$K$28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mRFP!$C$31:$K$31</c:f>
              <c:numCache>
                <c:formatCode>General</c:formatCode>
                <c:ptCount val="9"/>
                <c:pt idx="0">
                  <c:v>1.2654805E6</c:v>
                </c:pt>
                <c:pt idx="1">
                  <c:v>733464.0</c:v>
                </c:pt>
                <c:pt idx="2">
                  <c:v>851313.0</c:v>
                </c:pt>
                <c:pt idx="3">
                  <c:v>840533.0</c:v>
                </c:pt>
                <c:pt idx="4">
                  <c:v>568891.5</c:v>
                </c:pt>
                <c:pt idx="5">
                  <c:v>384270.0</c:v>
                </c:pt>
                <c:pt idx="6">
                  <c:v>191882.5</c:v>
                </c:pt>
                <c:pt idx="7">
                  <c:v>119767.5</c:v>
                </c:pt>
                <c:pt idx="8">
                  <c:v>65939.5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1726039751639"/>
                  <c:y val="-0.258077427821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mRFP!$C$28:$K$28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mRFP!$C$31:$K$31</c:f>
              <c:numCache>
                <c:formatCode>General</c:formatCode>
                <c:ptCount val="9"/>
                <c:pt idx="0">
                  <c:v>1.2654805E6</c:v>
                </c:pt>
                <c:pt idx="1">
                  <c:v>733464.0</c:v>
                </c:pt>
                <c:pt idx="2">
                  <c:v>851313.0</c:v>
                </c:pt>
                <c:pt idx="3">
                  <c:v>840533.0</c:v>
                </c:pt>
                <c:pt idx="4">
                  <c:v>568891.5</c:v>
                </c:pt>
                <c:pt idx="5">
                  <c:v>384270.0</c:v>
                </c:pt>
                <c:pt idx="6">
                  <c:v>191882.5</c:v>
                </c:pt>
                <c:pt idx="7">
                  <c:v>119767.5</c:v>
                </c:pt>
                <c:pt idx="8">
                  <c:v>65939.5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04624"/>
        <c:axId val="270459200"/>
      </c:scatterChart>
      <c:valAx>
        <c:axId val="2218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  <a:r>
                  <a:rPr lang="en-US" baseline="0"/>
                  <a:t> Factor (2^x)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59200"/>
        <c:crosses val="autoZero"/>
        <c:crossBetween val="midCat"/>
      </c:valAx>
      <c:valAx>
        <c:axId val="270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Fluorescnece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35</xdr:row>
      <xdr:rowOff>158750</xdr:rowOff>
    </xdr:from>
    <xdr:to>
      <xdr:col>8</xdr:col>
      <xdr:colOff>254000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35</xdr:row>
      <xdr:rowOff>165100</xdr:rowOff>
    </xdr:from>
    <xdr:to>
      <xdr:col>15</xdr:col>
      <xdr:colOff>228600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254000</xdr:colOff>
      <xdr:row>35</xdr:row>
      <xdr:rowOff>158750</xdr:rowOff>
    </xdr:from>
    <xdr:to>
      <xdr:col>24</xdr:col>
      <xdr:colOff>50800</xdr:colOff>
      <xdr:row>53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6</xdr:col>
      <xdr:colOff>101600</xdr:colOff>
      <xdr:row>74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514350</xdr:colOff>
      <xdr:row>54</xdr:row>
      <xdr:rowOff>69850</xdr:rowOff>
    </xdr:from>
    <xdr:to>
      <xdr:col>17</xdr:col>
      <xdr:colOff>133350</xdr:colOff>
      <xdr:row>67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127000</xdr:rowOff>
    </xdr:from>
    <xdr:to>
      <xdr:col>6</xdr:col>
      <xdr:colOff>152400</xdr:colOff>
      <xdr:row>49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36</xdr:row>
      <xdr:rowOff>0</xdr:rowOff>
    </xdr:from>
    <xdr:to>
      <xdr:col>12</xdr:col>
      <xdr:colOff>546100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787400</xdr:colOff>
      <xdr:row>35</xdr:row>
      <xdr:rowOff>158750</xdr:rowOff>
    </xdr:from>
    <xdr:to>
      <xdr:col>18</xdr:col>
      <xdr:colOff>812800</xdr:colOff>
      <xdr:row>50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127000</xdr:rowOff>
    </xdr:from>
    <xdr:to>
      <xdr:col>6</xdr:col>
      <xdr:colOff>228600</xdr:colOff>
      <xdr:row>67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1"/>
  <sheetViews>
    <sheetView topLeftCell="A43" workbookViewId="0">
      <selection activeCell="H66" sqref="H66"/>
    </sheetView>
  </sheetViews>
  <sheetFormatPr baseColWidth="10" defaultRowHeight="16" x14ac:dyDescent="0.2"/>
  <cols>
    <col min="2" max="2" width="29.33203125" bestFit="1" customWidth="1"/>
  </cols>
  <sheetData>
    <row r="4" spans="1:26" x14ac:dyDescent="0.2">
      <c r="A4" t="s">
        <v>4</v>
      </c>
      <c r="C4" t="s">
        <v>3</v>
      </c>
    </row>
    <row r="5" spans="1:26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</row>
    <row r="6" spans="1:26" x14ac:dyDescent="0.2">
      <c r="B6" t="s">
        <v>0</v>
      </c>
      <c r="C6">
        <v>1938051</v>
      </c>
      <c r="D6">
        <v>1838987</v>
      </c>
      <c r="E6">
        <v>1811835</v>
      </c>
      <c r="F6">
        <v>1920296</v>
      </c>
      <c r="G6">
        <v>1818224</v>
      </c>
      <c r="H6">
        <v>1845430</v>
      </c>
      <c r="I6">
        <v>1660586</v>
      </c>
      <c r="J6">
        <v>1678028</v>
      </c>
      <c r="K6">
        <v>1637451</v>
      </c>
      <c r="L6">
        <v>1654266</v>
      </c>
      <c r="M6">
        <v>1642405</v>
      </c>
      <c r="N6">
        <v>1653303</v>
      </c>
      <c r="O6">
        <v>1647516</v>
      </c>
      <c r="P6">
        <v>1670963</v>
      </c>
      <c r="Q6">
        <v>1663151</v>
      </c>
      <c r="R6">
        <v>1659492</v>
      </c>
      <c r="S6">
        <v>1648591</v>
      </c>
      <c r="T6">
        <v>1666522</v>
      </c>
      <c r="U6">
        <v>1645126</v>
      </c>
      <c r="V6">
        <v>1683531</v>
      </c>
      <c r="W6">
        <v>1667555</v>
      </c>
      <c r="X6">
        <v>1682068</v>
      </c>
      <c r="Y6">
        <v>1662128</v>
      </c>
      <c r="Z6">
        <v>1671076</v>
      </c>
    </row>
    <row r="7" spans="1:26" x14ac:dyDescent="0.2">
      <c r="B7" t="s">
        <v>1</v>
      </c>
      <c r="C7">
        <v>1913164</v>
      </c>
      <c r="D7">
        <v>1953143</v>
      </c>
      <c r="E7">
        <v>1843087</v>
      </c>
      <c r="F7">
        <v>1877500</v>
      </c>
      <c r="G7">
        <v>1820443</v>
      </c>
      <c r="H7">
        <v>1738693</v>
      </c>
      <c r="I7">
        <v>1678955</v>
      </c>
      <c r="J7">
        <v>1754719</v>
      </c>
      <c r="K7">
        <v>1651574</v>
      </c>
      <c r="L7">
        <v>1658681</v>
      </c>
      <c r="M7">
        <v>1681716</v>
      </c>
      <c r="N7">
        <v>1661336</v>
      </c>
      <c r="O7">
        <v>1687126</v>
      </c>
      <c r="P7">
        <v>1683838</v>
      </c>
      <c r="Q7">
        <v>1655005</v>
      </c>
      <c r="R7">
        <v>1664025</v>
      </c>
      <c r="S7">
        <v>1680379</v>
      </c>
      <c r="T7">
        <v>1671588</v>
      </c>
      <c r="U7">
        <v>1655512</v>
      </c>
      <c r="V7">
        <v>1692303</v>
      </c>
      <c r="W7">
        <v>1688309</v>
      </c>
      <c r="X7">
        <v>1684050</v>
      </c>
      <c r="Y7">
        <v>1680753</v>
      </c>
      <c r="Z7">
        <v>1665012</v>
      </c>
    </row>
    <row r="8" spans="1:26" x14ac:dyDescent="0.2">
      <c r="B8" t="s">
        <v>2</v>
      </c>
      <c r="C8">
        <v>1687353</v>
      </c>
      <c r="D8">
        <v>1852874</v>
      </c>
      <c r="E8">
        <v>1679622</v>
      </c>
      <c r="F8">
        <v>1659446</v>
      </c>
      <c r="G8">
        <v>1674754</v>
      </c>
      <c r="H8">
        <v>1665988</v>
      </c>
      <c r="I8">
        <v>1688547</v>
      </c>
      <c r="J8">
        <v>1663038</v>
      </c>
      <c r="K8">
        <v>1660206</v>
      </c>
      <c r="L8">
        <v>1660813</v>
      </c>
      <c r="M8">
        <v>1659539</v>
      </c>
      <c r="N8">
        <v>1661806</v>
      </c>
      <c r="O8">
        <v>1684529</v>
      </c>
      <c r="P8">
        <v>1655267</v>
      </c>
      <c r="Q8">
        <v>1676663</v>
      </c>
      <c r="R8">
        <v>1654361</v>
      </c>
      <c r="S8">
        <v>1651766</v>
      </c>
      <c r="T8">
        <v>1671263</v>
      </c>
      <c r="U8">
        <v>1671607</v>
      </c>
      <c r="V8">
        <v>1674692</v>
      </c>
      <c r="W8">
        <v>1678495</v>
      </c>
      <c r="X8">
        <v>1680638</v>
      </c>
      <c r="Y8">
        <v>1663657</v>
      </c>
      <c r="Z8">
        <v>1650349</v>
      </c>
    </row>
    <row r="11" spans="1:26" x14ac:dyDescent="0.2">
      <c r="A11" t="s">
        <v>5</v>
      </c>
      <c r="C11" t="s">
        <v>3</v>
      </c>
    </row>
    <row r="12" spans="1:26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</row>
    <row r="13" spans="1:26" x14ac:dyDescent="0.2">
      <c r="B13" t="s">
        <v>0</v>
      </c>
      <c r="C13">
        <v>2001695</v>
      </c>
      <c r="D13">
        <v>1829008</v>
      </c>
      <c r="E13">
        <v>1933971</v>
      </c>
      <c r="F13">
        <v>1897792</v>
      </c>
      <c r="G13">
        <v>1838841</v>
      </c>
      <c r="H13">
        <v>1823896</v>
      </c>
      <c r="I13">
        <v>1766671</v>
      </c>
      <c r="J13">
        <v>1778732</v>
      </c>
      <c r="K13">
        <v>1738771</v>
      </c>
      <c r="L13">
        <v>1716366</v>
      </c>
      <c r="M13">
        <v>1717260</v>
      </c>
      <c r="N13">
        <v>1713447</v>
      </c>
      <c r="O13">
        <v>1720898</v>
      </c>
      <c r="P13">
        <v>1721485</v>
      </c>
      <c r="Q13">
        <v>1722596</v>
      </c>
      <c r="R13">
        <v>1687780</v>
      </c>
      <c r="S13">
        <v>1704362</v>
      </c>
      <c r="T13">
        <v>1697878</v>
      </c>
      <c r="U13">
        <v>1698257</v>
      </c>
      <c r="V13">
        <v>1698057</v>
      </c>
      <c r="W13">
        <v>1699256</v>
      </c>
      <c r="X13">
        <v>1700820</v>
      </c>
      <c r="Y13">
        <v>1705945</v>
      </c>
      <c r="Z13">
        <v>1686790</v>
      </c>
    </row>
    <row r="14" spans="1:26" x14ac:dyDescent="0.2">
      <c r="B14" t="s">
        <v>1</v>
      </c>
      <c r="C14">
        <v>2105688</v>
      </c>
      <c r="D14">
        <v>1980262</v>
      </c>
      <c r="E14">
        <v>1939158</v>
      </c>
      <c r="F14">
        <v>2033852</v>
      </c>
      <c r="G14">
        <v>1865959</v>
      </c>
      <c r="H14">
        <v>1814696</v>
      </c>
      <c r="I14">
        <v>1763294</v>
      </c>
      <c r="J14">
        <v>1721626</v>
      </c>
      <c r="K14">
        <v>1721287</v>
      </c>
      <c r="L14">
        <v>1718469</v>
      </c>
      <c r="M14">
        <v>1733770</v>
      </c>
      <c r="N14">
        <v>1709220</v>
      </c>
      <c r="O14">
        <v>1719437</v>
      </c>
      <c r="P14">
        <v>1714208</v>
      </c>
      <c r="Q14">
        <v>1708003</v>
      </c>
      <c r="R14">
        <v>1708748</v>
      </c>
      <c r="S14">
        <v>1691658</v>
      </c>
      <c r="T14">
        <v>1711981</v>
      </c>
      <c r="U14">
        <v>1700284</v>
      </c>
      <c r="V14">
        <v>1725898</v>
      </c>
      <c r="W14">
        <v>1702436</v>
      </c>
      <c r="X14">
        <v>1723059</v>
      </c>
      <c r="Y14">
        <v>1687229</v>
      </c>
      <c r="Z14">
        <v>1684587</v>
      </c>
    </row>
    <row r="15" spans="1:26" x14ac:dyDescent="0.2">
      <c r="B15" t="s">
        <v>2</v>
      </c>
      <c r="C15">
        <v>1716159</v>
      </c>
      <c r="D15">
        <v>1727248</v>
      </c>
      <c r="E15">
        <v>1778776</v>
      </c>
      <c r="F15">
        <v>1730326</v>
      </c>
      <c r="G15">
        <v>1714337</v>
      </c>
      <c r="H15">
        <v>1723249</v>
      </c>
      <c r="I15">
        <v>1717055</v>
      </c>
      <c r="J15">
        <v>1720688</v>
      </c>
      <c r="K15">
        <v>1706582</v>
      </c>
      <c r="L15">
        <v>1724480</v>
      </c>
      <c r="M15">
        <v>1737116</v>
      </c>
      <c r="N15">
        <v>1722862</v>
      </c>
      <c r="O15">
        <v>1718597</v>
      </c>
      <c r="P15">
        <v>1731508</v>
      </c>
      <c r="Q15">
        <v>1715959</v>
      </c>
      <c r="R15">
        <v>1691820</v>
      </c>
      <c r="S15">
        <v>1719432</v>
      </c>
      <c r="T15">
        <v>1710108</v>
      </c>
      <c r="U15">
        <v>1717658</v>
      </c>
      <c r="V15">
        <v>1699205</v>
      </c>
      <c r="W15">
        <v>1708538</v>
      </c>
      <c r="X15">
        <v>1709290</v>
      </c>
      <c r="Y15">
        <v>1706797</v>
      </c>
      <c r="Z15">
        <v>1680246</v>
      </c>
    </row>
    <row r="18" spans="1:26" x14ac:dyDescent="0.2">
      <c r="A18" s="1" t="s">
        <v>6</v>
      </c>
      <c r="B18" s="1"/>
      <c r="C18" s="1"/>
    </row>
    <row r="20" spans="1:26" x14ac:dyDescent="0.2">
      <c r="A20" t="s">
        <v>4</v>
      </c>
      <c r="C20" t="s">
        <v>3</v>
      </c>
    </row>
    <row r="21" spans="1:26" x14ac:dyDescent="0.2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</row>
    <row r="22" spans="1:26" x14ac:dyDescent="0.2">
      <c r="B22" t="s">
        <v>0</v>
      </c>
      <c r="C22">
        <f>C6-C8</f>
        <v>250698</v>
      </c>
      <c r="D22">
        <f t="shared" ref="D22:Z22" si="0">D6-D8</f>
        <v>-13887</v>
      </c>
      <c r="E22">
        <f t="shared" si="0"/>
        <v>132213</v>
      </c>
      <c r="F22">
        <f t="shared" si="0"/>
        <v>260850</v>
      </c>
      <c r="G22">
        <f t="shared" si="0"/>
        <v>143470</v>
      </c>
      <c r="H22">
        <f t="shared" si="0"/>
        <v>179442</v>
      </c>
      <c r="I22">
        <f t="shared" si="0"/>
        <v>-27961</v>
      </c>
      <c r="J22">
        <f t="shared" si="0"/>
        <v>14990</v>
      </c>
      <c r="K22">
        <f t="shared" si="0"/>
        <v>-22755</v>
      </c>
      <c r="L22">
        <f t="shared" si="0"/>
        <v>-6547</v>
      </c>
      <c r="M22">
        <f t="shared" si="0"/>
        <v>-17134</v>
      </c>
      <c r="N22">
        <f t="shared" si="0"/>
        <v>-8503</v>
      </c>
      <c r="O22">
        <f t="shared" si="0"/>
        <v>-37013</v>
      </c>
      <c r="P22">
        <f t="shared" si="0"/>
        <v>15696</v>
      </c>
      <c r="Q22">
        <f t="shared" si="0"/>
        <v>-13512</v>
      </c>
      <c r="R22">
        <f t="shared" si="0"/>
        <v>5131</v>
      </c>
      <c r="S22">
        <f t="shared" si="0"/>
        <v>-3175</v>
      </c>
      <c r="T22">
        <f t="shared" si="0"/>
        <v>-4741</v>
      </c>
      <c r="U22">
        <f t="shared" si="0"/>
        <v>-26481</v>
      </c>
      <c r="V22">
        <f t="shared" si="0"/>
        <v>8839</v>
      </c>
      <c r="W22">
        <f t="shared" si="0"/>
        <v>-10940</v>
      </c>
      <c r="X22">
        <f t="shared" si="0"/>
        <v>1430</v>
      </c>
      <c r="Y22">
        <f t="shared" si="0"/>
        <v>-1529</v>
      </c>
      <c r="Z22">
        <f t="shared" si="0"/>
        <v>20727</v>
      </c>
    </row>
    <row r="23" spans="1:26" x14ac:dyDescent="0.2">
      <c r="B23" t="s">
        <v>1</v>
      </c>
      <c r="C23">
        <f>C7-C8</f>
        <v>225811</v>
      </c>
      <c r="D23">
        <f t="shared" ref="D23:Z23" si="1">D7-D8</f>
        <v>100269</v>
      </c>
      <c r="E23">
        <f t="shared" si="1"/>
        <v>163465</v>
      </c>
      <c r="F23">
        <f t="shared" si="1"/>
        <v>218054</v>
      </c>
      <c r="G23">
        <f t="shared" si="1"/>
        <v>145689</v>
      </c>
      <c r="H23">
        <f t="shared" si="1"/>
        <v>72705</v>
      </c>
      <c r="I23">
        <f t="shared" si="1"/>
        <v>-9592</v>
      </c>
      <c r="J23">
        <f t="shared" si="1"/>
        <v>91681</v>
      </c>
      <c r="K23">
        <f t="shared" si="1"/>
        <v>-8632</v>
      </c>
      <c r="L23">
        <f t="shared" si="1"/>
        <v>-2132</v>
      </c>
      <c r="M23">
        <f t="shared" si="1"/>
        <v>22177</v>
      </c>
      <c r="N23">
        <f t="shared" si="1"/>
        <v>-470</v>
      </c>
      <c r="O23">
        <f t="shared" si="1"/>
        <v>2597</v>
      </c>
      <c r="P23">
        <f t="shared" si="1"/>
        <v>28571</v>
      </c>
      <c r="Q23">
        <f t="shared" si="1"/>
        <v>-21658</v>
      </c>
      <c r="R23">
        <f t="shared" si="1"/>
        <v>9664</v>
      </c>
      <c r="S23">
        <f t="shared" si="1"/>
        <v>28613</v>
      </c>
      <c r="T23">
        <f t="shared" si="1"/>
        <v>325</v>
      </c>
      <c r="U23">
        <f t="shared" si="1"/>
        <v>-16095</v>
      </c>
      <c r="V23">
        <f t="shared" si="1"/>
        <v>17611</v>
      </c>
      <c r="W23">
        <f t="shared" si="1"/>
        <v>9814</v>
      </c>
      <c r="X23">
        <f t="shared" si="1"/>
        <v>3412</v>
      </c>
      <c r="Y23">
        <f t="shared" si="1"/>
        <v>17096</v>
      </c>
      <c r="Z23">
        <f t="shared" si="1"/>
        <v>14663</v>
      </c>
    </row>
    <row r="24" spans="1:26" x14ac:dyDescent="0.2">
      <c r="B24" t="s">
        <v>7</v>
      </c>
      <c r="C24">
        <f>AVERAGE(C22:C23)</f>
        <v>238254.5</v>
      </c>
      <c r="D24">
        <f t="shared" ref="D24:Y24" si="2">AVERAGE(D22:D23)</f>
        <v>43191</v>
      </c>
      <c r="E24">
        <f t="shared" si="2"/>
        <v>147839</v>
      </c>
      <c r="F24">
        <f t="shared" si="2"/>
        <v>239452</v>
      </c>
      <c r="G24">
        <f t="shared" si="2"/>
        <v>144579.5</v>
      </c>
      <c r="H24">
        <f t="shared" si="2"/>
        <v>126073.5</v>
      </c>
      <c r="I24">
        <f t="shared" si="2"/>
        <v>-18776.5</v>
      </c>
      <c r="J24">
        <f t="shared" si="2"/>
        <v>53335.5</v>
      </c>
      <c r="K24">
        <f t="shared" si="2"/>
        <v>-15693.5</v>
      </c>
      <c r="L24">
        <f t="shared" si="2"/>
        <v>-4339.5</v>
      </c>
      <c r="M24">
        <f t="shared" si="2"/>
        <v>2521.5</v>
      </c>
      <c r="N24">
        <f t="shared" si="2"/>
        <v>-4486.5</v>
      </c>
      <c r="O24">
        <f t="shared" si="2"/>
        <v>-17208</v>
      </c>
      <c r="P24">
        <f t="shared" si="2"/>
        <v>22133.5</v>
      </c>
      <c r="Q24">
        <f t="shared" si="2"/>
        <v>-17585</v>
      </c>
      <c r="R24">
        <f t="shared" si="2"/>
        <v>7397.5</v>
      </c>
      <c r="S24">
        <f t="shared" si="2"/>
        <v>12719</v>
      </c>
      <c r="T24">
        <f t="shared" si="2"/>
        <v>-2208</v>
      </c>
      <c r="U24">
        <f t="shared" si="2"/>
        <v>-21288</v>
      </c>
      <c r="V24">
        <f t="shared" si="2"/>
        <v>13225</v>
      </c>
      <c r="W24">
        <f t="shared" si="2"/>
        <v>-563</v>
      </c>
      <c r="X24">
        <f t="shared" si="2"/>
        <v>2421</v>
      </c>
      <c r="Y24">
        <f t="shared" si="2"/>
        <v>7783.5</v>
      </c>
      <c r="Z24">
        <f>AVERAGE(Z22:Z23)</f>
        <v>17695</v>
      </c>
    </row>
    <row r="27" spans="1:26" x14ac:dyDescent="0.2">
      <c r="A27" t="s">
        <v>5</v>
      </c>
      <c r="C27" t="s">
        <v>3</v>
      </c>
    </row>
    <row r="28" spans="1:26" x14ac:dyDescent="0.2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</row>
    <row r="29" spans="1:26" x14ac:dyDescent="0.2">
      <c r="B29" t="s">
        <v>0</v>
      </c>
      <c r="C29">
        <f>C13-C15</f>
        <v>285536</v>
      </c>
      <c r="D29">
        <f t="shared" ref="D29:Z29" si="3">D13-D15</f>
        <v>101760</v>
      </c>
      <c r="E29">
        <f t="shared" si="3"/>
        <v>155195</v>
      </c>
      <c r="F29">
        <f t="shared" si="3"/>
        <v>167466</v>
      </c>
      <c r="G29">
        <f t="shared" si="3"/>
        <v>124504</v>
      </c>
      <c r="H29">
        <f t="shared" si="3"/>
        <v>100647</v>
      </c>
      <c r="I29">
        <f t="shared" si="3"/>
        <v>49616</v>
      </c>
      <c r="J29">
        <f t="shared" si="3"/>
        <v>58044</v>
      </c>
      <c r="K29">
        <f t="shared" si="3"/>
        <v>32189</v>
      </c>
      <c r="L29">
        <f t="shared" si="3"/>
        <v>-8114</v>
      </c>
      <c r="M29">
        <f t="shared" si="3"/>
        <v>-19856</v>
      </c>
      <c r="N29">
        <f t="shared" si="3"/>
        <v>-9415</v>
      </c>
      <c r="O29">
        <f t="shared" si="3"/>
        <v>2301</v>
      </c>
      <c r="P29">
        <f t="shared" si="3"/>
        <v>-10023</v>
      </c>
      <c r="Q29">
        <f t="shared" si="3"/>
        <v>6637</v>
      </c>
      <c r="R29">
        <f t="shared" si="3"/>
        <v>-4040</v>
      </c>
      <c r="S29">
        <f t="shared" si="3"/>
        <v>-15070</v>
      </c>
      <c r="T29">
        <f t="shared" si="3"/>
        <v>-12230</v>
      </c>
      <c r="U29">
        <f t="shared" si="3"/>
        <v>-19401</v>
      </c>
      <c r="V29">
        <f t="shared" si="3"/>
        <v>-1148</v>
      </c>
      <c r="W29">
        <f t="shared" si="3"/>
        <v>-9282</v>
      </c>
      <c r="X29">
        <f t="shared" si="3"/>
        <v>-8470</v>
      </c>
      <c r="Y29">
        <f t="shared" si="3"/>
        <v>-852</v>
      </c>
      <c r="Z29">
        <f t="shared" si="3"/>
        <v>6544</v>
      </c>
    </row>
    <row r="30" spans="1:26" x14ac:dyDescent="0.2">
      <c r="B30" t="s">
        <v>1</v>
      </c>
      <c r="C30">
        <f>C14-C15</f>
        <v>389529</v>
      </c>
      <c r="D30">
        <f t="shared" ref="D30:Z30" si="4">D14-D15</f>
        <v>253014</v>
      </c>
      <c r="E30">
        <f t="shared" si="4"/>
        <v>160382</v>
      </c>
      <c r="F30">
        <f t="shared" si="4"/>
        <v>303526</v>
      </c>
      <c r="G30">
        <f t="shared" si="4"/>
        <v>151622</v>
      </c>
      <c r="H30">
        <f t="shared" si="4"/>
        <v>91447</v>
      </c>
      <c r="I30">
        <f t="shared" si="4"/>
        <v>46239</v>
      </c>
      <c r="J30">
        <f t="shared" si="4"/>
        <v>938</v>
      </c>
      <c r="K30">
        <f t="shared" si="4"/>
        <v>14705</v>
      </c>
      <c r="L30">
        <f t="shared" si="4"/>
        <v>-6011</v>
      </c>
      <c r="M30">
        <f t="shared" si="4"/>
        <v>-3346</v>
      </c>
      <c r="N30">
        <f t="shared" si="4"/>
        <v>-13642</v>
      </c>
      <c r="O30">
        <f t="shared" si="4"/>
        <v>840</v>
      </c>
      <c r="P30">
        <f t="shared" si="4"/>
        <v>-17300</v>
      </c>
      <c r="Q30">
        <f t="shared" si="4"/>
        <v>-7956</v>
      </c>
      <c r="R30">
        <f t="shared" si="4"/>
        <v>16928</v>
      </c>
      <c r="S30">
        <f t="shared" si="4"/>
        <v>-27774</v>
      </c>
      <c r="T30">
        <f t="shared" si="4"/>
        <v>1873</v>
      </c>
      <c r="U30">
        <f t="shared" si="4"/>
        <v>-17374</v>
      </c>
      <c r="V30">
        <f t="shared" si="4"/>
        <v>26693</v>
      </c>
      <c r="W30">
        <f t="shared" si="4"/>
        <v>-6102</v>
      </c>
      <c r="X30">
        <f t="shared" si="4"/>
        <v>13769</v>
      </c>
      <c r="Y30">
        <f t="shared" si="4"/>
        <v>-19568</v>
      </c>
      <c r="Z30">
        <f t="shared" si="4"/>
        <v>4341</v>
      </c>
    </row>
    <row r="31" spans="1:26" x14ac:dyDescent="0.2">
      <c r="B31" t="s">
        <v>7</v>
      </c>
      <c r="C31">
        <f>AVERAGE(C29:C30)</f>
        <v>337532.5</v>
      </c>
      <c r="D31">
        <f t="shared" ref="D31:Z31" si="5">AVERAGE(D29:D30)</f>
        <v>177387</v>
      </c>
      <c r="E31">
        <f t="shared" si="5"/>
        <v>157788.5</v>
      </c>
      <c r="F31">
        <f t="shared" si="5"/>
        <v>235496</v>
      </c>
      <c r="G31">
        <f t="shared" si="5"/>
        <v>138063</v>
      </c>
      <c r="H31">
        <f t="shared" si="5"/>
        <v>96047</v>
      </c>
      <c r="I31">
        <f t="shared" si="5"/>
        <v>47927.5</v>
      </c>
      <c r="J31">
        <f t="shared" si="5"/>
        <v>29491</v>
      </c>
      <c r="K31">
        <f t="shared" si="5"/>
        <v>23447</v>
      </c>
      <c r="L31">
        <f t="shared" si="5"/>
        <v>-7062.5</v>
      </c>
      <c r="M31">
        <f t="shared" si="5"/>
        <v>-11601</v>
      </c>
      <c r="N31">
        <f t="shared" si="5"/>
        <v>-11528.5</v>
      </c>
      <c r="O31">
        <f t="shared" si="5"/>
        <v>1570.5</v>
      </c>
      <c r="P31">
        <f t="shared" si="5"/>
        <v>-13661.5</v>
      </c>
      <c r="Q31">
        <f t="shared" si="5"/>
        <v>-659.5</v>
      </c>
      <c r="R31">
        <f t="shared" si="5"/>
        <v>6444</v>
      </c>
      <c r="S31">
        <f t="shared" si="5"/>
        <v>-21422</v>
      </c>
      <c r="T31">
        <f t="shared" si="5"/>
        <v>-5178.5</v>
      </c>
      <c r="U31">
        <f t="shared" si="5"/>
        <v>-18387.5</v>
      </c>
      <c r="V31">
        <f t="shared" si="5"/>
        <v>12772.5</v>
      </c>
      <c r="W31">
        <f t="shared" si="5"/>
        <v>-7692</v>
      </c>
      <c r="X31">
        <f t="shared" si="5"/>
        <v>2649.5</v>
      </c>
      <c r="Y31">
        <f t="shared" si="5"/>
        <v>-10210</v>
      </c>
      <c r="Z31">
        <f t="shared" si="5"/>
        <v>5442.5</v>
      </c>
    </row>
    <row r="33" spans="2:26" x14ac:dyDescent="0.2">
      <c r="B33" t="s">
        <v>8</v>
      </c>
      <c r="C33">
        <f>AVERAGE(C22:C23,C29:C30)</f>
        <v>287893.5</v>
      </c>
      <c r="D33">
        <f t="shared" ref="D33:Z33" si="6">AVERAGE(D22:D23,D29:D30)</f>
        <v>110289</v>
      </c>
      <c r="E33">
        <f t="shared" si="6"/>
        <v>152813.75</v>
      </c>
      <c r="F33">
        <f t="shared" si="6"/>
        <v>237474</v>
      </c>
      <c r="G33">
        <f t="shared" si="6"/>
        <v>141321.25</v>
      </c>
      <c r="H33">
        <f t="shared" si="6"/>
        <v>111060.25</v>
      </c>
      <c r="I33">
        <f t="shared" si="6"/>
        <v>14575.5</v>
      </c>
      <c r="J33">
        <f t="shared" si="6"/>
        <v>41413.25</v>
      </c>
      <c r="K33">
        <f t="shared" si="6"/>
        <v>3876.75</v>
      </c>
      <c r="L33">
        <f t="shared" si="6"/>
        <v>-5701</v>
      </c>
      <c r="M33">
        <f t="shared" si="6"/>
        <v>-4539.75</v>
      </c>
      <c r="N33">
        <f t="shared" si="6"/>
        <v>-8007.5</v>
      </c>
      <c r="O33">
        <f t="shared" si="6"/>
        <v>-7818.75</v>
      </c>
      <c r="P33">
        <f t="shared" si="6"/>
        <v>4236</v>
      </c>
      <c r="Q33">
        <f t="shared" si="6"/>
        <v>-9122.25</v>
      </c>
      <c r="R33">
        <f t="shared" si="6"/>
        <v>6920.75</v>
      </c>
      <c r="S33">
        <f t="shared" si="6"/>
        <v>-4351.5</v>
      </c>
      <c r="T33">
        <f t="shared" si="6"/>
        <v>-3693.25</v>
      </c>
      <c r="U33">
        <f t="shared" si="6"/>
        <v>-19837.75</v>
      </c>
      <c r="V33">
        <f t="shared" si="6"/>
        <v>12998.75</v>
      </c>
      <c r="W33">
        <f t="shared" si="6"/>
        <v>-4127.5</v>
      </c>
      <c r="X33">
        <f t="shared" si="6"/>
        <v>2535.25</v>
      </c>
      <c r="Y33">
        <f t="shared" si="6"/>
        <v>-1213.25</v>
      </c>
      <c r="Z33">
        <f t="shared" si="6"/>
        <v>11568.75</v>
      </c>
    </row>
    <row r="56" spans="10:11" x14ac:dyDescent="0.2">
      <c r="J56">
        <v>0</v>
      </c>
      <c r="K56">
        <v>1</v>
      </c>
    </row>
    <row r="57" spans="10:11" x14ac:dyDescent="0.2">
      <c r="J57">
        <v>1</v>
      </c>
      <c r="K57">
        <f>1/2^J57</f>
        <v>0.5</v>
      </c>
    </row>
    <row r="58" spans="10:11" x14ac:dyDescent="0.2">
      <c r="J58">
        <v>2</v>
      </c>
      <c r="K58">
        <f t="shared" ref="K58:K61" si="7">1/2^J58</f>
        <v>0.25</v>
      </c>
    </row>
    <row r="59" spans="10:11" x14ac:dyDescent="0.2">
      <c r="J59">
        <v>3</v>
      </c>
      <c r="K59">
        <f t="shared" si="7"/>
        <v>0.125</v>
      </c>
    </row>
    <row r="60" spans="10:11" x14ac:dyDescent="0.2">
      <c r="J60">
        <v>4</v>
      </c>
      <c r="K60">
        <f t="shared" si="7"/>
        <v>6.25E-2</v>
      </c>
    </row>
    <row r="61" spans="10:11" x14ac:dyDescent="0.2">
      <c r="J61">
        <v>5</v>
      </c>
      <c r="K61">
        <f t="shared" si="7"/>
        <v>3.125E-2</v>
      </c>
    </row>
  </sheetData>
  <mergeCells count="1">
    <mergeCell ref="A18:C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33"/>
  <sheetViews>
    <sheetView tabSelected="1" topLeftCell="A31" workbookViewId="0">
      <selection activeCell="H52" sqref="H52"/>
    </sheetView>
  </sheetViews>
  <sheetFormatPr baseColWidth="10" defaultRowHeight="16" x14ac:dyDescent="0.2"/>
  <cols>
    <col min="2" max="2" width="29.33203125" bestFit="1" customWidth="1"/>
  </cols>
  <sheetData>
    <row r="4" spans="1:26" x14ac:dyDescent="0.2">
      <c r="A4" t="s">
        <v>4</v>
      </c>
      <c r="C4" t="s">
        <v>3</v>
      </c>
    </row>
    <row r="5" spans="1:26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</row>
    <row r="6" spans="1:26" x14ac:dyDescent="0.2">
      <c r="B6" t="s">
        <v>0</v>
      </c>
      <c r="C6">
        <v>1597314</v>
      </c>
      <c r="D6">
        <v>1191289</v>
      </c>
      <c r="E6">
        <v>1018312</v>
      </c>
      <c r="F6">
        <v>1385525</v>
      </c>
      <c r="G6">
        <v>1047079</v>
      </c>
      <c r="H6">
        <v>1193420</v>
      </c>
      <c r="I6">
        <v>577867</v>
      </c>
      <c r="J6">
        <v>504586</v>
      </c>
      <c r="K6">
        <v>286133</v>
      </c>
      <c r="L6">
        <v>236207</v>
      </c>
      <c r="M6">
        <v>258387</v>
      </c>
      <c r="N6">
        <v>222883</v>
      </c>
      <c r="O6">
        <v>201800</v>
      </c>
      <c r="P6">
        <v>196255</v>
      </c>
      <c r="Q6">
        <v>200676</v>
      </c>
      <c r="R6">
        <v>171849</v>
      </c>
      <c r="S6">
        <v>193995</v>
      </c>
      <c r="T6">
        <v>227235</v>
      </c>
      <c r="U6">
        <v>202834</v>
      </c>
      <c r="V6">
        <v>239358</v>
      </c>
      <c r="W6">
        <v>183923</v>
      </c>
      <c r="X6">
        <v>188314</v>
      </c>
      <c r="Y6">
        <v>192660</v>
      </c>
      <c r="Z6">
        <v>185676</v>
      </c>
    </row>
    <row r="7" spans="1:26" x14ac:dyDescent="0.2">
      <c r="B7" t="s">
        <v>1</v>
      </c>
      <c r="C7">
        <v>1435872</v>
      </c>
      <c r="D7">
        <v>1489251</v>
      </c>
      <c r="E7">
        <v>1094152</v>
      </c>
      <c r="F7">
        <v>1290493</v>
      </c>
      <c r="G7">
        <v>1125226</v>
      </c>
      <c r="H7">
        <v>674617</v>
      </c>
      <c r="I7">
        <v>479290</v>
      </c>
      <c r="J7">
        <v>543682</v>
      </c>
      <c r="K7">
        <v>402734</v>
      </c>
      <c r="L7">
        <v>327313</v>
      </c>
      <c r="M7">
        <v>260720</v>
      </c>
      <c r="N7">
        <v>237404</v>
      </c>
      <c r="O7">
        <v>245169</v>
      </c>
      <c r="P7">
        <v>196371</v>
      </c>
      <c r="Q7">
        <v>212997</v>
      </c>
      <c r="R7">
        <v>224074</v>
      </c>
      <c r="S7">
        <v>198546</v>
      </c>
      <c r="T7">
        <v>242897</v>
      </c>
      <c r="U7">
        <v>208514</v>
      </c>
      <c r="V7">
        <v>192943</v>
      </c>
      <c r="W7">
        <v>172971</v>
      </c>
      <c r="X7">
        <v>208406</v>
      </c>
      <c r="Y7">
        <v>182829</v>
      </c>
      <c r="Z7">
        <v>180269</v>
      </c>
    </row>
    <row r="8" spans="1:26" x14ac:dyDescent="0.2">
      <c r="B8" t="s">
        <v>2</v>
      </c>
      <c r="C8">
        <v>274236</v>
      </c>
      <c r="D8">
        <v>258140</v>
      </c>
      <c r="E8">
        <v>266013</v>
      </c>
      <c r="F8">
        <v>259401</v>
      </c>
      <c r="G8">
        <v>270506</v>
      </c>
      <c r="H8">
        <v>229537</v>
      </c>
      <c r="I8">
        <v>260586</v>
      </c>
      <c r="J8">
        <v>273933</v>
      </c>
      <c r="K8">
        <v>237351</v>
      </c>
      <c r="L8">
        <v>214059</v>
      </c>
      <c r="M8">
        <v>206311</v>
      </c>
      <c r="N8">
        <v>188563</v>
      </c>
      <c r="O8">
        <v>163051</v>
      </c>
      <c r="P8">
        <v>188577</v>
      </c>
      <c r="Q8">
        <v>189686</v>
      </c>
      <c r="R8">
        <v>204122</v>
      </c>
      <c r="S8">
        <v>212981</v>
      </c>
      <c r="T8">
        <v>202998</v>
      </c>
      <c r="U8">
        <v>190810</v>
      </c>
      <c r="V8">
        <v>204122</v>
      </c>
      <c r="W8">
        <v>220763</v>
      </c>
      <c r="X8">
        <v>209684</v>
      </c>
      <c r="Y8">
        <v>191933</v>
      </c>
      <c r="Z8">
        <v>198590</v>
      </c>
    </row>
    <row r="11" spans="1:26" x14ac:dyDescent="0.2">
      <c r="A11" t="s">
        <v>5</v>
      </c>
      <c r="C11" t="s">
        <v>3</v>
      </c>
    </row>
    <row r="12" spans="1:26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</row>
    <row r="13" spans="1:26" x14ac:dyDescent="0.2">
      <c r="B13" t="s">
        <v>0</v>
      </c>
      <c r="C13">
        <v>1460323</v>
      </c>
      <c r="D13">
        <v>772466</v>
      </c>
      <c r="E13">
        <v>1200743</v>
      </c>
      <c r="F13">
        <v>966997</v>
      </c>
      <c r="G13">
        <v>854003</v>
      </c>
      <c r="H13">
        <v>677696</v>
      </c>
      <c r="I13">
        <v>360520</v>
      </c>
      <c r="J13">
        <v>412689</v>
      </c>
      <c r="K13">
        <v>341662</v>
      </c>
      <c r="L13">
        <v>271835</v>
      </c>
      <c r="M13">
        <v>248534</v>
      </c>
      <c r="N13">
        <v>226343</v>
      </c>
      <c r="O13">
        <v>228562</v>
      </c>
      <c r="P13">
        <v>219686</v>
      </c>
      <c r="Q13">
        <v>224140</v>
      </c>
      <c r="R13">
        <v>195290</v>
      </c>
      <c r="S13">
        <v>195290</v>
      </c>
      <c r="T13">
        <v>215263</v>
      </c>
      <c r="U13">
        <v>221937</v>
      </c>
      <c r="V13">
        <v>223047</v>
      </c>
      <c r="W13">
        <v>200853</v>
      </c>
      <c r="X13">
        <v>208621</v>
      </c>
      <c r="Y13">
        <v>204182</v>
      </c>
      <c r="Z13">
        <v>174220</v>
      </c>
    </row>
    <row r="14" spans="1:26" x14ac:dyDescent="0.2">
      <c r="B14" t="s">
        <v>1</v>
      </c>
      <c r="C14">
        <v>1590012</v>
      </c>
      <c r="D14">
        <v>1165004</v>
      </c>
      <c r="E14">
        <v>1081229</v>
      </c>
      <c r="F14">
        <v>1233443</v>
      </c>
      <c r="G14">
        <v>818690</v>
      </c>
      <c r="H14">
        <v>590242</v>
      </c>
      <c r="I14">
        <v>458243</v>
      </c>
      <c r="J14">
        <v>299574</v>
      </c>
      <c r="K14">
        <v>245223</v>
      </c>
      <c r="L14">
        <v>285191</v>
      </c>
      <c r="M14">
        <v>195305</v>
      </c>
      <c r="N14">
        <v>194209</v>
      </c>
      <c r="O14">
        <v>211966</v>
      </c>
      <c r="P14">
        <v>166477</v>
      </c>
      <c r="Q14">
        <v>215295</v>
      </c>
      <c r="R14">
        <v>198648</v>
      </c>
      <c r="S14">
        <v>173123</v>
      </c>
      <c r="T14">
        <v>189770</v>
      </c>
      <c r="U14">
        <v>195305</v>
      </c>
      <c r="V14">
        <v>203102</v>
      </c>
      <c r="W14">
        <v>208652</v>
      </c>
      <c r="X14">
        <v>226393</v>
      </c>
      <c r="Y14">
        <v>196443</v>
      </c>
      <c r="Z14">
        <v>172026</v>
      </c>
    </row>
    <row r="15" spans="1:26" x14ac:dyDescent="0.2">
      <c r="B15" t="s">
        <v>2</v>
      </c>
      <c r="C15">
        <v>259687</v>
      </c>
      <c r="D15">
        <v>235271</v>
      </c>
      <c r="E15">
        <v>289673</v>
      </c>
      <c r="F15">
        <v>259687</v>
      </c>
      <c r="G15">
        <v>267455</v>
      </c>
      <c r="H15">
        <v>249699</v>
      </c>
      <c r="I15">
        <v>217499</v>
      </c>
      <c r="J15">
        <v>236364</v>
      </c>
      <c r="K15">
        <v>227503</v>
      </c>
      <c r="L15">
        <v>214154</v>
      </c>
      <c r="M15">
        <v>220828</v>
      </c>
      <c r="N15">
        <v>209731</v>
      </c>
      <c r="O15">
        <v>196414</v>
      </c>
      <c r="P15">
        <v>207511</v>
      </c>
      <c r="Q15">
        <v>209700</v>
      </c>
      <c r="R15">
        <v>221905</v>
      </c>
      <c r="S15">
        <v>194152</v>
      </c>
      <c r="T15">
        <v>221872</v>
      </c>
      <c r="U15">
        <v>220730</v>
      </c>
      <c r="V15">
        <v>166367</v>
      </c>
      <c r="W15">
        <v>194081</v>
      </c>
      <c r="X15">
        <v>218432</v>
      </c>
      <c r="Y15">
        <v>170665</v>
      </c>
      <c r="Z15">
        <v>203553</v>
      </c>
    </row>
    <row r="18" spans="1:26" x14ac:dyDescent="0.2">
      <c r="A18" s="1" t="s">
        <v>6</v>
      </c>
      <c r="B18" s="1"/>
      <c r="C18" s="1"/>
    </row>
    <row r="20" spans="1:26" x14ac:dyDescent="0.2">
      <c r="A20" t="s">
        <v>4</v>
      </c>
      <c r="C20" t="s">
        <v>3</v>
      </c>
    </row>
    <row r="21" spans="1:26" x14ac:dyDescent="0.2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</row>
    <row r="22" spans="1:26" x14ac:dyDescent="0.2">
      <c r="B22" t="s">
        <v>0</v>
      </c>
      <c r="C22">
        <f>C6-C8</f>
        <v>1323078</v>
      </c>
      <c r="D22">
        <f>D6-D8</f>
        <v>933149</v>
      </c>
      <c r="E22">
        <f t="shared" ref="E22:T22" si="0">E6-E8</f>
        <v>752299</v>
      </c>
      <c r="F22">
        <f t="shared" si="0"/>
        <v>1126124</v>
      </c>
      <c r="G22">
        <f t="shared" si="0"/>
        <v>776573</v>
      </c>
      <c r="H22">
        <f t="shared" si="0"/>
        <v>963883</v>
      </c>
      <c r="I22">
        <f t="shared" si="0"/>
        <v>317281</v>
      </c>
      <c r="J22">
        <f t="shared" si="0"/>
        <v>230653</v>
      </c>
      <c r="K22">
        <f t="shared" si="0"/>
        <v>48782</v>
      </c>
      <c r="L22">
        <f t="shared" si="0"/>
        <v>22148</v>
      </c>
      <c r="M22">
        <f t="shared" si="0"/>
        <v>52076</v>
      </c>
      <c r="N22">
        <f t="shared" si="0"/>
        <v>34320</v>
      </c>
      <c r="O22">
        <f t="shared" si="0"/>
        <v>38749</v>
      </c>
      <c r="P22">
        <f t="shared" si="0"/>
        <v>7678</v>
      </c>
      <c r="Q22">
        <f t="shared" si="0"/>
        <v>10990</v>
      </c>
      <c r="R22">
        <f t="shared" si="0"/>
        <v>-32273</v>
      </c>
      <c r="S22">
        <f t="shared" si="0"/>
        <v>-18986</v>
      </c>
      <c r="T22">
        <f t="shared" si="0"/>
        <v>24237</v>
      </c>
      <c r="U22">
        <f>U6-U8</f>
        <v>12024</v>
      </c>
      <c r="V22">
        <f t="shared" ref="V22:Z22" si="1">V6-V8</f>
        <v>35236</v>
      </c>
      <c r="W22">
        <f t="shared" si="1"/>
        <v>-36840</v>
      </c>
      <c r="X22">
        <f t="shared" si="1"/>
        <v>-21370</v>
      </c>
      <c r="Y22">
        <f t="shared" si="1"/>
        <v>727</v>
      </c>
      <c r="Z22">
        <f t="shared" si="1"/>
        <v>-12914</v>
      </c>
    </row>
    <row r="23" spans="1:26" x14ac:dyDescent="0.2">
      <c r="B23" t="s">
        <v>1</v>
      </c>
      <c r="C23">
        <f>C7-C8</f>
        <v>1161636</v>
      </c>
      <c r="D23">
        <f t="shared" ref="D23:Z23" si="2">D7-D8</f>
        <v>1231111</v>
      </c>
      <c r="E23">
        <f t="shared" si="2"/>
        <v>828139</v>
      </c>
      <c r="F23">
        <f t="shared" si="2"/>
        <v>1031092</v>
      </c>
      <c r="G23">
        <f t="shared" si="2"/>
        <v>854720</v>
      </c>
      <c r="H23">
        <f t="shared" si="2"/>
        <v>445080</v>
      </c>
      <c r="I23">
        <f t="shared" si="2"/>
        <v>218704</v>
      </c>
      <c r="J23">
        <f t="shared" si="2"/>
        <v>269749</v>
      </c>
      <c r="K23">
        <f t="shared" si="2"/>
        <v>165383</v>
      </c>
      <c r="L23">
        <f t="shared" si="2"/>
        <v>113254</v>
      </c>
      <c r="M23">
        <f t="shared" si="2"/>
        <v>54409</v>
      </c>
      <c r="N23">
        <f t="shared" si="2"/>
        <v>48841</v>
      </c>
      <c r="O23">
        <f t="shared" si="2"/>
        <v>82118</v>
      </c>
      <c r="P23">
        <f t="shared" si="2"/>
        <v>7794</v>
      </c>
      <c r="Q23">
        <f t="shared" si="2"/>
        <v>23311</v>
      </c>
      <c r="R23">
        <f t="shared" si="2"/>
        <v>19952</v>
      </c>
      <c r="S23">
        <f t="shared" si="2"/>
        <v>-14435</v>
      </c>
      <c r="T23">
        <f>T7-T8</f>
        <v>39899</v>
      </c>
      <c r="U23">
        <f t="shared" si="2"/>
        <v>17704</v>
      </c>
      <c r="V23">
        <f t="shared" si="2"/>
        <v>-11179</v>
      </c>
      <c r="W23">
        <f t="shared" si="2"/>
        <v>-47792</v>
      </c>
      <c r="X23">
        <f t="shared" si="2"/>
        <v>-1278</v>
      </c>
      <c r="Y23">
        <f t="shared" si="2"/>
        <v>-9104</v>
      </c>
      <c r="Z23">
        <f t="shared" si="2"/>
        <v>-18321</v>
      </c>
    </row>
    <row r="24" spans="1:26" x14ac:dyDescent="0.2">
      <c r="B24" t="s">
        <v>7</v>
      </c>
      <c r="C24">
        <f>AVERAGE(C22:C23)</f>
        <v>1242357</v>
      </c>
      <c r="D24">
        <f t="shared" ref="D24:Z24" si="3">AVERAGE(D22:D23)</f>
        <v>1082130</v>
      </c>
      <c r="E24">
        <f t="shared" si="3"/>
        <v>790219</v>
      </c>
      <c r="F24">
        <f t="shared" si="3"/>
        <v>1078608</v>
      </c>
      <c r="G24">
        <f t="shared" si="3"/>
        <v>815646.5</v>
      </c>
      <c r="H24">
        <f t="shared" si="3"/>
        <v>704481.5</v>
      </c>
      <c r="I24">
        <f t="shared" si="3"/>
        <v>267992.5</v>
      </c>
      <c r="J24">
        <f t="shared" si="3"/>
        <v>250201</v>
      </c>
      <c r="K24">
        <f t="shared" si="3"/>
        <v>107082.5</v>
      </c>
      <c r="L24">
        <f t="shared" si="3"/>
        <v>67701</v>
      </c>
      <c r="M24">
        <f t="shared" si="3"/>
        <v>53242.5</v>
      </c>
      <c r="N24">
        <f t="shared" si="3"/>
        <v>41580.5</v>
      </c>
      <c r="O24">
        <f t="shared" si="3"/>
        <v>60433.5</v>
      </c>
      <c r="P24">
        <f t="shared" si="3"/>
        <v>7736</v>
      </c>
      <c r="Q24">
        <f t="shared" si="3"/>
        <v>17150.5</v>
      </c>
      <c r="R24">
        <f t="shared" si="3"/>
        <v>-6160.5</v>
      </c>
      <c r="S24">
        <f t="shared" si="3"/>
        <v>-16710.5</v>
      </c>
      <c r="T24">
        <f t="shared" si="3"/>
        <v>32068</v>
      </c>
      <c r="U24">
        <f t="shared" si="3"/>
        <v>14864</v>
      </c>
      <c r="V24">
        <f t="shared" si="3"/>
        <v>12028.5</v>
      </c>
      <c r="W24">
        <f t="shared" si="3"/>
        <v>-42316</v>
      </c>
      <c r="X24">
        <f t="shared" si="3"/>
        <v>-11324</v>
      </c>
      <c r="Y24">
        <f t="shared" si="3"/>
        <v>-4188.5</v>
      </c>
      <c r="Z24">
        <f t="shared" si="3"/>
        <v>-15617.5</v>
      </c>
    </row>
    <row r="27" spans="1:26" x14ac:dyDescent="0.2">
      <c r="A27" t="s">
        <v>5</v>
      </c>
      <c r="C27" t="s">
        <v>3</v>
      </c>
    </row>
    <row r="28" spans="1:26" x14ac:dyDescent="0.2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</row>
    <row r="29" spans="1:26" x14ac:dyDescent="0.2">
      <c r="B29" t="s">
        <v>0</v>
      </c>
      <c r="C29">
        <f>C13-C15</f>
        <v>1200636</v>
      </c>
      <c r="D29">
        <f t="shared" ref="D29:Z29" si="4">D13-D15</f>
        <v>537195</v>
      </c>
      <c r="E29">
        <f t="shared" si="4"/>
        <v>911070</v>
      </c>
      <c r="F29">
        <f t="shared" si="4"/>
        <v>707310</v>
      </c>
      <c r="G29">
        <f t="shared" si="4"/>
        <v>586548</v>
      </c>
      <c r="H29">
        <f t="shared" si="4"/>
        <v>427997</v>
      </c>
      <c r="I29">
        <f t="shared" si="4"/>
        <v>143021</v>
      </c>
      <c r="J29">
        <f t="shared" si="4"/>
        <v>176325</v>
      </c>
      <c r="K29">
        <f t="shared" si="4"/>
        <v>114159</v>
      </c>
      <c r="L29">
        <f t="shared" si="4"/>
        <v>57681</v>
      </c>
      <c r="M29">
        <f t="shared" si="4"/>
        <v>27706</v>
      </c>
      <c r="N29">
        <f t="shared" si="4"/>
        <v>16612</v>
      </c>
      <c r="O29">
        <f t="shared" si="4"/>
        <v>32148</v>
      </c>
      <c r="P29">
        <f t="shared" si="4"/>
        <v>12175</v>
      </c>
      <c r="Q29">
        <f t="shared" si="4"/>
        <v>14440</v>
      </c>
      <c r="R29">
        <f t="shared" si="4"/>
        <v>-26615</v>
      </c>
      <c r="S29">
        <f t="shared" si="4"/>
        <v>1138</v>
      </c>
      <c r="T29">
        <f>T13-T15</f>
        <v>-6609</v>
      </c>
      <c r="U29">
        <f t="shared" si="4"/>
        <v>1207</v>
      </c>
      <c r="V29">
        <f t="shared" si="4"/>
        <v>56680</v>
      </c>
      <c r="W29">
        <f t="shared" si="4"/>
        <v>6772</v>
      </c>
      <c r="X29">
        <f t="shared" si="4"/>
        <v>-9811</v>
      </c>
      <c r="Y29">
        <f t="shared" si="4"/>
        <v>33517</v>
      </c>
      <c r="Z29">
        <f t="shared" si="4"/>
        <v>-29333</v>
      </c>
    </row>
    <row r="30" spans="1:26" x14ac:dyDescent="0.2">
      <c r="B30" t="s">
        <v>1</v>
      </c>
      <c r="C30">
        <f>C14-C15</f>
        <v>1330325</v>
      </c>
      <c r="D30">
        <f t="shared" ref="D30:Z30" si="5">D14-D15</f>
        <v>929733</v>
      </c>
      <c r="E30">
        <f t="shared" si="5"/>
        <v>791556</v>
      </c>
      <c r="F30">
        <f t="shared" si="5"/>
        <v>973756</v>
      </c>
      <c r="G30">
        <f t="shared" si="5"/>
        <v>551235</v>
      </c>
      <c r="H30">
        <f t="shared" si="5"/>
        <v>340543</v>
      </c>
      <c r="I30">
        <f t="shared" si="5"/>
        <v>240744</v>
      </c>
      <c r="J30">
        <f t="shared" si="5"/>
        <v>63210</v>
      </c>
      <c r="K30">
        <f t="shared" si="5"/>
        <v>17720</v>
      </c>
      <c r="L30">
        <f t="shared" si="5"/>
        <v>71037</v>
      </c>
      <c r="M30">
        <f t="shared" si="5"/>
        <v>-25523</v>
      </c>
      <c r="N30">
        <f t="shared" si="5"/>
        <v>-15522</v>
      </c>
      <c r="O30">
        <f t="shared" si="5"/>
        <v>15552</v>
      </c>
      <c r="P30">
        <f t="shared" si="5"/>
        <v>-41034</v>
      </c>
      <c r="Q30">
        <f t="shared" si="5"/>
        <v>5595</v>
      </c>
      <c r="R30">
        <f t="shared" si="5"/>
        <v>-23257</v>
      </c>
      <c r="S30">
        <f t="shared" si="5"/>
        <v>-21029</v>
      </c>
      <c r="T30">
        <f t="shared" si="5"/>
        <v>-32102</v>
      </c>
      <c r="U30">
        <f t="shared" si="5"/>
        <v>-25425</v>
      </c>
      <c r="V30">
        <f t="shared" si="5"/>
        <v>36735</v>
      </c>
      <c r="W30">
        <f t="shared" si="5"/>
        <v>14571</v>
      </c>
      <c r="X30">
        <f t="shared" si="5"/>
        <v>7961</v>
      </c>
      <c r="Y30">
        <f t="shared" si="5"/>
        <v>25778</v>
      </c>
      <c r="Z30">
        <f t="shared" si="5"/>
        <v>-31527</v>
      </c>
    </row>
    <row r="31" spans="1:26" x14ac:dyDescent="0.2">
      <c r="B31" t="s">
        <v>7</v>
      </c>
      <c r="C31">
        <f>AVERAGE(C29:C30)</f>
        <v>1265480.5</v>
      </c>
      <c r="D31">
        <f t="shared" ref="D31:Z31" si="6">AVERAGE(D29:D30)</f>
        <v>733464</v>
      </c>
      <c r="E31">
        <f t="shared" si="6"/>
        <v>851313</v>
      </c>
      <c r="F31">
        <f t="shared" si="6"/>
        <v>840533</v>
      </c>
      <c r="G31">
        <f t="shared" si="6"/>
        <v>568891.5</v>
      </c>
      <c r="H31">
        <f t="shared" si="6"/>
        <v>384270</v>
      </c>
      <c r="I31">
        <f t="shared" si="6"/>
        <v>191882.5</v>
      </c>
      <c r="J31">
        <f t="shared" si="6"/>
        <v>119767.5</v>
      </c>
      <c r="K31">
        <f t="shared" si="6"/>
        <v>65939.5</v>
      </c>
      <c r="L31">
        <f t="shared" si="6"/>
        <v>64359</v>
      </c>
      <c r="M31">
        <f t="shared" si="6"/>
        <v>1091.5</v>
      </c>
      <c r="N31">
        <f t="shared" si="6"/>
        <v>545</v>
      </c>
      <c r="O31">
        <f t="shared" si="6"/>
        <v>23850</v>
      </c>
      <c r="P31">
        <f t="shared" si="6"/>
        <v>-14429.5</v>
      </c>
      <c r="Q31">
        <f t="shared" si="6"/>
        <v>10017.5</v>
      </c>
      <c r="R31">
        <f t="shared" si="6"/>
        <v>-24936</v>
      </c>
      <c r="S31">
        <f t="shared" si="6"/>
        <v>-9945.5</v>
      </c>
      <c r="T31">
        <f t="shared" si="6"/>
        <v>-19355.5</v>
      </c>
      <c r="U31">
        <f t="shared" si="6"/>
        <v>-12109</v>
      </c>
      <c r="V31">
        <f t="shared" si="6"/>
        <v>46707.5</v>
      </c>
      <c r="W31">
        <f t="shared" si="6"/>
        <v>10671.5</v>
      </c>
      <c r="X31">
        <f t="shared" si="6"/>
        <v>-925</v>
      </c>
      <c r="Y31">
        <f t="shared" si="6"/>
        <v>29647.5</v>
      </c>
      <c r="Z31">
        <f t="shared" si="6"/>
        <v>-30430</v>
      </c>
    </row>
    <row r="33" spans="2:26" x14ac:dyDescent="0.2">
      <c r="B33" t="s">
        <v>8</v>
      </c>
      <c r="C33">
        <f>AVERAGE(C22:C23,C29:C31)</f>
        <v>1256231.1000000001</v>
      </c>
      <c r="D33">
        <f t="shared" ref="D33:Z33" si="7">AVERAGE(D22:D23,D29:D31)</f>
        <v>872930.4</v>
      </c>
      <c r="E33">
        <f t="shared" si="7"/>
        <v>826875.4</v>
      </c>
      <c r="F33">
        <f t="shared" si="7"/>
        <v>935763</v>
      </c>
      <c r="G33">
        <f t="shared" si="7"/>
        <v>667593.5</v>
      </c>
      <c r="H33">
        <f t="shared" si="7"/>
        <v>512354.6</v>
      </c>
      <c r="I33">
        <f t="shared" si="7"/>
        <v>222326.5</v>
      </c>
      <c r="J33">
        <f t="shared" si="7"/>
        <v>171940.9</v>
      </c>
      <c r="K33">
        <f t="shared" si="7"/>
        <v>82396.7</v>
      </c>
      <c r="L33">
        <f t="shared" si="7"/>
        <v>65695.8</v>
      </c>
      <c r="M33">
        <f t="shared" si="7"/>
        <v>21951.9</v>
      </c>
      <c r="N33">
        <f t="shared" si="7"/>
        <v>16959.2</v>
      </c>
      <c r="O33">
        <f t="shared" si="7"/>
        <v>38483.4</v>
      </c>
      <c r="P33">
        <f t="shared" si="7"/>
        <v>-5563.3</v>
      </c>
      <c r="Q33">
        <f t="shared" si="7"/>
        <v>12870.7</v>
      </c>
      <c r="R33">
        <f t="shared" si="7"/>
        <v>-17425.8</v>
      </c>
      <c r="S33">
        <f t="shared" si="7"/>
        <v>-12651.5</v>
      </c>
      <c r="T33">
        <f t="shared" si="7"/>
        <v>1213.9000000000001</v>
      </c>
      <c r="U33">
        <f t="shared" si="7"/>
        <v>-1319.8</v>
      </c>
      <c r="V33">
        <f t="shared" si="7"/>
        <v>32835.9</v>
      </c>
      <c r="W33">
        <f t="shared" si="7"/>
        <v>-10523.5</v>
      </c>
      <c r="X33">
        <f t="shared" si="7"/>
        <v>-5084.6000000000004</v>
      </c>
      <c r="Y33">
        <f t="shared" si="7"/>
        <v>16113.1</v>
      </c>
      <c r="Z33">
        <f t="shared" si="7"/>
        <v>-24505</v>
      </c>
    </row>
  </sheetData>
  <mergeCells count="1"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Spinach</vt:lpstr>
      <vt:lpstr>mRFP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2017-07-29T06:43:03Z</dcterms:created>
  <dcterms:modified xsi:type="dcterms:W3CDTF">2017-07-31T19:41:48Z</dcterms:modified>
</cp:coreProperties>
</file>