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9440" windowHeight="9792" activeTab="2"/>
  </bookViews>
  <sheets>
    <sheet name="Rates" sheetId="1" r:id="rId1"/>
    <sheet name="PRSI" sheetId="2" r:id="rId2"/>
    <sheet name="ALL BENEFECARIES" sheetId="3" r:id="rId3"/>
    <sheet name="EXPENDITURE" sheetId="8" r:id="rId4"/>
    <sheet name="AGE x SEX" sheetId="5" r:id="rId5"/>
  </sheets>
  <definedNames>
    <definedName name="_AMO_UniqueIdentifier" localSheetId="4" hidden="1">"'ebaa0292-df7c-45b3-b567-156c4b670a6f'"</definedName>
    <definedName name="_AMO_UniqueIdentifier" hidden="1">"'5b95f254-f07e-4275-9afc-88dd10f3a26f'"</definedName>
    <definedName name="_xlnm._FilterDatabase" localSheetId="4" hidden="1">'AGE x SEX'!$A$1:$V$250</definedName>
    <definedName name="_xlnm._FilterDatabase" localSheetId="2" hidden="1">'ALL BENEFECARIES'!$A$1:$O$214</definedName>
    <definedName name="Community_Employment" localSheetId="4">#REF!</definedName>
    <definedName name="Community_Employment" localSheetId="2">#REF!</definedName>
    <definedName name="Community_Employment" localSheetId="3">#REF!</definedName>
    <definedName name="Community_Employment" localSheetId="1">#REF!</definedName>
    <definedName name="Community_Employment" localSheetId="0">#REF!</definedName>
    <definedName name="Community_Employment">#REF!</definedName>
    <definedName name="data" localSheetId="4">#REF!</definedName>
    <definedName name="data" localSheetId="2">#REF!</definedName>
    <definedName name="data" localSheetId="3">#REF!</definedName>
    <definedName name="data" localSheetId="1">#REF!</definedName>
    <definedName name="data" localSheetId="0">#REF!</definedName>
    <definedName name="data">#REF!</definedName>
    <definedName name="_xlnm.Database" localSheetId="4">#REF!</definedName>
    <definedName name="_xlnm.Database" localSheetId="2">#REF!</definedName>
    <definedName name="_xlnm.Database" localSheetId="3">#REF!</definedName>
    <definedName name="_xlnm.Database" localSheetId="1">#REF!</definedName>
    <definedName name="_xlnm.Database" localSheetId="0">#REF!</definedName>
    <definedName name="_xlnm.Database">#REF!</definedName>
    <definedName name="database1" localSheetId="4">#REF!</definedName>
    <definedName name="database1" localSheetId="2">#REF!</definedName>
    <definedName name="database1" localSheetId="3">#REF!</definedName>
    <definedName name="database1" localSheetId="0">#REF!</definedName>
    <definedName name="database1">#REF!</definedName>
    <definedName name="database2" localSheetId="4">#REF!</definedName>
    <definedName name="database2" localSheetId="2">#REF!</definedName>
    <definedName name="database2" localSheetId="3">#REF!</definedName>
    <definedName name="database2" localSheetId="0">#REF!</definedName>
    <definedName name="database2">#REF!</definedName>
    <definedName name="Database3" localSheetId="4">#REF!</definedName>
    <definedName name="Database3" localSheetId="2">#REF!</definedName>
    <definedName name="Database3" localSheetId="3">#REF!</definedName>
    <definedName name="Database3" localSheetId="0">#REF!</definedName>
    <definedName name="Database3">#REF!</definedName>
    <definedName name="Database4" localSheetId="4">#REF!</definedName>
    <definedName name="Database4" localSheetId="2">#REF!</definedName>
    <definedName name="Database4" localSheetId="3">#REF!</definedName>
    <definedName name="Database4" localSheetId="0">#REF!</definedName>
    <definedName name="Database4">#REF!</definedName>
    <definedName name="Database5" localSheetId="4">#REF!</definedName>
    <definedName name="Database5" localSheetId="2">#REF!</definedName>
    <definedName name="Database5" localSheetId="3">#REF!</definedName>
    <definedName name="Database5" localSheetId="0">#REF!</definedName>
    <definedName name="Database5">#REF!</definedName>
    <definedName name="database6" localSheetId="4">#REF!</definedName>
    <definedName name="database6" localSheetId="2">#REF!</definedName>
    <definedName name="database6" localSheetId="3">#REF!</definedName>
    <definedName name="database6" localSheetId="0">#REF!</definedName>
    <definedName name="database6">#REF!</definedName>
    <definedName name="database7" localSheetId="4">#REF!</definedName>
    <definedName name="database7" localSheetId="2">#REF!</definedName>
    <definedName name="database7" localSheetId="3">#REF!</definedName>
    <definedName name="database7" localSheetId="0">#REF!</definedName>
    <definedName name="database7">#REF!</definedName>
  </definedNames>
  <calcPr calcId="145621"/>
</workbook>
</file>

<file path=xl/calcChain.xml><?xml version="1.0" encoding="utf-8"?>
<calcChain xmlns="http://schemas.openxmlformats.org/spreadsheetml/2006/main">
  <c r="O136" i="3" l="1"/>
  <c r="O137" i="3"/>
  <c r="O213" i="3"/>
  <c r="O29" i="3"/>
  <c r="O57" i="3"/>
  <c r="O156" i="3"/>
  <c r="O207" i="3"/>
  <c r="O210" i="3" s="1"/>
  <c r="O211" i="3" s="1"/>
  <c r="O201" i="3"/>
  <c r="O197" i="3"/>
  <c r="E214" i="3"/>
  <c r="F214" i="3"/>
  <c r="G214" i="3"/>
  <c r="H214" i="3"/>
  <c r="I214" i="3"/>
  <c r="J214" i="3"/>
  <c r="K214" i="3"/>
  <c r="L214" i="3"/>
  <c r="M214" i="3"/>
  <c r="N214" i="3"/>
  <c r="O185" i="3"/>
  <c r="N138" i="3"/>
  <c r="O138" i="3"/>
  <c r="K132" i="3"/>
  <c r="L132" i="3"/>
  <c r="L138" i="3" s="1"/>
  <c r="M132" i="3"/>
  <c r="M138" i="3" s="1"/>
  <c r="N132" i="3"/>
  <c r="O132" i="3"/>
  <c r="O202" i="3" l="1"/>
  <c r="O212" i="3"/>
  <c r="O186" i="3"/>
  <c r="O81" i="3"/>
  <c r="E80" i="3"/>
  <c r="F80" i="3"/>
  <c r="G80" i="3"/>
  <c r="G81" i="3" s="1"/>
  <c r="H80" i="3"/>
  <c r="H81" i="3" s="1"/>
  <c r="I80" i="3"/>
  <c r="J80" i="3"/>
  <c r="K80" i="3"/>
  <c r="K81" i="3" s="1"/>
  <c r="L80" i="3"/>
  <c r="L81" i="3" s="1"/>
  <c r="M80" i="3"/>
  <c r="N80" i="3"/>
  <c r="O80" i="3"/>
  <c r="E57" i="3"/>
  <c r="F57" i="3"/>
  <c r="G57" i="3"/>
  <c r="H57" i="3"/>
  <c r="I57" i="3"/>
  <c r="J57" i="3"/>
  <c r="K57" i="3"/>
  <c r="L57" i="3"/>
  <c r="M57" i="3"/>
  <c r="N57" i="3"/>
  <c r="M39" i="2"/>
  <c r="M38" i="2"/>
  <c r="M81" i="3" l="1"/>
  <c r="I81" i="3"/>
  <c r="O214" i="3"/>
  <c r="N81" i="3"/>
  <c r="J81" i="3"/>
  <c r="F81" i="3"/>
  <c r="E81" i="3"/>
  <c r="M40" i="2"/>
  <c r="P119" i="5" l="1"/>
  <c r="L39" i="2" l="1"/>
  <c r="K39" i="2"/>
  <c r="K40" i="2" s="1"/>
  <c r="J39" i="2"/>
  <c r="I39" i="2"/>
  <c r="L38" i="2"/>
  <c r="K38" i="2"/>
  <c r="J38" i="2"/>
  <c r="I38" i="2"/>
  <c r="J40" i="2" l="1"/>
  <c r="L40" i="2"/>
  <c r="I40" i="2"/>
</calcChain>
</file>

<file path=xl/sharedStrings.xml><?xml version="1.0" encoding="utf-8"?>
<sst xmlns="http://schemas.openxmlformats.org/spreadsheetml/2006/main" count="1820" uniqueCount="294">
  <si>
    <t>Benefit</t>
  </si>
  <si>
    <t>Rate</t>
  </si>
  <si>
    <t>State Pension (Contributory)</t>
  </si>
  <si>
    <t>Personal</t>
  </si>
  <si>
    <t>Qualified Adult Allowance</t>
  </si>
  <si>
    <t>Qualified Child Increase</t>
  </si>
  <si>
    <t>State Pension (Non-Contributory)</t>
  </si>
  <si>
    <t>State Pension (Transition)</t>
  </si>
  <si>
    <t>Widow/er's or Surviving Civil Partner's Contributory Pension</t>
  </si>
  <si>
    <t>Widow(er)s' &amp; Surviving Civil Partners' Contributory Pension (Death Benefit)</t>
  </si>
  <si>
    <t>Basic Supplementary Welfare Allowance - aged 26 and over</t>
  </si>
  <si>
    <t>Basic Supplementary Welfare Allowance - aged 25</t>
  </si>
  <si>
    <t>Basic Supplementary Welfare Allowance - aged under 25</t>
  </si>
  <si>
    <t xml:space="preserve">Deserted / Prisoner's Wife's Allowance </t>
  </si>
  <si>
    <t>Deserted Wife's Benefit</t>
  </si>
  <si>
    <t>Farm Assist</t>
  </si>
  <si>
    <t>Jobseeker's Allowance - aged 26 and over</t>
  </si>
  <si>
    <t>Jobseeker's Allowance - aged 25</t>
  </si>
  <si>
    <t>Jobseeker's Allowance - aged under 25</t>
  </si>
  <si>
    <t>Jobseeker's Benefit</t>
  </si>
  <si>
    <t>One Parent Family Payment</t>
  </si>
  <si>
    <t>Pre Retirement Allowance</t>
  </si>
  <si>
    <t>Widows', Widowers' and Surviving Civil Partners' Non-Contributory Pension</t>
  </si>
  <si>
    <t>Community Employment Programme</t>
  </si>
  <si>
    <t>Rural Social Scheme</t>
  </si>
  <si>
    <t>Tús</t>
  </si>
  <si>
    <t xml:space="preserve">Carer's Allowance </t>
  </si>
  <si>
    <t>Carer's Benefit</t>
  </si>
  <si>
    <t>Disability Allowance</t>
  </si>
  <si>
    <t>Illness Benefit</t>
  </si>
  <si>
    <t>Invalidity Pension</t>
  </si>
  <si>
    <t>Child Benefit(Monthly)</t>
  </si>
  <si>
    <t>First and second child</t>
  </si>
  <si>
    <t>Third child</t>
  </si>
  <si>
    <t>Fourth or subsequent child</t>
  </si>
  <si>
    <t>Guardian's Payment (Conributory)</t>
  </si>
  <si>
    <t>Guardian's Payment (Non-Con.)</t>
  </si>
  <si>
    <t>Other Payments</t>
  </si>
  <si>
    <t>Island Allowance</t>
  </si>
  <si>
    <t>Living Alone Allowance</t>
  </si>
  <si>
    <t>Over-80 Allowance</t>
  </si>
  <si>
    <t>PRSRI Class</t>
  </si>
  <si>
    <t>Number of Contributors Insured for</t>
  </si>
  <si>
    <t>A</t>
  </si>
  <si>
    <t>All Benefits</t>
  </si>
  <si>
    <t>Male</t>
  </si>
  <si>
    <t>Female</t>
  </si>
  <si>
    <t>Total</t>
  </si>
  <si>
    <t>B</t>
  </si>
  <si>
    <t>Widow's, Widower's, or Surviving Civil Partner's Contributory Pensions, Bereavement Grant, Guardian's Payment (Contributory), Carer's Benefit, and limited Injuries Benefit</t>
  </si>
  <si>
    <t>C</t>
  </si>
  <si>
    <t>Widow's, Widower's, or Surviving Civil Partner's Contributory Pensions, Bereavement Grant, Guardian's Payment ), and Carer's Benefit</t>
  </si>
  <si>
    <t>D</t>
  </si>
  <si>
    <t>Widow's, Widower's, or Surviving Civil Partner's Contributory Pensions, Bereavement Grant, Guardian's Payment ), Carer's Benefit, and Occupational Injuries Benefits</t>
  </si>
  <si>
    <t>E</t>
  </si>
  <si>
    <t>All Benefits except Jobseekers Benefit, Bereavement Grant, and Occupational Injuries Benefit</t>
  </si>
  <si>
    <t>H</t>
  </si>
  <si>
    <t>All Benefits on discharge. Treatment Benefit, Bereavement Grant, Carer's Benefit and Widow(er)'s Contributory Pension (in certain cases) during service.</t>
  </si>
  <si>
    <t>J</t>
  </si>
  <si>
    <t>Occupational Injuries Benefit</t>
  </si>
  <si>
    <t>K</t>
  </si>
  <si>
    <t>No Social Insurance benefits</t>
  </si>
  <si>
    <t>M</t>
  </si>
  <si>
    <t>Occupational Injuries Benefit in certain circumstances</t>
  </si>
  <si>
    <t>P</t>
  </si>
  <si>
    <t>Treatment Benefit and limited Jobseeker's and Illness Benefits</t>
  </si>
  <si>
    <t>S</t>
  </si>
  <si>
    <t>Widow's, Widower's, or Surviving Civil Partner's Contributory Pensions, State Pension (Contributory), Invalidity Pension, Treatment Benefits, Bereavement Grant, Maternity/Paternity Benefit and Adoptive Benefit</t>
  </si>
  <si>
    <t>Voluntary Contributors</t>
  </si>
  <si>
    <t>High Rate + Low Rate: State Pension (Contributory), Widow(er)'s or Surviving Civil Partner's Contributory Pension, Guardian's Payment (Contributory), and Death Grant</t>
  </si>
  <si>
    <t>TOTAL</t>
  </si>
  <si>
    <t> Scheme</t>
  </si>
  <si>
    <t>schemename</t>
  </si>
  <si>
    <t>Progamme</t>
  </si>
  <si>
    <t> Beneficiary Type</t>
  </si>
  <si>
    <t>Pensions - Social Assistance</t>
  </si>
  <si>
    <t>Qualified Adult</t>
  </si>
  <si>
    <t>Qualified Children (Full Rate)</t>
  </si>
  <si>
    <t>Qualified Children (Half Rate)</t>
  </si>
  <si>
    <t>Recipients</t>
  </si>
  <si>
    <t>Beneficiaries</t>
  </si>
  <si>
    <t>Pensions - Social Insurance</t>
  </si>
  <si>
    <t>Widows', Widowers' and Surviving Civil Partners' Contributory Pension</t>
  </si>
  <si>
    <t>Widows', Widowers' and Surviving Civil Partners' Contributory Pension (Death Benefit)</t>
  </si>
  <si>
    <t>Total Pensions</t>
  </si>
  <si>
    <t>Basic Supplementary Welfare Allowance</t>
  </si>
  <si>
    <t>Working Age Income Supports - Social Assistance</t>
  </si>
  <si>
    <t>Deserted Wife's Allowance</t>
  </si>
  <si>
    <t>Jobseeker's Allowance</t>
  </si>
  <si>
    <t>Pre-Retirement Allowance</t>
  </si>
  <si>
    <t>Working - Age Income supports - Social Assistance</t>
  </si>
  <si>
    <t>Adoptive Benefit</t>
  </si>
  <si>
    <t>Working Age Income Supports - Social Insurance</t>
  </si>
  <si>
    <t>Health and Safety Benefit</t>
  </si>
  <si>
    <t>Maternity Benefit</t>
  </si>
  <si>
    <t>Working - Age Income supports - Social Insurance</t>
  </si>
  <si>
    <t xml:space="preserve">Total Working - Age Income supports </t>
  </si>
  <si>
    <t>Back to Education Allowance</t>
  </si>
  <si>
    <t>Working Age on Employment Supports - Social Assistance</t>
  </si>
  <si>
    <t>Back to Work Allowance (Employee)</t>
  </si>
  <si>
    <t>Back to Work Enterprise Allowance</t>
  </si>
  <si>
    <t>Gateway</t>
  </si>
  <si>
    <t>Job Initiative</t>
  </si>
  <si>
    <t>JobBridge</t>
  </si>
  <si>
    <t>Other Employment Supports</t>
  </si>
  <si>
    <t>Part-Time Job Incentive Scheme</t>
  </si>
  <si>
    <t>TÚS</t>
  </si>
  <si>
    <t>Working - Age Employment Supports - Social Assiastance</t>
  </si>
  <si>
    <t>Partial Capacity Benefit</t>
  </si>
  <si>
    <t>Working Age on Employment Supports - Social Insurance</t>
  </si>
  <si>
    <t>Blind Pension</t>
  </si>
  <si>
    <t>Illness, Disability, and Caring - Social Assistance</t>
  </si>
  <si>
    <t>Carer's Allowance</t>
  </si>
  <si>
    <t>Domiciliary Care Allowance</t>
  </si>
  <si>
    <t>Illness, Disability, and Caring - Social Insurance</t>
  </si>
  <si>
    <t>Disablement Benefit</t>
  </si>
  <si>
    <t>Injury Benefit</t>
  </si>
  <si>
    <t xml:space="preserve">Interim Illness Benefit </t>
  </si>
  <si>
    <t xml:space="preserve">Total -Illness, Disability, and Caring </t>
  </si>
  <si>
    <t>Child Benefit</t>
  </si>
  <si>
    <t xml:space="preserve"> Child Related Payments - Social Assistance</t>
  </si>
  <si>
    <t>Family Income Supplement</t>
  </si>
  <si>
    <t>Guardian's Payment (Non-Contributory)</t>
  </si>
  <si>
    <t>Child-related Payments - Social Assistance</t>
  </si>
  <si>
    <t>Guardian's Payment (Contributory)</t>
  </si>
  <si>
    <t xml:space="preserve"> Child Related Payments - Social Insurance</t>
  </si>
  <si>
    <t>Child-related Payments - Social Insurance</t>
  </si>
  <si>
    <t>Total Child-related Payments</t>
  </si>
  <si>
    <t>Mortgage Interest Supplement</t>
  </si>
  <si>
    <t xml:space="preserve"> Supplementary Payments, Agencies, and Miscellaneous Services - Social Assistance</t>
  </si>
  <si>
    <t>Rent Allowance (de-control of rents legislation)</t>
  </si>
  <si>
    <t>Rent Supplement</t>
  </si>
  <si>
    <t>Supplementary Payments - Social Assistance</t>
  </si>
  <si>
    <t>Total Supplementary Payments</t>
  </si>
  <si>
    <t>TOTAL BENEFECARIES</t>
  </si>
  <si>
    <t>TOTAL BENEFECARIES - SA</t>
  </si>
  <si>
    <t>social assistance</t>
  </si>
  <si>
    <t>TOTAL BENEFECARIES - SI</t>
  </si>
  <si>
    <t>social insurance</t>
  </si>
  <si>
    <t>Prog_ID</t>
  </si>
  <si>
    <t>Sex</t>
  </si>
  <si>
    <t>Administration  - Insurance Schemes</t>
  </si>
  <si>
    <t>Administration - Assistance Schemes</t>
  </si>
  <si>
    <t>Back to School  Clothing and Footwear Allowance</t>
  </si>
  <si>
    <t>Widowed or Surviving Civil Partner Grant (Non-Contributory)</t>
  </si>
  <si>
    <t>School Meals Programme</t>
  </si>
  <si>
    <t>Widowed or Surviving Civil Partner  Grant (Contributory)</t>
  </si>
  <si>
    <t>Medical Care Scheme</t>
  </si>
  <si>
    <t>Respite Care Grant</t>
  </si>
  <si>
    <t>Bereavement Grant</t>
  </si>
  <si>
    <t>Combat Poverty Agency</t>
  </si>
  <si>
    <t>Free Travel</t>
  </si>
  <si>
    <t>Fuel Allowance (Social Assistance)</t>
  </si>
  <si>
    <t>Fuel Allowance (Social Insurance)</t>
  </si>
  <si>
    <t>Low pay commission</t>
  </si>
  <si>
    <t>Grant to Family Support Agency</t>
  </si>
  <si>
    <t>Grant to the Citizens Information Board</t>
  </si>
  <si>
    <t>Money Advice and Budgeting Service</t>
  </si>
  <si>
    <t>Office of the Pensions Ombudsman</t>
  </si>
  <si>
    <t>Back to Work Allowance</t>
  </si>
  <si>
    <t>Back to Work Family Dividend</t>
  </si>
  <si>
    <t>Community Services Programme</t>
  </si>
  <si>
    <t>JobsPlus</t>
  </si>
  <si>
    <t>Wage Subsidy Scheme</t>
  </si>
  <si>
    <t>Paternity Benefit</t>
  </si>
  <si>
    <t>Prisoner's Wife's Allowance</t>
  </si>
  <si>
    <t>Redundancy and Insolvency Payments</t>
  </si>
  <si>
    <t>Year</t>
  </si>
  <si>
    <t>Scheme</t>
  </si>
  <si>
    <t>Under 20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</si>
  <si>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</si>
  <si>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</si>
  <si>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</si>
  <si>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</si>
  <si>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</si>
  <si>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</si>
  <si>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</si>
  <si>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</si>
  <si>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</si>
  <si>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66-69</t>
  </si>
  <si>
    <t>70-74</t>
  </si>
  <si>
    <t>75-79</t>
  </si>
  <si>
    <t>80-84</t>
  </si>
  <si>
    <t>85-89</t>
  </si>
  <si>
    <t>90-94</t>
  </si>
  <si>
    <t>95 and over</t>
  </si>
  <si>
    <t>State Pension (Non-contributory)</t>
  </si>
  <si>
    <t>Widow's, Widower's or Surviving Civil Partner's Contributory Pension</t>
  </si>
  <si>
    <t>Direct Provision</t>
  </si>
  <si>
    <r>
      <t>Direct Provision</t>
    </r>
    <r>
      <rPr>
        <vertAlign val="superscript"/>
        <sz val="9"/>
        <color theme="1"/>
        <rFont val="Calibri"/>
        <family val="2"/>
        <scheme val="minor"/>
      </rPr>
      <t>(1)</t>
    </r>
  </si>
  <si>
    <t>Health &amp; Safety Benefit /  Adoptive Benefit</t>
  </si>
  <si>
    <t>One-parent Family Payment</t>
  </si>
  <si>
    <t xml:space="preserve">Male </t>
  </si>
  <si>
    <t>Short Term Enterprise Allowance</t>
  </si>
  <si>
    <t>Work Placement Programme Graduate</t>
  </si>
  <si>
    <t>Work Placement Programme Open</t>
  </si>
  <si>
    <t xml:space="preserve">Female </t>
  </si>
  <si>
    <t>Interim Illness Benefit</t>
  </si>
  <si>
    <t>Carer's Support Grant</t>
  </si>
  <si>
    <t>Working Family Payment</t>
  </si>
  <si>
    <t xml:space="preserve">Other Supplements </t>
  </si>
  <si>
    <t xml:space="preserve">          -  </t>
  </si>
  <si>
    <t>Widow(er)s' or Surviving Civil Partners' Contributory Pension (Death Benefit)</t>
  </si>
  <si>
    <t>Widow(er)s' and Surviving Civil Partners' Non-Contributory Pension</t>
  </si>
  <si>
    <t xml:space="preserve">Working Age Income Supports - Social Assistance </t>
  </si>
  <si>
    <t xml:space="preserve">Working Age Income Supports - Social Insurance </t>
  </si>
  <si>
    <t>Working Age Employment Supports - Social Assistance</t>
  </si>
  <si>
    <t>Working Age Employment Supports - Social Insurance</t>
  </si>
  <si>
    <t xml:space="preserve">Illness, Disability, and Caring - Social Assistance </t>
  </si>
  <si>
    <t>Child-Related Payments - Social Assistance</t>
  </si>
  <si>
    <t>Child-Related Payments - Social Insurance</t>
  </si>
  <si>
    <t>Supplementary Payments, Agencies, and Miscellaneous Services - Social Assistance</t>
  </si>
  <si>
    <t>s/c</t>
  </si>
  <si>
    <t>Classification</t>
  </si>
  <si>
    <t>ESSPROS Function</t>
  </si>
  <si>
    <t>Administration</t>
  </si>
  <si>
    <r>
      <t xml:space="preserve">Total - Administration </t>
    </r>
    <r>
      <rPr>
        <b/>
        <sz val="10"/>
        <color theme="1"/>
        <rFont val="Calibri"/>
        <family val="2"/>
      </rPr>
      <t>(€millions)</t>
    </r>
  </si>
  <si>
    <t>Pension</t>
  </si>
  <si>
    <t>Old Age</t>
  </si>
  <si>
    <t>Survivors</t>
  </si>
  <si>
    <r>
      <t xml:space="preserve">Total - Pensions </t>
    </r>
    <r>
      <rPr>
        <b/>
        <sz val="10"/>
        <color theme="1"/>
        <rFont val="Calibri"/>
        <family val="2"/>
      </rPr>
      <t>(€millions)</t>
    </r>
  </si>
  <si>
    <t>Working age income support</t>
  </si>
  <si>
    <t>Social Exclusion</t>
  </si>
  <si>
    <t>Unemployment</t>
  </si>
  <si>
    <t>Family/Children</t>
  </si>
  <si>
    <t>Other Working Age Income Supports - Exceptional and Urgent Needs</t>
  </si>
  <si>
    <t>Other Working Age Income Supports - Humanitarian Aid</t>
  </si>
  <si>
    <t>Other Working Age Income Supports - Other Supplements [Including Heating and Light]</t>
  </si>
  <si>
    <t>NEC</t>
  </si>
  <si>
    <t>Sickness/Healthcare</t>
  </si>
  <si>
    <t>Treatment Benefits - Dental Benefit</t>
  </si>
  <si>
    <t>Treatment Benefits - Medical and Surgical Benefit</t>
  </si>
  <si>
    <t>Treatment Benefits - Optical Benefit</t>
  </si>
  <si>
    <r>
      <t xml:space="preserve">Total - Working Age Income Supports  </t>
    </r>
    <r>
      <rPr>
        <b/>
        <sz val="10"/>
        <color theme="1"/>
        <rFont val="Calibri"/>
        <family val="2"/>
      </rPr>
      <t>(€millions)</t>
    </r>
  </si>
  <si>
    <t>Working age employment support</t>
  </si>
  <si>
    <t>Other Working Age Employment Supports - Activation and Family Support Programme (AFSP)</t>
  </si>
  <si>
    <t xml:space="preserve">Other Working Age Employment Supports - Credit Union loan guarantee scheme </t>
  </si>
  <si>
    <t>Other Working Age Employment Supports - Disability Activation and Employment Supports</t>
  </si>
  <si>
    <t>Other Working Age Employment Supports - EmployAbility Service</t>
  </si>
  <si>
    <t>Other Working Age Employment Supports - Employment Support Unit (ESU) policy initiatives</t>
  </si>
  <si>
    <t>Other Working Age Employment Supports - Enterprise Support Grant</t>
  </si>
  <si>
    <t>Other Working Age Employment Supports - EURES Job Mobility Funded Training and Other Initiatives</t>
  </si>
  <si>
    <t>Other Working Age Employment Supports - JobBridge</t>
  </si>
  <si>
    <t>Other Working Age Employment Supports - Jobs Clubs</t>
  </si>
  <si>
    <t>Other Working Age Employment Supports - Local Employment Service</t>
  </si>
  <si>
    <t>Other Working Age Employment Supports - Part-Time Job Incentive Scheme</t>
  </si>
  <si>
    <t>Other Working Age Employment Supports - Pre-activation for people with Disabilities</t>
  </si>
  <si>
    <t>Other Working Age Employment Supports - Projects funded from Drugs Task Force</t>
  </si>
  <si>
    <t>Other Working Age Employment Supports - Social Inclusion Initiatives (Employment Programmes)</t>
  </si>
  <si>
    <t>Other Working Age Employment Supports - Special Initiatives for Travellers programme</t>
  </si>
  <si>
    <t>Other Working Age Employment Supports - Special payments to Long-Term Unemployed and Lone Parents</t>
  </si>
  <si>
    <t>Other Working Age Employment Supports - Technical Support Grant</t>
  </si>
  <si>
    <t>Total Other Working Age Employment Supports</t>
  </si>
  <si>
    <t>Youth Employment Support Scheme</t>
  </si>
  <si>
    <t>Disability</t>
  </si>
  <si>
    <r>
      <t xml:space="preserve">Total - Working Age Employment Supports </t>
    </r>
    <r>
      <rPr>
        <b/>
        <sz val="10"/>
        <color theme="1"/>
        <rFont val="Calibri"/>
        <family val="2"/>
      </rPr>
      <t>(€millions)</t>
    </r>
  </si>
  <si>
    <t>Illness disability and caring</t>
  </si>
  <si>
    <t xml:space="preserve">Illness, Disability, and Caring - Social Insurance </t>
  </si>
  <si>
    <t>Total - Illness, Disability, and Caring (€millions)</t>
  </si>
  <si>
    <t>Child</t>
  </si>
  <si>
    <r>
      <t xml:space="preserve">Total - Child-Related Payments </t>
    </r>
    <r>
      <rPr>
        <b/>
        <sz val="10"/>
        <color theme="1"/>
        <rFont val="Calibri"/>
        <family val="2"/>
      </rPr>
      <t>(€millions)</t>
    </r>
  </si>
  <si>
    <t>Miscellaneous</t>
  </si>
  <si>
    <t>Household Benefits (Social Assistance) - Electricity Allowance</t>
  </si>
  <si>
    <t>Household Benefits (Social Assistance) - Free Television Licence</t>
  </si>
  <si>
    <t>Household Benefits (Social Assistance) - Gas Allowance</t>
  </si>
  <si>
    <t>Household Benefits (Social Assistance) - Telephone Allowance</t>
  </si>
  <si>
    <t>Miscellaneous Services - Dormant Accounts - Economic &amp; Social Disadvantage</t>
  </si>
  <si>
    <t>Miscellaneous Services - EU Year for Combating Poverty and Social Exclusion</t>
  </si>
  <si>
    <t>Miscellaneous Services - Ex Gratia Payments to Women from Magdalen Laundries and Other Institutions</t>
  </si>
  <si>
    <t>Miscellaneous Services - Food Aid</t>
  </si>
  <si>
    <t>Miscellaneous Services - Grants - Information &amp; Welfare Rights</t>
  </si>
  <si>
    <t>Miscellaneous Services - National Pensions Awareness Campaign</t>
  </si>
  <si>
    <t>Miscellaneous Services - Ex-Gratia Payments - Waterford Crystal pension schemes</t>
  </si>
  <si>
    <t>Miscellaneous Services - Social Inclusion Initiatives</t>
  </si>
  <si>
    <t>Miscellaneous Services - Social Welfare Tribunal</t>
  </si>
  <si>
    <t>Miscellaneous Services - Superannuation benefits recouped by the Pension Authority for retired staff</t>
  </si>
  <si>
    <t>Miscellaneous Services - Training for Carers in areas of economic and social disadvantage (funded from the Dormant Accounts Fund)</t>
  </si>
  <si>
    <t>Total Miscellenous Services</t>
  </si>
  <si>
    <t>Housing</t>
  </si>
  <si>
    <t>Household Benefits (Social Insurance) - Electricity Allowance</t>
  </si>
  <si>
    <t>Household Benefits (Social Insurance) - Free Television Licence</t>
  </si>
  <si>
    <t>Household Benefits (Social Insurance) - Gas Allowance</t>
  </si>
  <si>
    <t>Household Benefits (Social Insurance) - Telephone Allowance</t>
  </si>
  <si>
    <t xml:space="preserve">Supplementary Payments, Agencies, and Miscellaneous Services - Social Insurance </t>
  </si>
  <si>
    <r>
      <t xml:space="preserve">Total - Supplementary Payments, Agencies, and Miscellaneous Services </t>
    </r>
    <r>
      <rPr>
        <b/>
        <sz val="10"/>
        <color theme="1"/>
        <rFont val="Calibri"/>
        <family val="2"/>
      </rPr>
      <t>(€000)</t>
    </r>
  </si>
  <si>
    <t>TOTAL SA</t>
  </si>
  <si>
    <r>
      <t xml:space="preserve">Total - Social Assistance </t>
    </r>
    <r>
      <rPr>
        <b/>
        <sz val="10"/>
        <color theme="1"/>
        <rFont val="Calibri"/>
        <family val="2"/>
      </rPr>
      <t>(€millions)</t>
    </r>
  </si>
  <si>
    <t>TOTAL SI</t>
  </si>
  <si>
    <r>
      <t xml:space="preserve">Total - Social Insurance  </t>
    </r>
    <r>
      <rPr>
        <b/>
        <sz val="10"/>
        <color theme="1"/>
        <rFont val="Calibri"/>
        <family val="2"/>
      </rPr>
      <t>(€millions)</t>
    </r>
  </si>
  <si>
    <r>
      <t xml:space="preserve">Grand Total  </t>
    </r>
    <r>
      <rPr>
        <b/>
        <sz val="10"/>
        <color theme="1"/>
        <rFont val="Calibri"/>
        <family val="2"/>
      </rPr>
      <t>(€millions)</t>
    </r>
  </si>
  <si>
    <t>Health &amp; Safety Benefit</t>
  </si>
  <si>
    <t>SCHEME CLOSED 31ST DECEMBER 2017</t>
  </si>
  <si>
    <t>Jobseeker's Allowance Transition</t>
  </si>
  <si>
    <t>JST recipients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</si>
</sst>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(* #,##0.00_);_(* \(#,##0.00\);_(* &quot;-&quot;??_);_(@_)"/>
    <numFmt numFmtId="165" formatCode="_-&quot;IR£&quot;* #,##0.00_-;\-&quot;IR£&quot;* #,##0.00_-;_-&quot;IR£&quot;* &quot;-&quot;??_-;_-@_-"/>
    <numFmt numFmtId="166" formatCode="0.0000000"/>
    <numFmt numFmtId="167" formatCode="#,##0.0000000"/>
    <numFmt numFmtId="168" formatCode="#,##0.000000000"/>
    <numFmt numFmtId="169" formatCode="_-* #,##0_-;\-* #,##0_-;_-* &quot;-&quot;??_-;_-@_-"/>
  </numFmts>
  <fonts count="5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0"/>
      <color rgb="FF00000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.5"/>
      <color theme="0"/>
      <name val="Calibri"/>
      <family val="2"/>
      <scheme val="minor"/>
    </font>
    <font>
      <sz val="8.5"/>
      <color theme="1"/>
      <name val="Calibri"/>
      <family val="2"/>
      <scheme val="minor"/>
    </font>
    <font>
      <b/>
      <sz val="8.5"/>
      <color theme="1"/>
      <name val="Calibri"/>
      <family val="2"/>
      <scheme val="minor"/>
    </font>
    <font>
      <sz val="9"/>
      <color rgb="FF333333"/>
      <name val="Arial"/>
      <family val="2"/>
    </font>
    <font>
      <b/>
      <sz val="8.5"/>
      <name val="Calibri"/>
      <family val="2"/>
      <scheme val="minor"/>
    </font>
    <font>
      <b/>
      <sz val="9"/>
      <color rgb="FFFFFFFF"/>
      <name val="Calibri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rgb="FF000000"/>
      <name val="Calibri"/>
      <family val="2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FF0000"/>
      <name val="Calibri"/>
      <family val="2"/>
      <scheme val="minor"/>
    </font>
    <font>
      <vertAlign val="superscript"/>
      <sz val="9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b/>
      <sz val="10"/>
      <color rgb="FF000000"/>
      <name val="Calibri"/>
      <family val="2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sz val="10"/>
      <color theme="1"/>
      <name val="Calibri"/>
      <family val="2"/>
      <scheme val="minor"/>
    </font>
    <font>
      <sz val="10"/>
      <name val="Calibri"/>
      <family val="2"/>
    </font>
    <font>
      <sz val="10"/>
      <color rgb="FFFF0000"/>
      <name val="Calibri"/>
      <family val="2"/>
    </font>
    <font>
      <sz val="10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indexed="8"/>
      <name val="Arial"/>
      <family val="2"/>
    </font>
    <font>
      <sz val="9"/>
      <color theme="0"/>
      <name val="Calibri"/>
      <family val="2"/>
      <scheme val="minor"/>
    </font>
    <font>
      <sz val="9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8"/>
      <name val="Calibri"/>
      <family val="2"/>
      <scheme val="minor"/>
    </font>
  </fonts>
  <fills count="81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8FBF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C4D79B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B1A0C7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8FDCB"/>
        <bgColor indexed="64"/>
      </patternFill>
    </fill>
    <fill>
      <patternFill patternType="solid">
        <fgColor rgb="FFFAFED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medium">
        <color rgb="FFEBEBEB"/>
      </right>
      <top/>
      <bottom style="medium">
        <color rgb="FFEBEBEB"/>
      </bottom>
      <diagonal/>
    </border>
    <border>
      <left/>
      <right style="medium">
        <color rgb="FFA6A6A6"/>
      </right>
      <top style="medium">
        <color rgb="FFA6A6A6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medium">
        <color rgb="FFA6A6A6"/>
      </left>
      <right/>
      <top/>
      <bottom style="medium">
        <color rgb="FFA6A6A6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indexed="64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34998626667073579"/>
      </top>
      <bottom style="thin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/>
      <diagonal/>
    </border>
    <border>
      <left/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 style="medium">
        <color rgb="FFBFBFBF"/>
      </top>
      <bottom style="medium">
        <color theme="0" tint="-0.249977111117893"/>
      </bottom>
      <diagonal/>
    </border>
    <border>
      <left/>
      <right style="medium">
        <color theme="0" tint="-0.249977111117893"/>
      </right>
      <top/>
      <bottom style="medium">
        <color theme="0" tint="-0.249977111117893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medium">
        <color rgb="FFA6A6A6"/>
      </right>
      <top style="thin">
        <color indexed="64"/>
      </top>
      <bottom/>
      <diagonal/>
    </border>
    <border>
      <left style="medium">
        <color rgb="FFA6A6A6"/>
      </left>
      <right style="thin">
        <color indexed="64"/>
      </right>
      <top style="medium">
        <color rgb="FFA6A6A6"/>
      </top>
      <bottom/>
      <diagonal/>
    </border>
    <border>
      <left style="medium">
        <color rgb="FFA6A6A6"/>
      </left>
      <right style="thin">
        <color indexed="64"/>
      </right>
      <top/>
      <bottom style="medium">
        <color rgb="FFA6A6A6"/>
      </bottom>
      <diagonal/>
    </border>
  </borders>
  <cellStyleXfs count="707">
    <xf numFmtId="0" fontId="0" fillId="0" borderId="0"/>
    <xf numFmtId="0" fontId="4" fillId="22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4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4" fillId="24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4" fillId="25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6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7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8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4" fillId="29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4" fillId="30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4" fillId="2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31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9" borderId="0" applyNumberFormat="0" applyBorder="0" applyAlignment="0" applyProtection="0"/>
    <xf numFmtId="0" fontId="6" fillId="23" borderId="0" applyNumberFormat="0" applyBorder="0" applyAlignment="0" applyProtection="0"/>
    <xf numFmtId="0" fontId="7" fillId="40" borderId="6" applyNumberFormat="0" applyAlignment="0" applyProtection="0"/>
    <xf numFmtId="0" fontId="8" fillId="41" borderId="7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10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4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7" fillId="27" borderId="6" applyNumberFormat="0" applyAlignment="0" applyProtection="0"/>
    <xf numFmtId="0" fontId="18" fillId="0" borderId="11" applyNumberFormat="0" applyFill="0" applyAlignment="0" applyProtection="0"/>
    <xf numFmtId="0" fontId="19" fillId="42" borderId="0" applyNumberFormat="0" applyBorder="0" applyAlignment="0" applyProtection="0"/>
    <xf numFmtId="0" fontId="9" fillId="0" borderId="0"/>
    <xf numFmtId="0" fontId="9" fillId="0" borderId="0"/>
    <xf numFmtId="0" fontId="10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43" borderId="1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43" borderId="1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9" fillId="43" borderId="12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1" fillId="2" borderId="1" applyNumberFormat="0" applyFont="0" applyAlignment="0" applyProtection="0"/>
    <xf numFmtId="0" fontId="20" fillId="40" borderId="13" applyNumberForma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22" borderId="0" applyNumberFormat="0" applyBorder="0" applyAlignment="0" applyProtection="0"/>
    <xf numFmtId="0" fontId="50" fillId="77" borderId="0" applyNumberFormat="0" applyBorder="0" applyAlignment="0" applyProtection="0"/>
    <xf numFmtId="0" fontId="1" fillId="78" borderId="0" applyNumberFormat="0" applyBorder="0" applyAlignment="0" applyProtection="0"/>
    <xf numFmtId="0" fontId="4" fillId="23" borderId="0" applyNumberFormat="0" applyBorder="0" applyAlignment="0" applyProtection="0"/>
    <xf numFmtId="0" fontId="50" fillId="5" borderId="0" applyNumberFormat="0" applyBorder="0" applyAlignment="0" applyProtection="0"/>
    <xf numFmtId="0" fontId="4" fillId="24" borderId="0" applyNumberFormat="0" applyBorder="0" applyAlignment="0" applyProtection="0"/>
    <xf numFmtId="0" fontId="50" fillId="7" borderId="0" applyNumberFormat="0" applyBorder="0" applyAlignment="0" applyProtection="0"/>
    <xf numFmtId="0" fontId="4" fillId="25" borderId="0" applyNumberFormat="0" applyBorder="0" applyAlignment="0" applyProtection="0"/>
    <xf numFmtId="0" fontId="4" fillId="26" borderId="0" applyNumberFormat="0" applyBorder="0" applyAlignment="0" applyProtection="0"/>
    <xf numFmtId="0" fontId="50" fillId="11" borderId="0" applyNumberFormat="0" applyBorder="0" applyAlignment="0" applyProtection="0"/>
    <xf numFmtId="0" fontId="4" fillId="27" borderId="0" applyNumberFormat="0" applyBorder="0" applyAlignment="0" applyProtection="0"/>
    <xf numFmtId="0" fontId="50" fillId="13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25" borderId="0" applyNumberFormat="0" applyBorder="0" applyAlignment="0" applyProtection="0"/>
    <xf numFmtId="0" fontId="4" fillId="28" borderId="0" applyNumberFormat="0" applyBorder="0" applyAlignment="0" applyProtection="0"/>
    <xf numFmtId="0" fontId="4" fillId="31" borderId="0" applyNumberFormat="0" applyBorder="0" applyAlignment="0" applyProtection="0"/>
    <xf numFmtId="0" fontId="5" fillId="32" borderId="0" applyNumberFormat="0" applyBorder="0" applyAlignment="0" applyProtection="0"/>
    <xf numFmtId="0" fontId="5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5" borderId="0" applyNumberFormat="0" applyBorder="0" applyAlignment="0" applyProtection="0"/>
    <xf numFmtId="0" fontId="5" fillId="36" borderId="0" applyNumberFormat="0" applyBorder="0" applyAlignment="0" applyProtection="0"/>
    <xf numFmtId="0" fontId="5" fillId="37" borderId="0" applyNumberFormat="0" applyBorder="0" applyAlignment="0" applyProtection="0"/>
    <xf numFmtId="0" fontId="5" fillId="38" borderId="0" applyNumberFormat="0" applyBorder="0" applyAlignment="0" applyProtection="0"/>
    <xf numFmtId="0" fontId="5" fillId="33" borderId="0" applyNumberFormat="0" applyBorder="0" applyAlignment="0" applyProtection="0"/>
    <xf numFmtId="0" fontId="5" fillId="34" borderId="0" applyNumberFormat="0" applyBorder="0" applyAlignment="0" applyProtection="0"/>
    <xf numFmtId="0" fontId="5" fillId="39" borderId="0" applyNumberFormat="0" applyBorder="0" applyAlignment="0" applyProtection="0"/>
    <xf numFmtId="0" fontId="6" fillId="23" borderId="0" applyNumberFormat="0" applyBorder="0" applyAlignment="0" applyProtection="0"/>
    <xf numFmtId="0" fontId="7" fillId="40" borderId="6" applyNumberFormat="0" applyAlignment="0" applyProtection="0"/>
    <xf numFmtId="0" fontId="8" fillId="41" borderId="7" applyNumberFormat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24" borderId="0" applyNumberFormat="0" applyBorder="0" applyAlignment="0" applyProtection="0"/>
    <xf numFmtId="0" fontId="13" fillId="0" borderId="8" applyNumberFormat="0" applyFill="0" applyAlignment="0" applyProtection="0"/>
    <xf numFmtId="0" fontId="14" fillId="0" borderId="9" applyNumberFormat="0" applyFill="0" applyAlignment="0" applyProtection="0"/>
    <xf numFmtId="0" fontId="15" fillId="0" borderId="10" applyNumberFormat="0" applyFill="0" applyAlignment="0" applyProtection="0"/>
    <xf numFmtId="0" fontId="15" fillId="0" borderId="0" applyNumberFormat="0" applyFill="0" applyBorder="0" applyAlignment="0" applyProtection="0"/>
    <xf numFmtId="0" fontId="17" fillId="27" borderId="6" applyNumberFormat="0" applyAlignment="0" applyProtection="0"/>
    <xf numFmtId="0" fontId="18" fillId="0" borderId="11" applyNumberFormat="0" applyFill="0" applyAlignment="0" applyProtection="0"/>
    <xf numFmtId="0" fontId="19" fillId="42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51" fillId="0" borderId="0"/>
    <xf numFmtId="0" fontId="20" fillId="40" borderId="13" applyNumberFormat="0" applyAlignment="0" applyProtection="0"/>
    <xf numFmtId="9" fontId="9" fillId="0" borderId="0" applyFont="0" applyFill="0" applyBorder="0" applyAlignment="0" applyProtection="0"/>
    <xf numFmtId="9" fontId="9" fillId="0" borderId="0" applyNumberFormat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4" applyNumberFormat="0" applyFill="0" applyAlignment="0" applyProtection="0"/>
    <xf numFmtId="0" fontId="23" fillId="0" borderId="0" applyNumberFormat="0" applyFill="0" applyBorder="0" applyAlignment="0" applyProtection="0"/>
  </cellStyleXfs>
  <cellXfs count="522">
    <xf numFmtId="0" fontId="0" fillId="0" borderId="0" xfId="0"/>
    <xf numFmtId="0" fontId="2" fillId="15" borderId="0" xfId="0" applyFont="1" applyFill="1" applyAlignment="1">
      <alignment horizontal="center" wrapText="1"/>
    </xf>
    <xf numFmtId="0" fontId="2" fillId="15" borderId="2" xfId="0" applyFont="1" applyFill="1" applyBorder="1" applyAlignment="1">
      <alignment horizontal="center"/>
    </xf>
    <xf numFmtId="0" fontId="2" fillId="15" borderId="0" xfId="0" applyFont="1" applyFill="1" applyAlignment="1">
      <alignment horizontal="center"/>
    </xf>
    <xf numFmtId="0" fontId="3" fillId="16" borderId="2" xfId="0" applyFont="1" applyFill="1" applyBorder="1"/>
    <xf numFmtId="2" fontId="3" fillId="16" borderId="2" xfId="0" applyNumberFormat="1" applyFont="1" applyFill="1" applyBorder="1"/>
    <xf numFmtId="0" fontId="3" fillId="17" borderId="2" xfId="0" applyFont="1" applyFill="1" applyBorder="1"/>
    <xf numFmtId="2" fontId="3" fillId="17" borderId="2" xfId="0" applyNumberFormat="1" applyFont="1" applyFill="1" applyBorder="1"/>
    <xf numFmtId="0" fontId="3" fillId="18" borderId="2" xfId="0" applyFont="1" applyFill="1" applyBorder="1"/>
    <xf numFmtId="2" fontId="3" fillId="18" borderId="2" xfId="0" applyNumberFormat="1" applyFont="1" applyFill="1" applyBorder="1"/>
    <xf numFmtId="0" fontId="3" fillId="19" borderId="2" xfId="0" applyFont="1" applyFill="1" applyBorder="1"/>
    <xf numFmtId="2" fontId="3" fillId="19" borderId="2" xfId="0" applyNumberFormat="1" applyFont="1" applyFill="1" applyBorder="1"/>
    <xf numFmtId="0" fontId="3" fillId="20" borderId="2" xfId="0" applyFont="1" applyFill="1" applyBorder="1"/>
    <xf numFmtId="2" fontId="3" fillId="20" borderId="2" xfId="0" applyNumberFormat="1" applyFont="1" applyFill="1" applyBorder="1" applyAlignment="1">
      <alignment horizontal="right"/>
    </xf>
    <xf numFmtId="2" fontId="3" fillId="20" borderId="3" xfId="0" applyNumberFormat="1" applyFont="1" applyFill="1" applyBorder="1" applyAlignment="1">
      <alignment horizontal="right" vertical="center"/>
    </xf>
    <xf numFmtId="2" fontId="3" fillId="20" borderId="2" xfId="0" applyNumberFormat="1" applyFont="1" applyFill="1" applyBorder="1" applyAlignment="1">
      <alignment horizontal="right" vertical="center"/>
    </xf>
    <xf numFmtId="0" fontId="3" fillId="20" borderId="3" xfId="0" applyFont="1" applyFill="1" applyBorder="1" applyAlignment="1">
      <alignment horizontal="center" vertical="center" wrapText="1"/>
    </xf>
    <xf numFmtId="2" fontId="3" fillId="20" borderId="2" xfId="0" applyNumberFormat="1" applyFont="1" applyFill="1" applyBorder="1"/>
    <xf numFmtId="0" fontId="3" fillId="20" borderId="2" xfId="0" applyFont="1" applyFill="1" applyBorder="1" applyAlignment="1">
      <alignment horizontal="center" wrapText="1"/>
    </xf>
    <xf numFmtId="0" fontId="3" fillId="21" borderId="2" xfId="0" applyFont="1" applyFill="1" applyBorder="1"/>
    <xf numFmtId="2" fontId="3" fillId="21" borderId="2" xfId="0" applyNumberFormat="1" applyFont="1" applyFill="1" applyBorder="1"/>
    <xf numFmtId="0" fontId="0" fillId="0" borderId="0" xfId="0" applyAlignment="1">
      <alignment wrapText="1"/>
    </xf>
    <xf numFmtId="0" fontId="0" fillId="0" borderId="0" xfId="0" applyFill="1"/>
    <xf numFmtId="0" fontId="24" fillId="15" borderId="0" xfId="0" applyFont="1" applyFill="1" applyAlignment="1"/>
    <xf numFmtId="0" fontId="24" fillId="15" borderId="0" xfId="0" applyFont="1" applyFill="1" applyAlignment="1">
      <alignment wrapText="1"/>
    </xf>
    <xf numFmtId="0" fontId="24" fillId="15" borderId="0" xfId="0" applyFont="1" applyFill="1"/>
    <xf numFmtId="0" fontId="25" fillId="0" borderId="0" xfId="0" applyFont="1"/>
    <xf numFmtId="0" fontId="25" fillId="0" borderId="16" xfId="0" applyFont="1" applyBorder="1"/>
    <xf numFmtId="3" fontId="25" fillId="0" borderId="16" xfId="0" applyNumberFormat="1" applyFont="1" applyBorder="1"/>
    <xf numFmtId="3" fontId="25" fillId="0" borderId="17" xfId="0" applyNumberFormat="1" applyFont="1" applyFill="1" applyBorder="1"/>
    <xf numFmtId="0" fontId="25" fillId="0" borderId="0" xfId="0" applyFont="1" applyBorder="1"/>
    <xf numFmtId="3" fontId="25" fillId="0" borderId="0" xfId="0" applyNumberFormat="1" applyFont="1" applyBorder="1"/>
    <xf numFmtId="3" fontId="25" fillId="0" borderId="19" xfId="0" applyNumberFormat="1" applyFont="1" applyFill="1" applyBorder="1"/>
    <xf numFmtId="0" fontId="0" fillId="0" borderId="16" xfId="0" applyBorder="1"/>
    <xf numFmtId="0" fontId="0" fillId="0" borderId="0" xfId="0" applyBorder="1"/>
    <xf numFmtId="0" fontId="25" fillId="0" borderId="21" xfId="0" applyFont="1" applyBorder="1"/>
    <xf numFmtId="3" fontId="25" fillId="0" borderId="21" xfId="0" applyNumberFormat="1" applyFont="1" applyBorder="1"/>
    <xf numFmtId="3" fontId="25" fillId="0" borderId="22" xfId="0" applyNumberFormat="1" applyFont="1" applyFill="1" applyBorder="1"/>
    <xf numFmtId="0" fontId="0" fillId="0" borderId="21" xfId="0" applyBorder="1"/>
    <xf numFmtId="0" fontId="25" fillId="0" borderId="16" xfId="0" applyFont="1" applyFill="1" applyBorder="1"/>
    <xf numFmtId="3" fontId="25" fillId="0" borderId="16" xfId="0" applyNumberFormat="1" applyFont="1" applyFill="1" applyBorder="1"/>
    <xf numFmtId="3" fontId="25" fillId="0" borderId="0" xfId="0" applyNumberFormat="1" applyFont="1" applyFill="1" applyBorder="1"/>
    <xf numFmtId="0" fontId="27" fillId="44" borderId="23" xfId="0" applyFont="1" applyFill="1" applyBorder="1" applyAlignment="1">
      <alignment horizontal="center" vertical="center" wrapText="1"/>
    </xf>
    <xf numFmtId="3" fontId="27" fillId="44" borderId="23" xfId="0" applyNumberFormat="1" applyFont="1" applyFill="1" applyBorder="1" applyAlignment="1">
      <alignment horizontal="right" vertical="center" wrapText="1"/>
    </xf>
    <xf numFmtId="0" fontId="25" fillId="0" borderId="0" xfId="0" applyFont="1" applyFill="1" applyBorder="1"/>
    <xf numFmtId="0" fontId="25" fillId="0" borderId="21" xfId="0" applyFont="1" applyFill="1" applyBorder="1"/>
    <xf numFmtId="3" fontId="25" fillId="0" borderId="21" xfId="0" applyNumberFormat="1" applyFont="1" applyFill="1" applyBorder="1"/>
    <xf numFmtId="0" fontId="27" fillId="45" borderId="23" xfId="0" applyFont="1" applyFill="1" applyBorder="1" applyAlignment="1">
      <alignment horizontal="center" vertical="center" wrapText="1"/>
    </xf>
    <xf numFmtId="3" fontId="27" fillId="45" borderId="23" xfId="0" applyNumberFormat="1" applyFont="1" applyFill="1" applyBorder="1" applyAlignment="1">
      <alignment horizontal="right" vertical="center" wrapText="1"/>
    </xf>
    <xf numFmtId="0" fontId="27" fillId="45" borderId="23" xfId="0" applyFont="1" applyFill="1" applyBorder="1" applyAlignment="1">
      <alignment horizontal="right" vertical="center" wrapText="1"/>
    </xf>
    <xf numFmtId="3" fontId="27" fillId="0" borderId="0" xfId="0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0" fontId="26" fillId="0" borderId="16" xfId="0" applyFont="1" applyBorder="1"/>
    <xf numFmtId="3" fontId="26" fillId="0" borderId="16" xfId="0" applyNumberFormat="1" applyFont="1" applyBorder="1"/>
    <xf numFmtId="3" fontId="28" fillId="0" borderId="17" xfId="0" applyNumberFormat="1" applyFont="1" applyFill="1" applyBorder="1"/>
    <xf numFmtId="0" fontId="26" fillId="0" borderId="0" xfId="0" applyFont="1" applyBorder="1"/>
    <xf numFmtId="3" fontId="26" fillId="0" borderId="0" xfId="0" applyNumberFormat="1" applyFont="1" applyBorder="1"/>
    <xf numFmtId="3" fontId="28" fillId="0" borderId="19" xfId="0" applyNumberFormat="1" applyFont="1" applyFill="1" applyBorder="1"/>
    <xf numFmtId="0" fontId="26" fillId="0" borderId="21" xfId="0" applyFont="1" applyBorder="1"/>
    <xf numFmtId="3" fontId="26" fillId="0" borderId="21" xfId="0" applyNumberFormat="1" applyFont="1" applyBorder="1"/>
    <xf numFmtId="3" fontId="26" fillId="0" borderId="22" xfId="0" applyNumberFormat="1" applyFont="1" applyFill="1" applyBorder="1"/>
    <xf numFmtId="0" fontId="26" fillId="0" borderId="0" xfId="0" applyFont="1" applyAlignment="1">
      <alignment vertical="center"/>
    </xf>
    <xf numFmtId="0" fontId="25" fillId="0" borderId="0" xfId="0" applyFont="1" applyAlignment="1">
      <alignment vertical="center" wrapText="1"/>
    </xf>
    <xf numFmtId="0" fontId="25" fillId="0" borderId="0" xfId="0" applyFont="1" applyFill="1"/>
    <xf numFmtId="0" fontId="29" fillId="46" borderId="2" xfId="0" applyFont="1" applyFill="1" applyBorder="1" applyAlignment="1">
      <alignment horizontal="left" vertical="center"/>
    </xf>
    <xf numFmtId="0" fontId="29" fillId="46" borderId="0" xfId="0" applyFont="1" applyFill="1" applyBorder="1" applyAlignment="1">
      <alignment horizontal="left" vertical="center" wrapText="1"/>
    </xf>
    <xf numFmtId="0" fontId="29" fillId="46" borderId="0" xfId="0" applyFont="1" applyFill="1" applyBorder="1" applyAlignment="1">
      <alignment horizontal="left" vertical="center"/>
    </xf>
    <xf numFmtId="0" fontId="29" fillId="46" borderId="24" xfId="0" applyFont="1" applyFill="1" applyBorder="1" applyAlignment="1">
      <alignment horizontal="right" vertical="center"/>
    </xf>
    <xf numFmtId="0" fontId="2" fillId="0" borderId="0" xfId="0" applyFont="1" applyFill="1"/>
    <xf numFmtId="0" fontId="30" fillId="16" borderId="3" xfId="359" applyFont="1" applyFill="1" applyBorder="1" applyAlignment="1">
      <alignment vertical="center"/>
    </xf>
    <xf numFmtId="0" fontId="30" fillId="16" borderId="25" xfId="359" applyFont="1" applyFill="1" applyBorder="1" applyAlignment="1">
      <alignment horizontal="center" vertical="center" wrapText="1"/>
    </xf>
    <xf numFmtId="0" fontId="31" fillId="16" borderId="26" xfId="359" applyFont="1" applyFill="1" applyBorder="1" applyAlignment="1">
      <alignment vertical="center" wrapText="1"/>
    </xf>
    <xf numFmtId="3" fontId="3" fillId="16" borderId="27" xfId="0" applyNumberFormat="1" applyFont="1" applyFill="1" applyBorder="1"/>
    <xf numFmtId="3" fontId="3" fillId="16" borderId="0" xfId="0" applyNumberFormat="1" applyFont="1" applyFill="1" applyBorder="1"/>
    <xf numFmtId="0" fontId="3" fillId="0" borderId="0" xfId="0" applyFont="1" applyFill="1"/>
    <xf numFmtId="0" fontId="30" fillId="16" borderId="4" xfId="359" applyFont="1" applyFill="1" applyBorder="1" applyAlignment="1">
      <alignment vertical="center"/>
    </xf>
    <xf numFmtId="0" fontId="30" fillId="16" borderId="5" xfId="359" applyFont="1" applyFill="1" applyBorder="1" applyAlignment="1">
      <alignment vertical="center"/>
    </xf>
    <xf numFmtId="3" fontId="3" fillId="16" borderId="28" xfId="0" applyNumberFormat="1" applyFont="1" applyFill="1" applyBorder="1"/>
    <xf numFmtId="0" fontId="31" fillId="47" borderId="26" xfId="359" applyFont="1" applyFill="1" applyBorder="1" applyAlignment="1">
      <alignment vertical="center"/>
    </xf>
    <xf numFmtId="0" fontId="30" fillId="47" borderId="25" xfId="359" applyFont="1" applyFill="1" applyBorder="1" applyAlignment="1">
      <alignment horizontal="center" vertical="center" wrapText="1"/>
    </xf>
    <xf numFmtId="0" fontId="31" fillId="47" borderId="26" xfId="359" applyFont="1" applyFill="1" applyBorder="1" applyAlignment="1">
      <alignment vertical="center" wrapText="1"/>
    </xf>
    <xf numFmtId="0" fontId="31" fillId="47" borderId="2" xfId="359" applyFont="1" applyFill="1" applyBorder="1" applyAlignment="1">
      <alignment vertical="center" wrapText="1"/>
    </xf>
    <xf numFmtId="3" fontId="3" fillId="47" borderId="0" xfId="0" applyNumberFormat="1" applyFont="1" applyFill="1"/>
    <xf numFmtId="3" fontId="3" fillId="47" borderId="0" xfId="0" applyNumberFormat="1" applyFont="1" applyFill="1" applyBorder="1"/>
    <xf numFmtId="0" fontId="31" fillId="16" borderId="0" xfId="359" applyFont="1" applyFill="1" applyBorder="1" applyAlignment="1">
      <alignment vertical="center" wrapText="1"/>
    </xf>
    <xf numFmtId="3" fontId="3" fillId="16" borderId="0" xfId="0" applyNumberFormat="1" applyFont="1" applyFill="1"/>
    <xf numFmtId="3" fontId="30" fillId="16" borderId="29" xfId="138" applyNumberFormat="1" applyFont="1" applyFill="1" applyBorder="1" applyAlignment="1">
      <alignment horizontal="center" vertical="center"/>
    </xf>
    <xf numFmtId="0" fontId="3" fillId="16" borderId="2" xfId="0" applyFont="1" applyFill="1" applyBorder="1" applyAlignment="1"/>
    <xf numFmtId="0" fontId="31" fillId="47" borderId="0" xfId="359" applyFont="1" applyFill="1" applyBorder="1" applyAlignment="1">
      <alignment vertical="center"/>
    </xf>
    <xf numFmtId="0" fontId="31" fillId="47" borderId="0" xfId="359" applyFont="1" applyFill="1" applyBorder="1" applyAlignment="1">
      <alignment vertical="center" wrapText="1"/>
    </xf>
    <xf numFmtId="0" fontId="31" fillId="48" borderId="0" xfId="359" applyFont="1" applyFill="1" applyBorder="1" applyAlignment="1">
      <alignment vertical="center"/>
    </xf>
    <xf numFmtId="0" fontId="30" fillId="48" borderId="25" xfId="359" applyFont="1" applyFill="1" applyBorder="1" applyAlignment="1">
      <alignment horizontal="center" vertical="center" wrapText="1"/>
    </xf>
    <xf numFmtId="0" fontId="32" fillId="49" borderId="30" xfId="0" applyFont="1" applyFill="1" applyBorder="1" applyAlignment="1">
      <alignment horizontal="left" vertical="center" wrapText="1"/>
    </xf>
    <xf numFmtId="0" fontId="31" fillId="48" borderId="2" xfId="359" applyFont="1" applyFill="1" applyBorder="1" applyAlignment="1">
      <alignment vertical="center" wrapText="1"/>
    </xf>
    <xf numFmtId="3" fontId="33" fillId="48" borderId="0" xfId="0" applyNumberFormat="1" applyFont="1" applyFill="1"/>
    <xf numFmtId="0" fontId="30" fillId="17" borderId="3" xfId="359" applyFont="1" applyFill="1" applyBorder="1" applyAlignment="1">
      <alignment vertical="center"/>
    </xf>
    <xf numFmtId="0" fontId="30" fillId="17" borderId="25" xfId="359" applyFont="1" applyFill="1" applyBorder="1" applyAlignment="1">
      <alignment horizontal="center" vertical="center" wrapText="1"/>
    </xf>
    <xf numFmtId="0" fontId="34" fillId="50" borderId="30" xfId="0" applyFont="1" applyFill="1" applyBorder="1" applyAlignment="1">
      <alignment horizontal="left" vertical="center"/>
    </xf>
    <xf numFmtId="3" fontId="3" fillId="17" borderId="0" xfId="0" applyNumberFormat="1" applyFont="1" applyFill="1"/>
    <xf numFmtId="0" fontId="30" fillId="17" borderId="4" xfId="359" applyFont="1" applyFill="1" applyBorder="1" applyAlignment="1">
      <alignment vertical="center"/>
    </xf>
    <xf numFmtId="0" fontId="30" fillId="17" borderId="5" xfId="359" applyFont="1" applyFill="1" applyBorder="1" applyAlignment="1">
      <alignment vertical="center"/>
    </xf>
    <xf numFmtId="3" fontId="3" fillId="17" borderId="27" xfId="0" applyNumberFormat="1" applyFont="1" applyFill="1" applyBorder="1"/>
    <xf numFmtId="3" fontId="3" fillId="17" borderId="28" xfId="0" applyNumberFormat="1" applyFont="1" applyFill="1" applyBorder="1"/>
    <xf numFmtId="0" fontId="30" fillId="0" borderId="0" xfId="0" applyFont="1" applyFill="1"/>
    <xf numFmtId="3" fontId="3" fillId="17" borderId="0" xfId="0" applyNumberFormat="1" applyFont="1" applyFill="1" applyBorder="1"/>
    <xf numFmtId="0" fontId="33" fillId="51" borderId="0" xfId="0" applyFont="1" applyFill="1" applyAlignment="1">
      <alignment horizontal="center"/>
    </xf>
    <xf numFmtId="0" fontId="30" fillId="51" borderId="25" xfId="359" applyFont="1" applyFill="1" applyBorder="1" applyAlignment="1">
      <alignment horizontal="center" vertical="center" wrapText="1"/>
    </xf>
    <xf numFmtId="0" fontId="34" fillId="51" borderId="30" xfId="0" applyFont="1" applyFill="1" applyBorder="1" applyAlignment="1">
      <alignment horizontal="left" vertical="center"/>
    </xf>
    <xf numFmtId="0" fontId="33" fillId="51" borderId="2" xfId="0" applyFont="1" applyFill="1" applyBorder="1" applyAlignment="1">
      <alignment horizontal="center"/>
    </xf>
    <xf numFmtId="0" fontId="33" fillId="52" borderId="0" xfId="0" applyFont="1" applyFill="1" applyAlignment="1">
      <alignment horizontal="center"/>
    </xf>
    <xf numFmtId="0" fontId="30" fillId="52" borderId="25" xfId="359" applyFont="1" applyFill="1" applyBorder="1" applyAlignment="1">
      <alignment horizontal="center" vertical="center" wrapText="1"/>
    </xf>
    <xf numFmtId="0" fontId="33" fillId="52" borderId="2" xfId="0" applyFont="1" applyFill="1" applyBorder="1" applyAlignment="1">
      <alignment horizontal="center"/>
    </xf>
    <xf numFmtId="0" fontId="30" fillId="18" borderId="3" xfId="359" applyFont="1" applyFill="1" applyBorder="1" applyAlignment="1">
      <alignment vertical="center"/>
    </xf>
    <xf numFmtId="0" fontId="30" fillId="18" borderId="25" xfId="359" applyFont="1" applyFill="1" applyBorder="1" applyAlignment="1">
      <alignment horizontal="center" vertical="center" wrapText="1"/>
    </xf>
    <xf numFmtId="0" fontId="33" fillId="53" borderId="0" xfId="0" applyFont="1" applyFill="1" applyAlignment="1">
      <alignment horizontal="center"/>
    </xf>
    <xf numFmtId="3" fontId="30" fillId="18" borderId="31" xfId="138" applyNumberFormat="1" applyFont="1" applyFill="1" applyBorder="1" applyAlignment="1">
      <alignment horizontal="center" vertical="center"/>
    </xf>
    <xf numFmtId="3" fontId="30" fillId="18" borderId="32" xfId="138" applyNumberFormat="1" applyFont="1" applyFill="1" applyBorder="1" applyAlignment="1">
      <alignment horizontal="center" vertical="center"/>
    </xf>
    <xf numFmtId="0" fontId="30" fillId="18" borderId="4" xfId="359" applyFont="1" applyFill="1" applyBorder="1" applyAlignment="1">
      <alignment vertical="center"/>
    </xf>
    <xf numFmtId="0" fontId="30" fillId="18" borderId="5" xfId="359" applyFont="1" applyFill="1" applyBorder="1" applyAlignment="1">
      <alignment vertical="center"/>
    </xf>
    <xf numFmtId="3" fontId="30" fillId="18" borderId="29" xfId="138" applyNumberFormat="1" applyFont="1" applyFill="1" applyBorder="1" applyAlignment="1">
      <alignment horizontal="center" vertical="center"/>
    </xf>
    <xf numFmtId="3" fontId="30" fillId="18" borderId="33" xfId="138" applyNumberFormat="1" applyFont="1" applyFill="1" applyBorder="1" applyAlignment="1">
      <alignment horizontal="center" vertical="center"/>
    </xf>
    <xf numFmtId="3" fontId="30" fillId="18" borderId="34" xfId="138" applyNumberFormat="1" applyFont="1" applyFill="1" applyBorder="1" applyAlignment="1">
      <alignment horizontal="center" vertical="center"/>
    </xf>
    <xf numFmtId="3" fontId="30" fillId="18" borderId="35" xfId="138" applyNumberFormat="1" applyFont="1" applyFill="1" applyBorder="1" applyAlignment="1">
      <alignment horizontal="center" vertical="center"/>
    </xf>
    <xf numFmtId="3" fontId="30" fillId="18" borderId="36" xfId="138" applyNumberFormat="1" applyFont="1" applyFill="1" applyBorder="1" applyAlignment="1">
      <alignment horizontal="center" vertical="center"/>
    </xf>
    <xf numFmtId="3" fontId="30" fillId="18" borderId="37" xfId="138" applyNumberFormat="1" applyFont="1" applyFill="1" applyBorder="1" applyAlignment="1">
      <alignment horizontal="center" vertical="center"/>
    </xf>
    <xf numFmtId="3" fontId="30" fillId="18" borderId="38" xfId="138" applyNumberFormat="1" applyFont="1" applyFill="1" applyBorder="1" applyAlignment="1">
      <alignment horizontal="center" vertical="center"/>
    </xf>
    <xf numFmtId="3" fontId="30" fillId="18" borderId="39" xfId="138" applyNumberFormat="1" applyFont="1" applyFill="1" applyBorder="1" applyAlignment="1">
      <alignment horizontal="center" vertical="center"/>
    </xf>
    <xf numFmtId="3" fontId="30" fillId="18" borderId="40" xfId="138" applyNumberFormat="1" applyFont="1" applyFill="1" applyBorder="1" applyAlignment="1">
      <alignment horizontal="center" vertical="center"/>
    </xf>
    <xf numFmtId="0" fontId="30" fillId="18" borderId="25" xfId="359" applyFont="1" applyFill="1" applyBorder="1" applyAlignment="1">
      <alignment vertical="center"/>
    </xf>
    <xf numFmtId="3" fontId="30" fillId="18" borderId="41" xfId="138" applyNumberFormat="1" applyFont="1" applyFill="1" applyBorder="1" applyAlignment="1">
      <alignment horizontal="center" vertical="center"/>
    </xf>
    <xf numFmtId="0" fontId="30" fillId="18" borderId="42" xfId="359" applyFont="1" applyFill="1" applyBorder="1" applyAlignment="1">
      <alignment vertical="center"/>
    </xf>
    <xf numFmtId="0" fontId="30" fillId="18" borderId="43" xfId="359" applyFont="1" applyFill="1" applyBorder="1" applyAlignment="1">
      <alignment vertical="center"/>
    </xf>
    <xf numFmtId="3" fontId="30" fillId="18" borderId="3" xfId="368" applyNumberFormat="1" applyFont="1" applyFill="1" applyBorder="1" applyAlignment="1">
      <alignment vertical="center"/>
    </xf>
    <xf numFmtId="3" fontId="30" fillId="18" borderId="4" xfId="368" applyNumberFormat="1" applyFont="1" applyFill="1" applyBorder="1" applyAlignment="1">
      <alignment vertical="center"/>
    </xf>
    <xf numFmtId="3" fontId="30" fillId="18" borderId="5" xfId="368" applyNumberFormat="1" applyFont="1" applyFill="1" applyBorder="1" applyAlignment="1">
      <alignment vertical="center"/>
    </xf>
    <xf numFmtId="0" fontId="30" fillId="53" borderId="25" xfId="359" applyFont="1" applyFill="1" applyBorder="1" applyAlignment="1">
      <alignment horizontal="center" vertical="center" wrapText="1"/>
    </xf>
    <xf numFmtId="0" fontId="33" fillId="53" borderId="2" xfId="0" applyFont="1" applyFill="1" applyBorder="1" applyAlignment="1">
      <alignment horizontal="center"/>
    </xf>
    <xf numFmtId="3" fontId="30" fillId="53" borderId="31" xfId="138" applyNumberFormat="1" applyFont="1" applyFill="1" applyBorder="1" applyAlignment="1">
      <alignment horizontal="center" vertical="center"/>
    </xf>
    <xf numFmtId="3" fontId="30" fillId="53" borderId="32" xfId="138" applyNumberFormat="1" applyFont="1" applyFill="1" applyBorder="1" applyAlignment="1">
      <alignment horizontal="center" vertical="center"/>
    </xf>
    <xf numFmtId="0" fontId="34" fillId="18" borderId="30" xfId="0" applyFont="1" applyFill="1" applyBorder="1" applyAlignment="1">
      <alignment horizontal="left" vertical="center" wrapText="1"/>
    </xf>
    <xf numFmtId="0" fontId="33" fillId="54" borderId="0" xfId="0" applyFont="1" applyFill="1" applyAlignment="1">
      <alignment horizontal="center"/>
    </xf>
    <xf numFmtId="0" fontId="30" fillId="54" borderId="25" xfId="359" applyFont="1" applyFill="1" applyBorder="1" applyAlignment="1">
      <alignment horizontal="center" vertical="center" wrapText="1"/>
    </xf>
    <xf numFmtId="0" fontId="33" fillId="54" borderId="2" xfId="0" applyFont="1" applyFill="1" applyBorder="1" applyAlignment="1">
      <alignment horizontal="center"/>
    </xf>
    <xf numFmtId="3" fontId="30" fillId="54" borderId="31" xfId="138" applyNumberFormat="1" applyFont="1" applyFill="1" applyBorder="1" applyAlignment="1">
      <alignment horizontal="center" vertical="center"/>
    </xf>
    <xf numFmtId="3" fontId="30" fillId="54" borderId="32" xfId="138" applyNumberFormat="1" applyFont="1" applyFill="1" applyBorder="1" applyAlignment="1">
      <alignment horizontal="center" vertical="center"/>
    </xf>
    <xf numFmtId="0" fontId="33" fillId="0" borderId="0" xfId="0" applyFont="1" applyFill="1"/>
    <xf numFmtId="0" fontId="30" fillId="55" borderId="3" xfId="359" applyFont="1" applyFill="1" applyBorder="1" applyAlignment="1">
      <alignment vertical="center"/>
    </xf>
    <xf numFmtId="0" fontId="30" fillId="55" borderId="25" xfId="359" applyFont="1" applyFill="1" applyBorder="1" applyAlignment="1">
      <alignment horizontal="center" vertical="center" wrapText="1"/>
    </xf>
    <xf numFmtId="0" fontId="34" fillId="56" borderId="30" xfId="0" applyFont="1" applyFill="1" applyBorder="1" applyAlignment="1">
      <alignment horizontal="left" vertical="center" wrapText="1"/>
    </xf>
    <xf numFmtId="0" fontId="3" fillId="55" borderId="2" xfId="0" applyFont="1" applyFill="1" applyBorder="1"/>
    <xf numFmtId="3" fontId="30" fillId="55" borderId="31" xfId="138" applyNumberFormat="1" applyFont="1" applyFill="1" applyBorder="1" applyAlignment="1">
      <alignment horizontal="center" vertical="center"/>
    </xf>
    <xf numFmtId="3" fontId="30" fillId="55" borderId="32" xfId="138" applyNumberFormat="1" applyFont="1" applyFill="1" applyBorder="1" applyAlignment="1">
      <alignment horizontal="center" vertical="center"/>
    </xf>
    <xf numFmtId="0" fontId="30" fillId="55" borderId="4" xfId="359" applyFont="1" applyFill="1" applyBorder="1" applyAlignment="1">
      <alignment vertical="center"/>
    </xf>
    <xf numFmtId="0" fontId="30" fillId="55" borderId="5" xfId="359" applyFont="1" applyFill="1" applyBorder="1" applyAlignment="1">
      <alignment vertical="center"/>
    </xf>
    <xf numFmtId="0" fontId="31" fillId="19" borderId="44" xfId="359" applyFont="1" applyFill="1" applyBorder="1" applyAlignment="1">
      <alignment horizontal="center" vertical="center"/>
    </xf>
    <xf numFmtId="0" fontId="30" fillId="19" borderId="25" xfId="359" applyFont="1" applyFill="1" applyBorder="1" applyAlignment="1">
      <alignment horizontal="center" vertical="center" wrapText="1"/>
    </xf>
    <xf numFmtId="0" fontId="31" fillId="19" borderId="2" xfId="359" applyFont="1" applyFill="1" applyBorder="1" applyAlignment="1">
      <alignment horizontal="center" vertical="center"/>
    </xf>
    <xf numFmtId="3" fontId="3" fillId="19" borderId="0" xfId="0" applyNumberFormat="1" applyFont="1" applyFill="1"/>
    <xf numFmtId="0" fontId="30" fillId="55" borderId="25" xfId="359" applyFont="1" applyFill="1" applyBorder="1" applyAlignment="1">
      <alignment vertical="center"/>
    </xf>
    <xf numFmtId="0" fontId="30" fillId="55" borderId="42" xfId="359" applyFont="1" applyFill="1" applyBorder="1" applyAlignment="1">
      <alignment vertical="center"/>
    </xf>
    <xf numFmtId="0" fontId="30" fillId="55" borderId="43" xfId="359" applyFont="1" applyFill="1" applyBorder="1" applyAlignment="1">
      <alignment vertical="center"/>
    </xf>
    <xf numFmtId="0" fontId="31" fillId="57" borderId="44" xfId="359" applyFont="1" applyFill="1" applyBorder="1" applyAlignment="1">
      <alignment horizontal="center" vertical="center"/>
    </xf>
    <xf numFmtId="0" fontId="30" fillId="57" borderId="25" xfId="359" applyFont="1" applyFill="1" applyBorder="1" applyAlignment="1">
      <alignment horizontal="center" vertical="center" wrapText="1"/>
    </xf>
    <xf numFmtId="0" fontId="31" fillId="57" borderId="2" xfId="359" applyFont="1" applyFill="1" applyBorder="1" applyAlignment="1">
      <alignment horizontal="center" vertical="center"/>
    </xf>
    <xf numFmtId="3" fontId="3" fillId="57" borderId="0" xfId="0" applyNumberFormat="1" applyFont="1" applyFill="1"/>
    <xf numFmtId="0" fontId="30" fillId="20" borderId="3" xfId="359" applyFont="1" applyFill="1" applyBorder="1" applyAlignment="1">
      <alignment vertical="center"/>
    </xf>
    <xf numFmtId="0" fontId="30" fillId="20" borderId="25" xfId="359" applyFont="1" applyFill="1" applyBorder="1" applyAlignment="1">
      <alignment horizontal="center" vertical="center" wrapText="1"/>
    </xf>
    <xf numFmtId="0" fontId="34" fillId="58" borderId="30" xfId="0" applyFont="1" applyFill="1" applyBorder="1" applyAlignment="1">
      <alignment horizontal="left" vertical="center" wrapText="1"/>
    </xf>
    <xf numFmtId="3" fontId="30" fillId="20" borderId="31" xfId="138" applyNumberFormat="1" applyFont="1" applyFill="1" applyBorder="1" applyAlignment="1">
      <alignment horizontal="center" vertical="center"/>
    </xf>
    <xf numFmtId="3" fontId="30" fillId="20" borderId="32" xfId="138" applyNumberFormat="1" applyFont="1" applyFill="1" applyBorder="1" applyAlignment="1">
      <alignment horizontal="center" vertical="center"/>
    </xf>
    <xf numFmtId="3" fontId="3" fillId="20" borderId="0" xfId="0" applyNumberFormat="1" applyFont="1" applyFill="1"/>
    <xf numFmtId="0" fontId="30" fillId="20" borderId="4" xfId="359" applyFont="1" applyFill="1" applyBorder="1" applyAlignment="1">
      <alignment vertical="center"/>
    </xf>
    <xf numFmtId="0" fontId="30" fillId="20" borderId="5" xfId="359" applyFont="1" applyFill="1" applyBorder="1" applyAlignment="1">
      <alignment vertical="center"/>
    </xf>
    <xf numFmtId="3" fontId="30" fillId="20" borderId="0" xfId="0" applyNumberFormat="1" applyFont="1" applyFill="1"/>
    <xf numFmtId="3" fontId="30" fillId="20" borderId="29" xfId="138" applyNumberFormat="1" applyFont="1" applyFill="1" applyBorder="1" applyAlignment="1">
      <alignment horizontal="center" vertical="center"/>
    </xf>
    <xf numFmtId="0" fontId="33" fillId="59" borderId="0" xfId="0" applyFont="1" applyFill="1" applyAlignment="1">
      <alignment horizontal="center"/>
    </xf>
    <xf numFmtId="0" fontId="30" fillId="59" borderId="25" xfId="359" applyFont="1" applyFill="1" applyBorder="1" applyAlignment="1">
      <alignment horizontal="center" vertical="center" wrapText="1"/>
    </xf>
    <xf numFmtId="0" fontId="34" fillId="59" borderId="30" xfId="0" applyFont="1" applyFill="1" applyBorder="1" applyAlignment="1">
      <alignment horizontal="left" vertical="center" wrapText="1"/>
    </xf>
    <xf numFmtId="0" fontId="33" fillId="59" borderId="2" xfId="0" applyFont="1" applyFill="1" applyBorder="1" applyAlignment="1">
      <alignment horizontal="center"/>
    </xf>
    <xf numFmtId="3" fontId="3" fillId="59" borderId="0" xfId="0" applyNumberFormat="1" applyFont="1" applyFill="1"/>
    <xf numFmtId="3" fontId="30" fillId="59" borderId="29" xfId="138" applyNumberFormat="1" applyFont="1" applyFill="1" applyBorder="1" applyAlignment="1">
      <alignment horizontal="center" vertical="center"/>
    </xf>
    <xf numFmtId="0" fontId="33" fillId="60" borderId="0" xfId="0" applyFont="1" applyFill="1" applyAlignment="1">
      <alignment horizontal="center"/>
    </xf>
    <xf numFmtId="0" fontId="30" fillId="60" borderId="25" xfId="359" applyFont="1" applyFill="1" applyBorder="1" applyAlignment="1">
      <alignment horizontal="center" vertical="center" wrapText="1"/>
    </xf>
    <xf numFmtId="0" fontId="34" fillId="60" borderId="30" xfId="0" applyFont="1" applyFill="1" applyBorder="1" applyAlignment="1">
      <alignment horizontal="left" vertical="center" wrapText="1"/>
    </xf>
    <xf numFmtId="0" fontId="33" fillId="60" borderId="2" xfId="0" applyFont="1" applyFill="1" applyBorder="1" applyAlignment="1">
      <alignment horizontal="center"/>
    </xf>
    <xf numFmtId="3" fontId="3" fillId="60" borderId="0" xfId="0" applyNumberFormat="1" applyFont="1" applyFill="1"/>
    <xf numFmtId="0" fontId="30" fillId="21" borderId="3" xfId="359" applyFont="1" applyFill="1" applyBorder="1" applyAlignment="1">
      <alignment vertical="center"/>
    </xf>
    <xf numFmtId="0" fontId="30" fillId="21" borderId="25" xfId="359" applyFont="1" applyFill="1" applyBorder="1" applyAlignment="1">
      <alignment horizontal="center" vertical="center" wrapText="1"/>
    </xf>
    <xf numFmtId="0" fontId="34" fillId="21" borderId="30" xfId="0" applyFont="1" applyFill="1" applyBorder="1" applyAlignment="1">
      <alignment horizontal="left" vertical="center" wrapText="1"/>
    </xf>
    <xf numFmtId="3" fontId="30" fillId="21" borderId="31" xfId="138" applyNumberFormat="1" applyFont="1" applyFill="1" applyBorder="1" applyAlignment="1">
      <alignment horizontal="center" vertical="center"/>
    </xf>
    <xf numFmtId="3" fontId="30" fillId="21" borderId="32" xfId="138" applyNumberFormat="1" applyFont="1" applyFill="1" applyBorder="1" applyAlignment="1">
      <alignment horizontal="center" vertical="center"/>
    </xf>
    <xf numFmtId="0" fontId="30" fillId="21" borderId="5" xfId="359" applyFont="1" applyFill="1" applyBorder="1" applyAlignment="1">
      <alignment vertical="center"/>
    </xf>
    <xf numFmtId="0" fontId="30" fillId="21" borderId="4" xfId="359" applyFont="1" applyFill="1" applyBorder="1" applyAlignment="1">
      <alignment vertical="center"/>
    </xf>
    <xf numFmtId="0" fontId="33" fillId="61" borderId="0" xfId="0" applyFont="1" applyFill="1" applyAlignment="1">
      <alignment horizontal="center"/>
    </xf>
    <xf numFmtId="0" fontId="30" fillId="61" borderId="25" xfId="359" applyFont="1" applyFill="1" applyBorder="1" applyAlignment="1">
      <alignment horizontal="center" vertical="center" wrapText="1"/>
    </xf>
    <xf numFmtId="0" fontId="34" fillId="61" borderId="30" xfId="0" applyFont="1" applyFill="1" applyBorder="1" applyAlignment="1">
      <alignment horizontal="left" vertical="center" wrapText="1"/>
    </xf>
    <xf numFmtId="0" fontId="33" fillId="61" borderId="2" xfId="0" applyFont="1" applyFill="1" applyBorder="1" applyAlignment="1">
      <alignment horizontal="center"/>
    </xf>
    <xf numFmtId="3" fontId="3" fillId="61" borderId="0" xfId="0" applyNumberFormat="1" applyFont="1" applyFill="1"/>
    <xf numFmtId="0" fontId="33" fillId="62" borderId="2" xfId="0" applyFont="1" applyFill="1" applyBorder="1" applyAlignment="1">
      <alignment horizontal="left"/>
    </xf>
    <xf numFmtId="0" fontId="30" fillId="62" borderId="25" xfId="359" applyFont="1" applyFill="1" applyBorder="1" applyAlignment="1">
      <alignment horizontal="center" vertical="center" wrapText="1"/>
    </xf>
    <xf numFmtId="0" fontId="34" fillId="62" borderId="30" xfId="0" applyFont="1" applyFill="1" applyBorder="1" applyAlignment="1">
      <alignment horizontal="left" vertical="center" wrapText="1"/>
    </xf>
    <xf numFmtId="0" fontId="33" fillId="62" borderId="2" xfId="0" applyFont="1" applyFill="1" applyBorder="1"/>
    <xf numFmtId="3" fontId="33" fillId="62" borderId="0" xfId="0" applyNumberFormat="1" applyFont="1" applyFill="1"/>
    <xf numFmtId="0" fontId="30" fillId="0" borderId="25" xfId="359" applyFont="1" applyFill="1" applyBorder="1" applyAlignment="1">
      <alignment horizontal="center" vertical="center"/>
    </xf>
    <xf numFmtId="0" fontId="30" fillId="0" borderId="25" xfId="359" applyFont="1" applyFill="1" applyBorder="1" applyAlignment="1">
      <alignment horizontal="center" vertical="center" wrapText="1"/>
    </xf>
    <xf numFmtId="0" fontId="3" fillId="0" borderId="2" xfId="0" applyFont="1" applyBorder="1"/>
    <xf numFmtId="3" fontId="3" fillId="0" borderId="0" xfId="0" applyNumberFormat="1" applyFont="1"/>
    <xf numFmtId="0" fontId="3" fillId="0" borderId="3" xfId="0" applyFont="1" applyBorder="1"/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/>
    <xf numFmtId="3" fontId="3" fillId="0" borderId="45" xfId="100" applyNumberFormat="1" applyFont="1" applyFill="1" applyBorder="1" applyAlignment="1">
      <alignment horizontal="right" vertical="center"/>
    </xf>
    <xf numFmtId="0" fontId="2" fillId="63" borderId="45" xfId="368" applyNumberFormat="1" applyFont="1" applyFill="1" applyBorder="1" applyAlignment="1">
      <alignment horizontal="right" vertical="center"/>
    </xf>
    <xf numFmtId="0" fontId="2" fillId="63" borderId="45" xfId="368" applyFont="1" applyFill="1" applyBorder="1" applyAlignment="1">
      <alignment horizontal="center" vertical="center"/>
    </xf>
    <xf numFmtId="3" fontId="2" fillId="63" borderId="45" xfId="368" applyNumberFormat="1" applyFont="1" applyFill="1" applyBorder="1" applyAlignment="1">
      <alignment horizontal="right" vertical="center"/>
    </xf>
    <xf numFmtId="3" fontId="2" fillId="63" borderId="45" xfId="368" applyNumberFormat="1" applyFont="1" applyFill="1" applyBorder="1" applyAlignment="1">
      <alignment horizontal="right" vertical="center" wrapText="1"/>
    </xf>
    <xf numFmtId="0" fontId="30" fillId="0" borderId="45" xfId="368" applyFont="1" applyFill="1" applyBorder="1"/>
    <xf numFmtId="0" fontId="3" fillId="0" borderId="45" xfId="368" applyNumberFormat="1" applyFont="1" applyFill="1" applyBorder="1" applyAlignment="1">
      <alignment horizontal="right"/>
    </xf>
    <xf numFmtId="0" fontId="3" fillId="0" borderId="45" xfId="401" applyNumberFormat="1" applyFont="1" applyFill="1" applyBorder="1" applyAlignment="1">
      <alignment horizontal="right" vertical="center"/>
    </xf>
    <xf numFmtId="0" fontId="3" fillId="0" borderId="45" xfId="368" applyFont="1" applyFill="1" applyBorder="1" applyAlignment="1">
      <alignment vertical="center" wrapText="1"/>
    </xf>
    <xf numFmtId="3" fontId="3" fillId="0" borderId="45" xfId="368" applyNumberFormat="1" applyFont="1" applyFill="1" applyBorder="1" applyAlignment="1">
      <alignment horizontal="right" vertical="center"/>
    </xf>
    <xf numFmtId="3" fontId="3" fillId="0" borderId="45" xfId="401" applyNumberFormat="1" applyFont="1" applyFill="1" applyBorder="1" applyAlignment="1">
      <alignment horizontal="right" vertical="center"/>
    </xf>
    <xf numFmtId="3" fontId="3" fillId="0" borderId="45" xfId="401" applyNumberFormat="1" applyFont="1" applyFill="1" applyBorder="1" applyAlignment="1">
      <alignment vertical="center"/>
    </xf>
    <xf numFmtId="3" fontId="3" fillId="0" borderId="45" xfId="401" applyNumberFormat="1" applyFont="1" applyFill="1" applyBorder="1" applyAlignment="1">
      <alignment horizontal="left" vertical="center"/>
    </xf>
    <xf numFmtId="0" fontId="35" fillId="0" borderId="45" xfId="368" applyFont="1" applyFill="1" applyBorder="1"/>
    <xf numFmtId="0" fontId="3" fillId="0" borderId="45" xfId="368" applyFont="1" applyFill="1" applyBorder="1" applyAlignment="1">
      <alignment horizontal="left" vertical="center" wrapText="1"/>
    </xf>
    <xf numFmtId="3" fontId="3" fillId="0" borderId="45" xfId="100" quotePrefix="1" applyNumberFormat="1" applyFont="1" applyFill="1" applyBorder="1" applyAlignment="1">
      <alignment horizontal="right" vertical="center"/>
    </xf>
    <xf numFmtId="3" fontId="30" fillId="0" borderId="45" xfId="368" quotePrefix="1" applyNumberFormat="1" applyFont="1" applyFill="1" applyBorder="1" applyAlignment="1">
      <alignment horizontal="right"/>
    </xf>
    <xf numFmtId="0" fontId="31" fillId="0" borderId="45" xfId="368" applyFont="1" applyFill="1" applyBorder="1"/>
    <xf numFmtId="0" fontId="35" fillId="0" borderId="45" xfId="368" applyFont="1" applyFill="1" applyBorder="1" applyAlignment="1">
      <alignment vertical="center"/>
    </xf>
    <xf numFmtId="0" fontId="37" fillId="0" borderId="45" xfId="368" applyFont="1" applyFill="1" applyBorder="1" applyAlignment="1">
      <alignment vertical="center"/>
    </xf>
    <xf numFmtId="3" fontId="30" fillId="0" borderId="45" xfId="368" applyNumberFormat="1" applyFont="1" applyFill="1" applyBorder="1" applyAlignment="1">
      <alignment horizontal="right" vertical="center"/>
    </xf>
    <xf numFmtId="3" fontId="30" fillId="0" borderId="45" xfId="368" applyNumberFormat="1" applyFont="1" applyFill="1" applyBorder="1" applyAlignment="1">
      <alignment horizontal="right"/>
    </xf>
    <xf numFmtId="0" fontId="3" fillId="0" borderId="45" xfId="368" applyFont="1" applyFill="1" applyBorder="1" applyAlignment="1">
      <alignment vertical="center"/>
    </xf>
    <xf numFmtId="0" fontId="3" fillId="0" borderId="45" xfId="368" applyNumberFormat="1" applyFont="1" applyFill="1" applyBorder="1" applyAlignment="1">
      <alignment horizontal="right" vertical="center"/>
    </xf>
    <xf numFmtId="0" fontId="3" fillId="0" borderId="45" xfId="368" applyFont="1" applyFill="1" applyBorder="1" applyAlignment="1">
      <alignment horizontal="left" vertical="center"/>
    </xf>
    <xf numFmtId="3" fontId="3" fillId="0" borderId="45" xfId="368" applyNumberFormat="1" applyFont="1" applyFill="1" applyBorder="1" applyAlignment="1">
      <alignment horizontal="right"/>
    </xf>
    <xf numFmtId="0" fontId="30" fillId="0" borderId="45" xfId="368" applyNumberFormat="1" applyFont="1" applyFill="1" applyBorder="1" applyAlignment="1">
      <alignment horizontal="right"/>
    </xf>
    <xf numFmtId="3" fontId="3" fillId="0" borderId="45" xfId="100" applyNumberFormat="1" applyFont="1" applyFill="1" applyBorder="1" applyAlignment="1">
      <alignment horizontal="right"/>
    </xf>
    <xf numFmtId="0" fontId="3" fillId="0" borderId="45" xfId="368" applyFont="1" applyFill="1" applyBorder="1"/>
    <xf numFmtId="3" fontId="3" fillId="0" borderId="0" xfId="0" applyNumberFormat="1" applyFont="1" applyFill="1"/>
    <xf numFmtId="0" fontId="38" fillId="46" borderId="46" xfId="0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right" vertical="center"/>
    </xf>
    <xf numFmtId="0" fontId="43" fillId="0" borderId="0" xfId="0" applyFont="1" applyFill="1" applyBorder="1" applyAlignment="1">
      <alignment horizontal="right" vertical="center"/>
    </xf>
    <xf numFmtId="4" fontId="38" fillId="0" borderId="0" xfId="0" applyNumberFormat="1" applyFont="1" applyFill="1" applyBorder="1" applyAlignment="1">
      <alignment horizontal="right" vertical="center"/>
    </xf>
    <xf numFmtId="0" fontId="39" fillId="64" borderId="47" xfId="0" applyFont="1" applyFill="1" applyBorder="1" applyAlignment="1">
      <alignment horizontal="left" vertical="center"/>
    </xf>
    <xf numFmtId="4" fontId="39" fillId="64" borderId="47" xfId="0" applyNumberFormat="1" applyFont="1" applyFill="1" applyBorder="1" applyAlignment="1">
      <alignment horizontal="right" vertical="center"/>
    </xf>
    <xf numFmtId="4" fontId="40" fillId="64" borderId="47" xfId="0" applyNumberFormat="1" applyFont="1" applyFill="1" applyBorder="1" applyAlignment="1">
      <alignment horizontal="right" vertical="center"/>
    </xf>
    <xf numFmtId="0" fontId="39" fillId="0" borderId="0" xfId="0" applyFont="1" applyFill="1" applyBorder="1" applyAlignment="1">
      <alignment horizontal="left" vertical="center" wrapText="1"/>
    </xf>
    <xf numFmtId="2" fontId="39" fillId="0" borderId="0" xfId="0" applyNumberFormat="1" applyFont="1" applyFill="1" applyBorder="1" applyAlignment="1">
      <alignment horizontal="right" vertical="center"/>
    </xf>
    <xf numFmtId="3" fontId="39" fillId="0" borderId="0" xfId="0" applyNumberFormat="1" applyFont="1" applyFill="1" applyBorder="1" applyAlignment="1">
      <alignment horizontal="right" vertical="center"/>
    </xf>
    <xf numFmtId="4" fontId="39" fillId="0" borderId="0" xfId="0" applyNumberFormat="1" applyFont="1" applyFill="1" applyBorder="1" applyAlignment="1">
      <alignment horizontal="right" vertical="center"/>
    </xf>
    <xf numFmtId="2" fontId="0" fillId="0" borderId="0" xfId="0" applyNumberFormat="1" applyFill="1" applyBorder="1"/>
    <xf numFmtId="3" fontId="40" fillId="0" borderId="0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41" fillId="64" borderId="47" xfId="0" applyFont="1" applyFill="1" applyBorder="1" applyAlignment="1">
      <alignment horizontal="left" vertical="center"/>
    </xf>
    <xf numFmtId="4" fontId="42" fillId="64" borderId="47" xfId="0" applyNumberFormat="1" applyFont="1" applyFill="1" applyBorder="1" applyAlignment="1">
      <alignment horizontal="right" vertical="center"/>
    </xf>
    <xf numFmtId="4" fontId="41" fillId="0" borderId="0" xfId="0" applyNumberFormat="1" applyFont="1" applyFill="1" applyBorder="1" applyAlignment="1">
      <alignment horizontal="left" vertical="center" wrapText="1"/>
    </xf>
    <xf numFmtId="2" fontId="41" fillId="0" borderId="0" xfId="0" applyNumberFormat="1" applyFont="1" applyFill="1" applyBorder="1" applyAlignment="1">
      <alignment horizontal="right" vertical="center"/>
    </xf>
    <xf numFmtId="3" fontId="41" fillId="0" borderId="0" xfId="0" applyNumberFormat="1" applyFont="1" applyFill="1" applyBorder="1" applyAlignment="1">
      <alignment horizontal="right" vertical="center"/>
    </xf>
    <xf numFmtId="3" fontId="42" fillId="0" borderId="0" xfId="0" applyNumberFormat="1" applyFont="1" applyFill="1" applyBorder="1" applyAlignment="1">
      <alignment horizontal="right" vertical="center"/>
    </xf>
    <xf numFmtId="0" fontId="39" fillId="65" borderId="47" xfId="0" applyFont="1" applyFill="1" applyBorder="1" applyAlignment="1">
      <alignment horizontal="left" vertical="center"/>
    </xf>
    <xf numFmtId="4" fontId="39" fillId="65" borderId="47" xfId="0" applyNumberFormat="1" applyFont="1" applyFill="1" applyBorder="1" applyAlignment="1">
      <alignment horizontal="right" vertical="center"/>
    </xf>
    <xf numFmtId="0" fontId="41" fillId="66" borderId="47" xfId="0" applyFont="1" applyFill="1" applyBorder="1" applyAlignment="1">
      <alignment horizontal="left" vertical="center"/>
    </xf>
    <xf numFmtId="4" fontId="41" fillId="66" borderId="47" xfId="0" applyNumberFormat="1" applyFont="1" applyFill="1" applyBorder="1" applyAlignment="1">
      <alignment horizontal="right" vertical="center"/>
    </xf>
    <xf numFmtId="0" fontId="41" fillId="0" borderId="0" xfId="0" applyFont="1" applyFill="1" applyBorder="1" applyAlignment="1">
      <alignment horizontal="left" vertical="center" wrapText="1"/>
    </xf>
    <xf numFmtId="4" fontId="41" fillId="0" borderId="0" xfId="0" applyNumberFormat="1" applyFont="1" applyFill="1" applyBorder="1" applyAlignment="1">
      <alignment horizontal="right" vertical="center"/>
    </xf>
    <xf numFmtId="0" fontId="39" fillId="0" borderId="0" xfId="0" applyFont="1" applyFill="1" applyBorder="1" applyAlignment="1">
      <alignment horizontal="right" vertical="center"/>
    </xf>
    <xf numFmtId="2" fontId="0" fillId="0" borderId="0" xfId="0" applyNumberFormat="1" applyFill="1"/>
    <xf numFmtId="0" fontId="41" fillId="49" borderId="47" xfId="0" applyFont="1" applyFill="1" applyBorder="1" applyAlignment="1">
      <alignment horizontal="left" vertical="center"/>
    </xf>
    <xf numFmtId="4" fontId="41" fillId="49" borderId="47" xfId="0" applyNumberFormat="1" applyFont="1" applyFill="1" applyBorder="1" applyAlignment="1">
      <alignment horizontal="right" vertical="center"/>
    </xf>
    <xf numFmtId="0" fontId="39" fillId="50" borderId="47" xfId="0" applyFont="1" applyFill="1" applyBorder="1" applyAlignment="1">
      <alignment horizontal="left" vertical="center"/>
    </xf>
    <xf numFmtId="4" fontId="39" fillId="50" borderId="47" xfId="0" applyNumberFormat="1" applyFont="1" applyFill="1" applyBorder="1" applyAlignment="1">
      <alignment horizontal="right" vertical="center"/>
    </xf>
    <xf numFmtId="4" fontId="40" fillId="50" borderId="47" xfId="0" applyNumberFormat="1" applyFont="1" applyFill="1" applyBorder="1" applyAlignment="1">
      <alignment horizontal="right" vertical="center"/>
    </xf>
    <xf numFmtId="2" fontId="40" fillId="0" borderId="0" xfId="0" applyNumberFormat="1" applyFont="1" applyFill="1" applyBorder="1" applyAlignment="1">
      <alignment horizontal="right" vertical="center"/>
    </xf>
    <xf numFmtId="4" fontId="40" fillId="0" borderId="0" xfId="0" applyNumberFormat="1" applyFont="1" applyFill="1" applyBorder="1" applyAlignment="1">
      <alignment horizontal="right" vertical="center"/>
    </xf>
    <xf numFmtId="0" fontId="41" fillId="67" borderId="47" xfId="0" applyFont="1" applyFill="1" applyBorder="1" applyAlignment="1">
      <alignment horizontal="left" vertical="center"/>
    </xf>
    <xf numFmtId="4" fontId="41" fillId="67" borderId="47" xfId="0" applyNumberFormat="1" applyFont="1" applyFill="1" applyBorder="1" applyAlignment="1">
      <alignment horizontal="right" vertical="center"/>
    </xf>
    <xf numFmtId="0" fontId="39" fillId="50" borderId="48" xfId="0" applyFont="1" applyFill="1" applyBorder="1" applyAlignment="1">
      <alignment horizontal="left" vertical="center"/>
    </xf>
    <xf numFmtId="0" fontId="44" fillId="17" borderId="49" xfId="0" applyFont="1" applyFill="1" applyBorder="1" applyAlignment="1"/>
    <xf numFmtId="4" fontId="44" fillId="17" borderId="49" xfId="0" applyNumberFormat="1" applyFont="1" applyFill="1" applyBorder="1"/>
    <xf numFmtId="4" fontId="44" fillId="17" borderId="50" xfId="0" applyNumberFormat="1" applyFont="1" applyFill="1" applyBorder="1"/>
    <xf numFmtId="4" fontId="44" fillId="17" borderId="50" xfId="0" applyNumberFormat="1" applyFont="1" applyFill="1" applyBorder="1" applyAlignment="1"/>
    <xf numFmtId="4" fontId="39" fillId="0" borderId="0" xfId="0" applyNumberFormat="1" applyFont="1" applyFill="1" applyBorder="1" applyAlignment="1">
      <alignment horizontal="left" vertical="center" wrapText="1"/>
    </xf>
    <xf numFmtId="0" fontId="41" fillId="68" borderId="47" xfId="0" applyFont="1" applyFill="1" applyBorder="1" applyAlignment="1">
      <alignment horizontal="left" vertical="center"/>
    </xf>
    <xf numFmtId="4" fontId="41" fillId="68" borderId="47" xfId="0" applyNumberFormat="1" applyFont="1" applyFill="1" applyBorder="1" applyAlignment="1">
      <alignment horizontal="right" vertical="center"/>
    </xf>
    <xf numFmtId="0" fontId="39" fillId="18" borderId="47" xfId="0" applyFont="1" applyFill="1" applyBorder="1" applyAlignment="1">
      <alignment horizontal="left" vertical="center"/>
    </xf>
    <xf numFmtId="4" fontId="39" fillId="18" borderId="47" xfId="0" applyNumberFormat="1" applyFont="1" applyFill="1" applyBorder="1" applyAlignment="1">
      <alignment horizontal="right" vertical="center"/>
    </xf>
    <xf numFmtId="0" fontId="45" fillId="0" borderId="0" xfId="0" applyFont="1" applyFill="1" applyBorder="1" applyAlignment="1">
      <alignment horizontal="left" vertical="center" wrapText="1"/>
    </xf>
    <xf numFmtId="2" fontId="45" fillId="0" borderId="0" xfId="0" applyNumberFormat="1" applyFont="1" applyFill="1" applyBorder="1" applyAlignment="1">
      <alignment horizontal="left" vertical="center" wrapText="1"/>
    </xf>
    <xf numFmtId="4" fontId="45" fillId="0" borderId="0" xfId="0" applyNumberFormat="1" applyFont="1" applyFill="1" applyBorder="1" applyAlignment="1">
      <alignment horizontal="left" vertical="center" wrapText="1"/>
    </xf>
    <xf numFmtId="0" fontId="45" fillId="0" borderId="0" xfId="0" applyFont="1" applyFill="1" applyBorder="1" applyAlignment="1">
      <alignment horizontal="right" vertical="center" wrapText="1"/>
    </xf>
    <xf numFmtId="2" fontId="45" fillId="0" borderId="0" xfId="0" applyNumberFormat="1" applyFont="1" applyFill="1" applyBorder="1" applyAlignment="1">
      <alignment horizontal="right" vertical="center" wrapText="1"/>
    </xf>
    <xf numFmtId="0" fontId="39" fillId="53" borderId="47" xfId="0" applyFont="1" applyFill="1" applyBorder="1" applyAlignment="1">
      <alignment horizontal="left" vertical="center"/>
    </xf>
    <xf numFmtId="4" fontId="39" fillId="53" borderId="47" xfId="0" applyNumberFormat="1" applyFont="1" applyFill="1" applyBorder="1" applyAlignment="1">
      <alignment horizontal="right" vertical="center"/>
    </xf>
    <xf numFmtId="4" fontId="44" fillId="18" borderId="47" xfId="0" applyNumberFormat="1" applyFont="1" applyFill="1" applyBorder="1"/>
    <xf numFmtId="166" fontId="45" fillId="0" borderId="0" xfId="0" applyNumberFormat="1" applyFont="1" applyFill="1" applyBorder="1" applyAlignment="1">
      <alignment horizontal="right" vertical="center" wrapText="1"/>
    </xf>
    <xf numFmtId="166" fontId="39" fillId="0" borderId="0" xfId="0" applyNumberFormat="1" applyFont="1" applyFill="1" applyBorder="1" applyAlignment="1">
      <alignment horizontal="right" vertical="center"/>
    </xf>
    <xf numFmtId="0" fontId="41" fillId="53" borderId="47" xfId="0" applyFont="1" applyFill="1" applyBorder="1" applyAlignment="1">
      <alignment horizontal="left" vertical="center"/>
    </xf>
    <xf numFmtId="4" fontId="41" fillId="53" borderId="47" xfId="0" applyNumberFormat="1" applyFont="1" applyFill="1" applyBorder="1" applyAlignment="1">
      <alignment horizontal="right" vertical="center"/>
    </xf>
    <xf numFmtId="167" fontId="39" fillId="0" borderId="0" xfId="0" applyNumberFormat="1" applyFont="1" applyFill="1" applyBorder="1" applyAlignment="1">
      <alignment horizontal="right" vertical="center"/>
    </xf>
    <xf numFmtId="4" fontId="44" fillId="0" borderId="0" xfId="0" applyNumberFormat="1" applyFont="1" applyFill="1"/>
    <xf numFmtId="0" fontId="41" fillId="54" borderId="47" xfId="0" applyFont="1" applyFill="1" applyBorder="1" applyAlignment="1">
      <alignment horizontal="left" vertical="center"/>
    </xf>
    <xf numFmtId="4" fontId="41" fillId="54" borderId="47" xfId="0" applyNumberFormat="1" applyFont="1" applyFill="1" applyBorder="1" applyAlignment="1">
      <alignment horizontal="right" vertical="center"/>
    </xf>
    <xf numFmtId="0" fontId="39" fillId="56" borderId="47" xfId="0" applyFont="1" applyFill="1" applyBorder="1" applyAlignment="1">
      <alignment horizontal="left" vertical="center"/>
    </xf>
    <xf numFmtId="4" fontId="39" fillId="56" borderId="47" xfId="0" applyNumberFormat="1" applyFont="1" applyFill="1" applyBorder="1" applyAlignment="1">
      <alignment horizontal="right" vertical="center"/>
    </xf>
    <xf numFmtId="0" fontId="41" fillId="69" borderId="47" xfId="0" applyFont="1" applyFill="1" applyBorder="1" applyAlignment="1">
      <alignment horizontal="left" vertical="center"/>
    </xf>
    <xf numFmtId="4" fontId="41" fillId="69" borderId="47" xfId="0" applyNumberFormat="1" applyFont="1" applyFill="1" applyBorder="1" applyAlignment="1">
      <alignment horizontal="right" vertical="center"/>
    </xf>
    <xf numFmtId="3" fontId="46" fillId="0" borderId="0" xfId="0" applyNumberFormat="1" applyFont="1" applyFill="1" applyBorder="1" applyAlignment="1">
      <alignment horizontal="right" vertical="center"/>
    </xf>
    <xf numFmtId="0" fontId="41" fillId="70" borderId="47" xfId="0" applyFont="1" applyFill="1" applyBorder="1" applyAlignment="1">
      <alignment horizontal="left" vertical="center"/>
    </xf>
    <xf numFmtId="4" fontId="41" fillId="70" borderId="47" xfId="0" applyNumberFormat="1" applyFont="1" applyFill="1" applyBorder="1" applyAlignment="1">
      <alignment horizontal="right" vertical="center"/>
    </xf>
    <xf numFmtId="0" fontId="39" fillId="58" borderId="47" xfId="0" applyFont="1" applyFill="1" applyBorder="1" applyAlignment="1">
      <alignment horizontal="left" vertical="center"/>
    </xf>
    <xf numFmtId="4" fontId="39" fillId="58" borderId="47" xfId="0" applyNumberFormat="1" applyFont="1" applyFill="1" applyBorder="1" applyAlignment="1">
      <alignment horizontal="right" vertical="center"/>
    </xf>
    <xf numFmtId="3" fontId="45" fillId="58" borderId="51" xfId="0" applyNumberFormat="1" applyFont="1" applyFill="1" applyBorder="1" applyAlignment="1">
      <alignment vertical="center"/>
    </xf>
    <xf numFmtId="0" fontId="32" fillId="0" borderId="0" xfId="0" applyFont="1" applyFill="1" applyBorder="1" applyAlignment="1">
      <alignment horizontal="left" vertical="center" wrapText="1"/>
    </xf>
    <xf numFmtId="0" fontId="41" fillId="71" borderId="47" xfId="0" applyFont="1" applyFill="1" applyBorder="1" applyAlignment="1">
      <alignment horizontal="left" vertical="center"/>
    </xf>
    <xf numFmtId="4" fontId="41" fillId="71" borderId="47" xfId="0" applyNumberFormat="1" applyFont="1" applyFill="1" applyBorder="1" applyAlignment="1">
      <alignment horizontal="right" vertical="center"/>
    </xf>
    <xf numFmtId="4" fontId="0" fillId="0" borderId="0" xfId="0" applyNumberFormat="1" applyFill="1" applyBorder="1"/>
    <xf numFmtId="0" fontId="34" fillId="0" borderId="0" xfId="0" applyFont="1" applyFill="1" applyBorder="1" applyAlignment="1">
      <alignment horizontal="left" vertical="center" wrapText="1"/>
    </xf>
    <xf numFmtId="0" fontId="41" fillId="72" borderId="47" xfId="0" applyFont="1" applyFill="1" applyBorder="1" applyAlignment="1">
      <alignment horizontal="left" vertical="center"/>
    </xf>
    <xf numFmtId="4" fontId="41" fillId="72" borderId="47" xfId="0" applyNumberFormat="1" applyFont="1" applyFill="1" applyBorder="1" applyAlignment="1">
      <alignment horizontal="right" vertical="center"/>
    </xf>
    <xf numFmtId="0" fontId="39" fillId="73" borderId="47" xfId="0" applyFont="1" applyFill="1" applyBorder="1" applyAlignment="1">
      <alignment horizontal="left" vertical="center"/>
    </xf>
    <xf numFmtId="4" fontId="39" fillId="73" borderId="47" xfId="0" applyNumberFormat="1" applyFont="1" applyFill="1" applyBorder="1" applyAlignment="1">
      <alignment horizontal="right" vertical="center"/>
    </xf>
    <xf numFmtId="0" fontId="38" fillId="0" borderId="0" xfId="0" applyFont="1" applyFill="1" applyBorder="1" applyAlignment="1">
      <alignment horizontal="left" vertical="center" wrapText="1"/>
    </xf>
    <xf numFmtId="0" fontId="45" fillId="73" borderId="47" xfId="0" applyFont="1" applyFill="1" applyBorder="1" applyAlignment="1">
      <alignment horizontal="left" vertical="center"/>
    </xf>
    <xf numFmtId="0" fontId="39" fillId="73" borderId="49" xfId="0" applyFont="1" applyFill="1" applyBorder="1" applyAlignment="1">
      <alignment horizontal="left" vertical="center"/>
    </xf>
    <xf numFmtId="4" fontId="39" fillId="73" borderId="50" xfId="0" applyNumberFormat="1" applyFont="1" applyFill="1" applyBorder="1" applyAlignment="1">
      <alignment horizontal="right" vertical="center"/>
    </xf>
    <xf numFmtId="0" fontId="39" fillId="73" borderId="52" xfId="0" applyFont="1" applyFill="1" applyBorder="1" applyAlignment="1">
      <alignment horizontal="left" vertical="center"/>
    </xf>
    <xf numFmtId="2" fontId="39" fillId="0" borderId="0" xfId="0" applyNumberFormat="1" applyFont="1" applyFill="1" applyBorder="1" applyAlignment="1">
      <alignment horizontal="left" vertical="center" wrapText="1"/>
    </xf>
    <xf numFmtId="4" fontId="39" fillId="61" borderId="47" xfId="0" applyNumberFormat="1" applyFont="1" applyFill="1" applyBorder="1" applyAlignment="1">
      <alignment horizontal="left" vertical="center"/>
    </xf>
    <xf numFmtId="4" fontId="39" fillId="61" borderId="47" xfId="0" applyNumberFormat="1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right" vertical="center"/>
    </xf>
    <xf numFmtId="4" fontId="42" fillId="0" borderId="0" xfId="0" applyNumberFormat="1" applyFont="1" applyFill="1" applyBorder="1" applyAlignment="1">
      <alignment horizontal="right" vertical="center"/>
    </xf>
    <xf numFmtId="3" fontId="0" fillId="0" borderId="0" xfId="0" applyNumberFormat="1" applyFill="1" applyBorder="1"/>
    <xf numFmtId="4" fontId="0" fillId="0" borderId="0" xfId="0" applyNumberForma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41" fillId="74" borderId="47" xfId="0" applyFont="1" applyFill="1" applyBorder="1" applyAlignment="1">
      <alignment horizontal="left" vertical="center"/>
    </xf>
    <xf numFmtId="4" fontId="41" fillId="74" borderId="47" xfId="0" applyNumberFormat="1" applyFont="1" applyFill="1" applyBorder="1" applyAlignment="1">
      <alignment horizontal="right" vertical="center"/>
    </xf>
    <xf numFmtId="4" fontId="0" fillId="0" borderId="0" xfId="0" applyNumberFormat="1"/>
    <xf numFmtId="0" fontId="41" fillId="75" borderId="47" xfId="0" applyFont="1" applyFill="1" applyBorder="1" applyAlignment="1">
      <alignment horizontal="left" vertical="center"/>
    </xf>
    <xf numFmtId="4" fontId="41" fillId="75" borderId="47" xfId="0" applyNumberFormat="1" applyFont="1" applyFill="1" applyBorder="1" applyAlignment="1">
      <alignment horizontal="right" vertical="center"/>
    </xf>
    <xf numFmtId="4" fontId="0" fillId="0" borderId="0" xfId="0" applyNumberFormat="1" applyAlignment="1">
      <alignment wrapText="1"/>
    </xf>
    <xf numFmtId="0" fontId="41" fillId="76" borderId="47" xfId="0" applyFont="1" applyFill="1" applyBorder="1" applyAlignment="1">
      <alignment horizontal="left" vertical="center"/>
    </xf>
    <xf numFmtId="4" fontId="42" fillId="76" borderId="47" xfId="0" applyNumberFormat="1" applyFont="1" applyFill="1" applyBorder="1" applyAlignment="1">
      <alignment horizontal="right" vertical="center"/>
    </xf>
    <xf numFmtId="168" fontId="0" fillId="0" borderId="0" xfId="0" applyNumberFormat="1" applyAlignment="1">
      <alignment wrapText="1"/>
    </xf>
    <xf numFmtId="0" fontId="41" fillId="46" borderId="47" xfId="0" applyFont="1" applyFill="1" applyBorder="1" applyAlignment="1">
      <alignment horizontal="left" vertical="center"/>
    </xf>
    <xf numFmtId="4" fontId="41" fillId="46" borderId="47" xfId="0" applyNumberFormat="1" applyFont="1" applyFill="1" applyBorder="1" applyAlignment="1">
      <alignment horizontal="right" vertical="center"/>
    </xf>
    <xf numFmtId="0" fontId="47" fillId="0" borderId="0" xfId="0" applyFont="1" applyFill="1" applyAlignment="1"/>
    <xf numFmtId="0" fontId="48" fillId="0" borderId="0" xfId="0" applyFont="1" applyFill="1" applyAlignment="1"/>
    <xf numFmtId="2" fontId="48" fillId="0" borderId="0" xfId="0" applyNumberFormat="1" applyFont="1" applyFill="1" applyAlignment="1"/>
    <xf numFmtId="4" fontId="47" fillId="0" borderId="0" xfId="0" applyNumberFormat="1" applyFont="1" applyFill="1" applyAlignment="1"/>
    <xf numFmtId="4" fontId="48" fillId="0" borderId="0" xfId="0" applyNumberFormat="1" applyFont="1" applyFill="1"/>
    <xf numFmtId="4" fontId="47" fillId="0" borderId="0" xfId="0" applyNumberFormat="1" applyFont="1" applyFill="1"/>
    <xf numFmtId="0" fontId="44" fillId="0" borderId="0" xfId="0" applyFont="1" applyFill="1" applyAlignment="1"/>
    <xf numFmtId="0" fontId="49" fillId="0" borderId="0" xfId="0" applyFont="1" applyFill="1" applyAlignment="1"/>
    <xf numFmtId="4" fontId="49" fillId="0" borderId="0" xfId="0" applyNumberFormat="1" applyFont="1" applyFill="1"/>
    <xf numFmtId="0" fontId="44" fillId="0" borderId="0" xfId="0" applyFont="1" applyFill="1"/>
    <xf numFmtId="0" fontId="39" fillId="0" borderId="0" xfId="0" applyFont="1" applyFill="1" applyBorder="1" applyAlignment="1">
      <alignment vertical="center" wrapText="1"/>
    </xf>
    <xf numFmtId="3" fontId="46" fillId="0" borderId="0" xfId="0" applyNumberFormat="1" applyFont="1" applyFill="1" applyBorder="1" applyAlignment="1">
      <alignment vertical="center"/>
    </xf>
    <xf numFmtId="0" fontId="39" fillId="0" borderId="0" xfId="0" applyFont="1" applyFill="1" applyBorder="1" applyAlignment="1">
      <alignment vertical="center"/>
    </xf>
    <xf numFmtId="0" fontId="31" fillId="79" borderId="45" xfId="368" applyNumberFormat="1" applyFont="1" applyFill="1" applyBorder="1" applyAlignment="1">
      <alignment horizontal="right" vertical="center"/>
    </xf>
    <xf numFmtId="0" fontId="3" fillId="16" borderId="45" xfId="368" applyFont="1" applyFill="1" applyBorder="1" applyAlignment="1">
      <alignment vertical="center" wrapText="1"/>
    </xf>
    <xf numFmtId="3" fontId="52" fillId="79" borderId="45" xfId="368" applyNumberFormat="1" applyFont="1" applyFill="1" applyBorder="1" applyAlignment="1">
      <alignment horizontal="right" vertical="center" wrapText="1"/>
    </xf>
    <xf numFmtId="3" fontId="30" fillId="79" borderId="45" xfId="368" applyNumberFormat="1" applyFont="1" applyFill="1" applyBorder="1" applyAlignment="1">
      <alignment horizontal="right" vertical="center" wrapText="1"/>
    </xf>
    <xf numFmtId="0" fontId="30" fillId="79" borderId="45" xfId="368" applyFont="1" applyFill="1" applyBorder="1"/>
    <xf numFmtId="3" fontId="3" fillId="16" borderId="45" xfId="401" applyNumberFormat="1" applyFont="1" applyFill="1" applyBorder="1" applyAlignment="1">
      <alignment vertical="center"/>
    </xf>
    <xf numFmtId="3" fontId="3" fillId="16" borderId="45" xfId="401" applyNumberFormat="1" applyFont="1" applyFill="1" applyBorder="1" applyAlignment="1">
      <alignment horizontal="left" vertical="center"/>
    </xf>
    <xf numFmtId="0" fontId="35" fillId="16" borderId="45" xfId="368" applyFont="1" applyFill="1" applyBorder="1" applyAlignment="1">
      <alignment vertical="center" wrapText="1"/>
    </xf>
    <xf numFmtId="0" fontId="3" fillId="17" borderId="45" xfId="368" applyFont="1" applyFill="1" applyBorder="1" applyAlignment="1">
      <alignment horizontal="left" vertical="center" wrapText="1"/>
    </xf>
    <xf numFmtId="3" fontId="2" fillId="79" borderId="45" xfId="368" applyNumberFormat="1" applyFont="1" applyFill="1" applyBorder="1" applyAlignment="1">
      <alignment horizontal="right" vertical="center" wrapText="1"/>
    </xf>
    <xf numFmtId="3" fontId="31" fillId="79" borderId="45" xfId="368" applyNumberFormat="1" applyFont="1" applyFill="1" applyBorder="1" applyAlignment="1">
      <alignment horizontal="right" vertical="center" wrapText="1"/>
    </xf>
    <xf numFmtId="3" fontId="37" fillId="79" borderId="45" xfId="368" applyNumberFormat="1" applyFont="1" applyFill="1" applyBorder="1" applyAlignment="1">
      <alignment horizontal="right" vertical="center" wrapText="1"/>
    </xf>
    <xf numFmtId="0" fontId="53" fillId="17" borderId="45" xfId="368" applyFont="1" applyFill="1" applyBorder="1"/>
    <xf numFmtId="0" fontId="3" fillId="18" borderId="45" xfId="368" applyFont="1" applyFill="1" applyBorder="1" applyAlignment="1">
      <alignment vertical="center" wrapText="1"/>
    </xf>
    <xf numFmtId="0" fontId="3" fillId="18" borderId="45" xfId="368" applyFont="1" applyFill="1" applyBorder="1" applyAlignment="1">
      <alignment vertical="center"/>
    </xf>
    <xf numFmtId="0" fontId="53" fillId="18" borderId="45" xfId="368" applyFont="1" applyFill="1" applyBorder="1" applyAlignment="1">
      <alignment vertical="center" wrapText="1"/>
    </xf>
    <xf numFmtId="0" fontId="30" fillId="18" borderId="45" xfId="368" applyFont="1" applyFill="1" applyBorder="1" applyAlignment="1">
      <alignment vertical="center" wrapText="1"/>
    </xf>
    <xf numFmtId="0" fontId="3" fillId="55" borderId="45" xfId="368" applyFont="1" applyFill="1" applyBorder="1" applyAlignment="1">
      <alignment horizontal="left" vertical="center"/>
    </xf>
    <xf numFmtId="0" fontId="53" fillId="55" borderId="45" xfId="368" applyFont="1" applyFill="1" applyBorder="1" applyAlignment="1">
      <alignment horizontal="left" vertical="center"/>
    </xf>
    <xf numFmtId="0" fontId="30" fillId="80" borderId="45" xfId="368" applyFont="1" applyFill="1" applyBorder="1"/>
    <xf numFmtId="0" fontId="53" fillId="21" borderId="45" xfId="368" applyFont="1" applyFill="1" applyBorder="1"/>
    <xf numFmtId="0" fontId="3" fillId="21" borderId="45" xfId="368" applyFont="1" applyFill="1" applyBorder="1" applyAlignment="1">
      <alignment horizontal="left" vertical="center" wrapText="1"/>
    </xf>
    <xf numFmtId="3" fontId="30" fillId="79" borderId="45" xfId="368" applyNumberFormat="1" applyFont="1" applyFill="1" applyBorder="1" applyAlignment="1">
      <alignment horizontal="right" vertical="center"/>
    </xf>
    <xf numFmtId="0" fontId="3" fillId="21" borderId="45" xfId="368" applyFont="1" applyFill="1" applyBorder="1"/>
    <xf numFmtId="169" fontId="54" fillId="0" borderId="0" xfId="645" applyNumberFormat="1" applyFont="1"/>
    <xf numFmtId="0" fontId="55" fillId="15" borderId="0" xfId="645" applyNumberFormat="1" applyFont="1" applyFill="1"/>
    <xf numFmtId="169" fontId="54" fillId="0" borderId="16" xfId="645" applyNumberFormat="1" applyFont="1" applyBorder="1"/>
    <xf numFmtId="169" fontId="54" fillId="0" borderId="0" xfId="645" applyNumberFormat="1" applyFont="1" applyBorder="1"/>
    <xf numFmtId="169" fontId="54" fillId="0" borderId="21" xfId="645" applyNumberFormat="1" applyFont="1" applyBorder="1"/>
    <xf numFmtId="169" fontId="54" fillId="0" borderId="0" xfId="645" applyNumberFormat="1" applyFont="1" applyFill="1" applyBorder="1"/>
    <xf numFmtId="0" fontId="54" fillId="0" borderId="0" xfId="645" applyNumberFormat="1" applyFont="1" applyFill="1" applyBorder="1"/>
    <xf numFmtId="169" fontId="54" fillId="0" borderId="0" xfId="645" applyNumberFormat="1" applyFont="1" applyAlignment="1">
      <alignment vertical="center"/>
    </xf>
    <xf numFmtId="169" fontId="56" fillId="0" borderId="17" xfId="645" applyNumberFormat="1" applyFont="1" applyFill="1" applyBorder="1"/>
    <xf numFmtId="169" fontId="56" fillId="0" borderId="19" xfId="645" applyNumberFormat="1" applyFont="1" applyFill="1" applyBorder="1"/>
    <xf numFmtId="169" fontId="56" fillId="0" borderId="22" xfId="645" applyNumberFormat="1" applyFont="1" applyFill="1" applyBorder="1"/>
    <xf numFmtId="0" fontId="54" fillId="0" borderId="0" xfId="0" applyFont="1"/>
    <xf numFmtId="169" fontId="33" fillId="62" borderId="0" xfId="645" applyNumberFormat="1" applyFont="1" applyFill="1"/>
    <xf numFmtId="0" fontId="34" fillId="50" borderId="57" xfId="0" applyFont="1" applyFill="1" applyBorder="1" applyAlignment="1">
      <alignment vertical="center"/>
    </xf>
    <xf numFmtId="0" fontId="30" fillId="17" borderId="56" xfId="359" applyFont="1" applyFill="1" applyBorder="1" applyAlignment="1">
      <alignment horizontal="center" vertical="center" wrapText="1"/>
    </xf>
    <xf numFmtId="0" fontId="34" fillId="50" borderId="58" xfId="0" applyFont="1" applyFill="1" applyBorder="1" applyAlignment="1">
      <alignment vertical="center"/>
    </xf>
    <xf numFmtId="169" fontId="30" fillId="55" borderId="32" xfId="645" applyNumberFormat="1" applyFont="1" applyFill="1" applyBorder="1" applyAlignment="1">
      <alignment horizontal="center" vertical="center"/>
    </xf>
    <xf numFmtId="169" fontId="29" fillId="46" borderId="24" xfId="645" applyNumberFormat="1" applyFont="1" applyFill="1" applyBorder="1" applyAlignment="1">
      <alignment horizontal="right" vertical="center"/>
    </xf>
    <xf numFmtId="169" fontId="3" fillId="47" borderId="0" xfId="645" applyNumberFormat="1" applyFont="1" applyFill="1"/>
    <xf numFmtId="169" fontId="30" fillId="18" borderId="36" xfId="645" applyNumberFormat="1" applyFont="1" applyFill="1" applyBorder="1" applyAlignment="1">
      <alignment horizontal="center" vertical="center"/>
    </xf>
    <xf numFmtId="169" fontId="3" fillId="16" borderId="0" xfId="645" applyNumberFormat="1" applyFont="1" applyFill="1" applyBorder="1"/>
    <xf numFmtId="169" fontId="3" fillId="51" borderId="0" xfId="645" applyNumberFormat="1" applyFont="1" applyFill="1"/>
    <xf numFmtId="169" fontId="30" fillId="18" borderId="32" xfId="645" applyNumberFormat="1" applyFont="1" applyFill="1" applyBorder="1" applyAlignment="1">
      <alignment horizontal="center" vertical="center"/>
    </xf>
    <xf numFmtId="169" fontId="30" fillId="18" borderId="37" xfId="645" applyNumberFormat="1" applyFont="1" applyFill="1" applyBorder="1" applyAlignment="1">
      <alignment horizontal="center" vertical="center"/>
    </xf>
    <xf numFmtId="169" fontId="30" fillId="18" borderId="40" xfId="645" applyNumberFormat="1" applyFont="1" applyFill="1" applyBorder="1" applyAlignment="1">
      <alignment horizontal="center" vertical="center"/>
    </xf>
    <xf numFmtId="169" fontId="30" fillId="54" borderId="32" xfId="645" applyNumberFormat="1" applyFont="1" applyFill="1" applyBorder="1" applyAlignment="1">
      <alignment horizontal="center" vertical="center"/>
    </xf>
    <xf numFmtId="169" fontId="3" fillId="19" borderId="0" xfId="645" applyNumberFormat="1" applyFont="1" applyFill="1"/>
    <xf numFmtId="169" fontId="3" fillId="57" borderId="0" xfId="645" applyNumberFormat="1" applyFont="1" applyFill="1"/>
    <xf numFmtId="169" fontId="3" fillId="0" borderId="0" xfId="645" applyNumberFormat="1" applyFont="1" applyFill="1"/>
    <xf numFmtId="169" fontId="30" fillId="20" borderId="32" xfId="645" applyNumberFormat="1" applyFont="1" applyFill="1" applyBorder="1" applyAlignment="1">
      <alignment horizontal="center" vertical="center"/>
    </xf>
    <xf numFmtId="169" fontId="3" fillId="59" borderId="0" xfId="645" applyNumberFormat="1" applyFont="1" applyFill="1"/>
    <xf numFmtId="169" fontId="30" fillId="21" borderId="32" xfId="645" applyNumberFormat="1" applyFont="1" applyFill="1" applyBorder="1" applyAlignment="1">
      <alignment horizontal="center" vertical="center"/>
    </xf>
    <xf numFmtId="169" fontId="3" fillId="61" borderId="0" xfId="645" applyNumberFormat="1" applyFont="1" applyFill="1"/>
    <xf numFmtId="0" fontId="38" fillId="0" borderId="0" xfId="0" applyFont="1" applyFill="1" applyBorder="1" applyAlignment="1">
      <alignment horizontal="justify" vertical="center" wrapText="1"/>
    </xf>
    <xf numFmtId="0" fontId="38" fillId="46" borderId="46" xfId="0" applyFont="1" applyFill="1" applyBorder="1" applyAlignment="1">
      <alignment horizontal="justify" vertical="center"/>
    </xf>
    <xf numFmtId="0" fontId="0" fillId="0" borderId="0" xfId="0"/>
    <xf numFmtId="0" fontId="2" fillId="15" borderId="0" xfId="0" applyFont="1" applyFill="1" applyAlignment="1">
      <alignment horizontal="center"/>
    </xf>
    <xf numFmtId="2" fontId="3" fillId="16" borderId="2" xfId="0" applyNumberFormat="1" applyFont="1" applyFill="1" applyBorder="1"/>
    <xf numFmtId="2" fontId="3" fillId="17" borderId="2" xfId="0" applyNumberFormat="1" applyFont="1" applyFill="1" applyBorder="1"/>
    <xf numFmtId="2" fontId="3" fillId="18" borderId="2" xfId="0" applyNumberFormat="1" applyFont="1" applyFill="1" applyBorder="1"/>
    <xf numFmtId="2" fontId="3" fillId="19" borderId="2" xfId="0" applyNumberFormat="1" applyFont="1" applyFill="1" applyBorder="1"/>
    <xf numFmtId="2" fontId="3" fillId="20" borderId="2" xfId="0" applyNumberFormat="1" applyFont="1" applyFill="1" applyBorder="1"/>
    <xf numFmtId="2" fontId="3" fillId="21" borderId="2" xfId="0" applyNumberFormat="1" applyFont="1" applyFill="1" applyBorder="1"/>
    <xf numFmtId="0" fontId="0" fillId="0" borderId="0" xfId="0" applyAlignment="1">
      <alignment wrapText="1"/>
    </xf>
    <xf numFmtId="0" fontId="0" fillId="0" borderId="0" xfId="0" applyFill="1"/>
    <xf numFmtId="2" fontId="3" fillId="16" borderId="2" xfId="0" applyNumberFormat="1" applyFont="1" applyFill="1" applyBorder="1" applyAlignment="1">
      <alignment horizontal="right"/>
    </xf>
    <xf numFmtId="2" fontId="35" fillId="16" borderId="2" xfId="0" applyNumberFormat="1" applyFont="1" applyFill="1" applyBorder="1"/>
    <xf numFmtId="2" fontId="35" fillId="17" borderId="2" xfId="0" applyNumberFormat="1" applyFont="1" applyFill="1" applyBorder="1"/>
    <xf numFmtId="169" fontId="3" fillId="17" borderId="28" xfId="645" applyNumberFormat="1" applyFont="1" applyFill="1" applyBorder="1"/>
    <xf numFmtId="169" fontId="3" fillId="17" borderId="0" xfId="645" applyNumberFormat="1" applyFont="1" applyFill="1" applyBorder="1"/>
    <xf numFmtId="169" fontId="30" fillId="53" borderId="32" xfId="645" applyNumberFormat="1" applyFont="1" applyFill="1" applyBorder="1" applyAlignment="1">
      <alignment horizontal="center" vertical="center"/>
    </xf>
    <xf numFmtId="169" fontId="3" fillId="17" borderId="27" xfId="645" applyNumberFormat="1" applyFont="1" applyFill="1" applyBorder="1"/>
    <xf numFmtId="169" fontId="3" fillId="17" borderId="0" xfId="645" applyNumberFormat="1" applyFont="1" applyFill="1"/>
    <xf numFmtId="169" fontId="30" fillId="18" borderId="29" xfId="645" applyNumberFormat="1" applyFont="1" applyFill="1" applyBorder="1" applyAlignment="1">
      <alignment horizontal="center" vertical="center"/>
    </xf>
    <xf numFmtId="3" fontId="3" fillId="17" borderId="43" xfId="0" applyNumberFormat="1" applyFont="1" applyFill="1" applyBorder="1"/>
    <xf numFmtId="169" fontId="30" fillId="16" borderId="29" xfId="645" applyNumberFormat="1" applyFont="1" applyFill="1" applyBorder="1" applyAlignment="1">
      <alignment horizontal="center" vertical="center"/>
    </xf>
    <xf numFmtId="169" fontId="3" fillId="52" borderId="0" xfId="645" applyNumberFormat="1" applyFont="1" applyFill="1"/>
    <xf numFmtId="169" fontId="3" fillId="0" borderId="0" xfId="645" applyNumberFormat="1" applyFont="1" applyFill="1" applyBorder="1"/>
    <xf numFmtId="0" fontId="30" fillId="17" borderId="0" xfId="359" applyFont="1" applyFill="1" applyBorder="1" applyAlignment="1">
      <alignment vertical="center"/>
    </xf>
    <xf numFmtId="169" fontId="3" fillId="60" borderId="0" xfId="645" applyNumberFormat="1" applyFont="1" applyFill="1"/>
    <xf numFmtId="169" fontId="3" fillId="47" borderId="0" xfId="645" applyNumberFormat="1" applyFont="1" applyFill="1" applyBorder="1"/>
    <xf numFmtId="169" fontId="33" fillId="48" borderId="0" xfId="645" applyNumberFormat="1" applyFont="1" applyFill="1"/>
    <xf numFmtId="3" fontId="3" fillId="17" borderId="0" xfId="0" applyNumberFormat="1" applyFont="1" applyFill="1"/>
    <xf numFmtId="0" fontId="30" fillId="17" borderId="4" xfId="359" applyFont="1" applyFill="1" applyBorder="1" applyAlignment="1">
      <alignment vertical="center"/>
    </xf>
    <xf numFmtId="0" fontId="3" fillId="17" borderId="2" xfId="0" applyFont="1" applyFill="1" applyBorder="1"/>
    <xf numFmtId="3" fontId="3" fillId="17" borderId="0" xfId="0" applyNumberFormat="1" applyFont="1" applyFill="1"/>
    <xf numFmtId="3" fontId="3" fillId="17" borderId="27" xfId="0" applyNumberFormat="1" applyFont="1" applyFill="1" applyBorder="1"/>
    <xf numFmtId="3" fontId="3" fillId="17" borderId="28" xfId="0" applyNumberFormat="1" applyFont="1" applyFill="1" applyBorder="1"/>
    <xf numFmtId="0" fontId="30" fillId="17" borderId="4" xfId="359" applyFont="1" applyFill="1" applyBorder="1" applyAlignment="1">
      <alignment vertical="center"/>
    </xf>
    <xf numFmtId="0" fontId="34" fillId="50" borderId="30" xfId="0" applyFont="1" applyFill="1" applyBorder="1" applyAlignment="1">
      <alignment horizontal="left" vertical="center"/>
    </xf>
    <xf numFmtId="0" fontId="30" fillId="17" borderId="25" xfId="359" applyFont="1" applyFill="1" applyBorder="1" applyAlignment="1">
      <alignment horizontal="center" vertical="center" wrapText="1"/>
    </xf>
    <xf numFmtId="0" fontId="3" fillId="18" borderId="2" xfId="0" applyFont="1" applyFill="1" applyBorder="1"/>
    <xf numFmtId="3" fontId="30" fillId="18" borderId="32" xfId="138" applyNumberFormat="1" applyFont="1" applyFill="1" applyBorder="1" applyAlignment="1">
      <alignment horizontal="center" vertical="center"/>
    </xf>
    <xf numFmtId="3" fontId="30" fillId="53" borderId="32" xfId="138" applyNumberFormat="1" applyFont="1" applyFill="1" applyBorder="1" applyAlignment="1">
      <alignment horizontal="center" vertical="center"/>
    </xf>
    <xf numFmtId="3" fontId="30" fillId="54" borderId="32" xfId="138" applyNumberFormat="1" applyFont="1" applyFill="1" applyBorder="1" applyAlignment="1">
      <alignment horizontal="center" vertical="center"/>
    </xf>
    <xf numFmtId="3" fontId="30" fillId="55" borderId="32" xfId="138" applyNumberFormat="1" applyFont="1" applyFill="1" applyBorder="1" applyAlignment="1">
      <alignment horizontal="center" vertical="center"/>
    </xf>
    <xf numFmtId="3" fontId="30" fillId="21" borderId="32" xfId="138" applyNumberFormat="1" applyFont="1" applyFill="1" applyBorder="1" applyAlignment="1">
      <alignment horizontal="center" vertical="center"/>
    </xf>
    <xf numFmtId="0" fontId="3" fillId="17" borderId="2" xfId="0" applyFont="1" applyFill="1" applyBorder="1"/>
    <xf numFmtId="3" fontId="3" fillId="17" borderId="0" xfId="0" applyNumberFormat="1" applyFont="1" applyFill="1"/>
    <xf numFmtId="3" fontId="3" fillId="17" borderId="27" xfId="0" applyNumberFormat="1" applyFont="1" applyFill="1" applyBorder="1"/>
    <xf numFmtId="3" fontId="3" fillId="17" borderId="28" xfId="0" applyNumberFormat="1" applyFont="1" applyFill="1" applyBorder="1"/>
    <xf numFmtId="3" fontId="3" fillId="17" borderId="0" xfId="0" applyNumberFormat="1" applyFont="1" applyFill="1" applyBorder="1"/>
    <xf numFmtId="3" fontId="3" fillId="51" borderId="0" xfId="0" applyNumberFormat="1" applyFont="1" applyFill="1"/>
    <xf numFmtId="3" fontId="3" fillId="52" borderId="0" xfId="0" applyNumberFormat="1" applyFont="1" applyFill="1"/>
    <xf numFmtId="0" fontId="33" fillId="53" borderId="0" xfId="0" applyFont="1" applyFill="1" applyAlignment="1">
      <alignment horizontal="center"/>
    </xf>
    <xf numFmtId="3" fontId="3" fillId="19" borderId="0" xfId="0" applyNumberFormat="1" applyFont="1" applyFill="1"/>
    <xf numFmtId="0" fontId="34" fillId="50" borderId="30" xfId="0" applyFont="1" applyFill="1" applyBorder="1" applyAlignment="1">
      <alignment horizontal="left" vertical="center"/>
    </xf>
    <xf numFmtId="3" fontId="30" fillId="18" borderId="31" xfId="138" applyNumberFormat="1" applyFont="1" applyFill="1" applyBorder="1" applyAlignment="1">
      <alignment horizontal="center" vertical="center"/>
    </xf>
    <xf numFmtId="0" fontId="30" fillId="17" borderId="25" xfId="359" applyFont="1" applyFill="1" applyBorder="1" applyAlignment="1">
      <alignment horizontal="center" vertical="center" wrapText="1"/>
    </xf>
    <xf numFmtId="0" fontId="30" fillId="18" borderId="25" xfId="359" applyFont="1" applyFill="1" applyBorder="1" applyAlignment="1">
      <alignment horizontal="center" vertical="center" wrapText="1"/>
    </xf>
    <xf numFmtId="0" fontId="30" fillId="18" borderId="0" xfId="359" applyFont="1" applyFill="1" applyBorder="1" applyAlignment="1">
      <alignment vertical="center"/>
    </xf>
    <xf numFmtId="2" fontId="3" fillId="17" borderId="3" xfId="0" applyNumberFormat="1" applyFont="1" applyFill="1" applyBorder="1" applyAlignment="1">
      <alignment horizontal="right" vertical="center"/>
    </xf>
    <xf numFmtId="2" fontId="3" fillId="17" borderId="5" xfId="0" applyNumberFormat="1" applyFont="1" applyFill="1" applyBorder="1" applyAlignment="1">
      <alignment horizontal="right" vertical="center"/>
    </xf>
    <xf numFmtId="2" fontId="3" fillId="20" borderId="3" xfId="0" applyNumberFormat="1" applyFont="1" applyFill="1" applyBorder="1" applyAlignment="1">
      <alignment horizontal="center" vertical="center"/>
    </xf>
    <xf numFmtId="2" fontId="3" fillId="20" borderId="4" xfId="0" applyNumberFormat="1" applyFont="1" applyFill="1" applyBorder="1" applyAlignment="1">
      <alignment horizontal="center" vertical="center"/>
    </xf>
    <xf numFmtId="2" fontId="3" fillId="20" borderId="5" xfId="0" applyNumberFormat="1" applyFont="1" applyFill="1" applyBorder="1" applyAlignment="1">
      <alignment horizontal="center" vertical="center"/>
    </xf>
    <xf numFmtId="2" fontId="3" fillId="20" borderId="3" xfId="0" applyNumberFormat="1" applyFont="1" applyFill="1" applyBorder="1" applyAlignment="1">
      <alignment horizontal="right" vertical="center"/>
    </xf>
    <xf numFmtId="2" fontId="3" fillId="20" borderId="5" xfId="0" applyNumberFormat="1" applyFont="1" applyFill="1" applyBorder="1" applyAlignment="1">
      <alignment horizontal="right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4" xfId="0" applyFont="1" applyFill="1" applyBorder="1" applyAlignment="1">
      <alignment horizontal="center" vertical="center" wrapText="1"/>
    </xf>
    <xf numFmtId="0" fontId="3" fillId="21" borderId="5" xfId="0" applyFont="1" applyFill="1" applyBorder="1" applyAlignment="1">
      <alignment horizontal="center" vertical="center" wrapText="1"/>
    </xf>
    <xf numFmtId="0" fontId="3" fillId="19" borderId="3" xfId="0" applyFont="1" applyFill="1" applyBorder="1" applyAlignment="1">
      <alignment horizontal="center" vertical="center" wrapText="1"/>
    </xf>
    <xf numFmtId="0" fontId="3" fillId="19" borderId="4" xfId="0" applyFont="1" applyFill="1" applyBorder="1" applyAlignment="1">
      <alignment horizontal="center" vertical="center" wrapText="1"/>
    </xf>
    <xf numFmtId="0" fontId="3" fillId="19" borderId="5" xfId="0" applyFont="1" applyFill="1" applyBorder="1" applyAlignment="1">
      <alignment horizontal="center" vertical="center" wrapText="1"/>
    </xf>
    <xf numFmtId="0" fontId="3" fillId="20" borderId="3" xfId="0" applyFont="1" applyFill="1" applyBorder="1" applyAlignment="1">
      <alignment horizontal="center" vertical="center" wrapText="1"/>
    </xf>
    <xf numFmtId="0" fontId="3" fillId="20" borderId="4" xfId="0" applyFont="1" applyFill="1" applyBorder="1" applyAlignment="1">
      <alignment horizontal="center" vertical="center" wrapText="1"/>
    </xf>
    <xf numFmtId="0" fontId="3" fillId="20" borderId="5" xfId="0" applyFont="1" applyFill="1" applyBorder="1" applyAlignment="1">
      <alignment horizontal="center" vertical="center" wrapText="1"/>
    </xf>
    <xf numFmtId="0" fontId="3" fillId="17" borderId="3" xfId="0" applyFont="1" applyFill="1" applyBorder="1" applyAlignment="1">
      <alignment horizontal="center" vertical="center" wrapText="1"/>
    </xf>
    <xf numFmtId="0" fontId="3" fillId="17" borderId="4" xfId="0" applyFont="1" applyFill="1" applyBorder="1" applyAlignment="1">
      <alignment horizontal="center" vertical="center" wrapText="1"/>
    </xf>
    <xf numFmtId="0" fontId="3" fillId="17" borderId="5" xfId="0" applyFont="1" applyFill="1" applyBorder="1" applyAlignment="1">
      <alignment horizontal="center" vertical="center" wrapText="1"/>
    </xf>
    <xf numFmtId="0" fontId="3" fillId="18" borderId="3" xfId="0" applyFont="1" applyFill="1" applyBorder="1" applyAlignment="1">
      <alignment horizontal="center" vertical="center" wrapText="1"/>
    </xf>
    <xf numFmtId="0" fontId="3" fillId="18" borderId="4" xfId="0" applyFont="1" applyFill="1" applyBorder="1" applyAlignment="1">
      <alignment horizontal="center" vertical="center" wrapText="1"/>
    </xf>
    <xf numFmtId="0" fontId="3" fillId="18" borderId="5" xfId="0" applyFont="1" applyFill="1" applyBorder="1" applyAlignment="1">
      <alignment horizontal="center" vertical="center" wrapText="1"/>
    </xf>
    <xf numFmtId="0" fontId="3" fillId="16" borderId="3" xfId="0" applyFont="1" applyFill="1" applyBorder="1" applyAlignment="1">
      <alignment horizontal="center" vertical="center" wrapText="1"/>
    </xf>
    <xf numFmtId="0" fontId="3" fillId="16" borderId="4" xfId="0" applyFont="1" applyFill="1" applyBorder="1" applyAlignment="1">
      <alignment horizontal="center" vertical="center" wrapText="1"/>
    </xf>
    <xf numFmtId="0" fontId="3" fillId="16" borderId="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20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  <xf numFmtId="0" fontId="26" fillId="0" borderId="21" xfId="0" applyFont="1" applyBorder="1" applyAlignment="1">
      <alignment horizontal="center" vertical="center" wrapText="1"/>
    </xf>
    <xf numFmtId="0" fontId="25" fillId="0" borderId="16" xfId="0" applyFont="1" applyBorder="1" applyAlignment="1">
      <alignment horizontal="center" vertical="center" wrapText="1"/>
    </xf>
    <xf numFmtId="0" fontId="25" fillId="0" borderId="0" xfId="0" applyFont="1" applyBorder="1" applyAlignment="1">
      <alignment horizontal="center" vertical="center" wrapText="1"/>
    </xf>
    <xf numFmtId="0" fontId="25" fillId="0" borderId="21" xfId="0" applyFont="1" applyBorder="1" applyAlignment="1">
      <alignment horizontal="center" vertical="center" wrapText="1"/>
    </xf>
    <xf numFmtId="0" fontId="26" fillId="0" borderId="15" xfId="0" applyFont="1" applyBorder="1" applyAlignment="1">
      <alignment horizontal="center" vertical="center" wrapText="1"/>
    </xf>
    <xf numFmtId="0" fontId="26" fillId="0" borderId="18" xfId="0" applyFont="1" applyBorder="1" applyAlignment="1">
      <alignment horizontal="center" vertical="center" wrapText="1"/>
    </xf>
    <xf numFmtId="0" fontId="26" fillId="0" borderId="20" xfId="0" applyFont="1" applyBorder="1" applyAlignment="1">
      <alignment horizontal="center" vertical="center" wrapText="1"/>
    </xf>
    <xf numFmtId="0" fontId="26" fillId="0" borderId="15" xfId="0" applyFont="1" applyFill="1" applyBorder="1" applyAlignment="1">
      <alignment horizontal="center" vertical="center"/>
    </xf>
    <xf numFmtId="0" fontId="26" fillId="0" borderId="18" xfId="0" applyFont="1" applyFill="1" applyBorder="1" applyAlignment="1">
      <alignment horizontal="center" vertical="center"/>
    </xf>
    <xf numFmtId="0" fontId="26" fillId="0" borderId="20" xfId="0" applyFont="1" applyFill="1" applyBorder="1" applyAlignment="1">
      <alignment horizontal="center" vertical="center"/>
    </xf>
    <xf numFmtId="0" fontId="25" fillId="0" borderId="16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>
      <alignment horizontal="center" vertical="center" wrapText="1"/>
    </xf>
    <xf numFmtId="0" fontId="25" fillId="0" borderId="21" xfId="0" applyFont="1" applyFill="1" applyBorder="1" applyAlignment="1">
      <alignment horizontal="center" vertical="center" wrapText="1"/>
    </xf>
    <xf numFmtId="3" fontId="37" fillId="79" borderId="53" xfId="368" applyNumberFormat="1" applyFont="1" applyFill="1" applyBorder="1" applyAlignment="1">
      <alignment horizontal="center" vertical="center" wrapText="1"/>
    </xf>
    <xf numFmtId="3" fontId="37" fillId="79" borderId="54" xfId="368" applyNumberFormat="1" applyFont="1" applyFill="1" applyBorder="1" applyAlignment="1">
      <alignment horizontal="center" vertical="center" wrapText="1"/>
    </xf>
    <xf numFmtId="3" fontId="37" fillId="79" borderId="55" xfId="368" applyNumberFormat="1" applyFont="1" applyFill="1" applyBorder="1" applyAlignment="1">
      <alignment horizontal="center" vertical="center" wrapText="1"/>
    </xf>
  </cellXfs>
  <cellStyles count="707">
    <cellStyle name="20% - Accent1 2" xfId="1"/>
    <cellStyle name="20% - Accent1 2 2" xfId="2"/>
    <cellStyle name="20% - Accent1 2 3" xfId="646"/>
    <cellStyle name="20% - Accent1 3" xfId="3"/>
    <cellStyle name="20% - Accent1 3 2" xfId="4"/>
    <cellStyle name="20% - Accent1 3 3" xfId="647"/>
    <cellStyle name="20% - Accent1 4" xfId="5"/>
    <cellStyle name="20% - Accent1 4 2" xfId="6"/>
    <cellStyle name="20% - Accent1 5" xfId="7"/>
    <cellStyle name="20% - Accent1 6" xfId="648"/>
    <cellStyle name="20% - Accent2 2" xfId="8"/>
    <cellStyle name="20% - Accent2 2 2" xfId="9"/>
    <cellStyle name="20% - Accent2 2 3" xfId="649"/>
    <cellStyle name="20% - Accent2 3" xfId="10"/>
    <cellStyle name="20% - Accent2 3 2" xfId="11"/>
    <cellStyle name="20% - Accent2 3 3" xfId="650"/>
    <cellStyle name="20% - Accent2 4" xfId="12"/>
    <cellStyle name="20% - Accent2 4 2" xfId="13"/>
    <cellStyle name="20% - Accent2 5" xfId="14"/>
    <cellStyle name="20% - Accent3 2" xfId="15"/>
    <cellStyle name="20% - Accent3 2 2" xfId="16"/>
    <cellStyle name="20% - Accent3 2 3" xfId="651"/>
    <cellStyle name="20% - Accent3 3" xfId="17"/>
    <cellStyle name="20% - Accent3 3 2" xfId="18"/>
    <cellStyle name="20% - Accent3 3 3" xfId="652"/>
    <cellStyle name="20% - Accent3 4" xfId="19"/>
    <cellStyle name="20% - Accent3 4 2" xfId="20"/>
    <cellStyle name="20% - Accent3 5" xfId="21"/>
    <cellStyle name="20% - Accent4 2" xfId="22"/>
    <cellStyle name="20% - Accent4 2 2" xfId="23"/>
    <cellStyle name="20% - Accent4 2 3" xfId="653"/>
    <cellStyle name="20% - Accent4 3" xfId="24"/>
    <cellStyle name="20% - Accent4 3 2" xfId="25"/>
    <cellStyle name="20% - Accent4 4" xfId="26"/>
    <cellStyle name="20% - Accent4 4 2" xfId="27"/>
    <cellStyle name="20% - Accent4 5" xfId="28"/>
    <cellStyle name="20% - Accent5 2" xfId="29"/>
    <cellStyle name="20% - Accent5 2 2" xfId="30"/>
    <cellStyle name="20% - Accent5 2 3" xfId="654"/>
    <cellStyle name="20% - Accent5 3" xfId="31"/>
    <cellStyle name="20% - Accent5 3 2" xfId="32"/>
    <cellStyle name="20% - Accent5 3 3" xfId="655"/>
    <cellStyle name="20% - Accent5 4" xfId="33"/>
    <cellStyle name="20% - Accent5 4 2" xfId="34"/>
    <cellStyle name="20% - Accent5 5" xfId="35"/>
    <cellStyle name="20% - Accent6 2" xfId="36"/>
    <cellStyle name="20% - Accent6 2 2" xfId="37"/>
    <cellStyle name="20% - Accent6 2 3" xfId="656"/>
    <cellStyle name="20% - Accent6 3" xfId="38"/>
    <cellStyle name="20% - Accent6 3 2" xfId="39"/>
    <cellStyle name="20% - Accent6 3 3" xfId="657"/>
    <cellStyle name="20% - Accent6 4" xfId="40"/>
    <cellStyle name="20% - Accent6 4 2" xfId="41"/>
    <cellStyle name="20% - Accent6 5" xfId="42"/>
    <cellStyle name="40% - Accent1 2" xfId="43"/>
    <cellStyle name="40% - Accent1 2 2" xfId="44"/>
    <cellStyle name="40% - Accent1 2 3" xfId="658"/>
    <cellStyle name="40% - Accent1 3" xfId="45"/>
    <cellStyle name="40% - Accent1 3 2" xfId="46"/>
    <cellStyle name="40% - Accent1 4" xfId="47"/>
    <cellStyle name="40% - Accent1 4 2" xfId="48"/>
    <cellStyle name="40% - Accent1 5" xfId="49"/>
    <cellStyle name="40% - Accent2 2" xfId="50"/>
    <cellStyle name="40% - Accent2 2 2" xfId="51"/>
    <cellStyle name="40% - Accent2 2 3" xfId="659"/>
    <cellStyle name="40% - Accent2 3" xfId="52"/>
    <cellStyle name="40% - Accent2 3 2" xfId="53"/>
    <cellStyle name="40% - Accent2 4" xfId="54"/>
    <cellStyle name="40% - Accent2 4 2" xfId="55"/>
    <cellStyle name="40% - Accent2 5" xfId="56"/>
    <cellStyle name="40% - Accent3 2" xfId="57"/>
    <cellStyle name="40% - Accent3 2 2" xfId="58"/>
    <cellStyle name="40% - Accent3 2 3" xfId="660"/>
    <cellStyle name="40% - Accent3 3" xfId="59"/>
    <cellStyle name="40% - Accent3 3 2" xfId="60"/>
    <cellStyle name="40% - Accent3 4" xfId="61"/>
    <cellStyle name="40% - Accent3 4 2" xfId="62"/>
    <cellStyle name="40% - Accent3 5" xfId="63"/>
    <cellStyle name="40% - Accent4 2" xfId="64"/>
    <cellStyle name="40% - Accent4 2 2" xfId="65"/>
    <cellStyle name="40% - Accent4 2 3" xfId="661"/>
    <cellStyle name="40% - Accent4 3" xfId="66"/>
    <cellStyle name="40% - Accent4 3 2" xfId="67"/>
    <cellStyle name="40% - Accent4 4" xfId="68"/>
    <cellStyle name="40% - Accent4 4 2" xfId="69"/>
    <cellStyle name="40% - Accent4 5" xfId="70"/>
    <cellStyle name="40% - Accent5 2" xfId="71"/>
    <cellStyle name="40% - Accent5 2 2" xfId="72"/>
    <cellStyle name="40% - Accent5 2 3" xfId="662"/>
    <cellStyle name="40% - Accent5 3" xfId="73"/>
    <cellStyle name="40% - Accent5 3 2" xfId="74"/>
    <cellStyle name="40% - Accent5 4" xfId="75"/>
    <cellStyle name="40% - Accent5 4 2" xfId="76"/>
    <cellStyle name="40% - Accent5 5" xfId="77"/>
    <cellStyle name="40% - Accent6 2" xfId="78"/>
    <cellStyle name="40% - Accent6 2 2" xfId="79"/>
    <cellStyle name="40% - Accent6 2 3" xfId="663"/>
    <cellStyle name="40% - Accent6 3" xfId="80"/>
    <cellStyle name="40% - Accent6 3 2" xfId="81"/>
    <cellStyle name="40% - Accent6 4" xfId="82"/>
    <cellStyle name="40% - Accent6 4 2" xfId="83"/>
    <cellStyle name="40% - Accent6 5" xfId="84"/>
    <cellStyle name="60% - Accent1 2" xfId="85"/>
    <cellStyle name="60% - Accent1 2 2" xfId="664"/>
    <cellStyle name="60% - Accent2 2" xfId="86"/>
    <cellStyle name="60% - Accent2 2 2" xfId="665"/>
    <cellStyle name="60% - Accent3 2" xfId="87"/>
    <cellStyle name="60% - Accent3 2 2" xfId="666"/>
    <cellStyle name="60% - Accent4 2" xfId="88"/>
    <cellStyle name="60% - Accent4 2 2" xfId="667"/>
    <cellStyle name="60% - Accent5 2" xfId="89"/>
    <cellStyle name="60% - Accent5 2 2" xfId="668"/>
    <cellStyle name="60% - Accent6 2" xfId="90"/>
    <cellStyle name="60% - Accent6 2 2" xfId="669"/>
    <cellStyle name="Accent1 2" xfId="91"/>
    <cellStyle name="Accent1 2 2" xfId="670"/>
    <cellStyle name="Accent2 2" xfId="92"/>
    <cellStyle name="Accent2 2 2" xfId="671"/>
    <cellStyle name="Accent3 2" xfId="93"/>
    <cellStyle name="Accent3 2 2" xfId="672"/>
    <cellStyle name="Accent4 2" xfId="94"/>
    <cellStyle name="Accent4 2 2" xfId="673"/>
    <cellStyle name="Accent5 2" xfId="95"/>
    <cellStyle name="Accent5 2 2" xfId="674"/>
    <cellStyle name="Accent6 2" xfId="96"/>
    <cellStyle name="Accent6 2 2" xfId="675"/>
    <cellStyle name="Bad 2" xfId="97"/>
    <cellStyle name="Bad 2 2" xfId="676"/>
    <cellStyle name="Calculation 2" xfId="98"/>
    <cellStyle name="Calculation 2 2" xfId="677"/>
    <cellStyle name="Check Cell 2" xfId="99"/>
    <cellStyle name="Check Cell 2 2" xfId="678"/>
    <cellStyle name="Comma" xfId="645" builtinId="3"/>
    <cellStyle name="Comma 10" xfId="100"/>
    <cellStyle name="Comma 10 2" xfId="101"/>
    <cellStyle name="Comma 10 2 2" xfId="102"/>
    <cellStyle name="Comma 10 3" xfId="103"/>
    <cellStyle name="Comma 11" xfId="104"/>
    <cellStyle name="Comma 11 2" xfId="105"/>
    <cellStyle name="Comma 11 2 2" xfId="106"/>
    <cellStyle name="Comma 11 2 2 2" xfId="107"/>
    <cellStyle name="Comma 11 2 3" xfId="108"/>
    <cellStyle name="Comma 11 2 4" xfId="109"/>
    <cellStyle name="Comma 11 3" xfId="110"/>
    <cellStyle name="Comma 11 3 2" xfId="111"/>
    <cellStyle name="Comma 11 3 2 2" xfId="112"/>
    <cellStyle name="Comma 11 3 3" xfId="113"/>
    <cellStyle name="Comma 11 3 4" xfId="114"/>
    <cellStyle name="Comma 11 4" xfId="115"/>
    <cellStyle name="Comma 11 4 2" xfId="116"/>
    <cellStyle name="Comma 11 5" xfId="117"/>
    <cellStyle name="Comma 11 5 2" xfId="118"/>
    <cellStyle name="Comma 11 5 2 2" xfId="119"/>
    <cellStyle name="Comma 11 5 3" xfId="120"/>
    <cellStyle name="Comma 11 5 4" xfId="121"/>
    <cellStyle name="Comma 11 6" xfId="122"/>
    <cellStyle name="Comma 12" xfId="123"/>
    <cellStyle name="Comma 12 2" xfId="124"/>
    <cellStyle name="Comma 13" xfId="125"/>
    <cellStyle name="Comma 13 2" xfId="126"/>
    <cellStyle name="Comma 13 3" xfId="127"/>
    <cellStyle name="Comma 14" xfId="128"/>
    <cellStyle name="Comma 14 2" xfId="129"/>
    <cellStyle name="Comma 14 3" xfId="130"/>
    <cellStyle name="Comma 15" xfId="131"/>
    <cellStyle name="Comma 15 2" xfId="132"/>
    <cellStyle name="Comma 16" xfId="133"/>
    <cellStyle name="Comma 17" xfId="134"/>
    <cellStyle name="Comma 18" xfId="135"/>
    <cellStyle name="Comma 19" xfId="136"/>
    <cellStyle name="Comma 2" xfId="137"/>
    <cellStyle name="Comma 2 2" xfId="138"/>
    <cellStyle name="Comma 2 2 2" xfId="139"/>
    <cellStyle name="Comma 2 2 3" xfId="679"/>
    <cellStyle name="Comma 2 3" xfId="140"/>
    <cellStyle name="Comma 2 3 2" xfId="141"/>
    <cellStyle name="Comma 2 3 2 2" xfId="680"/>
    <cellStyle name="Comma 2 3 2 3" xfId="681"/>
    <cellStyle name="Comma 2 3 3" xfId="142"/>
    <cellStyle name="Comma 2 3 3 2" xfId="143"/>
    <cellStyle name="Comma 2 3 3 2 2" xfId="144"/>
    <cellStyle name="Comma 2 3 3 3" xfId="145"/>
    <cellStyle name="Comma 2 3 4" xfId="146"/>
    <cellStyle name="Comma 2 3 4 2" xfId="147"/>
    <cellStyle name="Comma 2 3 4 2 2" xfId="148"/>
    <cellStyle name="Comma 2 3 4 3" xfId="149"/>
    <cellStyle name="Comma 2 3 5" xfId="150"/>
    <cellStyle name="Comma 2 3 5 2" xfId="151"/>
    <cellStyle name="Comma 2 3 6" xfId="152"/>
    <cellStyle name="Comma 2 4" xfId="153"/>
    <cellStyle name="Comma 2 4 2" xfId="154"/>
    <cellStyle name="Comma 2 4 3" xfId="155"/>
    <cellStyle name="Comma 2 4 4" xfId="156"/>
    <cellStyle name="Comma 2 5" xfId="157"/>
    <cellStyle name="Comma 2 5 2" xfId="158"/>
    <cellStyle name="Comma 2 5 2 2" xfId="159"/>
    <cellStyle name="Comma 2 5 3" xfId="160"/>
    <cellStyle name="Comma 2 5 4" xfId="161"/>
    <cellStyle name="Comma 2 6" xfId="162"/>
    <cellStyle name="Comma 2 6 2" xfId="163"/>
    <cellStyle name="Comma 2 6 2 2" xfId="164"/>
    <cellStyle name="Comma 2 6 3" xfId="165"/>
    <cellStyle name="Comma 2 7" xfId="166"/>
    <cellStyle name="Comma 2 7 2" xfId="167"/>
    <cellStyle name="Comma 2 8" xfId="168"/>
    <cellStyle name="Comma 2 9" xfId="169"/>
    <cellStyle name="Comma 20" xfId="170"/>
    <cellStyle name="Comma 3" xfId="171"/>
    <cellStyle name="Comma 3 2" xfId="172"/>
    <cellStyle name="Comma 3 2 2" xfId="173"/>
    <cellStyle name="Comma 3 2 2 2" xfId="174"/>
    <cellStyle name="Comma 3 2 2 2 2" xfId="682"/>
    <cellStyle name="Comma 3 2 2 3" xfId="175"/>
    <cellStyle name="Comma 3 2 3" xfId="176"/>
    <cellStyle name="Comma 3 2 3 2" xfId="177"/>
    <cellStyle name="Comma 3 2 3 2 2" xfId="178"/>
    <cellStyle name="Comma 3 2 3 3" xfId="179"/>
    <cellStyle name="Comma 3 2 3 4" xfId="180"/>
    <cellStyle name="Comma 3 2 4" xfId="181"/>
    <cellStyle name="Comma 3 2 4 2" xfId="182"/>
    <cellStyle name="Comma 3 2 4 2 2" xfId="183"/>
    <cellStyle name="Comma 3 2 4 3" xfId="184"/>
    <cellStyle name="Comma 3 2 5" xfId="185"/>
    <cellStyle name="Comma 3 2 5 2" xfId="186"/>
    <cellStyle name="Comma 3 2 6" xfId="187"/>
    <cellStyle name="Comma 3 3" xfId="188"/>
    <cellStyle name="Comma 3 3 2" xfId="683"/>
    <cellStyle name="Comma 3 4" xfId="189"/>
    <cellStyle name="Comma 4" xfId="190"/>
    <cellStyle name="Comma 4 2" xfId="191"/>
    <cellStyle name="Comma 4 2 2" xfId="684"/>
    <cellStyle name="Comma 4 3" xfId="192"/>
    <cellStyle name="Comma 4 3 2" xfId="193"/>
    <cellStyle name="Comma 4 3 2 2" xfId="194"/>
    <cellStyle name="Comma 4 3 3" xfId="195"/>
    <cellStyle name="Comma 4 3 4" xfId="685"/>
    <cellStyle name="Comma 4 4" xfId="196"/>
    <cellStyle name="Comma 4 4 2" xfId="197"/>
    <cellStyle name="Comma 4 4 2 2" xfId="198"/>
    <cellStyle name="Comma 4 4 3" xfId="199"/>
    <cellStyle name="Comma 4 5" xfId="200"/>
    <cellStyle name="Comma 4 5 2" xfId="201"/>
    <cellStyle name="Comma 4 6" xfId="202"/>
    <cellStyle name="Comma 4 7" xfId="686"/>
    <cellStyle name="Comma 5" xfId="203"/>
    <cellStyle name="Comma 5 2" xfId="204"/>
    <cellStyle name="Comma 5 2 2" xfId="205"/>
    <cellStyle name="Comma 5 3" xfId="206"/>
    <cellStyle name="Comma 5 3 2" xfId="207"/>
    <cellStyle name="Comma 5 4" xfId="208"/>
    <cellStyle name="Comma 5 4 2" xfId="209"/>
    <cellStyle name="Comma 5 5" xfId="210"/>
    <cellStyle name="Comma 5 5 2" xfId="687"/>
    <cellStyle name="Comma 6" xfId="211"/>
    <cellStyle name="Comma 6 2" xfId="212"/>
    <cellStyle name="Comma 6 2 2" xfId="213"/>
    <cellStyle name="Comma 6 3" xfId="214"/>
    <cellStyle name="Comma 7" xfId="215"/>
    <cellStyle name="Comma 7 2" xfId="216"/>
    <cellStyle name="Comma 7 2 2" xfId="217"/>
    <cellStyle name="Comma 7 3" xfId="218"/>
    <cellStyle name="Comma 7 4" xfId="219"/>
    <cellStyle name="Comma 8" xfId="220"/>
    <cellStyle name="Comma 8 2" xfId="221"/>
    <cellStyle name="Comma 8 2 2" xfId="222"/>
    <cellStyle name="Comma 8 3" xfId="223"/>
    <cellStyle name="Comma 8 4" xfId="224"/>
    <cellStyle name="Comma 9" xfId="225"/>
    <cellStyle name="Comma 9 2" xfId="226"/>
    <cellStyle name="Comma 9 2 2" xfId="227"/>
    <cellStyle name="Comma 9 3" xfId="228"/>
    <cellStyle name="Currency 10" xfId="229"/>
    <cellStyle name="Currency 10 2" xfId="230"/>
    <cellStyle name="Currency 10 2 2" xfId="231"/>
    <cellStyle name="Currency 10 2 2 2" xfId="232"/>
    <cellStyle name="Currency 10 2 3" xfId="233"/>
    <cellStyle name="Currency 10 3" xfId="234"/>
    <cellStyle name="Currency 10 3 2" xfId="235"/>
    <cellStyle name="Currency 10 4" xfId="236"/>
    <cellStyle name="Currency 11" xfId="237"/>
    <cellStyle name="Currency 11 2" xfId="238"/>
    <cellStyle name="Currency 11 2 2" xfId="239"/>
    <cellStyle name="Currency 11 3" xfId="240"/>
    <cellStyle name="Currency 12" xfId="241"/>
    <cellStyle name="Currency 12 2" xfId="242"/>
    <cellStyle name="Currency 12 2 2" xfId="243"/>
    <cellStyle name="Currency 12 3" xfId="244"/>
    <cellStyle name="Currency 13" xfId="245"/>
    <cellStyle name="Currency 13 2" xfId="246"/>
    <cellStyle name="Currency 14" xfId="247"/>
    <cellStyle name="Currency 14 2" xfId="248"/>
    <cellStyle name="Currency 14 2 2" xfId="249"/>
    <cellStyle name="Currency 14 3" xfId="250"/>
    <cellStyle name="Currency 15" xfId="251"/>
    <cellStyle name="Currency 15 2" xfId="252"/>
    <cellStyle name="Currency 15 2 2" xfId="253"/>
    <cellStyle name="Currency 15 3" xfId="254"/>
    <cellStyle name="Currency 16" xfId="255"/>
    <cellStyle name="Currency 16 2" xfId="256"/>
    <cellStyle name="Currency 17" xfId="257"/>
    <cellStyle name="Currency 17 2" xfId="258"/>
    <cellStyle name="Currency 18" xfId="259"/>
    <cellStyle name="Currency 19" xfId="260"/>
    <cellStyle name="Currency 2" xfId="261"/>
    <cellStyle name="Currency 2 2" xfId="262"/>
    <cellStyle name="Currency 2 2 2" xfId="263"/>
    <cellStyle name="Currency 2 3" xfId="264"/>
    <cellStyle name="Currency 20" xfId="265"/>
    <cellStyle name="Currency 20 2" xfId="266"/>
    <cellStyle name="Currency 21" xfId="267"/>
    <cellStyle name="Currency 21 2" xfId="268"/>
    <cellStyle name="Currency 22" xfId="269"/>
    <cellStyle name="Currency 3" xfId="270"/>
    <cellStyle name="Currency 3 2" xfId="271"/>
    <cellStyle name="Currency 3 2 2" xfId="272"/>
    <cellStyle name="Currency 3 3" xfId="273"/>
    <cellStyle name="Currency 4" xfId="274"/>
    <cellStyle name="Currency 4 2" xfId="275"/>
    <cellStyle name="Currency 4 2 2" xfId="276"/>
    <cellStyle name="Currency 4 3" xfId="277"/>
    <cellStyle name="Currency 4 4" xfId="278"/>
    <cellStyle name="Currency 5" xfId="279"/>
    <cellStyle name="Currency 5 2" xfId="280"/>
    <cellStyle name="Currency 5 2 2" xfId="281"/>
    <cellStyle name="Currency 5 3" xfId="282"/>
    <cellStyle name="Currency 5 4" xfId="283"/>
    <cellStyle name="Currency 6" xfId="284"/>
    <cellStyle name="Currency 6 2" xfId="285"/>
    <cellStyle name="Currency 6 2 2" xfId="286"/>
    <cellStyle name="Currency 6 3" xfId="287"/>
    <cellStyle name="Currency 7" xfId="288"/>
    <cellStyle name="Currency 7 2" xfId="289"/>
    <cellStyle name="Currency 7 2 2" xfId="290"/>
    <cellStyle name="Currency 7 3" xfId="291"/>
    <cellStyle name="Currency 7 3 2" xfId="292"/>
    <cellStyle name="Currency 7 3 2 2" xfId="293"/>
    <cellStyle name="Currency 7 3 3" xfId="294"/>
    <cellStyle name="Currency 7 3 4" xfId="295"/>
    <cellStyle name="Currency 7 4" xfId="296"/>
    <cellStyle name="Currency 8" xfId="297"/>
    <cellStyle name="Currency 8 2" xfId="298"/>
    <cellStyle name="Currency 8 2 2" xfId="299"/>
    <cellStyle name="Currency 8 3" xfId="300"/>
    <cellStyle name="Currency 9" xfId="301"/>
    <cellStyle name="Currency 9 2" xfId="302"/>
    <cellStyle name="Currency 9 2 2" xfId="303"/>
    <cellStyle name="Currency 9 3" xfId="304"/>
    <cellStyle name="Explanatory Text 2" xfId="305"/>
    <cellStyle name="Explanatory Text 2 2" xfId="688"/>
    <cellStyle name="Good 2" xfId="306"/>
    <cellStyle name="Good 2 2" xfId="689"/>
    <cellStyle name="Heading 1 2" xfId="307"/>
    <cellStyle name="Heading 1 2 2" xfId="690"/>
    <cellStyle name="Heading 2 2" xfId="308"/>
    <cellStyle name="Heading 2 2 2" xfId="691"/>
    <cellStyle name="Heading 3 2" xfId="309"/>
    <cellStyle name="Heading 3 2 2" xfId="692"/>
    <cellStyle name="Heading 4 2" xfId="310"/>
    <cellStyle name="Heading 4 2 2" xfId="693"/>
    <cellStyle name="Hyperlink 10" xfId="311"/>
    <cellStyle name="Hyperlink 11" xfId="312"/>
    <cellStyle name="Hyperlink 12" xfId="313"/>
    <cellStyle name="Hyperlink 13" xfId="314"/>
    <cellStyle name="Hyperlink 13 2" xfId="315"/>
    <cellStyle name="Hyperlink 14" xfId="316"/>
    <cellStyle name="Hyperlink 14 2" xfId="317"/>
    <cellStyle name="Hyperlink 15" xfId="318"/>
    <cellStyle name="Hyperlink 15 2" xfId="319"/>
    <cellStyle name="Hyperlink 16" xfId="320"/>
    <cellStyle name="Hyperlink 16 2" xfId="321"/>
    <cellStyle name="Hyperlink 16 3" xfId="322"/>
    <cellStyle name="Hyperlink 16 4" xfId="323"/>
    <cellStyle name="Hyperlink 17" xfId="324"/>
    <cellStyle name="Hyperlink 17 2" xfId="325"/>
    <cellStyle name="Hyperlink 17 3" xfId="326"/>
    <cellStyle name="Hyperlink 17 4" xfId="327"/>
    <cellStyle name="Hyperlink 18" xfId="328"/>
    <cellStyle name="Hyperlink 18 2" xfId="329"/>
    <cellStyle name="Hyperlink 18 3" xfId="330"/>
    <cellStyle name="Hyperlink 18 4" xfId="331"/>
    <cellStyle name="Hyperlink 19" xfId="332"/>
    <cellStyle name="Hyperlink 2" xfId="333"/>
    <cellStyle name="Hyperlink 2 2" xfId="334"/>
    <cellStyle name="Hyperlink 20" xfId="335"/>
    <cellStyle name="Hyperlink 21" xfId="336"/>
    <cellStyle name="Hyperlink 21 2" xfId="337"/>
    <cellStyle name="Hyperlink 22" xfId="338"/>
    <cellStyle name="Hyperlink 22 2" xfId="339"/>
    <cellStyle name="Hyperlink 23" xfId="340"/>
    <cellStyle name="Hyperlink 3" xfId="341"/>
    <cellStyle name="Hyperlink 3 2" xfId="342"/>
    <cellStyle name="Hyperlink 4" xfId="343"/>
    <cellStyle name="Hyperlink 4 2" xfId="344"/>
    <cellStyle name="Hyperlink 5" xfId="345"/>
    <cellStyle name="Hyperlink 5 2" xfId="346"/>
    <cellStyle name="Hyperlink 6" xfId="347"/>
    <cellStyle name="Hyperlink 6 2" xfId="348"/>
    <cellStyle name="Hyperlink 6 3" xfId="349"/>
    <cellStyle name="Hyperlink 6 3 2" xfId="350"/>
    <cellStyle name="Hyperlink 6 3 3" xfId="351"/>
    <cellStyle name="Hyperlink 6 3 4" xfId="352"/>
    <cellStyle name="Hyperlink 7" xfId="353"/>
    <cellStyle name="Hyperlink 8" xfId="354"/>
    <cellStyle name="Hyperlink 9" xfId="355"/>
    <cellStyle name="Input 2" xfId="356"/>
    <cellStyle name="Input 2 2" xfId="694"/>
    <cellStyle name="Linked Cell 2" xfId="357"/>
    <cellStyle name="Linked Cell 2 2" xfId="695"/>
    <cellStyle name="Neutral 2" xfId="358"/>
    <cellStyle name="Neutral 2 2" xfId="696"/>
    <cellStyle name="Normal" xfId="0" builtinId="0"/>
    <cellStyle name="Normal 10" xfId="359"/>
    <cellStyle name="Normal 10 2" xfId="360"/>
    <cellStyle name="Normal 11" xfId="361"/>
    <cellStyle name="Normal 11 2" xfId="362"/>
    <cellStyle name="Normal 12" xfId="363"/>
    <cellStyle name="Normal 13" xfId="364"/>
    <cellStyle name="Normal 14" xfId="365"/>
    <cellStyle name="Normal 15" xfId="366"/>
    <cellStyle name="Normal 16" xfId="367"/>
    <cellStyle name="Normal 16 2" xfId="697"/>
    <cellStyle name="Normal 2" xfId="368"/>
    <cellStyle name="Normal 2 2" xfId="369"/>
    <cellStyle name="Normal 2 2 2" xfId="370"/>
    <cellStyle name="Normal 2 2 2 2" xfId="371"/>
    <cellStyle name="Normal 2 2 2 2 2" xfId="372"/>
    <cellStyle name="Normal 2 2 2 2 2 2" xfId="373"/>
    <cellStyle name="Normal 2 2 2 2 3" xfId="374"/>
    <cellStyle name="Normal 2 2 2 3" xfId="375"/>
    <cellStyle name="Normal 2 2 2 3 2" xfId="376"/>
    <cellStyle name="Normal 2 2 2 3 2 2" xfId="377"/>
    <cellStyle name="Normal 2 2 2 3 3" xfId="378"/>
    <cellStyle name="Normal 2 2 2 4" xfId="379"/>
    <cellStyle name="Normal 2 2 2 4 2" xfId="380"/>
    <cellStyle name="Normal 2 2 2 5" xfId="381"/>
    <cellStyle name="Normal 2 2 2 6" xfId="382"/>
    <cellStyle name="Normal 2 2 3" xfId="383"/>
    <cellStyle name="Normal 2 3" xfId="384"/>
    <cellStyle name="Normal 2 3 2" xfId="385"/>
    <cellStyle name="Normal 2 3 3" xfId="386"/>
    <cellStyle name="Normal 2 3 3 2" xfId="387"/>
    <cellStyle name="Normal 2 3 3 2 2" xfId="388"/>
    <cellStyle name="Normal 2 3 3 3" xfId="389"/>
    <cellStyle name="Normal 2 3 4" xfId="390"/>
    <cellStyle name="Normal 2 3 4 2" xfId="391"/>
    <cellStyle name="Normal 2 3 4 2 2" xfId="392"/>
    <cellStyle name="Normal 2 3 4 3" xfId="393"/>
    <cellStyle name="Normal 2 3 5" xfId="394"/>
    <cellStyle name="Normal 2 3 5 2" xfId="395"/>
    <cellStyle name="Normal 2 3 6" xfId="396"/>
    <cellStyle name="Normal 2 4" xfId="397"/>
    <cellStyle name="Normal 2 4 2" xfId="398"/>
    <cellStyle name="Normal 2 4 3" xfId="399"/>
    <cellStyle name="Normal 2 4 4" xfId="400"/>
    <cellStyle name="Normal 2 5" xfId="401"/>
    <cellStyle name="Normal 2 5 2" xfId="402"/>
    <cellStyle name="Normal 2 6" xfId="403"/>
    <cellStyle name="Normal 3" xfId="404"/>
    <cellStyle name="Normal 3 2" xfId="405"/>
    <cellStyle name="Normal 3 2 2" xfId="406"/>
    <cellStyle name="Normal 3 2 2 2" xfId="407"/>
    <cellStyle name="Normal 3 2 3" xfId="408"/>
    <cellStyle name="Normal 3 2 3 2" xfId="409"/>
    <cellStyle name="Normal 3 2 3 2 2" xfId="410"/>
    <cellStyle name="Normal 3 2 3 3" xfId="411"/>
    <cellStyle name="Normal 3 2 4" xfId="412"/>
    <cellStyle name="Normal 3 2 4 2" xfId="413"/>
    <cellStyle name="Normal 3 2 4 2 2" xfId="414"/>
    <cellStyle name="Normal 3 2 4 3" xfId="415"/>
    <cellStyle name="Normal 3 2 5" xfId="416"/>
    <cellStyle name="Normal 3 2 5 2" xfId="417"/>
    <cellStyle name="Normal 3 2 6" xfId="418"/>
    <cellStyle name="Normal 3 2 7" xfId="419"/>
    <cellStyle name="Normal 3 3" xfId="420"/>
    <cellStyle name="Normal 3 3 2" xfId="421"/>
    <cellStyle name="Normal 3 3 2 2" xfId="422"/>
    <cellStyle name="Normal 3 3 2 3" xfId="423"/>
    <cellStyle name="Normal 3 3 3" xfId="424"/>
    <cellStyle name="Normal 3 3 4" xfId="425"/>
    <cellStyle name="Normal 3 3 5" xfId="426"/>
    <cellStyle name="Normal 3 4" xfId="427"/>
    <cellStyle name="Normal 3 4 2" xfId="428"/>
    <cellStyle name="Normal 3 4 2 2" xfId="429"/>
    <cellStyle name="Normal 3 4 2 2 2" xfId="430"/>
    <cellStyle name="Normal 3 4 2 3" xfId="431"/>
    <cellStyle name="Normal 3 4 3" xfId="432"/>
    <cellStyle name="Normal 3 4 3 2" xfId="433"/>
    <cellStyle name="Normal 3 4 3 2 2" xfId="434"/>
    <cellStyle name="Normal 3 4 3 3" xfId="435"/>
    <cellStyle name="Normal 3 4 4" xfId="436"/>
    <cellStyle name="Normal 3 4 4 2" xfId="437"/>
    <cellStyle name="Normal 3 4 5" xfId="438"/>
    <cellStyle name="Normal 3 5" xfId="439"/>
    <cellStyle name="Normal 3 5 2" xfId="440"/>
    <cellStyle name="Normal 3 5 2 2" xfId="441"/>
    <cellStyle name="Normal 3 5 3" xfId="442"/>
    <cellStyle name="Normal 3 5 4" xfId="698"/>
    <cellStyle name="Normal 3 6" xfId="443"/>
    <cellStyle name="Normal 3 6 2" xfId="444"/>
    <cellStyle name="Normal 3 6 2 2" xfId="445"/>
    <cellStyle name="Normal 3 6 3" xfId="446"/>
    <cellStyle name="Normal 3 7" xfId="447"/>
    <cellStyle name="Normal 3 7 2" xfId="448"/>
    <cellStyle name="Normal 3 8" xfId="449"/>
    <cellStyle name="Normal 3 9" xfId="450"/>
    <cellStyle name="Normal 4" xfId="451"/>
    <cellStyle name="Normal 4 2" xfId="452"/>
    <cellStyle name="Normal 4 2 2" xfId="453"/>
    <cellStyle name="Normal 4 2 2 2" xfId="454"/>
    <cellStyle name="Normal 4 2 2 2 2" xfId="455"/>
    <cellStyle name="Normal 4 2 2 3" xfId="456"/>
    <cellStyle name="Normal 4 2 3" xfId="457"/>
    <cellStyle name="Normal 4 2 3 2" xfId="458"/>
    <cellStyle name="Normal 4 2 3 2 2" xfId="459"/>
    <cellStyle name="Normal 4 2 3 3" xfId="460"/>
    <cellStyle name="Normal 4 2 4" xfId="461"/>
    <cellStyle name="Normal 4 2 4 2" xfId="462"/>
    <cellStyle name="Normal 4 2 5" xfId="463"/>
    <cellStyle name="Normal 4 2 6" xfId="464"/>
    <cellStyle name="Normal 4 3" xfId="465"/>
    <cellStyle name="Normal 4 4" xfId="466"/>
    <cellStyle name="Normal 4 4 2" xfId="467"/>
    <cellStyle name="Normal 5" xfId="468"/>
    <cellStyle name="Normal 5 2" xfId="469"/>
    <cellStyle name="Normal 5 2 2" xfId="470"/>
    <cellStyle name="Normal 5 3" xfId="471"/>
    <cellStyle name="Normal 5 3 2" xfId="699"/>
    <cellStyle name="Normal 5 4" xfId="700"/>
    <cellStyle name="Normal 6" xfId="472"/>
    <cellStyle name="Normal 6 2" xfId="473"/>
    <cellStyle name="Normal 6 2 2" xfId="474"/>
    <cellStyle name="Normal 6 3" xfId="475"/>
    <cellStyle name="Normal 6 4" xfId="476"/>
    <cellStyle name="Normal 7" xfId="477"/>
    <cellStyle name="Normal 7 2" xfId="478"/>
    <cellStyle name="Normal 7 3" xfId="479"/>
    <cellStyle name="Normal 8" xfId="480"/>
    <cellStyle name="Normal 8 2" xfId="481"/>
    <cellStyle name="Normal 9" xfId="482"/>
    <cellStyle name="Normal 9 2" xfId="483"/>
    <cellStyle name="Normal 9 2 2" xfId="484"/>
    <cellStyle name="Normal 9 3" xfId="485"/>
    <cellStyle name="Note 2" xfId="486"/>
    <cellStyle name="Note 2 2" xfId="487"/>
    <cellStyle name="Note 3" xfId="488"/>
    <cellStyle name="Note 3 2" xfId="489"/>
    <cellStyle name="Note 3 3" xfId="490"/>
    <cellStyle name="Note 4" xfId="491"/>
    <cellStyle name="Note 4 2" xfId="492"/>
    <cellStyle name="Note 4 3" xfId="493"/>
    <cellStyle name="Note 5" xfId="494"/>
    <cellStyle name="Note 5 2" xfId="495"/>
    <cellStyle name="Note 6" xfId="496"/>
    <cellStyle name="Note 7" xfId="497"/>
    <cellStyle name="Output 2" xfId="498"/>
    <cellStyle name="Output 2 2" xfId="701"/>
    <cellStyle name="Percent 10" xfId="499"/>
    <cellStyle name="Percent 10 2" xfId="500"/>
    <cellStyle name="Percent 10 2 2" xfId="501"/>
    <cellStyle name="Percent 10 3" xfId="502"/>
    <cellStyle name="Percent 10 4" xfId="503"/>
    <cellStyle name="Percent 11" xfId="504"/>
    <cellStyle name="Percent 11 2" xfId="505"/>
    <cellStyle name="Percent 11 2 2" xfId="506"/>
    <cellStyle name="Percent 11 2 2 2" xfId="507"/>
    <cellStyle name="Percent 11 2 3" xfId="508"/>
    <cellStyle name="Percent 11 3" xfId="509"/>
    <cellStyle name="Percent 11 3 2" xfId="510"/>
    <cellStyle name="Percent 11 4" xfId="511"/>
    <cellStyle name="Percent 12" xfId="512"/>
    <cellStyle name="Percent 12 2" xfId="513"/>
    <cellStyle name="Percent 12 2 2" xfId="514"/>
    <cellStyle name="Percent 12 3" xfId="515"/>
    <cellStyle name="Percent 13" xfId="516"/>
    <cellStyle name="Percent 13 2" xfId="517"/>
    <cellStyle name="Percent 13 2 2" xfId="518"/>
    <cellStyle name="Percent 13 3" xfId="519"/>
    <cellStyle name="Percent 14" xfId="520"/>
    <cellStyle name="Percent 14 2" xfId="521"/>
    <cellStyle name="Percent 14 2 2" xfId="522"/>
    <cellStyle name="Percent 14 3" xfId="523"/>
    <cellStyle name="Percent 15" xfId="524"/>
    <cellStyle name="Percent 15 2" xfId="525"/>
    <cellStyle name="Percent 16" xfId="526"/>
    <cellStyle name="Percent 16 2" xfId="527"/>
    <cellStyle name="Percent 16 2 2" xfId="528"/>
    <cellStyle name="Percent 16 3" xfId="529"/>
    <cellStyle name="Percent 17" xfId="530"/>
    <cellStyle name="Percent 17 2" xfId="531"/>
    <cellStyle name="Percent 17 2 2" xfId="532"/>
    <cellStyle name="Percent 17 2 2 2" xfId="533"/>
    <cellStyle name="Percent 17 2 3" xfId="534"/>
    <cellStyle name="Percent 17 2 4" xfId="535"/>
    <cellStyle name="Percent 17 3" xfId="536"/>
    <cellStyle name="Percent 17 3 2" xfId="537"/>
    <cellStyle name="Percent 17 3 2 2" xfId="538"/>
    <cellStyle name="Percent 17 3 3" xfId="539"/>
    <cellStyle name="Percent 17 3 4" xfId="540"/>
    <cellStyle name="Percent 17 4" xfId="541"/>
    <cellStyle name="Percent 17 4 2" xfId="542"/>
    <cellStyle name="Percent 17 5" xfId="543"/>
    <cellStyle name="Percent 17 5 2" xfId="544"/>
    <cellStyle name="Percent 17 5 2 2" xfId="545"/>
    <cellStyle name="Percent 17 5 3" xfId="546"/>
    <cellStyle name="Percent 17 5 4" xfId="547"/>
    <cellStyle name="Percent 17 6" xfId="548"/>
    <cellStyle name="Percent 18" xfId="549"/>
    <cellStyle name="Percent 18 2" xfId="550"/>
    <cellStyle name="Percent 19" xfId="551"/>
    <cellStyle name="Percent 19 2" xfId="552"/>
    <cellStyle name="Percent 2" xfId="553"/>
    <cellStyle name="Percent 2 2" xfId="554"/>
    <cellStyle name="Percent 2 2 2" xfId="555"/>
    <cellStyle name="Percent 2 2 2 2" xfId="556"/>
    <cellStyle name="Percent 2 2 3" xfId="557"/>
    <cellStyle name="Percent 2 3" xfId="558"/>
    <cellStyle name="Percent 2 3 2" xfId="702"/>
    <cellStyle name="Percent 2 3 3" xfId="703"/>
    <cellStyle name="Percent 2 4" xfId="559"/>
    <cellStyle name="Percent 2 5" xfId="560"/>
    <cellStyle name="Percent 2 5 2" xfId="561"/>
    <cellStyle name="Percent 2 6" xfId="562"/>
    <cellStyle name="Percent 20" xfId="563"/>
    <cellStyle name="Percent 20 2" xfId="564"/>
    <cellStyle name="Percent 20 2 2" xfId="565"/>
    <cellStyle name="Percent 20 3" xfId="566"/>
    <cellStyle name="Percent 20 4" xfId="567"/>
    <cellStyle name="Percent 21" xfId="568"/>
    <cellStyle name="Percent 21 2" xfId="569"/>
    <cellStyle name="Percent 21 3" xfId="570"/>
    <cellStyle name="Percent 22" xfId="571"/>
    <cellStyle name="Percent 22 2" xfId="572"/>
    <cellStyle name="Percent 22 3" xfId="573"/>
    <cellStyle name="Percent 22 4" xfId="574"/>
    <cellStyle name="Percent 23" xfId="575"/>
    <cellStyle name="Percent 23 2" xfId="576"/>
    <cellStyle name="Percent 23 3" xfId="577"/>
    <cellStyle name="Percent 24" xfId="578"/>
    <cellStyle name="Percent 25" xfId="579"/>
    <cellStyle name="Percent 26" xfId="580"/>
    <cellStyle name="Percent 27" xfId="581"/>
    <cellStyle name="Percent 28" xfId="582"/>
    <cellStyle name="Percent 29" xfId="583"/>
    <cellStyle name="Percent 3" xfId="584"/>
    <cellStyle name="Percent 3 2" xfId="585"/>
    <cellStyle name="Percent 3 2 2" xfId="586"/>
    <cellStyle name="Percent 3 2 3" xfId="587"/>
    <cellStyle name="Percent 3 3" xfId="588"/>
    <cellStyle name="Percent 3 3 2" xfId="589"/>
    <cellStyle name="Percent 3 3 3" xfId="590"/>
    <cellStyle name="Percent 3 4" xfId="591"/>
    <cellStyle name="Percent 4" xfId="592"/>
    <cellStyle name="Percent 4 2" xfId="593"/>
    <cellStyle name="Percent 4 2 2" xfId="594"/>
    <cellStyle name="Percent 4 3" xfId="595"/>
    <cellStyle name="Percent 4 3 2" xfId="596"/>
    <cellStyle name="Percent 4 3 3" xfId="597"/>
    <cellStyle name="Percent 4 4" xfId="598"/>
    <cellStyle name="Percent 5" xfId="599"/>
    <cellStyle name="Percent 5 2" xfId="600"/>
    <cellStyle name="Percent 5 2 2" xfId="601"/>
    <cellStyle name="Percent 5 2 3" xfId="602"/>
    <cellStyle name="Percent 5 3" xfId="603"/>
    <cellStyle name="Percent 5 3 2" xfId="604"/>
    <cellStyle name="Percent 5 3 2 2" xfId="605"/>
    <cellStyle name="Percent 5 3 3" xfId="606"/>
    <cellStyle name="Percent 5 3 4" xfId="607"/>
    <cellStyle name="Percent 5 4" xfId="608"/>
    <cellStyle name="Percent 5 4 2" xfId="609"/>
    <cellStyle name="Percent 5 4 2 2" xfId="610"/>
    <cellStyle name="Percent 5 4 3" xfId="611"/>
    <cellStyle name="Percent 5 5" xfId="612"/>
    <cellStyle name="Percent 5 5 2" xfId="613"/>
    <cellStyle name="Percent 5 6" xfId="614"/>
    <cellStyle name="Percent 6" xfId="615"/>
    <cellStyle name="Percent 6 2" xfId="616"/>
    <cellStyle name="Percent 6 2 2" xfId="617"/>
    <cellStyle name="Percent 6 3" xfId="618"/>
    <cellStyle name="Percent 6 3 2" xfId="619"/>
    <cellStyle name="Percent 6 4" xfId="620"/>
    <cellStyle name="Percent 6 4 2" xfId="621"/>
    <cellStyle name="Percent 7" xfId="622"/>
    <cellStyle name="Percent 7 2" xfId="623"/>
    <cellStyle name="Percent 7 2 2" xfId="624"/>
    <cellStyle name="Percent 7 3" xfId="625"/>
    <cellStyle name="Percent 7 3 2" xfId="626"/>
    <cellStyle name="Percent 7 3 2 2" xfId="627"/>
    <cellStyle name="Percent 7 3 3" xfId="628"/>
    <cellStyle name="Percent 7 3 4" xfId="629"/>
    <cellStyle name="Percent 7 4" xfId="630"/>
    <cellStyle name="Percent 8" xfId="631"/>
    <cellStyle name="Percent 8 2" xfId="632"/>
    <cellStyle name="Percent 8 2 2" xfId="633"/>
    <cellStyle name="Percent 8 2 3" xfId="634"/>
    <cellStyle name="Percent 8 3" xfId="635"/>
    <cellStyle name="Percent 9" xfId="636"/>
    <cellStyle name="Percent 9 2" xfId="637"/>
    <cellStyle name="Percent 9 2 2" xfId="638"/>
    <cellStyle name="Percent 9 3" xfId="639"/>
    <cellStyle name="Percent 9 4" xfId="640"/>
    <cellStyle name="Percent 9 5" xfId="641"/>
    <cellStyle name="Title 2" xfId="642"/>
    <cellStyle name="Title 2 2" xfId="704"/>
    <cellStyle name="Total 2" xfId="643"/>
    <cellStyle name="Total 2 2" xfId="705"/>
    <cellStyle name="Warning Text 2" xfId="644"/>
    <cellStyle name="Warning Text 2 2" xfId="70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M80"/>
  <sheetViews>
    <sheetView workbookViewId="0">
      <pane ySplit="1" topLeftCell="A14" activePane="bottomLeft" state="frozen"/>
      <selection activeCell="P20" sqref="P20"/>
      <selection pane="bottomLeft" activeCell="P20" sqref="P20"/>
    </sheetView>
  </sheetViews>
  <sheetFormatPr defaultColWidth="9.109375" defaultRowHeight="14.4" x14ac:dyDescent="0.3"/>
  <cols>
    <col min="1" max="1" width="43.109375" style="21" customWidth="1"/>
    <col min="2" max="2" width="20" customWidth="1"/>
    <col min="13" max="16384" width="9.109375" style="22"/>
  </cols>
  <sheetData>
    <row r="1" spans="1:13" ht="14.4" customHeight="1" x14ac:dyDescent="0.25">
      <c r="A1" s="1" t="s">
        <v>0</v>
      </c>
      <c r="B1" s="2" t="s">
        <v>1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421">
        <v>2018</v>
      </c>
    </row>
    <row r="2" spans="1:13" x14ac:dyDescent="0.3">
      <c r="A2" s="498" t="s">
        <v>2</v>
      </c>
      <c r="B2" s="4" t="s">
        <v>3</v>
      </c>
      <c r="C2" s="5">
        <v>223.3</v>
      </c>
      <c r="D2" s="5">
        <v>230.3</v>
      </c>
      <c r="E2" s="5">
        <v>230.3</v>
      </c>
      <c r="F2" s="5">
        <v>230.3</v>
      </c>
      <c r="G2" s="5">
        <v>230.3</v>
      </c>
      <c r="H2" s="5">
        <v>230.3</v>
      </c>
      <c r="I2" s="5">
        <v>230.3</v>
      </c>
      <c r="J2" s="5">
        <v>230.3</v>
      </c>
      <c r="K2" s="5">
        <v>233.3</v>
      </c>
      <c r="L2" s="5">
        <v>238.3</v>
      </c>
      <c r="M2" s="422">
        <v>243.3</v>
      </c>
    </row>
    <row r="3" spans="1:13" x14ac:dyDescent="0.3">
      <c r="A3" s="499"/>
      <c r="B3" s="4" t="s">
        <v>4</v>
      </c>
      <c r="C3" s="5">
        <v>148.80000000000001</v>
      </c>
      <c r="D3" s="5">
        <v>153.5</v>
      </c>
      <c r="E3" s="5">
        <v>153.5</v>
      </c>
      <c r="F3" s="5">
        <v>153.5</v>
      </c>
      <c r="G3" s="5">
        <v>153.5</v>
      </c>
      <c r="H3" s="5">
        <v>153.5</v>
      </c>
      <c r="I3" s="5">
        <v>153.5</v>
      </c>
      <c r="J3" s="5">
        <v>153.5</v>
      </c>
      <c r="K3" s="5">
        <v>155.5</v>
      </c>
      <c r="L3" s="5">
        <v>158.80000000000001</v>
      </c>
      <c r="M3" s="422">
        <v>162.1</v>
      </c>
    </row>
    <row r="4" spans="1:13" x14ac:dyDescent="0.3">
      <c r="A4" s="500"/>
      <c r="B4" s="4" t="s">
        <v>5</v>
      </c>
      <c r="C4" s="5">
        <v>24</v>
      </c>
      <c r="D4" s="5">
        <v>26</v>
      </c>
      <c r="E4" s="5">
        <v>29.8</v>
      </c>
      <c r="F4" s="5">
        <v>29.8</v>
      </c>
      <c r="G4" s="5">
        <v>29.8</v>
      </c>
      <c r="H4" s="5">
        <v>29.8</v>
      </c>
      <c r="I4" s="5">
        <v>29.8</v>
      </c>
      <c r="J4" s="5">
        <v>29.8</v>
      </c>
      <c r="K4" s="5">
        <v>29.8</v>
      </c>
      <c r="L4" s="5">
        <v>29.8</v>
      </c>
      <c r="M4" s="422">
        <v>31.8</v>
      </c>
    </row>
    <row r="5" spans="1:13" x14ac:dyDescent="0.3">
      <c r="A5" s="498" t="s">
        <v>6</v>
      </c>
      <c r="B5" s="4" t="s">
        <v>3</v>
      </c>
      <c r="C5" s="5">
        <v>212</v>
      </c>
      <c r="D5" s="5">
        <v>219</v>
      </c>
      <c r="E5" s="5">
        <v>219</v>
      </c>
      <c r="F5" s="5">
        <v>219</v>
      </c>
      <c r="G5" s="5">
        <v>219</v>
      </c>
      <c r="H5" s="5">
        <v>219</v>
      </c>
      <c r="I5" s="5">
        <v>219</v>
      </c>
      <c r="J5" s="5">
        <v>219</v>
      </c>
      <c r="K5" s="5">
        <v>222</v>
      </c>
      <c r="L5" s="5">
        <v>227</v>
      </c>
      <c r="M5" s="422">
        <v>232</v>
      </c>
    </row>
    <row r="6" spans="1:13" x14ac:dyDescent="0.3">
      <c r="A6" s="499"/>
      <c r="B6" s="4" t="s">
        <v>4</v>
      </c>
      <c r="C6" s="5">
        <v>140.1</v>
      </c>
      <c r="D6" s="5">
        <v>144.69999999999999</v>
      </c>
      <c r="E6" s="5">
        <v>144.69999999999999</v>
      </c>
      <c r="F6" s="5">
        <v>144.69999999999999</v>
      </c>
      <c r="G6" s="5">
        <v>144.69999999999999</v>
      </c>
      <c r="H6" s="5">
        <v>144.69999999999999</v>
      </c>
      <c r="I6" s="5">
        <v>144.69999999999999</v>
      </c>
      <c r="J6" s="5">
        <v>144.69999999999999</v>
      </c>
      <c r="K6" s="5">
        <v>146.69999999999999</v>
      </c>
      <c r="L6" s="5">
        <v>150</v>
      </c>
      <c r="M6" s="422">
        <v>153.30000000000001</v>
      </c>
    </row>
    <row r="7" spans="1:13" x14ac:dyDescent="0.3">
      <c r="A7" s="500"/>
      <c r="B7" s="4" t="s">
        <v>5</v>
      </c>
      <c r="C7" s="5">
        <v>24</v>
      </c>
      <c r="D7" s="5">
        <v>26</v>
      </c>
      <c r="E7" s="5">
        <v>29.8</v>
      </c>
      <c r="F7" s="5">
        <v>29.8</v>
      </c>
      <c r="G7" s="5">
        <v>29.8</v>
      </c>
      <c r="H7" s="5">
        <v>29.8</v>
      </c>
      <c r="I7" s="5">
        <v>29.8</v>
      </c>
      <c r="J7" s="5">
        <v>29.8</v>
      </c>
      <c r="K7" s="5">
        <v>29.8</v>
      </c>
      <c r="L7" s="5">
        <v>29.8</v>
      </c>
      <c r="M7" s="422">
        <v>31.8</v>
      </c>
    </row>
    <row r="8" spans="1:13" x14ac:dyDescent="0.3">
      <c r="A8" s="498" t="s">
        <v>7</v>
      </c>
      <c r="B8" s="4" t="s">
        <v>3</v>
      </c>
      <c r="C8" s="5">
        <v>223.3</v>
      </c>
      <c r="D8" s="5">
        <v>230.3</v>
      </c>
      <c r="E8" s="5">
        <v>230.3</v>
      </c>
      <c r="F8" s="5">
        <v>230.3</v>
      </c>
      <c r="G8" s="5">
        <v>230.3</v>
      </c>
      <c r="H8" s="5">
        <v>230.3</v>
      </c>
      <c r="I8" s="5">
        <v>230.3</v>
      </c>
      <c r="J8" s="5">
        <v>230.3</v>
      </c>
      <c r="K8" s="5">
        <v>233.3</v>
      </c>
      <c r="L8" s="5">
        <v>238.3</v>
      </c>
      <c r="M8" s="430" t="s">
        <v>212</v>
      </c>
    </row>
    <row r="9" spans="1:13" x14ac:dyDescent="0.3">
      <c r="A9" s="499"/>
      <c r="B9" s="4" t="s">
        <v>4</v>
      </c>
      <c r="C9" s="5">
        <v>148.80000000000001</v>
      </c>
      <c r="D9" s="5">
        <v>153.5</v>
      </c>
      <c r="E9" s="5">
        <v>153.5</v>
      </c>
      <c r="F9" s="5">
        <v>153.5</v>
      </c>
      <c r="G9" s="5">
        <v>153.5</v>
      </c>
      <c r="H9" s="5">
        <v>153.5</v>
      </c>
      <c r="I9" s="5">
        <v>153.5</v>
      </c>
      <c r="J9" s="5">
        <v>153.5</v>
      </c>
      <c r="K9" s="5">
        <v>155.5</v>
      </c>
      <c r="L9" s="5">
        <v>158.80000000000001</v>
      </c>
      <c r="M9" s="422"/>
    </row>
    <row r="10" spans="1:13" x14ac:dyDescent="0.3">
      <c r="A10" s="500"/>
      <c r="B10" s="4" t="s">
        <v>5</v>
      </c>
      <c r="C10" s="5">
        <v>24</v>
      </c>
      <c r="D10" s="5">
        <v>26</v>
      </c>
      <c r="E10" s="5">
        <v>29.8</v>
      </c>
      <c r="F10" s="5">
        <v>29.8</v>
      </c>
      <c r="G10" s="5">
        <v>29.8</v>
      </c>
      <c r="H10" s="5">
        <v>29.8</v>
      </c>
      <c r="I10" s="5">
        <v>29.8</v>
      </c>
      <c r="J10" s="5">
        <v>29.8</v>
      </c>
      <c r="K10" s="5">
        <v>29.8</v>
      </c>
      <c r="L10" s="5">
        <v>29.8</v>
      </c>
      <c r="M10" s="422"/>
    </row>
    <row r="11" spans="1:13" x14ac:dyDescent="0.3">
      <c r="A11" s="498" t="s">
        <v>8</v>
      </c>
      <c r="B11" s="4" t="s">
        <v>3</v>
      </c>
      <c r="C11" s="5">
        <v>203.3</v>
      </c>
      <c r="D11" s="5">
        <v>209.8</v>
      </c>
      <c r="E11" s="5">
        <v>201.5</v>
      </c>
      <c r="F11" s="5">
        <v>193.5</v>
      </c>
      <c r="G11" s="5">
        <v>193.5</v>
      </c>
      <c r="H11" s="5">
        <v>193.5</v>
      </c>
      <c r="I11" s="5">
        <v>193.5</v>
      </c>
      <c r="J11" s="5">
        <v>193.5</v>
      </c>
      <c r="K11" s="5">
        <v>193.5</v>
      </c>
      <c r="L11" s="5">
        <v>198.5</v>
      </c>
      <c r="M11" s="422">
        <v>203.5</v>
      </c>
    </row>
    <row r="12" spans="1:13" x14ac:dyDescent="0.3">
      <c r="A12" s="500"/>
      <c r="B12" s="4" t="s">
        <v>5</v>
      </c>
      <c r="C12" s="5">
        <v>24</v>
      </c>
      <c r="D12" s="5">
        <v>26</v>
      </c>
      <c r="E12" s="5">
        <v>29.8</v>
      </c>
      <c r="F12" s="5">
        <v>29.8</v>
      </c>
      <c r="G12" s="5">
        <v>29.8</v>
      </c>
      <c r="H12" s="5">
        <v>29.8</v>
      </c>
      <c r="I12" s="5">
        <v>29.8</v>
      </c>
      <c r="J12" s="5">
        <v>29.8</v>
      </c>
      <c r="K12" s="5">
        <v>29.8</v>
      </c>
      <c r="L12" s="5">
        <v>29.8</v>
      </c>
      <c r="M12" s="431">
        <v>31.8</v>
      </c>
    </row>
    <row r="13" spans="1:13" ht="15" customHeight="1" x14ac:dyDescent="0.3">
      <c r="A13" s="498" t="s">
        <v>9</v>
      </c>
      <c r="B13" s="4" t="s">
        <v>3</v>
      </c>
      <c r="C13" s="5">
        <v>227.7</v>
      </c>
      <c r="D13" s="5">
        <v>234.7</v>
      </c>
      <c r="E13" s="5">
        <v>226.5</v>
      </c>
      <c r="F13" s="5">
        <v>218.5</v>
      </c>
      <c r="G13" s="5">
        <v>218.5</v>
      </c>
      <c r="H13" s="5">
        <v>218.5</v>
      </c>
      <c r="I13" s="5">
        <v>218.5</v>
      </c>
      <c r="J13" s="5">
        <v>218.5</v>
      </c>
      <c r="K13" s="5">
        <v>218.5</v>
      </c>
      <c r="L13" s="5">
        <v>223.5</v>
      </c>
      <c r="M13" s="422">
        <v>228.5</v>
      </c>
    </row>
    <row r="14" spans="1:13" x14ac:dyDescent="0.3">
      <c r="A14" s="500"/>
      <c r="B14" s="4" t="s">
        <v>5</v>
      </c>
      <c r="C14" s="5">
        <v>24</v>
      </c>
      <c r="D14" s="5">
        <v>26</v>
      </c>
      <c r="E14" s="5">
        <v>29.8</v>
      </c>
      <c r="F14" s="5">
        <v>29.8</v>
      </c>
      <c r="G14" s="5">
        <v>29.8</v>
      </c>
      <c r="H14" s="5">
        <v>29.8</v>
      </c>
      <c r="I14" s="5">
        <v>29.8</v>
      </c>
      <c r="J14" s="5">
        <v>29.8</v>
      </c>
      <c r="K14" s="5">
        <v>29.8</v>
      </c>
      <c r="L14" s="5">
        <v>29.8</v>
      </c>
      <c r="M14" s="422">
        <v>31.8</v>
      </c>
    </row>
    <row r="15" spans="1:13" x14ac:dyDescent="0.3">
      <c r="A15" s="492" t="s">
        <v>10</v>
      </c>
      <c r="B15" s="6" t="s">
        <v>3</v>
      </c>
      <c r="C15" s="7">
        <v>197.8</v>
      </c>
      <c r="D15" s="7">
        <v>204.3</v>
      </c>
      <c r="E15" s="7">
        <v>196</v>
      </c>
      <c r="F15" s="7">
        <v>186</v>
      </c>
      <c r="G15" s="7">
        <v>186</v>
      </c>
      <c r="H15" s="7">
        <v>186</v>
      </c>
      <c r="I15" s="7">
        <v>186</v>
      </c>
      <c r="J15" s="7">
        <v>186</v>
      </c>
      <c r="K15" s="7">
        <v>186</v>
      </c>
      <c r="L15" s="7">
        <v>191</v>
      </c>
      <c r="M15" s="423">
        <v>196</v>
      </c>
    </row>
    <row r="16" spans="1:13" x14ac:dyDescent="0.3">
      <c r="A16" s="493"/>
      <c r="B16" s="6" t="s">
        <v>4</v>
      </c>
      <c r="C16" s="7">
        <v>131.30000000000001</v>
      </c>
      <c r="D16" s="7">
        <v>135.6</v>
      </c>
      <c r="E16" s="7">
        <v>130.1</v>
      </c>
      <c r="F16" s="7">
        <v>124.8</v>
      </c>
      <c r="G16" s="7">
        <v>124.8</v>
      </c>
      <c r="H16" s="7">
        <v>124.8</v>
      </c>
      <c r="I16" s="7">
        <v>124.8</v>
      </c>
      <c r="J16" s="7">
        <v>124.8</v>
      </c>
      <c r="K16" s="7">
        <v>124.8</v>
      </c>
      <c r="L16" s="7">
        <v>128.1</v>
      </c>
      <c r="M16" s="423">
        <v>131.4</v>
      </c>
    </row>
    <row r="17" spans="1:13" x14ac:dyDescent="0.3">
      <c r="A17" s="494"/>
      <c r="B17" s="6" t="s">
        <v>5</v>
      </c>
      <c r="C17" s="7">
        <v>24</v>
      </c>
      <c r="D17" s="7">
        <v>26</v>
      </c>
      <c r="E17" s="7">
        <v>29.8</v>
      </c>
      <c r="F17" s="7">
        <v>29.8</v>
      </c>
      <c r="G17" s="7">
        <v>29.8</v>
      </c>
      <c r="H17" s="7">
        <v>29.8</v>
      </c>
      <c r="I17" s="7">
        <v>29.8</v>
      </c>
      <c r="J17" s="7">
        <v>29.8</v>
      </c>
      <c r="K17" s="7">
        <v>29.8</v>
      </c>
      <c r="L17" s="7">
        <v>29.8</v>
      </c>
      <c r="M17" s="423">
        <v>31.8</v>
      </c>
    </row>
    <row r="18" spans="1:13" x14ac:dyDescent="0.3">
      <c r="A18" s="492" t="s">
        <v>11</v>
      </c>
      <c r="B18" s="6" t="s">
        <v>3</v>
      </c>
      <c r="C18" s="7">
        <v>197.8</v>
      </c>
      <c r="D18" s="7">
        <v>204.3</v>
      </c>
      <c r="E18" s="7">
        <v>196</v>
      </c>
      <c r="F18" s="7">
        <v>186</v>
      </c>
      <c r="G18" s="7">
        <v>186</v>
      </c>
      <c r="H18" s="7">
        <v>144</v>
      </c>
      <c r="I18" s="7">
        <v>144</v>
      </c>
      <c r="J18" s="7">
        <v>144</v>
      </c>
      <c r="K18" s="7">
        <v>144</v>
      </c>
      <c r="L18" s="7">
        <v>147.80000000000001</v>
      </c>
      <c r="M18" s="423">
        <v>152.80000000000001</v>
      </c>
    </row>
    <row r="19" spans="1:13" x14ac:dyDescent="0.3">
      <c r="A19" s="493"/>
      <c r="B19" s="6" t="s">
        <v>4</v>
      </c>
      <c r="C19" s="7">
        <v>131.30000000000001</v>
      </c>
      <c r="D19" s="7">
        <v>135.6</v>
      </c>
      <c r="E19" s="7">
        <v>130.1</v>
      </c>
      <c r="F19" s="7">
        <v>124.8</v>
      </c>
      <c r="G19" s="7">
        <v>124.8</v>
      </c>
      <c r="H19" s="7">
        <v>124.8</v>
      </c>
      <c r="I19" s="7">
        <v>124.8</v>
      </c>
      <c r="J19" s="7">
        <v>124.8</v>
      </c>
      <c r="K19" s="7">
        <v>124.8</v>
      </c>
      <c r="L19" s="7">
        <v>128.1</v>
      </c>
      <c r="M19" s="423">
        <v>131.4</v>
      </c>
    </row>
    <row r="20" spans="1:13" x14ac:dyDescent="0.3">
      <c r="A20" s="494"/>
      <c r="B20" s="6" t="s">
        <v>5</v>
      </c>
      <c r="C20" s="7">
        <v>24</v>
      </c>
      <c r="D20" s="7">
        <v>26</v>
      </c>
      <c r="E20" s="7">
        <v>29.8</v>
      </c>
      <c r="F20" s="7">
        <v>29.8</v>
      </c>
      <c r="G20" s="7">
        <v>29.8</v>
      </c>
      <c r="H20" s="7">
        <v>0</v>
      </c>
      <c r="I20" s="7">
        <v>0</v>
      </c>
      <c r="J20" s="7">
        <v>29.8</v>
      </c>
      <c r="K20" s="7">
        <v>29.8</v>
      </c>
      <c r="L20" s="7">
        <v>29.8</v>
      </c>
      <c r="M20" s="423">
        <v>31.8</v>
      </c>
    </row>
    <row r="21" spans="1:13" x14ac:dyDescent="0.3">
      <c r="A21" s="492" t="s">
        <v>12</v>
      </c>
      <c r="B21" s="6" t="s">
        <v>3</v>
      </c>
      <c r="C21" s="7">
        <v>197.8</v>
      </c>
      <c r="D21" s="7">
        <v>204.3</v>
      </c>
      <c r="E21" s="7">
        <v>196</v>
      </c>
      <c r="F21" s="7">
        <v>186</v>
      </c>
      <c r="G21" s="7">
        <v>144</v>
      </c>
      <c r="H21" s="7">
        <v>100</v>
      </c>
      <c r="I21" s="7">
        <v>100</v>
      </c>
      <c r="J21" s="7">
        <v>100</v>
      </c>
      <c r="K21" s="7">
        <v>100</v>
      </c>
      <c r="L21" s="7">
        <v>102.7</v>
      </c>
      <c r="M21" s="423">
        <v>107.7</v>
      </c>
    </row>
    <row r="22" spans="1:13" x14ac:dyDescent="0.3">
      <c r="A22" s="493"/>
      <c r="B22" s="6" t="s">
        <v>4</v>
      </c>
      <c r="C22" s="7">
        <v>131.30000000000001</v>
      </c>
      <c r="D22" s="7">
        <v>135.6</v>
      </c>
      <c r="E22" s="7">
        <v>130.1</v>
      </c>
      <c r="F22" s="7">
        <v>124.8</v>
      </c>
      <c r="G22" s="7">
        <v>124.8</v>
      </c>
      <c r="H22" s="7">
        <v>100</v>
      </c>
      <c r="I22" s="7">
        <v>100</v>
      </c>
      <c r="J22" s="7">
        <v>100</v>
      </c>
      <c r="K22" s="7">
        <v>100</v>
      </c>
      <c r="L22" s="7">
        <v>102.7</v>
      </c>
      <c r="M22" s="423">
        <v>107.7</v>
      </c>
    </row>
    <row r="23" spans="1:13" x14ac:dyDescent="0.3">
      <c r="A23" s="494"/>
      <c r="B23" s="6" t="s">
        <v>5</v>
      </c>
      <c r="C23" s="7">
        <v>24</v>
      </c>
      <c r="D23" s="7">
        <v>26</v>
      </c>
      <c r="E23" s="7">
        <v>29.8</v>
      </c>
      <c r="F23" s="7">
        <v>29.8</v>
      </c>
      <c r="G23" s="7">
        <v>29.8</v>
      </c>
      <c r="H23" s="7">
        <v>0</v>
      </c>
      <c r="I23" s="7">
        <v>0</v>
      </c>
      <c r="J23" s="7">
        <v>29.8</v>
      </c>
      <c r="K23" s="7">
        <v>29.8</v>
      </c>
      <c r="L23" s="7">
        <v>29.8</v>
      </c>
      <c r="M23" s="423"/>
    </row>
    <row r="24" spans="1:13" x14ac:dyDescent="0.3">
      <c r="A24" s="492" t="s">
        <v>13</v>
      </c>
      <c r="B24" s="6" t="s">
        <v>3</v>
      </c>
      <c r="C24" s="7">
        <v>197.8</v>
      </c>
      <c r="D24" s="7">
        <v>204.3</v>
      </c>
      <c r="E24" s="7">
        <v>196</v>
      </c>
      <c r="F24" s="7">
        <v>188</v>
      </c>
      <c r="G24" s="7">
        <v>188</v>
      </c>
      <c r="H24" s="7">
        <v>188</v>
      </c>
      <c r="I24" s="7">
        <v>188</v>
      </c>
      <c r="J24" s="7">
        <v>188</v>
      </c>
      <c r="K24" s="7">
        <v>188</v>
      </c>
      <c r="L24" s="7">
        <v>193</v>
      </c>
      <c r="M24" s="423">
        <v>198</v>
      </c>
    </row>
    <row r="25" spans="1:13" x14ac:dyDescent="0.3">
      <c r="A25" s="494"/>
      <c r="B25" s="6" t="s">
        <v>5</v>
      </c>
      <c r="C25" s="7">
        <v>24</v>
      </c>
      <c r="D25" s="7">
        <v>26</v>
      </c>
      <c r="E25" s="7">
        <v>29.8</v>
      </c>
      <c r="F25" s="7">
        <v>29.8</v>
      </c>
      <c r="G25" s="7">
        <v>29.8</v>
      </c>
      <c r="H25" s="7">
        <v>29.8</v>
      </c>
      <c r="I25" s="7">
        <v>29.8</v>
      </c>
      <c r="J25" s="7">
        <v>29.8</v>
      </c>
      <c r="K25" s="7">
        <v>29.8</v>
      </c>
      <c r="L25" s="7">
        <v>29.8</v>
      </c>
      <c r="M25" s="423">
        <v>31.8</v>
      </c>
    </row>
    <row r="26" spans="1:13" x14ac:dyDescent="0.3">
      <c r="A26" s="492" t="s">
        <v>14</v>
      </c>
      <c r="B26" s="6" t="s">
        <v>3</v>
      </c>
      <c r="C26" s="7">
        <v>203.3</v>
      </c>
      <c r="D26" s="7">
        <v>209.8</v>
      </c>
      <c r="E26" s="7">
        <v>201.5</v>
      </c>
      <c r="F26" s="7">
        <v>193.5</v>
      </c>
      <c r="G26" s="7">
        <v>193.5</v>
      </c>
      <c r="H26" s="7">
        <v>193.5</v>
      </c>
      <c r="I26" s="7">
        <v>193.5</v>
      </c>
      <c r="J26" s="7">
        <v>193.5</v>
      </c>
      <c r="K26" s="7">
        <v>193.5</v>
      </c>
      <c r="L26" s="7">
        <v>198.5</v>
      </c>
      <c r="M26" s="423">
        <v>203.5</v>
      </c>
    </row>
    <row r="27" spans="1:13" x14ac:dyDescent="0.3">
      <c r="A27" s="494"/>
      <c r="B27" s="6" t="s">
        <v>5</v>
      </c>
      <c r="C27" s="7">
        <v>24</v>
      </c>
      <c r="D27" s="7">
        <v>26</v>
      </c>
      <c r="E27" s="7">
        <v>29.8</v>
      </c>
      <c r="F27" s="7">
        <v>29.8</v>
      </c>
      <c r="G27" s="7">
        <v>29.8</v>
      </c>
      <c r="H27" s="7">
        <v>29.8</v>
      </c>
      <c r="I27" s="7">
        <v>29.8</v>
      </c>
      <c r="J27" s="7">
        <v>29.8</v>
      </c>
      <c r="K27" s="7">
        <v>29.8</v>
      </c>
      <c r="L27" s="7">
        <v>29.8</v>
      </c>
      <c r="M27" s="432">
        <v>31.8</v>
      </c>
    </row>
    <row r="28" spans="1:13" x14ac:dyDescent="0.3">
      <c r="A28" s="492" t="s">
        <v>15</v>
      </c>
      <c r="B28" s="6" t="s">
        <v>3</v>
      </c>
      <c r="C28" s="7">
        <v>197.8</v>
      </c>
      <c r="D28" s="7">
        <v>204.3</v>
      </c>
      <c r="E28" s="7">
        <v>196</v>
      </c>
      <c r="F28" s="7">
        <v>188</v>
      </c>
      <c r="G28" s="7">
        <v>188</v>
      </c>
      <c r="H28" s="7">
        <v>188</v>
      </c>
      <c r="I28" s="7">
        <v>188</v>
      </c>
      <c r="J28" s="7">
        <v>188</v>
      </c>
      <c r="K28" s="7">
        <v>188</v>
      </c>
      <c r="L28" s="7">
        <v>193</v>
      </c>
      <c r="M28" s="423">
        <v>198</v>
      </c>
    </row>
    <row r="29" spans="1:13" x14ac:dyDescent="0.3">
      <c r="A29" s="493"/>
      <c r="B29" s="6" t="s">
        <v>4</v>
      </c>
      <c r="C29" s="7">
        <v>131.30000000000001</v>
      </c>
      <c r="D29" s="7">
        <v>135.6</v>
      </c>
      <c r="E29" s="7">
        <v>130.1</v>
      </c>
      <c r="F29" s="7">
        <v>124.8</v>
      </c>
      <c r="G29" s="7">
        <v>124.8</v>
      </c>
      <c r="H29" s="7">
        <v>124.8</v>
      </c>
      <c r="I29" s="7">
        <v>124.8</v>
      </c>
      <c r="J29" s="7">
        <v>124.8</v>
      </c>
      <c r="K29" s="7">
        <v>124.8</v>
      </c>
      <c r="L29" s="7">
        <v>128.1</v>
      </c>
      <c r="M29" s="423">
        <v>131.4</v>
      </c>
    </row>
    <row r="30" spans="1:13" x14ac:dyDescent="0.3">
      <c r="A30" s="494"/>
      <c r="B30" s="6" t="s">
        <v>5</v>
      </c>
      <c r="C30" s="7">
        <v>24</v>
      </c>
      <c r="D30" s="7">
        <v>26</v>
      </c>
      <c r="E30" s="7">
        <v>29.8</v>
      </c>
      <c r="F30" s="7">
        <v>29.8</v>
      </c>
      <c r="G30" s="7">
        <v>29.8</v>
      </c>
      <c r="H30" s="7">
        <v>29.8</v>
      </c>
      <c r="I30" s="7">
        <v>29.8</v>
      </c>
      <c r="J30" s="7">
        <v>29.8</v>
      </c>
      <c r="K30" s="7">
        <v>29.8</v>
      </c>
      <c r="L30" s="7">
        <v>29.8</v>
      </c>
      <c r="M30" s="423">
        <v>31.8</v>
      </c>
    </row>
    <row r="31" spans="1:13" x14ac:dyDescent="0.3">
      <c r="A31" s="492" t="s">
        <v>16</v>
      </c>
      <c r="B31" s="6" t="s">
        <v>3</v>
      </c>
      <c r="C31" s="7">
        <v>197.8</v>
      </c>
      <c r="D31" s="7">
        <v>204.3</v>
      </c>
      <c r="E31" s="7">
        <v>196</v>
      </c>
      <c r="F31" s="7">
        <v>188</v>
      </c>
      <c r="G31" s="7">
        <v>188</v>
      </c>
      <c r="H31" s="7">
        <v>188</v>
      </c>
      <c r="I31" s="7">
        <v>188</v>
      </c>
      <c r="J31" s="7">
        <v>188</v>
      </c>
      <c r="K31" s="7">
        <v>188</v>
      </c>
      <c r="L31" s="7">
        <v>193</v>
      </c>
      <c r="M31" s="423">
        <v>198</v>
      </c>
    </row>
    <row r="32" spans="1:13" x14ac:dyDescent="0.3">
      <c r="A32" s="493"/>
      <c r="B32" s="6" t="s">
        <v>4</v>
      </c>
      <c r="C32" s="7">
        <v>131.30000000000001</v>
      </c>
      <c r="D32" s="7">
        <v>135.6</v>
      </c>
      <c r="E32" s="7">
        <v>130.1</v>
      </c>
      <c r="F32" s="7">
        <v>124.8</v>
      </c>
      <c r="G32" s="7">
        <v>124.8</v>
      </c>
      <c r="H32" s="7">
        <v>124.8</v>
      </c>
      <c r="I32" s="7">
        <v>124.8</v>
      </c>
      <c r="J32" s="7">
        <v>124.8</v>
      </c>
      <c r="K32" s="7">
        <v>124.8</v>
      </c>
      <c r="L32" s="7">
        <v>128.1</v>
      </c>
      <c r="M32" s="423">
        <v>131.4</v>
      </c>
    </row>
    <row r="33" spans="1:13" x14ac:dyDescent="0.3">
      <c r="A33" s="494"/>
      <c r="B33" s="6" t="s">
        <v>5</v>
      </c>
      <c r="C33" s="7">
        <v>24</v>
      </c>
      <c r="D33" s="7">
        <v>26</v>
      </c>
      <c r="E33" s="7">
        <v>29.8</v>
      </c>
      <c r="F33" s="7">
        <v>29.8</v>
      </c>
      <c r="G33" s="7">
        <v>29.8</v>
      </c>
      <c r="H33" s="7">
        <v>29.8</v>
      </c>
      <c r="I33" s="7">
        <v>29.8</v>
      </c>
      <c r="J33" s="7">
        <v>29.8</v>
      </c>
      <c r="K33" s="7">
        <v>29.8</v>
      </c>
      <c r="L33" s="7">
        <v>29.8</v>
      </c>
      <c r="M33" s="423">
        <v>31.8</v>
      </c>
    </row>
    <row r="34" spans="1:13" x14ac:dyDescent="0.3">
      <c r="A34" s="492" t="s">
        <v>17</v>
      </c>
      <c r="B34" s="6" t="s">
        <v>3</v>
      </c>
      <c r="C34" s="7">
        <v>197.8</v>
      </c>
      <c r="D34" s="7">
        <v>204.3</v>
      </c>
      <c r="E34" s="7">
        <v>196</v>
      </c>
      <c r="F34" s="7">
        <v>188</v>
      </c>
      <c r="G34" s="7">
        <v>188</v>
      </c>
      <c r="H34" s="7">
        <v>144</v>
      </c>
      <c r="I34" s="7">
        <v>144</v>
      </c>
      <c r="J34" s="7">
        <v>144</v>
      </c>
      <c r="K34" s="7">
        <v>144</v>
      </c>
      <c r="L34" s="7">
        <v>147.80000000000001</v>
      </c>
      <c r="M34" s="423">
        <v>152.80000000000001</v>
      </c>
    </row>
    <row r="35" spans="1:13" x14ac:dyDescent="0.3">
      <c r="A35" s="493"/>
      <c r="B35" s="6" t="s">
        <v>4</v>
      </c>
      <c r="C35" s="7">
        <v>131.30000000000001</v>
      </c>
      <c r="D35" s="7">
        <v>135.6</v>
      </c>
      <c r="E35" s="7">
        <v>130.1</v>
      </c>
      <c r="F35" s="7">
        <v>124.8</v>
      </c>
      <c r="G35" s="7">
        <v>124.8</v>
      </c>
      <c r="H35" s="7">
        <v>124.8</v>
      </c>
      <c r="I35" s="7">
        <v>124.8</v>
      </c>
      <c r="J35" s="7">
        <v>124.8</v>
      </c>
      <c r="K35" s="7">
        <v>124.8</v>
      </c>
      <c r="L35" s="7">
        <v>128.1</v>
      </c>
      <c r="M35" s="423">
        <v>131.4</v>
      </c>
    </row>
    <row r="36" spans="1:13" x14ac:dyDescent="0.3">
      <c r="A36" s="494"/>
      <c r="B36" s="6" t="s">
        <v>5</v>
      </c>
      <c r="C36" s="7">
        <v>24</v>
      </c>
      <c r="D36" s="7">
        <v>26</v>
      </c>
      <c r="E36" s="7">
        <v>29.8</v>
      </c>
      <c r="F36" s="7">
        <v>29.8</v>
      </c>
      <c r="G36" s="7">
        <v>29.8</v>
      </c>
      <c r="H36" s="7">
        <v>29.8</v>
      </c>
      <c r="I36" s="7">
        <v>29.8</v>
      </c>
      <c r="J36" s="7">
        <v>29.8</v>
      </c>
      <c r="K36" s="7">
        <v>29.8</v>
      </c>
      <c r="L36" s="7">
        <v>29.8</v>
      </c>
      <c r="M36" s="423">
        <v>31.8</v>
      </c>
    </row>
    <row r="37" spans="1:13" x14ac:dyDescent="0.3">
      <c r="A37" s="492" t="s">
        <v>18</v>
      </c>
      <c r="B37" s="6" t="s">
        <v>3</v>
      </c>
      <c r="C37" s="7">
        <v>197.8</v>
      </c>
      <c r="D37" s="7">
        <v>204.3</v>
      </c>
      <c r="E37" s="7">
        <v>196</v>
      </c>
      <c r="F37" s="7">
        <v>188</v>
      </c>
      <c r="G37" s="7">
        <v>188</v>
      </c>
      <c r="H37" s="7">
        <v>100</v>
      </c>
      <c r="I37" s="7">
        <v>100</v>
      </c>
      <c r="J37" s="7">
        <v>100</v>
      </c>
      <c r="K37" s="7">
        <v>100</v>
      </c>
      <c r="L37" s="7">
        <v>102.7</v>
      </c>
      <c r="M37" s="423">
        <v>107.7</v>
      </c>
    </row>
    <row r="38" spans="1:13" x14ac:dyDescent="0.3">
      <c r="A38" s="493"/>
      <c r="B38" s="6" t="s">
        <v>4</v>
      </c>
      <c r="C38" s="7">
        <v>131.30000000000001</v>
      </c>
      <c r="D38" s="7">
        <v>135.6</v>
      </c>
      <c r="E38" s="7">
        <v>130.1</v>
      </c>
      <c r="F38" s="7">
        <v>124.8</v>
      </c>
      <c r="G38" s="7">
        <v>124.8</v>
      </c>
      <c r="H38" s="7">
        <v>100</v>
      </c>
      <c r="I38" s="7">
        <v>100</v>
      </c>
      <c r="J38" s="7">
        <v>100</v>
      </c>
      <c r="K38" s="7">
        <v>100</v>
      </c>
      <c r="L38" s="7">
        <v>102.7</v>
      </c>
      <c r="M38" s="476">
        <v>107.7</v>
      </c>
    </row>
    <row r="39" spans="1:13" x14ac:dyDescent="0.3">
      <c r="A39" s="494"/>
      <c r="B39" s="6" t="s">
        <v>5</v>
      </c>
      <c r="C39" s="7">
        <v>24</v>
      </c>
      <c r="D39" s="7">
        <v>26</v>
      </c>
      <c r="E39" s="7">
        <v>29.8</v>
      </c>
      <c r="F39" s="7">
        <v>29.8</v>
      </c>
      <c r="G39" s="7">
        <v>29.8</v>
      </c>
      <c r="H39" s="7">
        <v>29.8</v>
      </c>
      <c r="I39" s="7">
        <v>29.8</v>
      </c>
      <c r="J39" s="7">
        <v>29.8</v>
      </c>
      <c r="K39" s="7">
        <v>29.8</v>
      </c>
      <c r="L39" s="7">
        <v>29.8</v>
      </c>
      <c r="M39" s="477"/>
    </row>
    <row r="40" spans="1:13" x14ac:dyDescent="0.3">
      <c r="A40" s="492" t="s">
        <v>19</v>
      </c>
      <c r="B40" s="6" t="s">
        <v>3</v>
      </c>
      <c r="C40" s="7">
        <v>197.8</v>
      </c>
      <c r="D40" s="7">
        <v>204.3</v>
      </c>
      <c r="E40" s="7">
        <v>196</v>
      </c>
      <c r="F40" s="7">
        <v>188</v>
      </c>
      <c r="G40" s="7">
        <v>188</v>
      </c>
      <c r="H40" s="7">
        <v>188</v>
      </c>
      <c r="I40" s="7">
        <v>188</v>
      </c>
      <c r="J40" s="7">
        <v>188</v>
      </c>
      <c r="K40" s="7">
        <v>188</v>
      </c>
      <c r="L40" s="7">
        <v>193</v>
      </c>
      <c r="M40" s="423">
        <v>198</v>
      </c>
    </row>
    <row r="41" spans="1:13" x14ac:dyDescent="0.3">
      <c r="A41" s="493"/>
      <c r="B41" s="6" t="s">
        <v>4</v>
      </c>
      <c r="C41" s="7">
        <v>131.30000000000001</v>
      </c>
      <c r="D41" s="7">
        <v>135.6</v>
      </c>
      <c r="E41" s="7">
        <v>130.1</v>
      </c>
      <c r="F41" s="7">
        <v>124.8</v>
      </c>
      <c r="G41" s="7">
        <v>124.8</v>
      </c>
      <c r="H41" s="7">
        <v>124.8</v>
      </c>
      <c r="I41" s="7">
        <v>124.8</v>
      </c>
      <c r="J41" s="7">
        <v>124.8</v>
      </c>
      <c r="K41" s="7">
        <v>124.8</v>
      </c>
      <c r="L41" s="7">
        <v>128.1</v>
      </c>
      <c r="M41" s="423">
        <v>131.4</v>
      </c>
    </row>
    <row r="42" spans="1:13" x14ac:dyDescent="0.3">
      <c r="A42" s="494"/>
      <c r="B42" s="6" t="s">
        <v>5</v>
      </c>
      <c r="C42" s="7">
        <v>24</v>
      </c>
      <c r="D42" s="7">
        <v>26</v>
      </c>
      <c r="E42" s="7">
        <v>29.8</v>
      </c>
      <c r="F42" s="7">
        <v>29.8</v>
      </c>
      <c r="G42" s="7">
        <v>29.8</v>
      </c>
      <c r="H42" s="7">
        <v>29.8</v>
      </c>
      <c r="I42" s="7">
        <v>29.8</v>
      </c>
      <c r="J42" s="7">
        <v>29.8</v>
      </c>
      <c r="K42" s="7">
        <v>29.8</v>
      </c>
      <c r="L42" s="7">
        <v>29.8</v>
      </c>
      <c r="M42" s="423">
        <v>31.8</v>
      </c>
    </row>
    <row r="43" spans="1:13" x14ac:dyDescent="0.3">
      <c r="A43" s="492" t="s">
        <v>20</v>
      </c>
      <c r="B43" s="6" t="s">
        <v>3</v>
      </c>
      <c r="C43" s="7">
        <v>197.8</v>
      </c>
      <c r="D43" s="7">
        <v>204.3</v>
      </c>
      <c r="E43" s="7">
        <v>196</v>
      </c>
      <c r="F43" s="7">
        <v>188</v>
      </c>
      <c r="G43" s="7">
        <v>188</v>
      </c>
      <c r="H43" s="7">
        <v>188</v>
      </c>
      <c r="I43" s="7">
        <v>188</v>
      </c>
      <c r="J43" s="7">
        <v>188</v>
      </c>
      <c r="K43" s="7">
        <v>188</v>
      </c>
      <c r="L43" s="7">
        <v>193</v>
      </c>
      <c r="M43" s="423">
        <v>198</v>
      </c>
    </row>
    <row r="44" spans="1:13" x14ac:dyDescent="0.3">
      <c r="A44" s="494"/>
      <c r="B44" s="6" t="s">
        <v>5</v>
      </c>
      <c r="C44" s="7">
        <v>24</v>
      </c>
      <c r="D44" s="7">
        <v>26</v>
      </c>
      <c r="E44" s="7">
        <v>29.8</v>
      </c>
      <c r="F44" s="7">
        <v>29.8</v>
      </c>
      <c r="G44" s="7">
        <v>29.8</v>
      </c>
      <c r="H44" s="7">
        <v>29.8</v>
      </c>
      <c r="I44" s="7">
        <v>29.8</v>
      </c>
      <c r="J44" s="7">
        <v>29.8</v>
      </c>
      <c r="K44" s="7">
        <v>29.8</v>
      </c>
      <c r="L44" s="7">
        <v>29.8</v>
      </c>
      <c r="M44" s="423">
        <v>31.8</v>
      </c>
    </row>
    <row r="45" spans="1:13" x14ac:dyDescent="0.3">
      <c r="A45" s="492" t="s">
        <v>21</v>
      </c>
      <c r="B45" s="6" t="s">
        <v>3</v>
      </c>
      <c r="C45" s="7">
        <v>197.8</v>
      </c>
      <c r="D45" s="7">
        <v>204.3</v>
      </c>
      <c r="E45" s="7">
        <v>196</v>
      </c>
      <c r="F45" s="7">
        <v>188</v>
      </c>
      <c r="G45" s="7">
        <v>188</v>
      </c>
      <c r="H45" s="7">
        <v>188</v>
      </c>
      <c r="I45" s="7">
        <v>188</v>
      </c>
      <c r="J45" s="7">
        <v>188</v>
      </c>
      <c r="K45" s="7">
        <v>188</v>
      </c>
      <c r="L45" s="7">
        <v>193</v>
      </c>
      <c r="M45" s="423">
        <v>198</v>
      </c>
    </row>
    <row r="46" spans="1:13" x14ac:dyDescent="0.3">
      <c r="A46" s="493"/>
      <c r="B46" s="6" t="s">
        <v>4</v>
      </c>
      <c r="C46" s="7">
        <v>131.30000000000001</v>
      </c>
      <c r="D46" s="7">
        <v>135.6</v>
      </c>
      <c r="E46" s="7">
        <v>130.1</v>
      </c>
      <c r="F46" s="7">
        <v>124.8</v>
      </c>
      <c r="G46" s="7">
        <v>124.8</v>
      </c>
      <c r="H46" s="7">
        <v>124.8</v>
      </c>
      <c r="I46" s="7">
        <v>124.8</v>
      </c>
      <c r="J46" s="7">
        <v>124.8</v>
      </c>
      <c r="K46" s="7">
        <v>124.8</v>
      </c>
      <c r="L46" s="7">
        <v>128.1</v>
      </c>
      <c r="M46" s="423">
        <v>131.4</v>
      </c>
    </row>
    <row r="47" spans="1:13" x14ac:dyDescent="0.3">
      <c r="A47" s="494"/>
      <c r="B47" s="6" t="s">
        <v>5</v>
      </c>
      <c r="C47" s="7">
        <v>24</v>
      </c>
      <c r="D47" s="7">
        <v>26</v>
      </c>
      <c r="E47" s="7">
        <v>29.8</v>
      </c>
      <c r="F47" s="7">
        <v>29.8</v>
      </c>
      <c r="G47" s="7">
        <v>29.8</v>
      </c>
      <c r="H47" s="7">
        <v>29.8</v>
      </c>
      <c r="I47" s="7">
        <v>29.8</v>
      </c>
      <c r="J47" s="7">
        <v>29.8</v>
      </c>
      <c r="K47" s="7">
        <v>29.8</v>
      </c>
      <c r="L47" s="7">
        <v>29.8</v>
      </c>
      <c r="M47" s="423">
        <v>31.8</v>
      </c>
    </row>
    <row r="48" spans="1:13" ht="15" customHeight="1" x14ac:dyDescent="0.3">
      <c r="A48" s="492" t="s">
        <v>22</v>
      </c>
      <c r="B48" s="6" t="s">
        <v>3</v>
      </c>
      <c r="C48" s="7">
        <v>197.8</v>
      </c>
      <c r="D48" s="7">
        <v>204.3</v>
      </c>
      <c r="E48" s="7">
        <v>196</v>
      </c>
      <c r="F48" s="7">
        <v>188</v>
      </c>
      <c r="G48" s="7">
        <v>188</v>
      </c>
      <c r="H48" s="7">
        <v>188</v>
      </c>
      <c r="I48" s="7">
        <v>188</v>
      </c>
      <c r="J48" s="7">
        <v>188</v>
      </c>
      <c r="K48" s="7">
        <v>188</v>
      </c>
      <c r="L48" s="7">
        <v>193</v>
      </c>
      <c r="M48" s="476">
        <v>198</v>
      </c>
    </row>
    <row r="49" spans="1:13" x14ac:dyDescent="0.3">
      <c r="A49" s="494"/>
      <c r="B49" s="6" t="s">
        <v>5</v>
      </c>
      <c r="C49" s="7">
        <v>24</v>
      </c>
      <c r="D49" s="7">
        <v>26</v>
      </c>
      <c r="E49" s="7">
        <v>29.8</v>
      </c>
      <c r="F49" s="7">
        <v>29.8</v>
      </c>
      <c r="G49" s="7">
        <v>29.8</v>
      </c>
      <c r="H49" s="7">
        <v>29.8</v>
      </c>
      <c r="I49" s="7">
        <v>29.8</v>
      </c>
      <c r="J49" s="7">
        <v>29.8</v>
      </c>
      <c r="K49" s="7">
        <v>29.8</v>
      </c>
      <c r="L49" s="7">
        <v>29.8</v>
      </c>
      <c r="M49" s="477"/>
    </row>
    <row r="50" spans="1:13" x14ac:dyDescent="0.3">
      <c r="A50" s="495" t="s">
        <v>23</v>
      </c>
      <c r="B50" s="8" t="s">
        <v>3</v>
      </c>
      <c r="C50" s="9">
        <v>0</v>
      </c>
      <c r="D50" s="9">
        <v>0</v>
      </c>
      <c r="E50" s="9">
        <v>0</v>
      </c>
      <c r="F50" s="9">
        <v>0</v>
      </c>
      <c r="G50" s="9">
        <v>0</v>
      </c>
      <c r="H50" s="9">
        <v>208</v>
      </c>
      <c r="I50" s="9">
        <v>208</v>
      </c>
      <c r="J50" s="9">
        <v>208</v>
      </c>
      <c r="K50" s="9">
        <v>210.5</v>
      </c>
      <c r="L50" s="9">
        <v>215.5</v>
      </c>
      <c r="M50" s="424">
        <v>220.5</v>
      </c>
    </row>
    <row r="51" spans="1:13" x14ac:dyDescent="0.3">
      <c r="A51" s="496"/>
      <c r="B51" s="8" t="s">
        <v>4</v>
      </c>
      <c r="C51" s="9">
        <v>0</v>
      </c>
      <c r="D51" s="9">
        <v>0</v>
      </c>
      <c r="E51" s="9">
        <v>0</v>
      </c>
      <c r="F51" s="9">
        <v>0</v>
      </c>
      <c r="G51" s="9">
        <v>0</v>
      </c>
      <c r="H51" s="9">
        <v>124.8</v>
      </c>
      <c r="I51" s="9">
        <v>124.8</v>
      </c>
      <c r="J51" s="9">
        <v>124.8</v>
      </c>
      <c r="K51" s="9">
        <v>124.8</v>
      </c>
      <c r="L51" s="9">
        <v>128.1</v>
      </c>
      <c r="M51" s="424">
        <v>131.4</v>
      </c>
    </row>
    <row r="52" spans="1:13" x14ac:dyDescent="0.3">
      <c r="A52" s="497"/>
      <c r="B52" s="8" t="s">
        <v>5</v>
      </c>
      <c r="C52" s="9">
        <v>0</v>
      </c>
      <c r="D52" s="9">
        <v>0</v>
      </c>
      <c r="E52" s="9">
        <v>0</v>
      </c>
      <c r="F52" s="9">
        <v>0</v>
      </c>
      <c r="G52" s="9">
        <v>0</v>
      </c>
      <c r="H52" s="9">
        <v>29.8</v>
      </c>
      <c r="I52" s="9">
        <v>29.8</v>
      </c>
      <c r="J52" s="9">
        <v>29.8</v>
      </c>
      <c r="K52" s="9">
        <v>29.8</v>
      </c>
      <c r="L52" s="9">
        <v>29.8</v>
      </c>
      <c r="M52" s="424">
        <v>31.8</v>
      </c>
    </row>
    <row r="53" spans="1:13" x14ac:dyDescent="0.3">
      <c r="A53" s="495" t="s">
        <v>24</v>
      </c>
      <c r="B53" s="8" t="s">
        <v>3</v>
      </c>
      <c r="C53" s="9">
        <v>0</v>
      </c>
      <c r="D53" s="9">
        <v>0</v>
      </c>
      <c r="E53" s="9">
        <v>0</v>
      </c>
      <c r="F53" s="9">
        <v>0</v>
      </c>
      <c r="G53" s="9">
        <v>208</v>
      </c>
      <c r="H53" s="9">
        <v>208</v>
      </c>
      <c r="I53" s="9">
        <v>208</v>
      </c>
      <c r="J53" s="9">
        <v>208</v>
      </c>
      <c r="K53" s="9">
        <v>210.5</v>
      </c>
      <c r="L53" s="9">
        <v>215.5</v>
      </c>
      <c r="M53" s="424">
        <v>220.5</v>
      </c>
    </row>
    <row r="54" spans="1:13" x14ac:dyDescent="0.3">
      <c r="A54" s="496"/>
      <c r="B54" s="8" t="s">
        <v>4</v>
      </c>
      <c r="C54" s="9">
        <v>0</v>
      </c>
      <c r="D54" s="9">
        <v>0</v>
      </c>
      <c r="E54" s="9">
        <v>0</v>
      </c>
      <c r="F54" s="9">
        <v>0</v>
      </c>
      <c r="G54" s="9">
        <v>124.8</v>
      </c>
      <c r="H54" s="9">
        <v>124.8</v>
      </c>
      <c r="I54" s="9">
        <v>124.8</v>
      </c>
      <c r="J54" s="9">
        <v>124.8</v>
      </c>
      <c r="K54" s="9">
        <v>124.8</v>
      </c>
      <c r="L54" s="9">
        <v>128.1</v>
      </c>
      <c r="M54" s="424">
        <v>131.4</v>
      </c>
    </row>
    <row r="55" spans="1:13" x14ac:dyDescent="0.3">
      <c r="A55" s="497"/>
      <c r="B55" s="8" t="s">
        <v>5</v>
      </c>
      <c r="C55" s="9">
        <v>0</v>
      </c>
      <c r="D55" s="9">
        <v>0</v>
      </c>
      <c r="E55" s="9">
        <v>0</v>
      </c>
      <c r="F55" s="9">
        <v>0</v>
      </c>
      <c r="G55" s="9">
        <v>29.8</v>
      </c>
      <c r="H55" s="9">
        <v>29.8</v>
      </c>
      <c r="I55" s="9">
        <v>29.8</v>
      </c>
      <c r="J55" s="9">
        <v>29.8</v>
      </c>
      <c r="K55" s="9">
        <v>29.8</v>
      </c>
      <c r="L55" s="9">
        <v>29.8</v>
      </c>
      <c r="M55" s="424">
        <v>31.8</v>
      </c>
    </row>
    <row r="56" spans="1:13" x14ac:dyDescent="0.3">
      <c r="A56" s="495" t="s">
        <v>25</v>
      </c>
      <c r="B56" s="8" t="s">
        <v>3</v>
      </c>
      <c r="C56" s="9">
        <v>0</v>
      </c>
      <c r="D56" s="9">
        <v>0</v>
      </c>
      <c r="E56" s="9">
        <v>0</v>
      </c>
      <c r="F56" s="9">
        <v>0</v>
      </c>
      <c r="G56" s="9">
        <v>208</v>
      </c>
      <c r="H56" s="9">
        <v>208</v>
      </c>
      <c r="I56" s="9">
        <v>208</v>
      </c>
      <c r="J56" s="9">
        <v>208</v>
      </c>
      <c r="K56" s="9">
        <v>210.5</v>
      </c>
      <c r="L56" s="9">
        <v>215.5</v>
      </c>
      <c r="M56" s="424">
        <v>220.5</v>
      </c>
    </row>
    <row r="57" spans="1:13" x14ac:dyDescent="0.3">
      <c r="A57" s="496"/>
      <c r="B57" s="8" t="s">
        <v>4</v>
      </c>
      <c r="C57" s="9">
        <v>0</v>
      </c>
      <c r="D57" s="9">
        <v>0</v>
      </c>
      <c r="E57" s="9">
        <v>0</v>
      </c>
      <c r="F57" s="9">
        <v>0</v>
      </c>
      <c r="G57" s="9">
        <v>124.8</v>
      </c>
      <c r="H57" s="9">
        <v>124.8</v>
      </c>
      <c r="I57" s="9">
        <v>124.8</v>
      </c>
      <c r="J57" s="9">
        <v>124.8</v>
      </c>
      <c r="K57" s="9">
        <v>124.8</v>
      </c>
      <c r="L57" s="9">
        <v>128.1</v>
      </c>
      <c r="M57" s="424">
        <v>131.4</v>
      </c>
    </row>
    <row r="58" spans="1:13" x14ac:dyDescent="0.3">
      <c r="A58" s="497"/>
      <c r="B58" s="8" t="s">
        <v>5</v>
      </c>
      <c r="C58" s="9">
        <v>0</v>
      </c>
      <c r="D58" s="9">
        <v>0</v>
      </c>
      <c r="E58" s="9">
        <v>0</v>
      </c>
      <c r="F58" s="9">
        <v>0</v>
      </c>
      <c r="G58" s="9">
        <v>29.8</v>
      </c>
      <c r="H58" s="9">
        <v>29.8</v>
      </c>
      <c r="I58" s="9">
        <v>29.8</v>
      </c>
      <c r="J58" s="9">
        <v>29.8</v>
      </c>
      <c r="K58" s="9">
        <v>29.8</v>
      </c>
      <c r="L58" s="9">
        <v>29.8</v>
      </c>
      <c r="M58" s="424">
        <v>31.8</v>
      </c>
    </row>
    <row r="59" spans="1:13" x14ac:dyDescent="0.3">
      <c r="A59" s="486" t="s">
        <v>26</v>
      </c>
      <c r="B59" s="10" t="s">
        <v>3</v>
      </c>
      <c r="C59" s="11">
        <v>214</v>
      </c>
      <c r="D59" s="11">
        <v>220.5</v>
      </c>
      <c r="E59" s="11">
        <v>212</v>
      </c>
      <c r="F59" s="11">
        <v>204</v>
      </c>
      <c r="G59" s="11">
        <v>204</v>
      </c>
      <c r="H59" s="11">
        <v>204</v>
      </c>
      <c r="I59" s="11">
        <v>204</v>
      </c>
      <c r="J59" s="11">
        <v>204</v>
      </c>
      <c r="K59" s="11">
        <v>204</v>
      </c>
      <c r="L59" s="11">
        <v>209</v>
      </c>
      <c r="M59" s="425">
        <v>214</v>
      </c>
    </row>
    <row r="60" spans="1:13" x14ac:dyDescent="0.3">
      <c r="A60" s="488"/>
      <c r="B60" s="10" t="s">
        <v>5</v>
      </c>
      <c r="C60" s="11">
        <v>24</v>
      </c>
      <c r="D60" s="11">
        <v>26</v>
      </c>
      <c r="E60" s="11">
        <v>29.8</v>
      </c>
      <c r="F60" s="11">
        <v>29.8</v>
      </c>
      <c r="G60" s="11">
        <v>29.8</v>
      </c>
      <c r="H60" s="11">
        <v>29.8</v>
      </c>
      <c r="I60" s="11">
        <v>29.8</v>
      </c>
      <c r="J60" s="11">
        <v>29.8</v>
      </c>
      <c r="K60" s="11">
        <v>29.8</v>
      </c>
      <c r="L60" s="11">
        <v>29.8</v>
      </c>
      <c r="M60" s="425">
        <v>31.8</v>
      </c>
    </row>
    <row r="61" spans="1:13" x14ac:dyDescent="0.3">
      <c r="A61" s="486" t="s">
        <v>27</v>
      </c>
      <c r="B61" s="10" t="s">
        <v>3</v>
      </c>
      <c r="C61" s="11">
        <v>214.7</v>
      </c>
      <c r="D61" s="11">
        <v>221.2</v>
      </c>
      <c r="E61" s="11">
        <v>213</v>
      </c>
      <c r="F61" s="11">
        <v>205</v>
      </c>
      <c r="G61" s="11">
        <v>205</v>
      </c>
      <c r="H61" s="11">
        <v>205</v>
      </c>
      <c r="I61" s="11">
        <v>205</v>
      </c>
      <c r="J61" s="11">
        <v>205</v>
      </c>
      <c r="K61" s="11">
        <v>205</v>
      </c>
      <c r="L61" s="11">
        <v>210</v>
      </c>
      <c r="M61" s="425">
        <v>215</v>
      </c>
    </row>
    <row r="62" spans="1:13" x14ac:dyDescent="0.3">
      <c r="A62" s="488"/>
      <c r="B62" s="10" t="s">
        <v>5</v>
      </c>
      <c r="C62" s="11">
        <v>24</v>
      </c>
      <c r="D62" s="11">
        <v>26</v>
      </c>
      <c r="E62" s="11">
        <v>29.8</v>
      </c>
      <c r="F62" s="11">
        <v>29.8</v>
      </c>
      <c r="G62" s="11">
        <v>29.8</v>
      </c>
      <c r="H62" s="11">
        <v>29.8</v>
      </c>
      <c r="I62" s="11">
        <v>29.8</v>
      </c>
      <c r="J62" s="11">
        <v>29.8</v>
      </c>
      <c r="K62" s="11">
        <v>29.8</v>
      </c>
      <c r="L62" s="11">
        <v>29.8</v>
      </c>
      <c r="M62" s="425">
        <v>31.8</v>
      </c>
    </row>
    <row r="63" spans="1:13" x14ac:dyDescent="0.3">
      <c r="A63" s="486" t="s">
        <v>28</v>
      </c>
      <c r="B63" s="10" t="s">
        <v>3</v>
      </c>
      <c r="C63" s="11">
        <v>197.8</v>
      </c>
      <c r="D63" s="11">
        <v>204.3</v>
      </c>
      <c r="E63" s="11">
        <v>196</v>
      </c>
      <c r="F63" s="11">
        <v>188</v>
      </c>
      <c r="G63" s="11">
        <v>188</v>
      </c>
      <c r="H63" s="11">
        <v>188</v>
      </c>
      <c r="I63" s="11">
        <v>188</v>
      </c>
      <c r="J63" s="11">
        <v>188</v>
      </c>
      <c r="K63" s="11">
        <v>188</v>
      </c>
      <c r="L63" s="11">
        <v>193</v>
      </c>
      <c r="M63" s="425">
        <v>198</v>
      </c>
    </row>
    <row r="64" spans="1:13" x14ac:dyDescent="0.3">
      <c r="A64" s="487"/>
      <c r="B64" s="10" t="s">
        <v>4</v>
      </c>
      <c r="C64" s="11">
        <v>131.30000000000001</v>
      </c>
      <c r="D64" s="11">
        <v>135.6</v>
      </c>
      <c r="E64" s="11">
        <v>130.1</v>
      </c>
      <c r="F64" s="11">
        <v>124.8</v>
      </c>
      <c r="G64" s="11">
        <v>124.8</v>
      </c>
      <c r="H64" s="11">
        <v>124.8</v>
      </c>
      <c r="I64" s="11">
        <v>124.8</v>
      </c>
      <c r="J64" s="11">
        <v>124.8</v>
      </c>
      <c r="K64" s="11">
        <v>124.8</v>
      </c>
      <c r="L64" s="11">
        <v>128.1</v>
      </c>
      <c r="M64" s="425">
        <v>131.4</v>
      </c>
    </row>
    <row r="65" spans="1:13" x14ac:dyDescent="0.3">
      <c r="A65" s="488"/>
      <c r="B65" s="10" t="s">
        <v>5</v>
      </c>
      <c r="C65" s="11">
        <v>24</v>
      </c>
      <c r="D65" s="11">
        <v>26</v>
      </c>
      <c r="E65" s="11">
        <v>29.8</v>
      </c>
      <c r="F65" s="11">
        <v>29.8</v>
      </c>
      <c r="G65" s="11">
        <v>29.8</v>
      </c>
      <c r="H65" s="11">
        <v>29.8</v>
      </c>
      <c r="I65" s="11">
        <v>29.8</v>
      </c>
      <c r="J65" s="11">
        <v>29.8</v>
      </c>
      <c r="K65" s="11">
        <v>29.8</v>
      </c>
      <c r="L65" s="11">
        <v>29.8</v>
      </c>
      <c r="M65" s="425">
        <v>31.8</v>
      </c>
    </row>
    <row r="66" spans="1:13" x14ac:dyDescent="0.3">
      <c r="A66" s="486" t="s">
        <v>29</v>
      </c>
      <c r="B66" s="10" t="s">
        <v>3</v>
      </c>
      <c r="C66" s="11">
        <v>197.8</v>
      </c>
      <c r="D66" s="11">
        <v>204.3</v>
      </c>
      <c r="E66" s="11">
        <v>196</v>
      </c>
      <c r="F66" s="11">
        <v>188</v>
      </c>
      <c r="G66" s="11">
        <v>188</v>
      </c>
      <c r="H66" s="11">
        <v>188</v>
      </c>
      <c r="I66" s="11">
        <v>188</v>
      </c>
      <c r="J66" s="11">
        <v>188</v>
      </c>
      <c r="K66" s="11">
        <v>188</v>
      </c>
      <c r="L66" s="11">
        <v>193</v>
      </c>
      <c r="M66" s="425">
        <v>198</v>
      </c>
    </row>
    <row r="67" spans="1:13" x14ac:dyDescent="0.3">
      <c r="A67" s="487"/>
      <c r="B67" s="10" t="s">
        <v>4</v>
      </c>
      <c r="C67" s="11">
        <v>131.30000000000001</v>
      </c>
      <c r="D67" s="11">
        <v>135.6</v>
      </c>
      <c r="E67" s="11">
        <v>130.1</v>
      </c>
      <c r="F67" s="11">
        <v>124.8</v>
      </c>
      <c r="G67" s="11">
        <v>124.8</v>
      </c>
      <c r="H67" s="11">
        <v>124.8</v>
      </c>
      <c r="I67" s="11">
        <v>124.8</v>
      </c>
      <c r="J67" s="11">
        <v>124.8</v>
      </c>
      <c r="K67" s="11">
        <v>124.8</v>
      </c>
      <c r="L67" s="11">
        <v>128.1</v>
      </c>
      <c r="M67" s="425">
        <v>131.4</v>
      </c>
    </row>
    <row r="68" spans="1:13" x14ac:dyDescent="0.3">
      <c r="A68" s="488"/>
      <c r="B68" s="10" t="s">
        <v>5</v>
      </c>
      <c r="C68" s="11">
        <v>24</v>
      </c>
      <c r="D68" s="11">
        <v>26</v>
      </c>
      <c r="E68" s="11">
        <v>29.8</v>
      </c>
      <c r="F68" s="11">
        <v>29.8</v>
      </c>
      <c r="G68" s="11">
        <v>29.8</v>
      </c>
      <c r="H68" s="11">
        <v>29.8</v>
      </c>
      <c r="I68" s="11">
        <v>29.8</v>
      </c>
      <c r="J68" s="11">
        <v>29.8</v>
      </c>
      <c r="K68" s="11">
        <v>29.8</v>
      </c>
      <c r="L68" s="11">
        <v>29.8</v>
      </c>
      <c r="M68" s="425">
        <v>31.8</v>
      </c>
    </row>
    <row r="69" spans="1:13" x14ac:dyDescent="0.3">
      <c r="A69" s="486" t="s">
        <v>30</v>
      </c>
      <c r="B69" s="10" t="s">
        <v>3</v>
      </c>
      <c r="C69" s="11">
        <v>203.3</v>
      </c>
      <c r="D69" s="11">
        <v>209.8</v>
      </c>
      <c r="E69" s="11">
        <v>201.5</v>
      </c>
      <c r="F69" s="11">
        <v>193.5</v>
      </c>
      <c r="G69" s="11">
        <v>193.5</v>
      </c>
      <c r="H69" s="11">
        <v>193.5</v>
      </c>
      <c r="I69" s="11">
        <v>193.5</v>
      </c>
      <c r="J69" s="11">
        <v>193.5</v>
      </c>
      <c r="K69" s="11">
        <v>193.5</v>
      </c>
      <c r="L69" s="11">
        <v>198.5</v>
      </c>
      <c r="M69" s="425">
        <v>203.5</v>
      </c>
    </row>
    <row r="70" spans="1:13" x14ac:dyDescent="0.3">
      <c r="A70" s="487"/>
      <c r="B70" s="10" t="s">
        <v>4</v>
      </c>
      <c r="C70" s="11">
        <v>145.1</v>
      </c>
      <c r="D70" s="11">
        <v>149.69999999999999</v>
      </c>
      <c r="E70" s="11">
        <v>143.80000000000001</v>
      </c>
      <c r="F70" s="11">
        <v>138.1</v>
      </c>
      <c r="G70" s="11">
        <v>138.1</v>
      </c>
      <c r="H70" s="11">
        <v>138.1</v>
      </c>
      <c r="I70" s="11">
        <v>138.1</v>
      </c>
      <c r="J70" s="11">
        <v>138.1</v>
      </c>
      <c r="K70" s="11">
        <v>138.1</v>
      </c>
      <c r="L70" s="11">
        <v>141.69999999999999</v>
      </c>
      <c r="M70" s="425">
        <v>145.30000000000001</v>
      </c>
    </row>
    <row r="71" spans="1:13" x14ac:dyDescent="0.3">
      <c r="A71" s="488"/>
      <c r="B71" s="10" t="s">
        <v>5</v>
      </c>
      <c r="C71" s="11">
        <v>24</v>
      </c>
      <c r="D71" s="11">
        <v>26</v>
      </c>
      <c r="E71" s="11">
        <v>29.8</v>
      </c>
      <c r="F71" s="11">
        <v>29.8</v>
      </c>
      <c r="G71" s="11">
        <v>29.8</v>
      </c>
      <c r="H71" s="11">
        <v>29.8</v>
      </c>
      <c r="I71" s="11">
        <v>29.8</v>
      </c>
      <c r="J71" s="11">
        <v>29.8</v>
      </c>
      <c r="K71" s="11">
        <v>29.8</v>
      </c>
      <c r="L71" s="11">
        <v>29.8</v>
      </c>
      <c r="M71" s="425">
        <v>31.8</v>
      </c>
    </row>
    <row r="72" spans="1:13" x14ac:dyDescent="0.3">
      <c r="A72" s="489" t="s">
        <v>31</v>
      </c>
      <c r="B72" s="12" t="s">
        <v>32</v>
      </c>
      <c r="C72" s="13">
        <v>166</v>
      </c>
      <c r="D72" s="13">
        <v>166</v>
      </c>
      <c r="E72" s="13">
        <v>150</v>
      </c>
      <c r="F72" s="13">
        <v>140</v>
      </c>
      <c r="G72" s="13">
        <v>140</v>
      </c>
      <c r="H72" s="481">
        <v>130</v>
      </c>
      <c r="I72" s="478">
        <v>130</v>
      </c>
      <c r="J72" s="478">
        <v>135</v>
      </c>
      <c r="K72" s="478">
        <v>140</v>
      </c>
      <c r="L72" s="478">
        <v>140</v>
      </c>
      <c r="M72" s="478">
        <v>140</v>
      </c>
    </row>
    <row r="73" spans="1:13" x14ac:dyDescent="0.3">
      <c r="A73" s="490"/>
      <c r="B73" s="12" t="s">
        <v>33</v>
      </c>
      <c r="C73" s="481">
        <v>203</v>
      </c>
      <c r="D73" s="481">
        <v>203</v>
      </c>
      <c r="E73" s="481">
        <v>187</v>
      </c>
      <c r="F73" s="14">
        <v>167</v>
      </c>
      <c r="G73" s="14">
        <v>148</v>
      </c>
      <c r="H73" s="482"/>
      <c r="I73" s="479"/>
      <c r="J73" s="479"/>
      <c r="K73" s="479"/>
      <c r="L73" s="479"/>
      <c r="M73" s="479"/>
    </row>
    <row r="74" spans="1:13" x14ac:dyDescent="0.3">
      <c r="A74" s="491"/>
      <c r="B74" s="12" t="s">
        <v>34</v>
      </c>
      <c r="C74" s="482"/>
      <c r="D74" s="482"/>
      <c r="E74" s="482"/>
      <c r="F74" s="15">
        <v>177</v>
      </c>
      <c r="G74" s="15">
        <v>160</v>
      </c>
      <c r="H74" s="14">
        <v>140</v>
      </c>
      <c r="I74" s="480"/>
      <c r="J74" s="480"/>
      <c r="K74" s="480"/>
      <c r="L74" s="480"/>
      <c r="M74" s="480"/>
    </row>
    <row r="75" spans="1:13" x14ac:dyDescent="0.3">
      <c r="A75" s="16" t="s">
        <v>35</v>
      </c>
      <c r="B75" s="12" t="s">
        <v>3</v>
      </c>
      <c r="C75" s="17">
        <v>170</v>
      </c>
      <c r="D75" s="17">
        <v>176.5</v>
      </c>
      <c r="E75" s="17">
        <v>169</v>
      </c>
      <c r="F75" s="17">
        <v>161</v>
      </c>
      <c r="G75" s="17">
        <v>161</v>
      </c>
      <c r="H75" s="17">
        <v>161</v>
      </c>
      <c r="I75" s="17">
        <v>161</v>
      </c>
      <c r="J75" s="17">
        <v>161</v>
      </c>
      <c r="K75" s="17">
        <v>161</v>
      </c>
      <c r="L75" s="17">
        <v>176</v>
      </c>
      <c r="M75" s="426">
        <v>181</v>
      </c>
    </row>
    <row r="76" spans="1:13" x14ac:dyDescent="0.3">
      <c r="A76" s="18" t="s">
        <v>36</v>
      </c>
      <c r="B76" s="12" t="s">
        <v>3</v>
      </c>
      <c r="C76" s="17">
        <v>170</v>
      </c>
      <c r="D76" s="17">
        <v>176.5</v>
      </c>
      <c r="E76" s="17">
        <v>169</v>
      </c>
      <c r="F76" s="17">
        <v>161</v>
      </c>
      <c r="G76" s="17">
        <v>161</v>
      </c>
      <c r="H76" s="17">
        <v>161</v>
      </c>
      <c r="I76" s="17">
        <v>161</v>
      </c>
      <c r="J76" s="17">
        <v>161</v>
      </c>
      <c r="K76" s="17">
        <v>161</v>
      </c>
      <c r="L76" s="17">
        <v>176</v>
      </c>
      <c r="M76" s="426">
        <v>181</v>
      </c>
    </row>
    <row r="77" spans="1:13" x14ac:dyDescent="0.3">
      <c r="A77" s="483" t="s">
        <v>37</v>
      </c>
      <c r="B77" s="19" t="s">
        <v>38</v>
      </c>
      <c r="C77" s="20">
        <v>12.7</v>
      </c>
      <c r="D77" s="20">
        <v>12.7</v>
      </c>
      <c r="E77" s="20">
        <v>12.7</v>
      </c>
      <c r="F77" s="20">
        <v>12.7</v>
      </c>
      <c r="G77" s="20">
        <v>12.7</v>
      </c>
      <c r="H77" s="20">
        <v>12.7</v>
      </c>
      <c r="I77" s="20">
        <v>12.7</v>
      </c>
      <c r="J77" s="20">
        <v>12.7</v>
      </c>
      <c r="K77" s="20">
        <v>12.7</v>
      </c>
      <c r="L77" s="20">
        <v>12.7</v>
      </c>
      <c r="M77" s="427">
        <v>12.7</v>
      </c>
    </row>
    <row r="78" spans="1:13" x14ac:dyDescent="0.3">
      <c r="A78" s="484"/>
      <c r="B78" s="19" t="s">
        <v>39</v>
      </c>
      <c r="C78" s="20">
        <v>7.7</v>
      </c>
      <c r="D78" s="20">
        <v>7.7</v>
      </c>
      <c r="E78" s="20">
        <v>7.7</v>
      </c>
      <c r="F78" s="20">
        <v>7.7</v>
      </c>
      <c r="G78" s="20">
        <v>7.7</v>
      </c>
      <c r="H78" s="20">
        <v>7.7</v>
      </c>
      <c r="I78" s="20">
        <v>7.7</v>
      </c>
      <c r="J78" s="20">
        <v>9</v>
      </c>
      <c r="K78" s="20">
        <v>9</v>
      </c>
      <c r="L78" s="20">
        <v>9</v>
      </c>
      <c r="M78" s="427">
        <v>9</v>
      </c>
    </row>
    <row r="79" spans="1:13" x14ac:dyDescent="0.3">
      <c r="A79" s="485"/>
      <c r="B79" s="19" t="s">
        <v>40</v>
      </c>
      <c r="C79" s="20">
        <v>10</v>
      </c>
      <c r="D79" s="20">
        <v>10</v>
      </c>
      <c r="E79" s="20">
        <v>10</v>
      </c>
      <c r="F79" s="20">
        <v>10</v>
      </c>
      <c r="G79" s="20">
        <v>10</v>
      </c>
      <c r="H79" s="20">
        <v>10</v>
      </c>
      <c r="I79" s="20">
        <v>10</v>
      </c>
      <c r="J79" s="20">
        <v>10</v>
      </c>
      <c r="K79" s="20">
        <v>10</v>
      </c>
      <c r="L79" s="20">
        <v>10</v>
      </c>
      <c r="M79" s="427">
        <v>10</v>
      </c>
    </row>
    <row r="80" spans="1:13" x14ac:dyDescent="0.3">
      <c r="M80" s="420"/>
    </row>
  </sheetData>
  <mergeCells count="39">
    <mergeCell ref="A31:A33"/>
    <mergeCell ref="A2:A4"/>
    <mergeCell ref="A5:A7"/>
    <mergeCell ref="A8:A10"/>
    <mergeCell ref="A11:A12"/>
    <mergeCell ref="A13:A14"/>
    <mergeCell ref="A15:A17"/>
    <mergeCell ref="A18:A20"/>
    <mergeCell ref="A21:A23"/>
    <mergeCell ref="A24:A25"/>
    <mergeCell ref="A26:A27"/>
    <mergeCell ref="A28:A30"/>
    <mergeCell ref="A63:A65"/>
    <mergeCell ref="A34:A36"/>
    <mergeCell ref="A37:A39"/>
    <mergeCell ref="A40:A42"/>
    <mergeCell ref="A43:A44"/>
    <mergeCell ref="A45:A47"/>
    <mergeCell ref="A48:A49"/>
    <mergeCell ref="A50:A52"/>
    <mergeCell ref="A53:A55"/>
    <mergeCell ref="A56:A58"/>
    <mergeCell ref="A59:A60"/>
    <mergeCell ref="A61:A62"/>
    <mergeCell ref="A77:A79"/>
    <mergeCell ref="A66:A68"/>
    <mergeCell ref="A69:A71"/>
    <mergeCell ref="A72:A74"/>
    <mergeCell ref="H72:H73"/>
    <mergeCell ref="C73:C74"/>
    <mergeCell ref="D73:D74"/>
    <mergeCell ref="E73:E74"/>
    <mergeCell ref="I72:I74"/>
    <mergeCell ref="J72:J74"/>
    <mergeCell ref="M38:M39"/>
    <mergeCell ref="M48:M49"/>
    <mergeCell ref="M72:M74"/>
    <mergeCell ref="K72:K74"/>
    <mergeCell ref="L72:L7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1"/>
  <sheetViews>
    <sheetView topLeftCell="A19" workbookViewId="0">
      <selection activeCell="S20" sqref="S20"/>
    </sheetView>
  </sheetViews>
  <sheetFormatPr defaultRowHeight="14.4" x14ac:dyDescent="0.3"/>
  <cols>
    <col min="1" max="1" width="9.6640625" style="61" customWidth="1"/>
    <col min="2" max="2" width="36.109375" style="62" customWidth="1"/>
    <col min="3" max="3" width="8.88671875" style="26"/>
    <col min="4" max="11" width="7.88671875" style="26" customWidth="1"/>
    <col min="12" max="12" width="7.88671875" style="63" customWidth="1"/>
    <col min="13" max="13" width="8.44140625" style="396" customWidth="1"/>
  </cols>
  <sheetData>
    <row r="1" spans="1:13" ht="15" x14ac:dyDescent="0.25">
      <c r="A1" s="23" t="s">
        <v>41</v>
      </c>
      <c r="B1" s="24" t="s">
        <v>42</v>
      </c>
      <c r="C1" s="25"/>
      <c r="D1" s="25">
        <v>2008</v>
      </c>
      <c r="E1" s="25">
        <v>2009</v>
      </c>
      <c r="F1" s="25">
        <v>2010</v>
      </c>
      <c r="G1" s="25">
        <v>2011</v>
      </c>
      <c r="H1" s="25">
        <v>2012</v>
      </c>
      <c r="I1" s="25">
        <v>2013</v>
      </c>
      <c r="J1" s="25">
        <v>2014</v>
      </c>
      <c r="K1" s="25">
        <v>2015</v>
      </c>
      <c r="L1" s="25">
        <v>2016</v>
      </c>
      <c r="M1" s="386">
        <v>2017</v>
      </c>
    </row>
    <row r="2" spans="1:13" x14ac:dyDescent="0.3">
      <c r="A2" s="501" t="s">
        <v>43</v>
      </c>
      <c r="B2" s="507" t="s">
        <v>44</v>
      </c>
      <c r="C2" s="27" t="s">
        <v>45</v>
      </c>
      <c r="D2" s="28"/>
      <c r="E2" s="28"/>
      <c r="F2" s="28"/>
      <c r="G2" s="28"/>
      <c r="H2" s="28"/>
      <c r="I2" s="28">
        <v>1087365</v>
      </c>
      <c r="J2" s="28">
        <v>1114460</v>
      </c>
      <c r="K2" s="28">
        <v>1151857</v>
      </c>
      <c r="L2" s="29">
        <v>1191680</v>
      </c>
      <c r="M2" s="385">
        <v>1100496</v>
      </c>
    </row>
    <row r="3" spans="1:13" x14ac:dyDescent="0.3">
      <c r="A3" s="502"/>
      <c r="B3" s="508"/>
      <c r="C3" s="30" t="s">
        <v>46</v>
      </c>
      <c r="D3" s="31"/>
      <c r="E3" s="31"/>
      <c r="F3" s="31"/>
      <c r="G3" s="31"/>
      <c r="H3" s="31"/>
      <c r="I3" s="31">
        <v>1079575</v>
      </c>
      <c r="J3" s="31">
        <v>1100455</v>
      </c>
      <c r="K3" s="31">
        <v>1130843</v>
      </c>
      <c r="L3" s="32">
        <v>1164680</v>
      </c>
      <c r="M3" s="385">
        <v>1067371</v>
      </c>
    </row>
    <row r="4" spans="1:13" x14ac:dyDescent="0.3">
      <c r="A4" s="503"/>
      <c r="B4" s="509"/>
      <c r="C4" s="30" t="s">
        <v>47</v>
      </c>
      <c r="D4" s="31">
        <v>2399052</v>
      </c>
      <c r="E4" s="31">
        <v>2260305</v>
      </c>
      <c r="F4" s="31">
        <v>2206758</v>
      </c>
      <c r="G4" s="31">
        <v>2199625</v>
      </c>
      <c r="H4" s="31">
        <v>2188809</v>
      </c>
      <c r="I4" s="31">
        <v>2166940</v>
      </c>
      <c r="J4" s="31">
        <v>2214915</v>
      </c>
      <c r="K4" s="31">
        <v>2282700</v>
      </c>
      <c r="L4" s="32">
        <v>2356360</v>
      </c>
      <c r="M4" s="385">
        <v>2167867</v>
      </c>
    </row>
    <row r="5" spans="1:13" s="33" customFormat="1" x14ac:dyDescent="0.3">
      <c r="A5" s="501" t="s">
        <v>48</v>
      </c>
      <c r="B5" s="507" t="s">
        <v>49</v>
      </c>
      <c r="C5" s="27" t="s">
        <v>45</v>
      </c>
      <c r="D5" s="28"/>
      <c r="E5" s="28"/>
      <c r="F5" s="28"/>
      <c r="G5" s="28"/>
      <c r="H5" s="28"/>
      <c r="I5" s="28">
        <v>10879</v>
      </c>
      <c r="J5" s="28">
        <v>10796</v>
      </c>
      <c r="K5" s="28">
        <v>10157</v>
      </c>
      <c r="L5" s="29">
        <v>9545</v>
      </c>
      <c r="M5" s="387">
        <v>8874</v>
      </c>
    </row>
    <row r="6" spans="1:13" s="34" customFormat="1" x14ac:dyDescent="0.3">
      <c r="A6" s="502"/>
      <c r="B6" s="508"/>
      <c r="C6" s="30" t="s">
        <v>46</v>
      </c>
      <c r="D6" s="31"/>
      <c r="E6" s="31"/>
      <c r="F6" s="31"/>
      <c r="G6" s="31"/>
      <c r="H6" s="31"/>
      <c r="I6" s="31">
        <v>10596</v>
      </c>
      <c r="J6" s="31">
        <v>10525</v>
      </c>
      <c r="K6" s="31">
        <v>10302</v>
      </c>
      <c r="L6" s="32">
        <v>9952</v>
      </c>
      <c r="M6" s="388">
        <v>9510</v>
      </c>
    </row>
    <row r="7" spans="1:13" s="38" customFormat="1" x14ac:dyDescent="0.3">
      <c r="A7" s="503"/>
      <c r="B7" s="509"/>
      <c r="C7" s="35" t="s">
        <v>47</v>
      </c>
      <c r="D7" s="36">
        <v>27920</v>
      </c>
      <c r="E7" s="36">
        <v>27068</v>
      </c>
      <c r="F7" s="36">
        <v>24767</v>
      </c>
      <c r="G7" s="36">
        <v>23578</v>
      </c>
      <c r="H7" s="36">
        <v>23255</v>
      </c>
      <c r="I7" s="36">
        <v>21475</v>
      </c>
      <c r="J7" s="36">
        <v>21321</v>
      </c>
      <c r="K7" s="36">
        <v>20459</v>
      </c>
      <c r="L7" s="37">
        <v>19497</v>
      </c>
      <c r="M7" s="389">
        <v>18384</v>
      </c>
    </row>
    <row r="8" spans="1:13" x14ac:dyDescent="0.3">
      <c r="A8" s="502" t="s">
        <v>50</v>
      </c>
      <c r="B8" s="508" t="s">
        <v>51</v>
      </c>
      <c r="C8" s="30" t="s">
        <v>45</v>
      </c>
      <c r="D8" s="31"/>
      <c r="E8" s="31"/>
      <c r="F8" s="31"/>
      <c r="G8" s="31"/>
      <c r="H8" s="31"/>
      <c r="I8" s="31">
        <v>441</v>
      </c>
      <c r="J8" s="31">
        <v>403</v>
      </c>
      <c r="K8" s="31">
        <v>354</v>
      </c>
      <c r="L8" s="32">
        <v>317</v>
      </c>
      <c r="M8" s="385">
        <v>288</v>
      </c>
    </row>
    <row r="9" spans="1:13" x14ac:dyDescent="0.3">
      <c r="A9" s="502"/>
      <c r="B9" s="508"/>
      <c r="C9" s="30" t="s">
        <v>46</v>
      </c>
      <c r="D9" s="31"/>
      <c r="E9" s="31"/>
      <c r="F9" s="31"/>
      <c r="G9" s="31"/>
      <c r="H9" s="31"/>
      <c r="I9" s="31">
        <v>43</v>
      </c>
      <c r="J9" s="31">
        <v>40</v>
      </c>
      <c r="K9" s="31">
        <v>34</v>
      </c>
      <c r="L9" s="32">
        <v>31</v>
      </c>
      <c r="M9" s="385">
        <v>30</v>
      </c>
    </row>
    <row r="10" spans="1:13" x14ac:dyDescent="0.3">
      <c r="A10" s="502"/>
      <c r="B10" s="508"/>
      <c r="C10" s="30" t="s">
        <v>47</v>
      </c>
      <c r="D10" s="31">
        <v>831</v>
      </c>
      <c r="E10" s="31">
        <v>749</v>
      </c>
      <c r="F10" s="31">
        <v>664</v>
      </c>
      <c r="G10" s="31">
        <v>615</v>
      </c>
      <c r="H10" s="31">
        <v>538</v>
      </c>
      <c r="I10" s="31">
        <v>484</v>
      </c>
      <c r="J10" s="31">
        <v>443</v>
      </c>
      <c r="K10" s="31">
        <v>388</v>
      </c>
      <c r="L10" s="32">
        <v>348</v>
      </c>
      <c r="M10" s="385">
        <v>318</v>
      </c>
    </row>
    <row r="11" spans="1:13" s="33" customFormat="1" x14ac:dyDescent="0.3">
      <c r="A11" s="501" t="s">
        <v>52</v>
      </c>
      <c r="B11" s="507" t="s">
        <v>53</v>
      </c>
      <c r="C11" s="27" t="s">
        <v>45</v>
      </c>
      <c r="D11" s="28"/>
      <c r="E11" s="28"/>
      <c r="F11" s="28"/>
      <c r="G11" s="28"/>
      <c r="H11" s="28"/>
      <c r="I11" s="28">
        <v>20527</v>
      </c>
      <c r="J11" s="28">
        <v>19759</v>
      </c>
      <c r="K11" s="28">
        <v>18241</v>
      </c>
      <c r="L11" s="29">
        <v>17319</v>
      </c>
      <c r="M11" s="387">
        <v>16690</v>
      </c>
    </row>
    <row r="12" spans="1:13" s="34" customFormat="1" x14ac:dyDescent="0.3">
      <c r="A12" s="502"/>
      <c r="B12" s="508"/>
      <c r="C12" s="30" t="s">
        <v>46</v>
      </c>
      <c r="D12" s="31"/>
      <c r="E12" s="31"/>
      <c r="F12" s="31"/>
      <c r="G12" s="31"/>
      <c r="H12" s="31"/>
      <c r="I12" s="31">
        <v>31569</v>
      </c>
      <c r="J12" s="31">
        <v>30643</v>
      </c>
      <c r="K12" s="31">
        <v>28691</v>
      </c>
      <c r="L12" s="32">
        <v>27404</v>
      </c>
      <c r="M12" s="388">
        <v>26686</v>
      </c>
    </row>
    <row r="13" spans="1:13" s="38" customFormat="1" x14ac:dyDescent="0.3">
      <c r="A13" s="503"/>
      <c r="B13" s="509"/>
      <c r="C13" s="35" t="s">
        <v>47</v>
      </c>
      <c r="D13" s="36">
        <v>77417</v>
      </c>
      <c r="E13" s="36">
        <v>74010</v>
      </c>
      <c r="F13" s="36">
        <v>68430</v>
      </c>
      <c r="G13" s="36">
        <v>63603</v>
      </c>
      <c r="H13" s="36">
        <v>56891</v>
      </c>
      <c r="I13" s="36">
        <v>52096</v>
      </c>
      <c r="J13" s="36">
        <v>50402</v>
      </c>
      <c r="K13" s="36">
        <v>46932</v>
      </c>
      <c r="L13" s="37">
        <v>44723</v>
      </c>
      <c r="M13" s="389">
        <v>43376</v>
      </c>
    </row>
    <row r="14" spans="1:13" x14ac:dyDescent="0.3">
      <c r="A14" s="502" t="s">
        <v>54</v>
      </c>
      <c r="B14" s="508" t="s">
        <v>55</v>
      </c>
      <c r="C14" s="30" t="s">
        <v>45</v>
      </c>
      <c r="D14" s="31"/>
      <c r="E14" s="31"/>
      <c r="F14" s="31"/>
      <c r="G14" s="31"/>
      <c r="H14" s="31"/>
      <c r="I14" s="31">
        <v>124</v>
      </c>
      <c r="J14" s="31">
        <v>126</v>
      </c>
      <c r="K14" s="31">
        <v>127</v>
      </c>
      <c r="L14" s="32">
        <v>129</v>
      </c>
      <c r="M14" s="385">
        <v>140</v>
      </c>
    </row>
    <row r="15" spans="1:13" x14ac:dyDescent="0.3">
      <c r="A15" s="502"/>
      <c r="B15" s="508"/>
      <c r="C15" s="30" t="s">
        <v>46</v>
      </c>
      <c r="D15" s="31"/>
      <c r="E15" s="31"/>
      <c r="F15" s="31"/>
      <c r="G15" s="31"/>
      <c r="H15" s="31"/>
      <c r="I15" s="31">
        <v>32</v>
      </c>
      <c r="J15" s="31">
        <v>32</v>
      </c>
      <c r="K15" s="31">
        <v>31</v>
      </c>
      <c r="L15" s="32">
        <v>30</v>
      </c>
      <c r="M15" s="385">
        <v>34</v>
      </c>
    </row>
    <row r="16" spans="1:13" x14ac:dyDescent="0.3">
      <c r="A16" s="502"/>
      <c r="B16" s="508"/>
      <c r="C16" s="30" t="s">
        <v>47</v>
      </c>
      <c r="D16" s="31">
        <v>166</v>
      </c>
      <c r="E16" s="31">
        <v>173</v>
      </c>
      <c r="F16" s="31">
        <v>165</v>
      </c>
      <c r="G16" s="31">
        <v>165</v>
      </c>
      <c r="H16" s="31">
        <v>155</v>
      </c>
      <c r="I16" s="31">
        <v>156</v>
      </c>
      <c r="J16" s="31">
        <v>158</v>
      </c>
      <c r="K16" s="31">
        <v>158</v>
      </c>
      <c r="L16" s="32">
        <v>159</v>
      </c>
      <c r="M16" s="385">
        <v>174</v>
      </c>
    </row>
    <row r="17" spans="1:16" s="33" customFormat="1" x14ac:dyDescent="0.3">
      <c r="A17" s="501" t="s">
        <v>56</v>
      </c>
      <c r="B17" s="507" t="s">
        <v>57</v>
      </c>
      <c r="C17" s="27" t="s">
        <v>45</v>
      </c>
      <c r="D17" s="28"/>
      <c r="E17" s="28"/>
      <c r="F17" s="28"/>
      <c r="G17" s="28"/>
      <c r="H17" s="28"/>
      <c r="I17" s="28">
        <v>7247</v>
      </c>
      <c r="J17" s="28">
        <v>7283</v>
      </c>
      <c r="K17" s="28">
        <v>7164</v>
      </c>
      <c r="L17" s="29">
        <v>6993</v>
      </c>
      <c r="M17" s="387">
        <v>7564</v>
      </c>
    </row>
    <row r="18" spans="1:16" s="34" customFormat="1" x14ac:dyDescent="0.3">
      <c r="A18" s="502"/>
      <c r="B18" s="508"/>
      <c r="C18" s="30" t="s">
        <v>46</v>
      </c>
      <c r="D18" s="31"/>
      <c r="E18" s="31"/>
      <c r="F18" s="31"/>
      <c r="G18" s="31"/>
      <c r="H18" s="31"/>
      <c r="I18" s="31">
        <v>426</v>
      </c>
      <c r="J18" s="31">
        <v>414</v>
      </c>
      <c r="K18" s="31">
        <v>412</v>
      </c>
      <c r="L18" s="32">
        <v>405</v>
      </c>
      <c r="M18" s="388">
        <v>465</v>
      </c>
    </row>
    <row r="19" spans="1:16" s="38" customFormat="1" x14ac:dyDescent="0.3">
      <c r="A19" s="503"/>
      <c r="B19" s="509"/>
      <c r="C19" s="35" t="s">
        <v>47</v>
      </c>
      <c r="D19" s="36">
        <v>8511</v>
      </c>
      <c r="E19" s="36">
        <v>8530</v>
      </c>
      <c r="F19" s="36">
        <v>7960</v>
      </c>
      <c r="G19" s="36">
        <v>7808</v>
      </c>
      <c r="H19" s="36">
        <v>7816</v>
      </c>
      <c r="I19" s="36">
        <v>7673</v>
      </c>
      <c r="J19" s="36">
        <v>7697</v>
      </c>
      <c r="K19" s="36">
        <v>7576</v>
      </c>
      <c r="L19" s="37">
        <v>7398</v>
      </c>
      <c r="M19" s="389">
        <v>8029</v>
      </c>
    </row>
    <row r="20" spans="1:16" x14ac:dyDescent="0.3">
      <c r="A20" s="502" t="s">
        <v>58</v>
      </c>
      <c r="B20" s="508" t="s">
        <v>59</v>
      </c>
      <c r="C20" s="30" t="s">
        <v>45</v>
      </c>
      <c r="D20" s="31"/>
      <c r="E20" s="31"/>
      <c r="F20" s="31"/>
      <c r="G20" s="31"/>
      <c r="H20" s="31"/>
      <c r="I20" s="31">
        <v>23629</v>
      </c>
      <c r="J20" s="31">
        <v>22707</v>
      </c>
      <c r="K20" s="31">
        <v>16807</v>
      </c>
      <c r="L20" s="32">
        <v>20371</v>
      </c>
      <c r="M20" s="385">
        <v>21726</v>
      </c>
    </row>
    <row r="21" spans="1:16" x14ac:dyDescent="0.3">
      <c r="A21" s="502"/>
      <c r="B21" s="508"/>
      <c r="C21" s="30" t="s">
        <v>46</v>
      </c>
      <c r="D21" s="31"/>
      <c r="E21" s="31"/>
      <c r="F21" s="31"/>
      <c r="G21" s="31"/>
      <c r="H21" s="31"/>
      <c r="I21" s="31">
        <v>21553</v>
      </c>
      <c r="J21" s="31">
        <v>20409</v>
      </c>
      <c r="K21" s="31">
        <v>15792</v>
      </c>
      <c r="L21" s="32">
        <v>18188</v>
      </c>
      <c r="M21" s="385">
        <v>21775</v>
      </c>
    </row>
    <row r="22" spans="1:16" x14ac:dyDescent="0.3">
      <c r="A22" s="502"/>
      <c r="B22" s="508"/>
      <c r="C22" s="30" t="s">
        <v>47</v>
      </c>
      <c r="D22" s="31">
        <v>33308</v>
      </c>
      <c r="E22" s="31">
        <v>32125</v>
      </c>
      <c r="F22" s="31">
        <v>40146</v>
      </c>
      <c r="G22" s="31">
        <v>46240</v>
      </c>
      <c r="H22" s="31">
        <v>46417</v>
      </c>
      <c r="I22" s="31">
        <v>45182</v>
      </c>
      <c r="J22" s="31">
        <v>43116</v>
      </c>
      <c r="K22" s="31">
        <v>32599</v>
      </c>
      <c r="L22" s="32">
        <v>38559</v>
      </c>
      <c r="M22" s="385">
        <v>43501</v>
      </c>
    </row>
    <row r="23" spans="1:16" s="33" customFormat="1" ht="15" thickBot="1" x14ac:dyDescent="0.35">
      <c r="A23" s="513" t="s">
        <v>60</v>
      </c>
      <c r="B23" s="516" t="s">
        <v>61</v>
      </c>
      <c r="C23" s="39" t="s">
        <v>45</v>
      </c>
      <c r="D23" s="40"/>
      <c r="E23" s="40"/>
      <c r="F23" s="40"/>
      <c r="G23" s="40"/>
      <c r="H23" s="40"/>
      <c r="I23" s="40">
        <v>2928</v>
      </c>
      <c r="J23" s="40">
        <v>56141</v>
      </c>
      <c r="K23" s="40">
        <v>54188</v>
      </c>
      <c r="L23" s="40">
        <v>53600</v>
      </c>
      <c r="M23" s="390">
        <v>1459</v>
      </c>
      <c r="N23" s="42"/>
      <c r="O23" s="43"/>
      <c r="P23" s="43"/>
    </row>
    <row r="24" spans="1:16" s="34" customFormat="1" ht="15" thickBot="1" x14ac:dyDescent="0.35">
      <c r="A24" s="514"/>
      <c r="B24" s="517"/>
      <c r="C24" s="44" t="s">
        <v>46</v>
      </c>
      <c r="D24" s="41"/>
      <c r="E24" s="41"/>
      <c r="F24" s="41"/>
      <c r="G24" s="41"/>
      <c r="H24" s="41"/>
      <c r="I24" s="41">
        <v>1355</v>
      </c>
      <c r="J24" s="41">
        <v>43130</v>
      </c>
      <c r="K24" s="41">
        <v>54140</v>
      </c>
      <c r="L24" s="41">
        <v>53091</v>
      </c>
      <c r="M24" s="390">
        <v>1830</v>
      </c>
      <c r="N24" s="42"/>
      <c r="O24" s="43"/>
      <c r="P24" s="43"/>
    </row>
    <row r="25" spans="1:16" s="38" customFormat="1" ht="15" thickBot="1" x14ac:dyDescent="0.35">
      <c r="A25" s="515"/>
      <c r="B25" s="518"/>
      <c r="C25" s="45" t="s">
        <v>47</v>
      </c>
      <c r="D25" s="46">
        <v>39817</v>
      </c>
      <c r="E25" s="46">
        <v>36363</v>
      </c>
      <c r="F25" s="46">
        <v>32891</v>
      </c>
      <c r="G25" s="46">
        <v>2462</v>
      </c>
      <c r="H25" s="46">
        <v>2045</v>
      </c>
      <c r="I25" s="46">
        <v>4283</v>
      </c>
      <c r="J25" s="46">
        <v>99271</v>
      </c>
      <c r="K25" s="46">
        <v>108328</v>
      </c>
      <c r="L25" s="46">
        <v>106691</v>
      </c>
      <c r="M25" s="390">
        <v>3289</v>
      </c>
      <c r="N25" s="42"/>
      <c r="O25" s="43"/>
      <c r="P25" s="43"/>
    </row>
    <row r="26" spans="1:16" ht="15" thickBot="1" x14ac:dyDescent="0.35">
      <c r="A26" s="502" t="s">
        <v>62</v>
      </c>
      <c r="B26" s="508" t="s">
        <v>63</v>
      </c>
      <c r="C26" s="30" t="s">
        <v>45</v>
      </c>
      <c r="D26" s="31"/>
      <c r="E26" s="31"/>
      <c r="F26" s="31"/>
      <c r="G26" s="31"/>
      <c r="H26" s="31"/>
      <c r="I26" s="31">
        <v>168930</v>
      </c>
      <c r="J26" s="31">
        <v>171702</v>
      </c>
      <c r="K26" s="31">
        <v>175744</v>
      </c>
      <c r="L26" s="41">
        <v>181289</v>
      </c>
      <c r="M26" s="390">
        <v>197793</v>
      </c>
      <c r="N26" s="47"/>
      <c r="O26" s="48"/>
      <c r="P26" s="48"/>
    </row>
    <row r="27" spans="1:16" ht="15" thickBot="1" x14ac:dyDescent="0.35">
      <c r="A27" s="502"/>
      <c r="B27" s="508"/>
      <c r="C27" s="30" t="s">
        <v>46</v>
      </c>
      <c r="D27" s="31"/>
      <c r="E27" s="31"/>
      <c r="F27" s="31"/>
      <c r="G27" s="31"/>
      <c r="H27" s="31"/>
      <c r="I27" s="31">
        <v>110122</v>
      </c>
      <c r="J27" s="31">
        <v>112646</v>
      </c>
      <c r="K27" s="31">
        <v>117467</v>
      </c>
      <c r="L27" s="41">
        <v>124570</v>
      </c>
      <c r="M27" s="390">
        <v>139937</v>
      </c>
      <c r="N27" s="47"/>
      <c r="O27" s="49"/>
      <c r="P27" s="49"/>
    </row>
    <row r="28" spans="1:16" ht="15" thickBot="1" x14ac:dyDescent="0.35">
      <c r="A28" s="503"/>
      <c r="B28" s="509"/>
      <c r="C28" s="35" t="s">
        <v>47</v>
      </c>
      <c r="D28" s="36">
        <v>174784</v>
      </c>
      <c r="E28" s="36">
        <v>189130</v>
      </c>
      <c r="F28" s="36">
        <v>207054</v>
      </c>
      <c r="G28" s="36">
        <v>250157</v>
      </c>
      <c r="H28" s="36">
        <v>265095</v>
      </c>
      <c r="I28" s="36">
        <v>279052</v>
      </c>
      <c r="J28" s="36">
        <v>284348</v>
      </c>
      <c r="K28" s="36">
        <v>293211</v>
      </c>
      <c r="L28" s="46">
        <v>305859</v>
      </c>
      <c r="M28" s="390">
        <v>337730</v>
      </c>
      <c r="N28" s="47"/>
      <c r="O28" s="48"/>
      <c r="P28" s="48"/>
    </row>
    <row r="29" spans="1:16" x14ac:dyDescent="0.3">
      <c r="A29" s="501" t="s">
        <v>64</v>
      </c>
      <c r="B29" s="507" t="s">
        <v>65</v>
      </c>
      <c r="C29" s="27" t="s">
        <v>45</v>
      </c>
      <c r="D29" s="28"/>
      <c r="E29" s="28"/>
      <c r="F29" s="28"/>
      <c r="G29" s="28"/>
      <c r="H29" s="28"/>
      <c r="I29" s="28">
        <v>9</v>
      </c>
      <c r="J29" s="28">
        <v>10</v>
      </c>
      <c r="K29" s="28">
        <v>10</v>
      </c>
      <c r="L29" s="40">
        <v>7</v>
      </c>
      <c r="M29" s="390">
        <v>3</v>
      </c>
      <c r="N29" s="50"/>
      <c r="O29" s="50"/>
      <c r="P29" s="51"/>
    </row>
    <row r="30" spans="1:16" x14ac:dyDescent="0.3">
      <c r="A30" s="502"/>
      <c r="B30" s="508"/>
      <c r="C30" s="30" t="s">
        <v>46</v>
      </c>
      <c r="D30" s="31"/>
      <c r="E30" s="31"/>
      <c r="F30" s="31"/>
      <c r="G30" s="31"/>
      <c r="H30" s="31"/>
      <c r="I30" s="31">
        <v>0</v>
      </c>
      <c r="J30" s="31">
        <v>0</v>
      </c>
      <c r="K30" s="31">
        <v>0</v>
      </c>
      <c r="L30" s="41">
        <v>0</v>
      </c>
      <c r="M30" s="391">
        <v>0</v>
      </c>
      <c r="N30" s="51"/>
      <c r="O30" s="51"/>
      <c r="P30" s="51"/>
    </row>
    <row r="31" spans="1:16" x14ac:dyDescent="0.3">
      <c r="A31" s="503"/>
      <c r="B31" s="509"/>
      <c r="C31" s="35" t="s">
        <v>47</v>
      </c>
      <c r="D31" s="36">
        <v>13</v>
      </c>
      <c r="E31" s="36">
        <v>21</v>
      </c>
      <c r="F31" s="36">
        <v>21</v>
      </c>
      <c r="G31" s="36">
        <v>17</v>
      </c>
      <c r="H31" s="36">
        <v>16</v>
      </c>
      <c r="I31" s="36">
        <v>9</v>
      </c>
      <c r="J31" s="36">
        <v>10</v>
      </c>
      <c r="K31" s="36">
        <v>10</v>
      </c>
      <c r="L31" s="37">
        <v>7</v>
      </c>
      <c r="M31" s="385">
        <v>3</v>
      </c>
    </row>
    <row r="32" spans="1:16" x14ac:dyDescent="0.3">
      <c r="A32" s="501" t="s">
        <v>66</v>
      </c>
      <c r="B32" s="507" t="s">
        <v>67</v>
      </c>
      <c r="C32" s="27" t="s">
        <v>45</v>
      </c>
      <c r="D32" s="28"/>
      <c r="E32" s="28"/>
      <c r="F32" s="28"/>
      <c r="G32" s="28"/>
      <c r="H32" s="28"/>
      <c r="I32" s="28">
        <v>272986</v>
      </c>
      <c r="J32" s="28">
        <v>256305</v>
      </c>
      <c r="K32" s="28">
        <v>233911</v>
      </c>
      <c r="L32" s="29">
        <v>229775</v>
      </c>
      <c r="M32" s="392">
        <v>198530</v>
      </c>
    </row>
    <row r="33" spans="1:13" x14ac:dyDescent="0.3">
      <c r="A33" s="502"/>
      <c r="B33" s="508"/>
      <c r="C33" s="30" t="s">
        <v>46</v>
      </c>
      <c r="D33" s="31"/>
      <c r="E33" s="31"/>
      <c r="F33" s="31"/>
      <c r="G33" s="31"/>
      <c r="H33" s="31"/>
      <c r="I33" s="31">
        <v>63691</v>
      </c>
      <c r="J33" s="31">
        <v>99062</v>
      </c>
      <c r="K33" s="31">
        <v>92324</v>
      </c>
      <c r="L33" s="32">
        <v>94152</v>
      </c>
      <c r="M33" s="392">
        <v>76230</v>
      </c>
    </row>
    <row r="34" spans="1:13" x14ac:dyDescent="0.3">
      <c r="A34" s="503"/>
      <c r="B34" s="509"/>
      <c r="C34" s="35" t="s">
        <v>47</v>
      </c>
      <c r="D34" s="36">
        <v>369319</v>
      </c>
      <c r="E34" s="36">
        <v>372279</v>
      </c>
      <c r="F34" s="36">
        <v>373669</v>
      </c>
      <c r="G34" s="36">
        <v>340671</v>
      </c>
      <c r="H34" s="36">
        <v>333619</v>
      </c>
      <c r="I34" s="36">
        <v>336677</v>
      </c>
      <c r="J34" s="36">
        <v>355367</v>
      </c>
      <c r="K34" s="36">
        <v>326235</v>
      </c>
      <c r="L34" s="37">
        <v>323907</v>
      </c>
      <c r="M34" s="392">
        <v>274760</v>
      </c>
    </row>
    <row r="35" spans="1:13" x14ac:dyDescent="0.3">
      <c r="A35" s="510" t="s">
        <v>68</v>
      </c>
      <c r="B35" s="507" t="s">
        <v>69</v>
      </c>
      <c r="C35" s="27" t="s">
        <v>45</v>
      </c>
      <c r="D35" s="28"/>
      <c r="E35" s="28"/>
      <c r="F35" s="28"/>
      <c r="G35" s="28"/>
      <c r="H35" s="28"/>
      <c r="I35" s="28">
        <v>2473</v>
      </c>
      <c r="J35" s="28">
        <v>2476</v>
      </c>
      <c r="K35" s="28">
        <v>1960</v>
      </c>
      <c r="L35" s="29">
        <v>1757</v>
      </c>
      <c r="M35" s="392">
        <v>1183</v>
      </c>
    </row>
    <row r="36" spans="1:13" x14ac:dyDescent="0.3">
      <c r="A36" s="511"/>
      <c r="B36" s="508"/>
      <c r="C36" s="30" t="s">
        <v>46</v>
      </c>
      <c r="D36" s="31"/>
      <c r="E36" s="31"/>
      <c r="F36" s="31"/>
      <c r="G36" s="31"/>
      <c r="H36" s="31"/>
      <c r="I36" s="31">
        <v>1614</v>
      </c>
      <c r="J36" s="31">
        <v>1734</v>
      </c>
      <c r="K36" s="31">
        <v>1480</v>
      </c>
      <c r="L36" s="32">
        <v>1313</v>
      </c>
      <c r="M36" s="385">
        <v>1023</v>
      </c>
    </row>
    <row r="37" spans="1:13" x14ac:dyDescent="0.3">
      <c r="A37" s="512"/>
      <c r="B37" s="509"/>
      <c r="C37" s="35" t="s">
        <v>47</v>
      </c>
      <c r="D37" s="36">
        <v>2786</v>
      </c>
      <c r="E37" s="36">
        <v>3567</v>
      </c>
      <c r="F37" s="36">
        <v>3736</v>
      </c>
      <c r="G37" s="36">
        <v>4369</v>
      </c>
      <c r="H37" s="36">
        <v>4983</v>
      </c>
      <c r="I37" s="36">
        <v>4087</v>
      </c>
      <c r="J37" s="36">
        <v>4210</v>
      </c>
      <c r="K37" s="36">
        <v>3440</v>
      </c>
      <c r="L37" s="37">
        <v>3070</v>
      </c>
      <c r="M37" s="385">
        <v>2206</v>
      </c>
    </row>
    <row r="38" spans="1:13" x14ac:dyDescent="0.3">
      <c r="A38" s="501"/>
      <c r="B38" s="504" t="s">
        <v>70</v>
      </c>
      <c r="C38" s="52" t="s">
        <v>45</v>
      </c>
      <c r="D38" s="53"/>
      <c r="E38" s="53"/>
      <c r="F38" s="53"/>
      <c r="G38" s="53"/>
      <c r="H38" s="53"/>
      <c r="I38" s="54">
        <f t="shared" ref="I38:M39" si="0">I35+I32+I29+I26+I23+I20+I17+I14+I11+I8+I5+I2</f>
        <v>1597538</v>
      </c>
      <c r="J38" s="54">
        <f t="shared" si="0"/>
        <v>1662168</v>
      </c>
      <c r="K38" s="54">
        <f t="shared" si="0"/>
        <v>1670520</v>
      </c>
      <c r="L38" s="54">
        <f t="shared" si="0"/>
        <v>1712782</v>
      </c>
      <c r="M38" s="393">
        <f t="shared" si="0"/>
        <v>1554746</v>
      </c>
    </row>
    <row r="39" spans="1:13" x14ac:dyDescent="0.3">
      <c r="A39" s="502"/>
      <c r="B39" s="505"/>
      <c r="C39" s="55" t="s">
        <v>46</v>
      </c>
      <c r="D39" s="56"/>
      <c r="E39" s="56"/>
      <c r="F39" s="56"/>
      <c r="G39" s="56"/>
      <c r="H39" s="56"/>
      <c r="I39" s="57">
        <f t="shared" si="0"/>
        <v>1320576</v>
      </c>
      <c r="J39" s="57">
        <f t="shared" si="0"/>
        <v>1419090</v>
      </c>
      <c r="K39" s="57">
        <f t="shared" si="0"/>
        <v>1451516</v>
      </c>
      <c r="L39" s="57">
        <f t="shared" si="0"/>
        <v>1493816</v>
      </c>
      <c r="M39" s="394">
        <f t="shared" si="0"/>
        <v>1344891</v>
      </c>
    </row>
    <row r="40" spans="1:13" x14ac:dyDescent="0.3">
      <c r="A40" s="503"/>
      <c r="B40" s="506"/>
      <c r="C40" s="58" t="s">
        <v>47</v>
      </c>
      <c r="D40" s="59">
        <v>3133924</v>
      </c>
      <c r="E40" s="59">
        <v>3004320</v>
      </c>
      <c r="F40" s="59">
        <v>2966261</v>
      </c>
      <c r="G40" s="59">
        <v>2939310</v>
      </c>
      <c r="H40" s="59">
        <v>2929639</v>
      </c>
      <c r="I40" s="60">
        <f>I39+I38</f>
        <v>2918114</v>
      </c>
      <c r="J40" s="60">
        <f>J39+J38</f>
        <v>3081258</v>
      </c>
      <c r="K40" s="60">
        <f>K39+K38</f>
        <v>3122036</v>
      </c>
      <c r="L40" s="60">
        <f>L39+L38</f>
        <v>3206598</v>
      </c>
      <c r="M40" s="395">
        <f>M39+M38</f>
        <v>2899637</v>
      </c>
    </row>
    <row r="41" spans="1:13" ht="15" x14ac:dyDescent="0.25">
      <c r="M41" s="385"/>
    </row>
  </sheetData>
  <mergeCells count="26">
    <mergeCell ref="A2:A4"/>
    <mergeCell ref="B2:B4"/>
    <mergeCell ref="A5:A7"/>
    <mergeCell ref="B5:B7"/>
    <mergeCell ref="A8:A10"/>
    <mergeCell ref="B8:B10"/>
    <mergeCell ref="A11:A13"/>
    <mergeCell ref="B11:B13"/>
    <mergeCell ref="A14:A16"/>
    <mergeCell ref="B14:B16"/>
    <mergeCell ref="A17:A19"/>
    <mergeCell ref="B17:B19"/>
    <mergeCell ref="A20:A22"/>
    <mergeCell ref="B20:B22"/>
    <mergeCell ref="A23:A25"/>
    <mergeCell ref="B23:B25"/>
    <mergeCell ref="A26:A28"/>
    <mergeCell ref="B26:B28"/>
    <mergeCell ref="A38:A40"/>
    <mergeCell ref="B38:B40"/>
    <mergeCell ref="A29:A31"/>
    <mergeCell ref="B29:B31"/>
    <mergeCell ref="A32:A34"/>
    <mergeCell ref="B32:B34"/>
    <mergeCell ref="A35:A37"/>
    <mergeCell ref="B35:B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4"/>
  <sheetViews>
    <sheetView tabSelected="1" zoomScale="95" zoomScaleNormal="95" workbookViewId="0">
      <pane xSplit="1" ySplit="1" topLeftCell="F17" activePane="bottomRight" state="frozen"/>
      <selection pane="topRight" activeCell="B1" sqref="B1"/>
      <selection pane="bottomLeft" activeCell="A3" sqref="A3"/>
      <selection pane="bottomRight" activeCell="O137" sqref="O137"/>
    </sheetView>
  </sheetViews>
  <sheetFormatPr defaultColWidth="9.109375" defaultRowHeight="12" x14ac:dyDescent="0.25"/>
  <cols>
    <col min="1" max="1" width="38.5546875" style="208" customWidth="1"/>
    <col min="2" max="2" width="32.109375" style="209" customWidth="1"/>
    <col min="3" max="3" width="45.88671875" style="208" bestFit="1" customWidth="1"/>
    <col min="4" max="4" width="23.44140625" style="210" customWidth="1"/>
    <col min="5" max="5" width="10.5546875" style="210" bestFit="1" customWidth="1"/>
    <col min="6" max="6" width="11.6640625" style="210" customWidth="1"/>
    <col min="7" max="7" width="13.33203125" style="210" customWidth="1"/>
    <col min="8" max="8" width="12.109375" style="210" customWidth="1"/>
    <col min="9" max="9" width="12.33203125" style="210" customWidth="1"/>
    <col min="10" max="10" width="14" style="210" customWidth="1"/>
    <col min="11" max="12" width="11.5546875" style="210" customWidth="1"/>
    <col min="13" max="13" width="11.88671875" style="210" customWidth="1"/>
    <col min="14" max="14" width="10.5546875" style="210" bestFit="1" customWidth="1"/>
    <col min="15" max="15" width="11.44140625" style="442" bestFit="1" customWidth="1"/>
    <col min="16" max="16384" width="9.109375" style="210"/>
  </cols>
  <sheetData>
    <row r="1" spans="1:15" s="68" customFormat="1" x14ac:dyDescent="0.25">
      <c r="A1" s="64" t="s">
        <v>71</v>
      </c>
      <c r="B1" s="65" t="s">
        <v>72</v>
      </c>
      <c r="C1" s="66" t="s">
        <v>73</v>
      </c>
      <c r="D1" s="64" t="s">
        <v>74</v>
      </c>
      <c r="E1" s="67">
        <v>2008</v>
      </c>
      <c r="F1" s="67">
        <v>2009</v>
      </c>
      <c r="G1" s="67">
        <v>2010</v>
      </c>
      <c r="H1" s="67">
        <v>2011</v>
      </c>
      <c r="I1" s="67">
        <v>2012</v>
      </c>
      <c r="J1" s="67">
        <v>2013</v>
      </c>
      <c r="K1" s="67">
        <v>2014</v>
      </c>
      <c r="L1" s="67">
        <v>2015</v>
      </c>
      <c r="M1" s="67">
        <v>2016</v>
      </c>
      <c r="N1" s="67">
        <v>2017</v>
      </c>
      <c r="O1" s="402">
        <v>2018</v>
      </c>
    </row>
    <row r="2" spans="1:15" s="74" customFormat="1" ht="15" customHeight="1" x14ac:dyDescent="0.2">
      <c r="A2" s="69" t="s">
        <v>6</v>
      </c>
      <c r="B2" s="70" t="s">
        <v>6</v>
      </c>
      <c r="C2" s="71" t="s">
        <v>75</v>
      </c>
      <c r="D2" s="4" t="s">
        <v>76</v>
      </c>
      <c r="E2" s="72">
        <v>3166</v>
      </c>
      <c r="F2" s="72">
        <v>2955</v>
      </c>
      <c r="G2" s="72">
        <v>2962</v>
      </c>
      <c r="H2" s="72">
        <v>3012</v>
      </c>
      <c r="I2" s="72">
        <v>3059</v>
      </c>
      <c r="J2" s="72">
        <v>3080</v>
      </c>
      <c r="K2" s="73">
        <v>3162</v>
      </c>
      <c r="L2" s="72">
        <v>3207</v>
      </c>
      <c r="M2" s="72">
        <v>3252</v>
      </c>
      <c r="N2" s="73">
        <v>3212</v>
      </c>
      <c r="O2" s="405">
        <v>3189</v>
      </c>
    </row>
    <row r="3" spans="1:15" s="74" customFormat="1" x14ac:dyDescent="0.2">
      <c r="A3" s="75"/>
      <c r="B3" s="70" t="s">
        <v>6</v>
      </c>
      <c r="C3" s="71" t="s">
        <v>75</v>
      </c>
      <c r="D3" s="4" t="s">
        <v>77</v>
      </c>
      <c r="E3" s="73">
        <v>492</v>
      </c>
      <c r="F3" s="73">
        <v>474</v>
      </c>
      <c r="G3" s="73">
        <v>439</v>
      </c>
      <c r="H3" s="73">
        <v>434</v>
      </c>
      <c r="I3" s="73">
        <v>423</v>
      </c>
      <c r="J3" s="73">
        <v>451</v>
      </c>
      <c r="K3" s="73">
        <v>473</v>
      </c>
      <c r="L3" s="73">
        <v>474</v>
      </c>
      <c r="M3" s="73">
        <v>484</v>
      </c>
      <c r="N3" s="73">
        <v>473</v>
      </c>
      <c r="O3" s="405">
        <v>476</v>
      </c>
    </row>
    <row r="4" spans="1:15" s="74" customFormat="1" x14ac:dyDescent="0.2">
      <c r="A4" s="75"/>
      <c r="B4" s="70" t="s">
        <v>6</v>
      </c>
      <c r="C4" s="71" t="s">
        <v>75</v>
      </c>
      <c r="D4" s="4" t="s">
        <v>78</v>
      </c>
      <c r="E4" s="73">
        <v>135</v>
      </c>
      <c r="F4" s="73">
        <v>122</v>
      </c>
      <c r="G4" s="73">
        <v>96</v>
      </c>
      <c r="H4" s="73">
        <v>104</v>
      </c>
      <c r="I4" s="73">
        <v>117</v>
      </c>
      <c r="J4" s="73">
        <v>116</v>
      </c>
      <c r="K4" s="73">
        <v>108</v>
      </c>
      <c r="L4" s="73">
        <v>106</v>
      </c>
      <c r="M4" s="73">
        <v>112</v>
      </c>
      <c r="N4" s="73">
        <v>112</v>
      </c>
      <c r="O4" s="405">
        <v>106</v>
      </c>
    </row>
    <row r="5" spans="1:15" s="74" customFormat="1" x14ac:dyDescent="0.2">
      <c r="A5" s="75"/>
      <c r="B5" s="70" t="s">
        <v>6</v>
      </c>
      <c r="C5" s="71" t="s">
        <v>75</v>
      </c>
      <c r="D5" s="4" t="s">
        <v>79</v>
      </c>
      <c r="E5" s="73">
        <v>97784</v>
      </c>
      <c r="F5" s="73">
        <v>97798</v>
      </c>
      <c r="G5" s="73">
        <v>97179</v>
      </c>
      <c r="H5" s="73">
        <v>96749</v>
      </c>
      <c r="I5" s="73">
        <v>96126</v>
      </c>
      <c r="J5" s="73">
        <v>95801</v>
      </c>
      <c r="K5" s="73">
        <v>95570</v>
      </c>
      <c r="L5" s="73">
        <v>95179</v>
      </c>
      <c r="M5" s="73">
        <v>95221</v>
      </c>
      <c r="N5" s="73">
        <v>95140</v>
      </c>
      <c r="O5" s="405">
        <v>95263</v>
      </c>
    </row>
    <row r="6" spans="1:15" s="74" customFormat="1" x14ac:dyDescent="0.2">
      <c r="A6" s="76"/>
      <c r="B6" s="70" t="s">
        <v>6</v>
      </c>
      <c r="C6" s="71" t="s">
        <v>75</v>
      </c>
      <c r="D6" s="4" t="s">
        <v>80</v>
      </c>
      <c r="E6" s="77">
        <v>101577</v>
      </c>
      <c r="F6" s="77">
        <v>101349</v>
      </c>
      <c r="G6" s="77">
        <v>100676</v>
      </c>
      <c r="H6" s="77">
        <v>100299</v>
      </c>
      <c r="I6" s="77">
        <v>99725</v>
      </c>
      <c r="J6" s="77">
        <v>99448</v>
      </c>
      <c r="K6" s="73">
        <v>99313</v>
      </c>
      <c r="L6" s="77">
        <v>98966</v>
      </c>
      <c r="M6" s="77">
        <v>99069</v>
      </c>
      <c r="N6" s="73">
        <v>98937</v>
      </c>
      <c r="O6" s="405">
        <v>99034</v>
      </c>
    </row>
    <row r="7" spans="1:15" s="74" customFormat="1" ht="18" customHeight="1" x14ac:dyDescent="0.2">
      <c r="A7" s="78" t="s">
        <v>75</v>
      </c>
      <c r="B7" s="79" t="s">
        <v>75</v>
      </c>
      <c r="C7" s="80" t="s">
        <v>75</v>
      </c>
      <c r="D7" s="81"/>
      <c r="E7" s="82">
        <v>101577</v>
      </c>
      <c r="F7" s="82">
        <v>101349</v>
      </c>
      <c r="G7" s="82">
        <v>100676</v>
      </c>
      <c r="H7" s="82">
        <v>100299</v>
      </c>
      <c r="I7" s="82">
        <v>99725</v>
      </c>
      <c r="J7" s="82">
        <v>99448</v>
      </c>
      <c r="K7" s="82">
        <v>99313</v>
      </c>
      <c r="L7" s="82">
        <v>98966</v>
      </c>
      <c r="M7" s="82">
        <v>99069</v>
      </c>
      <c r="N7" s="83">
        <v>98937</v>
      </c>
      <c r="O7" s="445">
        <v>99034</v>
      </c>
    </row>
    <row r="8" spans="1:15" s="74" customFormat="1" ht="15" customHeight="1" x14ac:dyDescent="0.2">
      <c r="A8" s="69" t="s">
        <v>2</v>
      </c>
      <c r="B8" s="70" t="s">
        <v>2</v>
      </c>
      <c r="C8" s="84" t="s">
        <v>81</v>
      </c>
      <c r="D8" s="4" t="s">
        <v>76</v>
      </c>
      <c r="E8" s="72">
        <v>61383</v>
      </c>
      <c r="F8" s="72">
        <v>63446</v>
      </c>
      <c r="G8" s="72">
        <v>65031</v>
      </c>
      <c r="H8" s="72">
        <v>66609</v>
      </c>
      <c r="I8" s="72">
        <v>67892</v>
      </c>
      <c r="J8" s="72">
        <v>68505</v>
      </c>
      <c r="K8" s="72">
        <v>68850</v>
      </c>
      <c r="L8" s="72">
        <v>68561</v>
      </c>
      <c r="M8" s="72">
        <v>67604</v>
      </c>
      <c r="N8" s="73">
        <v>66256</v>
      </c>
      <c r="O8" s="405">
        <v>63559</v>
      </c>
    </row>
    <row r="9" spans="1:15" s="74" customFormat="1" x14ac:dyDescent="0.2">
      <c r="A9" s="75"/>
      <c r="B9" s="70" t="s">
        <v>2</v>
      </c>
      <c r="C9" s="84" t="s">
        <v>81</v>
      </c>
      <c r="D9" s="4" t="s">
        <v>77</v>
      </c>
      <c r="E9" s="73">
        <v>1555</v>
      </c>
      <c r="F9" s="73">
        <v>1438</v>
      </c>
      <c r="G9" s="73">
        <v>1376</v>
      </c>
      <c r="H9" s="73">
        <v>1359</v>
      </c>
      <c r="I9" s="73">
        <v>1367</v>
      </c>
      <c r="J9" s="73">
        <v>1366</v>
      </c>
      <c r="K9" s="73">
        <v>1327</v>
      </c>
      <c r="L9" s="73">
        <v>1300</v>
      </c>
      <c r="M9" s="73">
        <v>1303</v>
      </c>
      <c r="N9" s="73">
        <v>1257</v>
      </c>
      <c r="O9" s="405">
        <v>1174</v>
      </c>
    </row>
    <row r="10" spans="1:15" s="74" customFormat="1" x14ac:dyDescent="0.2">
      <c r="A10" s="75"/>
      <c r="B10" s="70" t="s">
        <v>2</v>
      </c>
      <c r="C10" s="84" t="s">
        <v>81</v>
      </c>
      <c r="D10" s="4" t="s">
        <v>78</v>
      </c>
      <c r="E10" s="73">
        <v>1240</v>
      </c>
      <c r="F10" s="73">
        <v>1287</v>
      </c>
      <c r="G10" s="73">
        <v>1318</v>
      </c>
      <c r="H10" s="73">
        <v>1377</v>
      </c>
      <c r="I10" s="73">
        <v>1376</v>
      </c>
      <c r="J10" s="73">
        <v>1228</v>
      </c>
      <c r="K10" s="73">
        <v>1056</v>
      </c>
      <c r="L10" s="73">
        <v>909</v>
      </c>
      <c r="M10" s="73">
        <v>805</v>
      </c>
      <c r="N10" s="73">
        <v>729</v>
      </c>
      <c r="O10" s="405">
        <v>599</v>
      </c>
    </row>
    <row r="11" spans="1:15" s="74" customFormat="1" x14ac:dyDescent="0.2">
      <c r="A11" s="75"/>
      <c r="B11" s="70" t="s">
        <v>2</v>
      </c>
      <c r="C11" s="84" t="s">
        <v>81</v>
      </c>
      <c r="D11" s="4" t="s">
        <v>79</v>
      </c>
      <c r="E11" s="73">
        <v>250117</v>
      </c>
      <c r="F11" s="73">
        <v>265102</v>
      </c>
      <c r="G11" s="73">
        <v>280419</v>
      </c>
      <c r="H11" s="73">
        <v>296995</v>
      </c>
      <c r="I11" s="73">
        <v>312314</v>
      </c>
      <c r="J11" s="73">
        <v>329531</v>
      </c>
      <c r="K11" s="73">
        <v>346420</v>
      </c>
      <c r="L11" s="73">
        <v>361725</v>
      </c>
      <c r="M11" s="73">
        <v>377062</v>
      </c>
      <c r="N11" s="73">
        <v>394378</v>
      </c>
      <c r="O11" s="405">
        <v>411660</v>
      </c>
    </row>
    <row r="12" spans="1:15" s="74" customFormat="1" x14ac:dyDescent="0.2">
      <c r="A12" s="76"/>
      <c r="B12" s="70" t="s">
        <v>2</v>
      </c>
      <c r="C12" s="84" t="s">
        <v>81</v>
      </c>
      <c r="D12" s="4" t="s">
        <v>80</v>
      </c>
      <c r="E12" s="77">
        <v>314295</v>
      </c>
      <c r="F12" s="77">
        <v>331273</v>
      </c>
      <c r="G12" s="77">
        <v>348144</v>
      </c>
      <c r="H12" s="77">
        <v>366340</v>
      </c>
      <c r="I12" s="77">
        <v>382949</v>
      </c>
      <c r="J12" s="77">
        <v>400630</v>
      </c>
      <c r="K12" s="77">
        <v>417653</v>
      </c>
      <c r="L12" s="77">
        <v>432495</v>
      </c>
      <c r="M12" s="77">
        <v>446774</v>
      </c>
      <c r="N12" s="73">
        <v>462620</v>
      </c>
      <c r="O12" s="405">
        <v>476992</v>
      </c>
    </row>
    <row r="13" spans="1:15" s="74" customFormat="1" ht="15" customHeight="1" x14ac:dyDescent="0.2">
      <c r="A13" s="69" t="s">
        <v>7</v>
      </c>
      <c r="B13" s="70" t="s">
        <v>7</v>
      </c>
      <c r="C13" s="84" t="s">
        <v>81</v>
      </c>
      <c r="D13" s="4" t="s">
        <v>76</v>
      </c>
      <c r="E13" s="85">
        <v>2039</v>
      </c>
      <c r="F13" s="85">
        <v>2096</v>
      </c>
      <c r="G13" s="85">
        <v>2360</v>
      </c>
      <c r="H13" s="85">
        <v>2572</v>
      </c>
      <c r="I13" s="85">
        <v>2690</v>
      </c>
      <c r="J13" s="85">
        <v>2098</v>
      </c>
      <c r="K13" s="85">
        <v>173</v>
      </c>
      <c r="L13" s="85">
        <v>23</v>
      </c>
      <c r="M13" s="85">
        <v>26</v>
      </c>
      <c r="N13" s="73">
        <v>13</v>
      </c>
      <c r="O13" s="405"/>
    </row>
    <row r="14" spans="1:15" s="74" customFormat="1" x14ac:dyDescent="0.2">
      <c r="A14" s="75"/>
      <c r="B14" s="70" t="s">
        <v>7</v>
      </c>
      <c r="C14" s="84" t="s">
        <v>81</v>
      </c>
      <c r="D14" s="4" t="s">
        <v>77</v>
      </c>
      <c r="E14" s="85">
        <v>123</v>
      </c>
      <c r="F14" s="85">
        <v>113</v>
      </c>
      <c r="G14" s="85">
        <v>124</v>
      </c>
      <c r="H14" s="85">
        <v>157</v>
      </c>
      <c r="I14" s="85">
        <v>153</v>
      </c>
      <c r="J14" s="85">
        <v>126</v>
      </c>
      <c r="K14" s="85">
        <v>10</v>
      </c>
      <c r="L14" s="85">
        <v>2</v>
      </c>
      <c r="M14" s="85">
        <v>3</v>
      </c>
      <c r="N14" s="86">
        <v>0</v>
      </c>
      <c r="O14" s="440" t="s">
        <v>212</v>
      </c>
    </row>
    <row r="15" spans="1:15" s="74" customFormat="1" x14ac:dyDescent="0.2">
      <c r="A15" s="75"/>
      <c r="B15" s="70" t="s">
        <v>7</v>
      </c>
      <c r="C15" s="84" t="s">
        <v>81</v>
      </c>
      <c r="D15" s="4" t="s">
        <v>78</v>
      </c>
      <c r="E15" s="85">
        <v>107</v>
      </c>
      <c r="F15" s="85">
        <v>117</v>
      </c>
      <c r="G15" s="85">
        <v>160</v>
      </c>
      <c r="H15" s="85">
        <v>174</v>
      </c>
      <c r="I15" s="85">
        <v>173</v>
      </c>
      <c r="J15" s="85">
        <v>70</v>
      </c>
      <c r="K15" s="85">
        <v>4</v>
      </c>
      <c r="L15" s="85">
        <v>2</v>
      </c>
      <c r="M15" s="86">
        <v>0</v>
      </c>
      <c r="N15" s="86">
        <v>0</v>
      </c>
      <c r="O15" s="440" t="s">
        <v>212</v>
      </c>
    </row>
    <row r="16" spans="1:15" s="74" customFormat="1" x14ac:dyDescent="0.2">
      <c r="A16" s="75"/>
      <c r="B16" s="70" t="s">
        <v>7</v>
      </c>
      <c r="C16" s="84" t="s">
        <v>81</v>
      </c>
      <c r="D16" s="4" t="s">
        <v>79</v>
      </c>
      <c r="E16" s="85">
        <v>7242</v>
      </c>
      <c r="F16" s="85">
        <v>8378</v>
      </c>
      <c r="G16" s="85">
        <v>10206</v>
      </c>
      <c r="H16" s="85">
        <v>12110</v>
      </c>
      <c r="I16" s="85">
        <v>14372</v>
      </c>
      <c r="J16" s="85">
        <v>12630</v>
      </c>
      <c r="K16" s="85">
        <v>1548</v>
      </c>
      <c r="L16" s="85">
        <v>66</v>
      </c>
      <c r="M16" s="85">
        <v>149</v>
      </c>
      <c r="N16" s="73">
        <v>55</v>
      </c>
      <c r="O16" s="405" t="s">
        <v>212</v>
      </c>
    </row>
    <row r="17" spans="1:15" s="74" customFormat="1" x14ac:dyDescent="0.2">
      <c r="A17" s="76"/>
      <c r="B17" s="70" t="s">
        <v>7</v>
      </c>
      <c r="C17" s="84" t="s">
        <v>81</v>
      </c>
      <c r="D17" s="4" t="s">
        <v>80</v>
      </c>
      <c r="E17" s="85">
        <v>9511</v>
      </c>
      <c r="F17" s="85">
        <v>10704</v>
      </c>
      <c r="G17" s="85">
        <v>12850</v>
      </c>
      <c r="H17" s="85">
        <v>15013</v>
      </c>
      <c r="I17" s="85">
        <v>17388</v>
      </c>
      <c r="J17" s="85">
        <v>14924</v>
      </c>
      <c r="K17" s="85">
        <v>1735</v>
      </c>
      <c r="L17" s="85">
        <v>93</v>
      </c>
      <c r="M17" s="85">
        <v>178</v>
      </c>
      <c r="N17" s="73">
        <v>68</v>
      </c>
      <c r="O17" s="405" t="s">
        <v>212</v>
      </c>
    </row>
    <row r="18" spans="1:15" s="74" customFormat="1" ht="15" customHeight="1" x14ac:dyDescent="0.2">
      <c r="A18" s="69" t="s">
        <v>82</v>
      </c>
      <c r="B18" s="70" t="s">
        <v>82</v>
      </c>
      <c r="C18" s="84" t="s">
        <v>81</v>
      </c>
      <c r="D18" s="4" t="s">
        <v>77</v>
      </c>
      <c r="E18" s="72">
        <v>12409</v>
      </c>
      <c r="F18" s="72">
        <v>11998</v>
      </c>
      <c r="G18" s="72">
        <v>11444</v>
      </c>
      <c r="H18" s="72">
        <v>11310</v>
      </c>
      <c r="I18" s="72">
        <v>10940</v>
      </c>
      <c r="J18" s="72">
        <v>11067</v>
      </c>
      <c r="K18" s="72">
        <v>10899</v>
      </c>
      <c r="L18" s="72">
        <v>11161</v>
      </c>
      <c r="M18" s="72">
        <v>11099</v>
      </c>
      <c r="N18" s="73">
        <v>10908</v>
      </c>
      <c r="O18" s="405">
        <v>10359</v>
      </c>
    </row>
    <row r="19" spans="1:15" s="74" customFormat="1" ht="24" x14ac:dyDescent="0.2">
      <c r="A19" s="75"/>
      <c r="B19" s="70" t="s">
        <v>82</v>
      </c>
      <c r="C19" s="84" t="s">
        <v>81</v>
      </c>
      <c r="D19" s="4" t="s">
        <v>79</v>
      </c>
      <c r="E19" s="73">
        <v>112237</v>
      </c>
      <c r="F19" s="73">
        <v>113108</v>
      </c>
      <c r="G19" s="73">
        <v>114579</v>
      </c>
      <c r="H19" s="73">
        <v>115762</v>
      </c>
      <c r="I19" s="73">
        <v>116751</v>
      </c>
      <c r="J19" s="73">
        <v>117417</v>
      </c>
      <c r="K19" s="73">
        <v>118670</v>
      </c>
      <c r="L19" s="73">
        <v>119712</v>
      </c>
      <c r="M19" s="73">
        <v>120673</v>
      </c>
      <c r="N19" s="73">
        <v>121091</v>
      </c>
      <c r="O19" s="405">
        <v>121689</v>
      </c>
    </row>
    <row r="20" spans="1:15" s="74" customFormat="1" ht="24" x14ac:dyDescent="0.2">
      <c r="A20" s="76"/>
      <c r="B20" s="70" t="s">
        <v>82</v>
      </c>
      <c r="C20" s="84" t="s">
        <v>81</v>
      </c>
      <c r="D20" s="4" t="s">
        <v>80</v>
      </c>
      <c r="E20" s="77">
        <v>124646</v>
      </c>
      <c r="F20" s="77">
        <v>125106</v>
      </c>
      <c r="G20" s="77">
        <v>126023</v>
      </c>
      <c r="H20" s="77">
        <v>127072</v>
      </c>
      <c r="I20" s="77">
        <v>127691</v>
      </c>
      <c r="J20" s="77">
        <v>128484</v>
      </c>
      <c r="K20" s="77">
        <v>129569</v>
      </c>
      <c r="L20" s="77">
        <v>130873</v>
      </c>
      <c r="M20" s="77">
        <v>131772</v>
      </c>
      <c r="N20" s="73">
        <v>131999</v>
      </c>
      <c r="O20" s="405">
        <v>132048</v>
      </c>
    </row>
    <row r="21" spans="1:15" s="74" customFormat="1" ht="15.75" customHeight="1" x14ac:dyDescent="0.2">
      <c r="A21" s="69" t="s">
        <v>83</v>
      </c>
      <c r="B21" s="70" t="s">
        <v>83</v>
      </c>
      <c r="C21" s="84" t="s">
        <v>81</v>
      </c>
      <c r="D21" s="87" t="s">
        <v>77</v>
      </c>
      <c r="E21" s="85">
        <v>148</v>
      </c>
      <c r="F21" s="85">
        <v>124</v>
      </c>
      <c r="G21" s="85">
        <v>128</v>
      </c>
      <c r="H21" s="85">
        <v>120</v>
      </c>
      <c r="I21" s="85">
        <v>120</v>
      </c>
      <c r="J21" s="85">
        <v>107</v>
      </c>
      <c r="K21" s="85">
        <v>60</v>
      </c>
      <c r="L21" s="85">
        <v>59</v>
      </c>
      <c r="M21" s="85">
        <v>64.691729323308266</v>
      </c>
      <c r="N21" s="86">
        <v>69</v>
      </c>
      <c r="O21" s="440">
        <v>71</v>
      </c>
    </row>
    <row r="22" spans="1:15" s="74" customFormat="1" ht="36" x14ac:dyDescent="0.2">
      <c r="A22" s="75"/>
      <c r="B22" s="70" t="s">
        <v>83</v>
      </c>
      <c r="C22" s="84" t="s">
        <v>81</v>
      </c>
      <c r="D22" s="4" t="s">
        <v>79</v>
      </c>
      <c r="E22" s="85">
        <v>651</v>
      </c>
      <c r="F22" s="85">
        <v>637</v>
      </c>
      <c r="G22" s="85">
        <v>633</v>
      </c>
      <c r="H22" s="85">
        <v>628</v>
      </c>
      <c r="I22" s="85">
        <v>645</v>
      </c>
      <c r="J22" s="85">
        <v>646</v>
      </c>
      <c r="K22" s="85">
        <v>636</v>
      </c>
      <c r="L22" s="85">
        <v>621</v>
      </c>
      <c r="M22" s="85">
        <v>685.7323308270677</v>
      </c>
      <c r="N22" s="86">
        <v>731</v>
      </c>
      <c r="O22" s="440">
        <v>754</v>
      </c>
    </row>
    <row r="23" spans="1:15" s="74" customFormat="1" ht="36" x14ac:dyDescent="0.2">
      <c r="A23" s="76"/>
      <c r="B23" s="70" t="s">
        <v>83</v>
      </c>
      <c r="C23" s="84" t="s">
        <v>81</v>
      </c>
      <c r="D23" s="4" t="s">
        <v>80</v>
      </c>
      <c r="E23" s="85">
        <v>799</v>
      </c>
      <c r="F23" s="85">
        <v>761</v>
      </c>
      <c r="G23" s="85">
        <v>761</v>
      </c>
      <c r="H23" s="85">
        <v>748</v>
      </c>
      <c r="I23" s="85">
        <v>765</v>
      </c>
      <c r="J23" s="85">
        <v>753</v>
      </c>
      <c r="K23" s="85">
        <v>696</v>
      </c>
      <c r="L23" s="85">
        <v>679</v>
      </c>
      <c r="M23" s="85">
        <v>750.42406015037591</v>
      </c>
      <c r="N23" s="86">
        <v>800</v>
      </c>
      <c r="O23" s="440">
        <v>826</v>
      </c>
    </row>
    <row r="24" spans="1:15" s="74" customFormat="1" ht="15" customHeight="1" x14ac:dyDescent="0.2">
      <c r="A24" s="88" t="s">
        <v>81</v>
      </c>
      <c r="B24" s="79" t="s">
        <v>81</v>
      </c>
      <c r="C24" s="89"/>
      <c r="D24" s="81"/>
      <c r="E24" s="82">
        <v>449251</v>
      </c>
      <c r="F24" s="82">
        <v>467844</v>
      </c>
      <c r="G24" s="82">
        <v>487778</v>
      </c>
      <c r="H24" s="82">
        <v>509173</v>
      </c>
      <c r="I24" s="82">
        <v>528793</v>
      </c>
      <c r="J24" s="82">
        <v>544791</v>
      </c>
      <c r="K24" s="82">
        <v>549653</v>
      </c>
      <c r="L24" s="82">
        <v>564140</v>
      </c>
      <c r="M24" s="82">
        <v>579474.4240601504</v>
      </c>
      <c r="N24" s="82">
        <v>595487</v>
      </c>
      <c r="O24" s="403">
        <v>609866</v>
      </c>
    </row>
    <row r="25" spans="1:15" s="74" customFormat="1" ht="12.75" thickBot="1" x14ac:dyDescent="0.25">
      <c r="A25" s="90" t="s">
        <v>84</v>
      </c>
      <c r="B25" s="91" t="s">
        <v>84</v>
      </c>
      <c r="C25" s="92"/>
      <c r="D25" s="93"/>
      <c r="E25" s="94">
        <v>550828</v>
      </c>
      <c r="F25" s="94">
        <v>569193</v>
      </c>
      <c r="G25" s="94">
        <v>588454</v>
      </c>
      <c r="H25" s="94">
        <v>609472</v>
      </c>
      <c r="I25" s="94">
        <v>628518</v>
      </c>
      <c r="J25" s="94">
        <v>644239</v>
      </c>
      <c r="K25" s="94">
        <v>648966</v>
      </c>
      <c r="L25" s="94">
        <v>663106</v>
      </c>
      <c r="M25" s="94">
        <v>678543.4240601504</v>
      </c>
      <c r="N25" s="94">
        <v>694424</v>
      </c>
      <c r="O25" s="446">
        <v>708900</v>
      </c>
    </row>
    <row r="26" spans="1:15" s="74" customFormat="1" ht="15" customHeight="1" thickBot="1" x14ac:dyDescent="0.25">
      <c r="A26" s="95" t="s">
        <v>85</v>
      </c>
      <c r="B26" s="96" t="s">
        <v>85</v>
      </c>
      <c r="C26" s="97" t="s">
        <v>86</v>
      </c>
      <c r="D26" s="6" t="s">
        <v>76</v>
      </c>
      <c r="E26" s="98">
        <v>6757</v>
      </c>
      <c r="F26" s="98">
        <v>9357</v>
      </c>
      <c r="G26" s="98">
        <v>8126</v>
      </c>
      <c r="H26" s="98">
        <v>7906</v>
      </c>
      <c r="I26" s="98">
        <v>7492</v>
      </c>
      <c r="J26" s="98">
        <v>4573</v>
      </c>
      <c r="K26" s="98">
        <v>3191</v>
      </c>
      <c r="L26" s="450">
        <v>2656</v>
      </c>
      <c r="M26" s="450">
        <v>2693</v>
      </c>
      <c r="N26" s="450">
        <v>2620</v>
      </c>
      <c r="O26" s="437">
        <v>2553</v>
      </c>
    </row>
    <row r="27" spans="1:15" s="74" customFormat="1" ht="24.75" thickBot="1" x14ac:dyDescent="0.25">
      <c r="A27" s="99"/>
      <c r="B27" s="96" t="s">
        <v>85</v>
      </c>
      <c r="C27" s="97" t="s">
        <v>86</v>
      </c>
      <c r="D27" s="6" t="s">
        <v>77</v>
      </c>
      <c r="E27" s="98">
        <v>20948</v>
      </c>
      <c r="F27" s="98">
        <v>25434</v>
      </c>
      <c r="G27" s="98">
        <v>23987</v>
      </c>
      <c r="H27" s="98">
        <v>22280</v>
      </c>
      <c r="I27" s="98">
        <v>20190</v>
      </c>
      <c r="J27" s="98">
        <v>13955</v>
      </c>
      <c r="K27" s="98">
        <v>9819</v>
      </c>
      <c r="L27" s="450">
        <v>8774</v>
      </c>
      <c r="M27" s="450">
        <v>8636</v>
      </c>
      <c r="N27" s="450">
        <v>8520</v>
      </c>
      <c r="O27" s="437">
        <v>7603</v>
      </c>
    </row>
    <row r="28" spans="1:15" s="74" customFormat="1" ht="24.75" thickBot="1" x14ac:dyDescent="0.25">
      <c r="A28" s="99"/>
      <c r="B28" s="96" t="s">
        <v>85</v>
      </c>
      <c r="C28" s="97" t="s">
        <v>86</v>
      </c>
      <c r="D28" s="6" t="s">
        <v>79</v>
      </c>
      <c r="E28" s="98">
        <v>35546</v>
      </c>
      <c r="F28" s="98">
        <v>42775</v>
      </c>
      <c r="G28" s="98">
        <v>37499</v>
      </c>
      <c r="H28" s="98">
        <v>34597</v>
      </c>
      <c r="I28" s="98">
        <v>32358</v>
      </c>
      <c r="J28" s="98">
        <v>23127</v>
      </c>
      <c r="K28" s="98">
        <v>18187</v>
      </c>
      <c r="L28" s="450">
        <v>17343</v>
      </c>
      <c r="M28" s="450">
        <v>17601</v>
      </c>
      <c r="N28" s="450">
        <v>17933</v>
      </c>
      <c r="O28" s="437">
        <v>16287</v>
      </c>
    </row>
    <row r="29" spans="1:15" s="74" customFormat="1" ht="24.75" thickBot="1" x14ac:dyDescent="0.25">
      <c r="A29" s="100"/>
      <c r="B29" s="96" t="s">
        <v>85</v>
      </c>
      <c r="C29" s="97" t="s">
        <v>86</v>
      </c>
      <c r="D29" s="6" t="s">
        <v>80</v>
      </c>
      <c r="E29" s="439">
        <v>63251</v>
      </c>
      <c r="F29" s="465">
        <v>77566</v>
      </c>
      <c r="G29" s="465">
        <v>69612</v>
      </c>
      <c r="H29" s="465">
        <v>64783</v>
      </c>
      <c r="I29" s="465">
        <v>60040</v>
      </c>
      <c r="J29" s="465">
        <v>41655</v>
      </c>
      <c r="K29" s="465">
        <v>31197</v>
      </c>
      <c r="L29" s="465">
        <v>28773</v>
      </c>
      <c r="M29" s="465">
        <v>28930</v>
      </c>
      <c r="N29" s="465">
        <v>29073</v>
      </c>
      <c r="O29" s="433">
        <f>SUM(O26:O28)</f>
        <v>26443</v>
      </c>
    </row>
    <row r="30" spans="1:15" s="74" customFormat="1" x14ac:dyDescent="0.2">
      <c r="A30" s="448" t="s">
        <v>188</v>
      </c>
      <c r="B30" s="399" t="s">
        <v>188</v>
      </c>
      <c r="C30" s="398" t="s">
        <v>86</v>
      </c>
      <c r="D30" s="449" t="s">
        <v>79</v>
      </c>
      <c r="E30" s="447"/>
      <c r="F30" s="447"/>
      <c r="G30" s="447"/>
      <c r="H30" s="447"/>
      <c r="I30" s="447"/>
      <c r="J30" s="447"/>
      <c r="K30" s="447"/>
      <c r="L30" s="450"/>
      <c r="M30" s="450">
        <v>2502</v>
      </c>
      <c r="N30" s="450">
        <v>3002</v>
      </c>
      <c r="O30" s="437">
        <v>3152</v>
      </c>
    </row>
    <row r="31" spans="1:15" s="74" customFormat="1" ht="15" customHeight="1" thickBot="1" x14ac:dyDescent="0.25">
      <c r="A31" s="448"/>
      <c r="B31" s="399" t="s">
        <v>188</v>
      </c>
      <c r="C31" s="400" t="s">
        <v>86</v>
      </c>
      <c r="D31" s="449" t="s">
        <v>80</v>
      </c>
      <c r="E31" s="447"/>
      <c r="F31" s="447"/>
      <c r="G31" s="447"/>
      <c r="H31" s="447"/>
      <c r="I31" s="447"/>
      <c r="J31" s="447"/>
      <c r="K31" s="447"/>
      <c r="L31" s="450"/>
      <c r="M31" s="450">
        <v>2502</v>
      </c>
      <c r="N31" s="450">
        <v>3002</v>
      </c>
      <c r="O31" s="437">
        <v>3152</v>
      </c>
    </row>
    <row r="32" spans="1:15" s="74" customFormat="1" ht="15" customHeight="1" thickBot="1" x14ac:dyDescent="0.25">
      <c r="A32" s="95" t="s">
        <v>87</v>
      </c>
      <c r="B32" s="96" t="s">
        <v>87</v>
      </c>
      <c r="C32" s="97" t="s">
        <v>86</v>
      </c>
      <c r="D32" s="6" t="s">
        <v>79</v>
      </c>
      <c r="E32" s="101">
        <v>617</v>
      </c>
      <c r="F32" s="101">
        <v>550</v>
      </c>
      <c r="G32" s="101">
        <v>487</v>
      </c>
      <c r="H32" s="101">
        <v>409</v>
      </c>
      <c r="I32" s="101">
        <v>336</v>
      </c>
      <c r="J32" s="101">
        <v>274</v>
      </c>
      <c r="K32" s="101">
        <v>264</v>
      </c>
      <c r="L32" s="101">
        <v>205</v>
      </c>
      <c r="M32" s="451">
        <v>164</v>
      </c>
      <c r="N32" s="464">
        <v>132</v>
      </c>
      <c r="O32" s="436">
        <v>107</v>
      </c>
    </row>
    <row r="33" spans="1:15" s="74" customFormat="1" ht="12.75" thickBot="1" x14ac:dyDescent="0.25">
      <c r="A33" s="100"/>
      <c r="B33" s="96" t="s">
        <v>87</v>
      </c>
      <c r="C33" s="97" t="s">
        <v>86</v>
      </c>
      <c r="D33" s="6" t="s">
        <v>80</v>
      </c>
      <c r="E33" s="102">
        <v>617</v>
      </c>
      <c r="F33" s="102">
        <v>550</v>
      </c>
      <c r="G33" s="102">
        <v>487</v>
      </c>
      <c r="H33" s="102">
        <v>409</v>
      </c>
      <c r="I33" s="102">
        <v>336</v>
      </c>
      <c r="J33" s="102">
        <v>274</v>
      </c>
      <c r="K33" s="102">
        <v>264</v>
      </c>
      <c r="L33" s="102">
        <v>205</v>
      </c>
      <c r="M33" s="452">
        <v>164</v>
      </c>
      <c r="N33" s="465">
        <v>132</v>
      </c>
      <c r="O33" s="433">
        <v>107</v>
      </c>
    </row>
    <row r="34" spans="1:15" s="103" customFormat="1" ht="12.75" thickBot="1" x14ac:dyDescent="0.25">
      <c r="A34" s="95" t="s">
        <v>14</v>
      </c>
      <c r="B34" s="96" t="s">
        <v>14</v>
      </c>
      <c r="C34" s="97" t="s">
        <v>86</v>
      </c>
      <c r="D34" s="6" t="s">
        <v>77</v>
      </c>
      <c r="E34" s="98">
        <v>2348</v>
      </c>
      <c r="F34" s="98">
        <v>1786</v>
      </c>
      <c r="G34" s="98">
        <v>1393</v>
      </c>
      <c r="H34" s="98">
        <v>1081</v>
      </c>
      <c r="I34" s="98">
        <v>842</v>
      </c>
      <c r="J34" s="98">
        <v>652</v>
      </c>
      <c r="K34" s="98">
        <v>397</v>
      </c>
      <c r="L34" s="98">
        <v>374</v>
      </c>
      <c r="M34" s="450">
        <v>361.95627298733143</v>
      </c>
      <c r="N34" s="463">
        <v>348</v>
      </c>
      <c r="O34" s="437">
        <v>338</v>
      </c>
    </row>
    <row r="35" spans="1:15" s="103" customFormat="1" ht="12.75" thickBot="1" x14ac:dyDescent="0.25">
      <c r="A35" s="99"/>
      <c r="B35" s="96" t="s">
        <v>14</v>
      </c>
      <c r="C35" s="97" t="s">
        <v>86</v>
      </c>
      <c r="D35" s="6" t="s">
        <v>79</v>
      </c>
      <c r="E35" s="98">
        <v>9056</v>
      </c>
      <c r="F35" s="98">
        <v>8737</v>
      </c>
      <c r="G35" s="98">
        <v>8372</v>
      </c>
      <c r="H35" s="98">
        <v>8071</v>
      </c>
      <c r="I35" s="98">
        <v>7753</v>
      </c>
      <c r="J35" s="98">
        <v>7457</v>
      </c>
      <c r="K35" s="98">
        <v>6989</v>
      </c>
      <c r="L35" s="98">
        <v>6592</v>
      </c>
      <c r="M35" s="450">
        <v>6372.071516142214</v>
      </c>
      <c r="N35" s="463">
        <v>6126</v>
      </c>
      <c r="O35" s="437">
        <v>5956</v>
      </c>
    </row>
    <row r="36" spans="1:15" s="103" customFormat="1" ht="12.75" thickBot="1" x14ac:dyDescent="0.25">
      <c r="A36" s="100"/>
      <c r="B36" s="96" t="s">
        <v>14</v>
      </c>
      <c r="C36" s="97" t="s">
        <v>86</v>
      </c>
      <c r="D36" s="6" t="s">
        <v>80</v>
      </c>
      <c r="E36" s="98">
        <v>11404</v>
      </c>
      <c r="F36" s="98">
        <v>10523</v>
      </c>
      <c r="G36" s="98">
        <v>9765</v>
      </c>
      <c r="H36" s="98">
        <v>9152</v>
      </c>
      <c r="I36" s="98">
        <v>8595</v>
      </c>
      <c r="J36" s="98">
        <v>8109</v>
      </c>
      <c r="K36" s="98">
        <v>7386</v>
      </c>
      <c r="L36" s="98">
        <v>6966</v>
      </c>
      <c r="M36" s="98">
        <v>6734.0277891295455</v>
      </c>
      <c r="N36" s="463">
        <v>6474</v>
      </c>
      <c r="O36" s="437">
        <v>6294</v>
      </c>
    </row>
    <row r="37" spans="1:15" s="103" customFormat="1" ht="12.75" thickBot="1" x14ac:dyDescent="0.25">
      <c r="A37" s="95" t="s">
        <v>15</v>
      </c>
      <c r="B37" s="96" t="s">
        <v>15</v>
      </c>
      <c r="C37" s="97" t="s">
        <v>86</v>
      </c>
      <c r="D37" s="6" t="s">
        <v>76</v>
      </c>
      <c r="E37" s="101">
        <v>3308</v>
      </c>
      <c r="F37" s="101">
        <v>4073</v>
      </c>
      <c r="G37" s="101">
        <v>4948</v>
      </c>
      <c r="H37" s="101">
        <v>5171</v>
      </c>
      <c r="I37" s="101">
        <v>5043</v>
      </c>
      <c r="J37" s="101">
        <v>4641</v>
      </c>
      <c r="K37" s="101">
        <v>4314</v>
      </c>
      <c r="L37" s="101">
        <v>3794</v>
      </c>
      <c r="M37" s="101">
        <v>3297</v>
      </c>
      <c r="N37" s="464">
        <v>3025</v>
      </c>
      <c r="O37" s="436">
        <v>2696</v>
      </c>
    </row>
    <row r="38" spans="1:15" s="103" customFormat="1" ht="12.75" thickBot="1" x14ac:dyDescent="0.25">
      <c r="A38" s="99"/>
      <c r="B38" s="96" t="s">
        <v>15</v>
      </c>
      <c r="C38" s="97" t="s">
        <v>86</v>
      </c>
      <c r="D38" s="6" t="s">
        <v>77</v>
      </c>
      <c r="E38" s="104">
        <v>5443</v>
      </c>
      <c r="F38" s="104">
        <v>6074</v>
      </c>
      <c r="G38" s="104">
        <v>7702</v>
      </c>
      <c r="H38" s="104">
        <v>8057</v>
      </c>
      <c r="I38" s="104">
        <v>7784</v>
      </c>
      <c r="J38" s="104">
        <v>6819</v>
      </c>
      <c r="K38" s="104">
        <v>6207</v>
      </c>
      <c r="L38" s="104">
        <v>5361</v>
      </c>
      <c r="M38" s="104">
        <v>4622</v>
      </c>
      <c r="N38" s="466">
        <v>4308</v>
      </c>
      <c r="O38" s="434">
        <v>3924</v>
      </c>
    </row>
    <row r="39" spans="1:15" s="103" customFormat="1" ht="12.75" thickBot="1" x14ac:dyDescent="0.25">
      <c r="A39" s="99"/>
      <c r="B39" s="96" t="s">
        <v>15</v>
      </c>
      <c r="C39" s="97" t="s">
        <v>86</v>
      </c>
      <c r="D39" s="6" t="s">
        <v>78</v>
      </c>
      <c r="E39" s="104">
        <v>540</v>
      </c>
      <c r="F39" s="104">
        <v>1541</v>
      </c>
      <c r="G39" s="104">
        <v>2005</v>
      </c>
      <c r="H39" s="104">
        <v>2211</v>
      </c>
      <c r="I39" s="104">
        <v>2145</v>
      </c>
      <c r="J39" s="104">
        <v>1941</v>
      </c>
      <c r="K39" s="104">
        <v>1834</v>
      </c>
      <c r="L39" s="104">
        <v>1642</v>
      </c>
      <c r="M39" s="104">
        <v>1465</v>
      </c>
      <c r="N39" s="466">
        <v>1333</v>
      </c>
      <c r="O39" s="434">
        <v>1185</v>
      </c>
    </row>
    <row r="40" spans="1:15" s="103" customFormat="1" ht="12.75" thickBot="1" x14ac:dyDescent="0.25">
      <c r="A40" s="99"/>
      <c r="B40" s="96" t="s">
        <v>15</v>
      </c>
      <c r="C40" s="97" t="s">
        <v>86</v>
      </c>
      <c r="D40" s="6" t="s">
        <v>79</v>
      </c>
      <c r="E40" s="104">
        <v>7496</v>
      </c>
      <c r="F40" s="104">
        <v>8972</v>
      </c>
      <c r="G40" s="104">
        <v>10714</v>
      </c>
      <c r="H40" s="104">
        <v>11246</v>
      </c>
      <c r="I40" s="104">
        <v>11029</v>
      </c>
      <c r="J40" s="104">
        <v>10303</v>
      </c>
      <c r="K40" s="104">
        <v>9809</v>
      </c>
      <c r="L40" s="104">
        <v>8790</v>
      </c>
      <c r="M40" s="104">
        <v>7828</v>
      </c>
      <c r="N40" s="466">
        <v>7234</v>
      </c>
      <c r="O40" s="434">
        <v>6535</v>
      </c>
    </row>
    <row r="41" spans="1:15" s="103" customFormat="1" ht="12.75" thickBot="1" x14ac:dyDescent="0.25">
      <c r="A41" s="100"/>
      <c r="B41" s="96" t="s">
        <v>15</v>
      </c>
      <c r="C41" s="97" t="s">
        <v>86</v>
      </c>
      <c r="D41" s="6" t="s">
        <v>80</v>
      </c>
      <c r="E41" s="102">
        <v>16787</v>
      </c>
      <c r="F41" s="102">
        <v>20660</v>
      </c>
      <c r="G41" s="102">
        <v>25369</v>
      </c>
      <c r="H41" s="102">
        <v>26685</v>
      </c>
      <c r="I41" s="102">
        <v>26001</v>
      </c>
      <c r="J41" s="102">
        <v>23704</v>
      </c>
      <c r="K41" s="102">
        <v>22164</v>
      </c>
      <c r="L41" s="102">
        <v>19587</v>
      </c>
      <c r="M41" s="102">
        <v>17212</v>
      </c>
      <c r="N41" s="465">
        <v>15900</v>
      </c>
      <c r="O41" s="433">
        <v>14340</v>
      </c>
    </row>
    <row r="42" spans="1:15" s="103" customFormat="1" ht="12.75" thickBot="1" x14ac:dyDescent="0.25">
      <c r="A42" s="95" t="s">
        <v>88</v>
      </c>
      <c r="B42" s="96" t="s">
        <v>88</v>
      </c>
      <c r="C42" s="97" t="s">
        <v>86</v>
      </c>
      <c r="D42" s="6" t="s">
        <v>76</v>
      </c>
      <c r="E42" s="98">
        <v>22872</v>
      </c>
      <c r="F42" s="98">
        <v>44050</v>
      </c>
      <c r="G42" s="98">
        <v>60582</v>
      </c>
      <c r="H42" s="98">
        <v>68183</v>
      </c>
      <c r="I42" s="98">
        <v>72300</v>
      </c>
      <c r="J42" s="98">
        <v>73175</v>
      </c>
      <c r="K42" s="98">
        <v>67361</v>
      </c>
      <c r="L42" s="98">
        <v>58251</v>
      </c>
      <c r="M42" s="98">
        <v>50959</v>
      </c>
      <c r="N42" s="463">
        <v>42281</v>
      </c>
      <c r="O42" s="437">
        <v>33939</v>
      </c>
    </row>
    <row r="43" spans="1:15" s="103" customFormat="1" ht="12.75" thickBot="1" x14ac:dyDescent="0.25">
      <c r="A43" s="99"/>
      <c r="B43" s="96" t="s">
        <v>88</v>
      </c>
      <c r="C43" s="97" t="s">
        <v>86</v>
      </c>
      <c r="D43" s="6" t="s">
        <v>77</v>
      </c>
      <c r="E43" s="98">
        <v>46543</v>
      </c>
      <c r="F43" s="98">
        <v>74661</v>
      </c>
      <c r="G43" s="98">
        <v>102491</v>
      </c>
      <c r="H43" s="98">
        <v>115313</v>
      </c>
      <c r="I43" s="98">
        <v>124133</v>
      </c>
      <c r="J43" s="98">
        <v>129264</v>
      </c>
      <c r="K43" s="98">
        <v>124076</v>
      </c>
      <c r="L43" s="98">
        <v>133225</v>
      </c>
      <c r="M43" s="98">
        <v>118481</v>
      </c>
      <c r="N43" s="463">
        <v>102222</v>
      </c>
      <c r="O43" s="437">
        <v>87648</v>
      </c>
    </row>
    <row r="44" spans="1:15" s="103" customFormat="1" ht="12.75" thickBot="1" x14ac:dyDescent="0.25">
      <c r="A44" s="99"/>
      <c r="B44" s="96" t="s">
        <v>88</v>
      </c>
      <c r="C44" s="97" t="s">
        <v>86</v>
      </c>
      <c r="D44" s="6" t="s">
        <v>78</v>
      </c>
      <c r="E44" s="98">
        <v>4784</v>
      </c>
      <c r="F44" s="98">
        <v>20793</v>
      </c>
      <c r="G44" s="98">
        <v>32297</v>
      </c>
      <c r="H44" s="98">
        <v>39368</v>
      </c>
      <c r="I44" s="98">
        <v>42812</v>
      </c>
      <c r="J44" s="98">
        <v>44245</v>
      </c>
      <c r="K44" s="98">
        <v>40539</v>
      </c>
      <c r="L44" s="98">
        <v>34048</v>
      </c>
      <c r="M44" s="98">
        <v>29353</v>
      </c>
      <c r="N44" s="463">
        <v>22645</v>
      </c>
      <c r="O44" s="437">
        <v>18229</v>
      </c>
    </row>
    <row r="45" spans="1:15" s="103" customFormat="1" ht="12.6" thickBot="1" x14ac:dyDescent="0.3">
      <c r="A45" s="99"/>
      <c r="B45" s="96" t="s">
        <v>88</v>
      </c>
      <c r="C45" s="97" t="s">
        <v>86</v>
      </c>
      <c r="D45" s="6" t="s">
        <v>79</v>
      </c>
      <c r="E45" s="98">
        <v>113603</v>
      </c>
      <c r="F45" s="98">
        <v>203248</v>
      </c>
      <c r="G45" s="98">
        <v>261850</v>
      </c>
      <c r="H45" s="98">
        <v>283313</v>
      </c>
      <c r="I45" s="98">
        <v>291640</v>
      </c>
      <c r="J45" s="98">
        <v>295077</v>
      </c>
      <c r="K45" s="98">
        <v>269951</v>
      </c>
      <c r="L45" s="98">
        <v>246536</v>
      </c>
      <c r="M45" s="98">
        <v>218260</v>
      </c>
      <c r="N45" s="463">
        <v>184310</v>
      </c>
      <c r="O45" s="437">
        <v>155133</v>
      </c>
    </row>
    <row r="46" spans="1:15" s="103" customFormat="1" ht="12.6" thickBot="1" x14ac:dyDescent="0.3">
      <c r="A46" s="100"/>
      <c r="B46" s="96" t="s">
        <v>88</v>
      </c>
      <c r="C46" s="97" t="s">
        <v>86</v>
      </c>
      <c r="D46" s="6" t="s">
        <v>80</v>
      </c>
      <c r="E46" s="439">
        <v>187802</v>
      </c>
      <c r="F46" s="465">
        <v>342752</v>
      </c>
      <c r="G46" s="465">
        <v>457220</v>
      </c>
      <c r="H46" s="465">
        <v>506177</v>
      </c>
      <c r="I46" s="465">
        <v>530885</v>
      </c>
      <c r="J46" s="465">
        <v>541761</v>
      </c>
      <c r="K46" s="465">
        <v>501927</v>
      </c>
      <c r="L46" s="465">
        <v>472060</v>
      </c>
      <c r="M46" s="465">
        <v>417053</v>
      </c>
      <c r="N46" s="465">
        <v>351458</v>
      </c>
      <c r="O46" s="433">
        <v>294949</v>
      </c>
    </row>
    <row r="47" spans="1:15" s="103" customFormat="1" ht="12.6" thickBot="1" x14ac:dyDescent="0.3">
      <c r="A47" s="453" t="s">
        <v>292</v>
      </c>
      <c r="B47" s="455" t="s">
        <v>88</v>
      </c>
      <c r="C47" s="454" t="s">
        <v>86</v>
      </c>
      <c r="D47" s="449" t="s">
        <v>293</v>
      </c>
      <c r="E47" s="450"/>
      <c r="F47" s="450"/>
      <c r="G47" s="450"/>
      <c r="H47" s="450"/>
      <c r="I47" s="450"/>
      <c r="J47" s="450">
        <v>507</v>
      </c>
      <c r="K47" s="450">
        <v>1982</v>
      </c>
      <c r="L47" s="450">
        <v>14995</v>
      </c>
      <c r="M47" s="450">
        <v>14580</v>
      </c>
      <c r="N47" s="463">
        <v>14618</v>
      </c>
      <c r="O47" s="437">
        <v>14796</v>
      </c>
    </row>
    <row r="48" spans="1:15" s="103" customFormat="1" ht="15" customHeight="1" thickBot="1" x14ac:dyDescent="0.3">
      <c r="A48" s="95" t="s">
        <v>20</v>
      </c>
      <c r="B48" s="96" t="s">
        <v>20</v>
      </c>
      <c r="C48" s="97" t="s">
        <v>86</v>
      </c>
      <c r="D48" s="6" t="s">
        <v>77</v>
      </c>
      <c r="E48" s="101">
        <v>145723</v>
      </c>
      <c r="F48" s="101">
        <v>150024</v>
      </c>
      <c r="G48" s="101">
        <v>152651</v>
      </c>
      <c r="H48" s="101">
        <v>147223</v>
      </c>
      <c r="I48" s="101">
        <v>143406</v>
      </c>
      <c r="J48" s="101">
        <v>132166</v>
      </c>
      <c r="K48" s="101">
        <v>119169</v>
      </c>
      <c r="L48" s="101">
        <v>74281</v>
      </c>
      <c r="M48" s="101">
        <v>72931</v>
      </c>
      <c r="N48" s="464">
        <v>71739</v>
      </c>
      <c r="O48" s="436">
        <v>72287</v>
      </c>
    </row>
    <row r="49" spans="1:15" s="103" customFormat="1" ht="12.6" thickBot="1" x14ac:dyDescent="0.3">
      <c r="A49" s="99"/>
      <c r="B49" s="96" t="s">
        <v>20</v>
      </c>
      <c r="C49" s="97" t="s">
        <v>86</v>
      </c>
      <c r="D49" s="6" t="s">
        <v>79</v>
      </c>
      <c r="E49" s="104">
        <v>87840</v>
      </c>
      <c r="F49" s="104">
        <v>90484</v>
      </c>
      <c r="G49" s="104">
        <v>92326</v>
      </c>
      <c r="H49" s="104">
        <v>89134</v>
      </c>
      <c r="I49" s="104">
        <v>86941</v>
      </c>
      <c r="J49" s="104">
        <v>78246</v>
      </c>
      <c r="K49" s="104">
        <v>69884</v>
      </c>
      <c r="L49" s="104">
        <v>41468</v>
      </c>
      <c r="M49" s="104">
        <v>40317</v>
      </c>
      <c r="N49" s="466">
        <v>39310</v>
      </c>
      <c r="O49" s="434">
        <v>39265</v>
      </c>
    </row>
    <row r="50" spans="1:15" s="103" customFormat="1" ht="12.6" thickBot="1" x14ac:dyDescent="0.3">
      <c r="A50" s="100"/>
      <c r="B50" s="96" t="s">
        <v>20</v>
      </c>
      <c r="C50" s="97" t="s">
        <v>86</v>
      </c>
      <c r="D50" s="6" t="s">
        <v>80</v>
      </c>
      <c r="E50" s="102">
        <v>233563</v>
      </c>
      <c r="F50" s="102">
        <v>240508</v>
      </c>
      <c r="G50" s="102">
        <v>244977</v>
      </c>
      <c r="H50" s="102">
        <v>236357</v>
      </c>
      <c r="I50" s="102">
        <v>230347</v>
      </c>
      <c r="J50" s="102">
        <v>210412</v>
      </c>
      <c r="K50" s="102">
        <v>189053</v>
      </c>
      <c r="L50" s="102">
        <v>115749</v>
      </c>
      <c r="M50" s="102">
        <v>113248</v>
      </c>
      <c r="N50" s="465">
        <v>111049</v>
      </c>
      <c r="O50" s="433">
        <v>111552</v>
      </c>
    </row>
    <row r="51" spans="1:15" s="103" customFormat="1" ht="12.6" thickBot="1" x14ac:dyDescent="0.3">
      <c r="A51" s="95" t="s">
        <v>89</v>
      </c>
      <c r="B51" s="96" t="s">
        <v>89</v>
      </c>
      <c r="C51" s="97" t="s">
        <v>86</v>
      </c>
      <c r="D51" s="6" t="s">
        <v>76</v>
      </c>
      <c r="E51" s="98">
        <v>2484</v>
      </c>
      <c r="F51" s="98">
        <v>2021</v>
      </c>
      <c r="G51" s="98">
        <v>1571</v>
      </c>
      <c r="H51" s="98">
        <v>1226</v>
      </c>
      <c r="I51" s="98">
        <v>902</v>
      </c>
      <c r="J51" s="98">
        <v>636</v>
      </c>
      <c r="K51" s="98">
        <v>446</v>
      </c>
      <c r="L51" s="98">
        <v>253</v>
      </c>
      <c r="M51" s="98">
        <v>118</v>
      </c>
      <c r="N51" s="98">
        <v>39</v>
      </c>
      <c r="O51" s="437">
        <v>0</v>
      </c>
    </row>
    <row r="52" spans="1:15" s="103" customFormat="1" ht="12.6" thickBot="1" x14ac:dyDescent="0.3">
      <c r="A52" s="99"/>
      <c r="B52" s="96" t="s">
        <v>89</v>
      </c>
      <c r="C52" s="97" t="s">
        <v>86</v>
      </c>
      <c r="D52" s="6" t="s">
        <v>77</v>
      </c>
      <c r="E52" s="98">
        <v>715</v>
      </c>
      <c r="F52" s="98">
        <v>488</v>
      </c>
      <c r="G52" s="98">
        <v>349</v>
      </c>
      <c r="H52" s="98">
        <v>244</v>
      </c>
      <c r="I52" s="98">
        <v>164</v>
      </c>
      <c r="J52" s="98">
        <v>87</v>
      </c>
      <c r="K52" s="98">
        <v>48</v>
      </c>
      <c r="L52" s="98">
        <v>27</v>
      </c>
      <c r="M52" s="98">
        <v>2</v>
      </c>
      <c r="N52" s="98">
        <v>0</v>
      </c>
      <c r="O52" s="437">
        <v>0</v>
      </c>
    </row>
    <row r="53" spans="1:15" s="103" customFormat="1" ht="12.6" thickBot="1" x14ac:dyDescent="0.3">
      <c r="A53" s="99"/>
      <c r="B53" s="96" t="s">
        <v>89</v>
      </c>
      <c r="C53" s="97" t="s">
        <v>86</v>
      </c>
      <c r="D53" s="6" t="s">
        <v>79</v>
      </c>
      <c r="E53" s="98">
        <v>8872</v>
      </c>
      <c r="F53" s="98">
        <v>7468</v>
      </c>
      <c r="G53" s="98">
        <v>6021</v>
      </c>
      <c r="H53" s="98">
        <v>4802</v>
      </c>
      <c r="I53" s="98">
        <v>3670</v>
      </c>
      <c r="J53" s="98">
        <v>2664</v>
      </c>
      <c r="K53" s="98">
        <v>1887</v>
      </c>
      <c r="L53" s="98">
        <v>1110</v>
      </c>
      <c r="M53" s="98">
        <v>551</v>
      </c>
      <c r="N53" s="98">
        <v>171</v>
      </c>
      <c r="O53" s="437">
        <v>0</v>
      </c>
    </row>
    <row r="54" spans="1:15" s="103" customFormat="1" ht="12.6" thickBot="1" x14ac:dyDescent="0.3">
      <c r="A54" s="100"/>
      <c r="B54" s="96" t="s">
        <v>89</v>
      </c>
      <c r="C54" s="97" t="s">
        <v>86</v>
      </c>
      <c r="D54" s="6" t="s">
        <v>80</v>
      </c>
      <c r="E54" s="98">
        <v>12071</v>
      </c>
      <c r="F54" s="98">
        <v>9977</v>
      </c>
      <c r="G54" s="98">
        <v>7941</v>
      </c>
      <c r="H54" s="98">
        <v>6272</v>
      </c>
      <c r="I54" s="98">
        <v>4736</v>
      </c>
      <c r="J54" s="98">
        <v>3387</v>
      </c>
      <c r="K54" s="98">
        <v>2381</v>
      </c>
      <c r="L54" s="98">
        <v>1390</v>
      </c>
      <c r="M54" s="98">
        <v>671</v>
      </c>
      <c r="N54" s="98">
        <v>210</v>
      </c>
      <c r="O54" s="437">
        <v>0</v>
      </c>
    </row>
    <row r="55" spans="1:15" s="103" customFormat="1" ht="24.6" thickBot="1" x14ac:dyDescent="0.3">
      <c r="A55" s="95" t="s">
        <v>22</v>
      </c>
      <c r="B55" s="96" t="s">
        <v>22</v>
      </c>
      <c r="C55" s="97" t="s">
        <v>86</v>
      </c>
      <c r="D55" s="6" t="s">
        <v>79</v>
      </c>
      <c r="E55" s="101">
        <v>2042</v>
      </c>
      <c r="F55" s="101">
        <v>1998</v>
      </c>
      <c r="G55" s="101">
        <v>1977</v>
      </c>
      <c r="H55" s="101">
        <v>1959</v>
      </c>
      <c r="I55" s="101">
        <v>1860</v>
      </c>
      <c r="J55" s="101">
        <v>1781</v>
      </c>
      <c r="K55" s="101">
        <v>1790</v>
      </c>
      <c r="L55" s="101">
        <v>1675</v>
      </c>
      <c r="M55" s="101">
        <v>1556</v>
      </c>
      <c r="N55" s="464">
        <v>1481</v>
      </c>
      <c r="O55" s="436">
        <v>1447</v>
      </c>
    </row>
    <row r="56" spans="1:15" s="103" customFormat="1" ht="21.75" customHeight="1" thickBot="1" x14ac:dyDescent="0.3">
      <c r="A56" s="100"/>
      <c r="B56" s="96" t="s">
        <v>22</v>
      </c>
      <c r="C56" s="97" t="s">
        <v>86</v>
      </c>
      <c r="D56" s="6" t="s">
        <v>80</v>
      </c>
      <c r="E56" s="102">
        <v>2042</v>
      </c>
      <c r="F56" s="102">
        <v>1998</v>
      </c>
      <c r="G56" s="102">
        <v>1977</v>
      </c>
      <c r="H56" s="102">
        <v>1959</v>
      </c>
      <c r="I56" s="102">
        <v>1860</v>
      </c>
      <c r="J56" s="102">
        <v>1781</v>
      </c>
      <c r="K56" s="102">
        <v>1790</v>
      </c>
      <c r="L56" s="102">
        <v>1675</v>
      </c>
      <c r="M56" s="102">
        <v>1556</v>
      </c>
      <c r="N56" s="465">
        <v>1481</v>
      </c>
      <c r="O56" s="433">
        <v>1447</v>
      </c>
    </row>
    <row r="57" spans="1:15" s="103" customFormat="1" ht="24.6" thickBot="1" x14ac:dyDescent="0.3">
      <c r="A57" s="105" t="s">
        <v>90</v>
      </c>
      <c r="B57" s="106" t="s">
        <v>90</v>
      </c>
      <c r="C57" s="107" t="s">
        <v>86</v>
      </c>
      <c r="D57" s="108"/>
      <c r="E57" s="467">
        <f t="shared" ref="E57:N57" si="0">E29+E31+E36+E41+E47+E50+E54+E56+E46+E33</f>
        <v>527537</v>
      </c>
      <c r="F57" s="467">
        <f t="shared" si="0"/>
        <v>704534</v>
      </c>
      <c r="G57" s="467">
        <f t="shared" si="0"/>
        <v>817348</v>
      </c>
      <c r="H57" s="467">
        <f t="shared" si="0"/>
        <v>851794</v>
      </c>
      <c r="I57" s="467">
        <f t="shared" si="0"/>
        <v>862800</v>
      </c>
      <c r="J57" s="467">
        <f t="shared" si="0"/>
        <v>831590</v>
      </c>
      <c r="K57" s="467">
        <f t="shared" si="0"/>
        <v>758144</v>
      </c>
      <c r="L57" s="467">
        <f t="shared" si="0"/>
        <v>661400</v>
      </c>
      <c r="M57" s="467">
        <f t="shared" si="0"/>
        <v>602650.02778912953</v>
      </c>
      <c r="N57" s="467">
        <f t="shared" si="0"/>
        <v>533397</v>
      </c>
      <c r="O57" s="406">
        <f>O29+O31+O36+O41+O47+O50+O54+O56+O46+O33</f>
        <v>473080</v>
      </c>
    </row>
    <row r="58" spans="1:15" s="103" customFormat="1" ht="12.6" thickBot="1" x14ac:dyDescent="0.3">
      <c r="A58" s="95" t="s">
        <v>91</v>
      </c>
      <c r="B58" s="96" t="s">
        <v>91</v>
      </c>
      <c r="C58" s="97" t="s">
        <v>92</v>
      </c>
      <c r="D58" s="6" t="s">
        <v>79</v>
      </c>
      <c r="E58" s="98">
        <v>68</v>
      </c>
      <c r="F58" s="98">
        <v>64</v>
      </c>
      <c r="G58" s="98">
        <v>53</v>
      </c>
      <c r="H58" s="98">
        <v>45</v>
      </c>
      <c r="I58" s="98">
        <v>14</v>
      </c>
      <c r="J58" s="98">
        <v>15</v>
      </c>
      <c r="K58" s="98">
        <v>13</v>
      </c>
      <c r="L58" s="98">
        <v>19</v>
      </c>
      <c r="M58" s="463">
        <v>18</v>
      </c>
      <c r="N58" s="463">
        <v>10</v>
      </c>
      <c r="O58" s="437">
        <v>9</v>
      </c>
    </row>
    <row r="59" spans="1:15" s="103" customFormat="1" ht="12.6" thickBot="1" x14ac:dyDescent="0.3">
      <c r="A59" s="100"/>
      <c r="B59" s="96" t="s">
        <v>91</v>
      </c>
      <c r="C59" s="97" t="s">
        <v>92</v>
      </c>
      <c r="D59" s="6" t="s">
        <v>80</v>
      </c>
      <c r="E59" s="98">
        <v>68</v>
      </c>
      <c r="F59" s="98">
        <v>64</v>
      </c>
      <c r="G59" s="98">
        <v>53</v>
      </c>
      <c r="H59" s="98">
        <v>45</v>
      </c>
      <c r="I59" s="98">
        <v>14</v>
      </c>
      <c r="J59" s="98">
        <v>15</v>
      </c>
      <c r="K59" s="98">
        <v>13</v>
      </c>
      <c r="L59" s="98">
        <v>19</v>
      </c>
      <c r="M59" s="463">
        <v>18</v>
      </c>
      <c r="N59" s="463">
        <v>10</v>
      </c>
      <c r="O59" s="437">
        <v>9</v>
      </c>
    </row>
    <row r="60" spans="1:15" s="103" customFormat="1" ht="12.6" thickBot="1" x14ac:dyDescent="0.3">
      <c r="A60" s="95" t="s">
        <v>93</v>
      </c>
      <c r="B60" s="96" t="s">
        <v>93</v>
      </c>
      <c r="C60" s="97" t="s">
        <v>92</v>
      </c>
      <c r="D60" s="6" t="s">
        <v>76</v>
      </c>
      <c r="E60" s="101">
        <v>0</v>
      </c>
      <c r="F60" s="101">
        <v>2</v>
      </c>
      <c r="G60" s="101">
        <v>1</v>
      </c>
      <c r="H60" s="101">
        <v>1</v>
      </c>
      <c r="I60" s="101">
        <v>2</v>
      </c>
      <c r="J60" s="101">
        <v>3</v>
      </c>
      <c r="K60" s="101">
        <v>3</v>
      </c>
      <c r="L60" s="101">
        <v>2</v>
      </c>
      <c r="M60" s="464">
        <v>3</v>
      </c>
      <c r="N60" s="464">
        <v>0</v>
      </c>
      <c r="O60" s="436">
        <v>1</v>
      </c>
    </row>
    <row r="61" spans="1:15" s="103" customFormat="1" ht="12.6" thickBot="1" x14ac:dyDescent="0.3">
      <c r="A61" s="99"/>
      <c r="B61" s="96" t="s">
        <v>93</v>
      </c>
      <c r="C61" s="97" t="s">
        <v>92</v>
      </c>
      <c r="D61" s="6" t="s">
        <v>77</v>
      </c>
      <c r="E61" s="104">
        <v>1</v>
      </c>
      <c r="F61" s="104">
        <v>3</v>
      </c>
      <c r="G61" s="104">
        <v>0</v>
      </c>
      <c r="H61" s="104">
        <v>2</v>
      </c>
      <c r="I61" s="104">
        <v>3</v>
      </c>
      <c r="J61" s="104">
        <v>4</v>
      </c>
      <c r="K61" s="104">
        <v>9</v>
      </c>
      <c r="L61" s="104">
        <v>4</v>
      </c>
      <c r="M61" s="466">
        <v>7</v>
      </c>
      <c r="N61" s="466">
        <v>9</v>
      </c>
      <c r="O61" s="434">
        <v>3</v>
      </c>
    </row>
    <row r="62" spans="1:15" s="103" customFormat="1" ht="12.6" thickBot="1" x14ac:dyDescent="0.3">
      <c r="A62" s="99"/>
      <c r="B62" s="96" t="s">
        <v>93</v>
      </c>
      <c r="C62" s="97" t="s">
        <v>92</v>
      </c>
      <c r="D62" s="6" t="s">
        <v>78</v>
      </c>
      <c r="E62" s="104">
        <v>1</v>
      </c>
      <c r="F62" s="104">
        <v>4</v>
      </c>
      <c r="G62" s="104">
        <v>3</v>
      </c>
      <c r="H62" s="104">
        <v>5</v>
      </c>
      <c r="I62" s="104">
        <v>7</v>
      </c>
      <c r="J62" s="104">
        <v>7</v>
      </c>
      <c r="K62" s="104">
        <v>3</v>
      </c>
      <c r="L62" s="104">
        <v>6</v>
      </c>
      <c r="M62" s="466">
        <v>0</v>
      </c>
      <c r="N62" s="466">
        <v>3</v>
      </c>
      <c r="O62" s="434"/>
    </row>
    <row r="63" spans="1:15" s="103" customFormat="1" ht="12.6" thickBot="1" x14ac:dyDescent="0.3">
      <c r="A63" s="99"/>
      <c r="B63" s="96" t="s">
        <v>93</v>
      </c>
      <c r="C63" s="97" t="s">
        <v>92</v>
      </c>
      <c r="D63" s="6" t="s">
        <v>79</v>
      </c>
      <c r="E63" s="104">
        <v>69</v>
      </c>
      <c r="F63" s="104">
        <v>49</v>
      </c>
      <c r="G63" s="104">
        <v>60</v>
      </c>
      <c r="H63" s="104">
        <v>61</v>
      </c>
      <c r="I63" s="104">
        <v>60</v>
      </c>
      <c r="J63" s="104">
        <v>52</v>
      </c>
      <c r="K63" s="104">
        <v>53</v>
      </c>
      <c r="L63" s="104">
        <v>50</v>
      </c>
      <c r="M63" s="466">
        <v>36</v>
      </c>
      <c r="N63" s="466">
        <v>45</v>
      </c>
      <c r="O63" s="434">
        <v>25</v>
      </c>
    </row>
    <row r="64" spans="1:15" s="103" customFormat="1" ht="12.6" thickBot="1" x14ac:dyDescent="0.3">
      <c r="A64" s="100"/>
      <c r="B64" s="96" t="s">
        <v>93</v>
      </c>
      <c r="C64" s="97" t="s">
        <v>92</v>
      </c>
      <c r="D64" s="6" t="s">
        <v>80</v>
      </c>
      <c r="E64" s="102">
        <v>71</v>
      </c>
      <c r="F64" s="102">
        <v>58</v>
      </c>
      <c r="G64" s="102">
        <v>64</v>
      </c>
      <c r="H64" s="102">
        <v>69</v>
      </c>
      <c r="I64" s="102">
        <v>72</v>
      </c>
      <c r="J64" s="102">
        <v>66</v>
      </c>
      <c r="K64" s="102">
        <v>68</v>
      </c>
      <c r="L64" s="102">
        <v>62</v>
      </c>
      <c r="M64" s="465">
        <v>46</v>
      </c>
      <c r="N64" s="465">
        <v>57</v>
      </c>
      <c r="O64" s="433">
        <v>29</v>
      </c>
    </row>
    <row r="65" spans="1:15" s="103" customFormat="1" ht="12.6" thickBot="1" x14ac:dyDescent="0.3">
      <c r="A65" s="95" t="s">
        <v>19</v>
      </c>
      <c r="B65" s="96" t="s">
        <v>19</v>
      </c>
      <c r="C65" s="97" t="s">
        <v>92</v>
      </c>
      <c r="D65" s="6" t="s">
        <v>76</v>
      </c>
      <c r="E65" s="98">
        <v>13449</v>
      </c>
      <c r="F65" s="98">
        <v>18281</v>
      </c>
      <c r="G65" s="98">
        <v>13350</v>
      </c>
      <c r="H65" s="98">
        <v>10112</v>
      </c>
      <c r="I65" s="98">
        <v>8570</v>
      </c>
      <c r="J65" s="98">
        <v>5429</v>
      </c>
      <c r="K65" s="98">
        <v>4714</v>
      </c>
      <c r="L65" s="98">
        <v>3829</v>
      </c>
      <c r="M65" s="463">
        <v>3451</v>
      </c>
      <c r="N65" s="463">
        <v>3069</v>
      </c>
      <c r="O65" s="437">
        <v>2766</v>
      </c>
    </row>
    <row r="66" spans="1:15" s="103" customFormat="1" ht="12.6" thickBot="1" x14ac:dyDescent="0.3">
      <c r="A66" s="99"/>
      <c r="B66" s="96" t="s">
        <v>19</v>
      </c>
      <c r="C66" s="97" t="s">
        <v>92</v>
      </c>
      <c r="D66" s="6" t="s">
        <v>77</v>
      </c>
      <c r="E66" s="98">
        <v>20636</v>
      </c>
      <c r="F66" s="98">
        <v>28280</v>
      </c>
      <c r="G66" s="98">
        <v>20635</v>
      </c>
      <c r="H66" s="98">
        <v>15331</v>
      </c>
      <c r="I66" s="98">
        <v>12597</v>
      </c>
      <c r="J66" s="98">
        <v>8018</v>
      </c>
      <c r="K66" s="98">
        <v>6614</v>
      </c>
      <c r="L66" s="98">
        <v>5277</v>
      </c>
      <c r="M66" s="463">
        <v>4919</v>
      </c>
      <c r="N66" s="463">
        <v>4332</v>
      </c>
      <c r="O66" s="437">
        <v>4040</v>
      </c>
    </row>
    <row r="67" spans="1:15" s="103" customFormat="1" ht="12.6" thickBot="1" x14ac:dyDescent="0.3">
      <c r="A67" s="99"/>
      <c r="B67" s="96" t="s">
        <v>19</v>
      </c>
      <c r="C67" s="97" t="s">
        <v>92</v>
      </c>
      <c r="D67" s="6" t="s">
        <v>78</v>
      </c>
      <c r="E67" s="98">
        <v>13153</v>
      </c>
      <c r="F67" s="98">
        <v>22376</v>
      </c>
      <c r="G67" s="98">
        <v>18789</v>
      </c>
      <c r="H67" s="98">
        <v>15515</v>
      </c>
      <c r="I67" s="98">
        <v>12377</v>
      </c>
      <c r="J67" s="98">
        <v>8326</v>
      </c>
      <c r="K67" s="98">
        <v>6248</v>
      </c>
      <c r="L67" s="98">
        <v>4471</v>
      </c>
      <c r="M67" s="463">
        <v>3992</v>
      </c>
      <c r="N67" s="463">
        <v>3275</v>
      </c>
      <c r="O67" s="437">
        <v>3020</v>
      </c>
    </row>
    <row r="68" spans="1:15" s="103" customFormat="1" ht="12.6" thickBot="1" x14ac:dyDescent="0.3">
      <c r="A68" s="99"/>
      <c r="B68" s="96" t="s">
        <v>19</v>
      </c>
      <c r="C68" s="97" t="s">
        <v>92</v>
      </c>
      <c r="D68" s="6" t="s">
        <v>79</v>
      </c>
      <c r="E68" s="98">
        <v>121763</v>
      </c>
      <c r="F68" s="98">
        <v>160122</v>
      </c>
      <c r="G68" s="98">
        <v>123457</v>
      </c>
      <c r="H68" s="98">
        <v>97052</v>
      </c>
      <c r="I68" s="98">
        <v>78459</v>
      </c>
      <c r="J68" s="98">
        <v>55068</v>
      </c>
      <c r="K68" s="98">
        <v>46335</v>
      </c>
      <c r="L68" s="98">
        <v>37845</v>
      </c>
      <c r="M68" s="463">
        <v>37625</v>
      </c>
      <c r="N68" s="463">
        <v>35463</v>
      </c>
      <c r="O68" s="437">
        <v>34189</v>
      </c>
    </row>
    <row r="69" spans="1:15" s="103" customFormat="1" ht="12.6" thickBot="1" x14ac:dyDescent="0.3">
      <c r="A69" s="100"/>
      <c r="B69" s="96" t="s">
        <v>19</v>
      </c>
      <c r="C69" s="97" t="s">
        <v>92</v>
      </c>
      <c r="D69" s="6" t="s">
        <v>80</v>
      </c>
      <c r="E69" s="98">
        <v>169001</v>
      </c>
      <c r="F69" s="98">
        <v>229059</v>
      </c>
      <c r="G69" s="98">
        <v>176231</v>
      </c>
      <c r="H69" s="98">
        <v>138010</v>
      </c>
      <c r="I69" s="98">
        <v>112003</v>
      </c>
      <c r="J69" s="98">
        <v>76841</v>
      </c>
      <c r="K69" s="98">
        <v>63911</v>
      </c>
      <c r="L69" s="98">
        <v>51422</v>
      </c>
      <c r="M69" s="463">
        <v>49987</v>
      </c>
      <c r="N69" s="463">
        <v>46139</v>
      </c>
      <c r="O69" s="437">
        <v>44015</v>
      </c>
    </row>
    <row r="70" spans="1:15" s="103" customFormat="1" ht="12.6" thickBot="1" x14ac:dyDescent="0.3">
      <c r="A70" s="95" t="s">
        <v>94</v>
      </c>
      <c r="B70" s="96" t="s">
        <v>94</v>
      </c>
      <c r="C70" s="97" t="s">
        <v>92</v>
      </c>
      <c r="D70" s="6" t="s">
        <v>76</v>
      </c>
      <c r="E70" s="101">
        <v>0</v>
      </c>
      <c r="F70" s="101">
        <v>0</v>
      </c>
      <c r="G70" s="101">
        <v>0</v>
      </c>
      <c r="H70" s="101">
        <v>0</v>
      </c>
      <c r="I70" s="101">
        <v>0</v>
      </c>
      <c r="J70" s="101">
        <v>0</v>
      </c>
      <c r="K70" s="101">
        <v>0</v>
      </c>
      <c r="L70" s="101">
        <v>0</v>
      </c>
      <c r="M70" s="464">
        <v>133</v>
      </c>
      <c r="N70" s="464">
        <v>310</v>
      </c>
      <c r="O70" s="436">
        <v>298</v>
      </c>
    </row>
    <row r="71" spans="1:15" s="103" customFormat="1" ht="12.6" thickBot="1" x14ac:dyDescent="0.3">
      <c r="A71" s="99"/>
      <c r="B71" s="96" t="s">
        <v>94</v>
      </c>
      <c r="C71" s="97" t="s">
        <v>92</v>
      </c>
      <c r="D71" s="6" t="s">
        <v>77</v>
      </c>
      <c r="E71" s="104">
        <v>0</v>
      </c>
      <c r="F71" s="104">
        <v>0</v>
      </c>
      <c r="G71" s="104">
        <v>0</v>
      </c>
      <c r="H71" s="104">
        <v>0</v>
      </c>
      <c r="I71" s="104">
        <v>0</v>
      </c>
      <c r="J71" s="104">
        <v>0</v>
      </c>
      <c r="K71" s="104">
        <v>0</v>
      </c>
      <c r="L71" s="104">
        <v>0</v>
      </c>
      <c r="M71" s="466">
        <v>339</v>
      </c>
      <c r="N71" s="466">
        <v>758</v>
      </c>
      <c r="O71" s="434">
        <v>952</v>
      </c>
    </row>
    <row r="72" spans="1:15" s="103" customFormat="1" ht="12.6" thickBot="1" x14ac:dyDescent="0.3">
      <c r="A72" s="99"/>
      <c r="B72" s="96" t="s">
        <v>94</v>
      </c>
      <c r="C72" s="97" t="s">
        <v>92</v>
      </c>
      <c r="D72" s="6" t="s">
        <v>78</v>
      </c>
      <c r="E72" s="104">
        <v>0</v>
      </c>
      <c r="F72" s="104">
        <v>0</v>
      </c>
      <c r="G72" s="104">
        <v>0</v>
      </c>
      <c r="H72" s="104">
        <v>0</v>
      </c>
      <c r="I72" s="104">
        <v>0</v>
      </c>
      <c r="J72" s="104">
        <v>0</v>
      </c>
      <c r="K72" s="104">
        <v>0</v>
      </c>
      <c r="L72" s="104">
        <v>0</v>
      </c>
      <c r="M72" s="466">
        <v>93</v>
      </c>
      <c r="N72" s="466">
        <v>155</v>
      </c>
      <c r="O72" s="434">
        <v>182</v>
      </c>
    </row>
    <row r="73" spans="1:15" s="103" customFormat="1" ht="12.6" thickBot="1" x14ac:dyDescent="0.3">
      <c r="A73" s="99"/>
      <c r="B73" s="96" t="s">
        <v>94</v>
      </c>
      <c r="C73" s="97" t="s">
        <v>92</v>
      </c>
      <c r="D73" s="6" t="s">
        <v>79</v>
      </c>
      <c r="E73" s="104">
        <v>23421</v>
      </c>
      <c r="F73" s="104">
        <v>23294</v>
      </c>
      <c r="G73" s="104">
        <v>23456</v>
      </c>
      <c r="H73" s="104">
        <v>23947</v>
      </c>
      <c r="I73" s="104">
        <v>22850</v>
      </c>
      <c r="J73" s="104">
        <v>22812</v>
      </c>
      <c r="K73" s="104">
        <v>22708</v>
      </c>
      <c r="L73" s="104">
        <v>21687</v>
      </c>
      <c r="M73" s="466">
        <v>19012</v>
      </c>
      <c r="N73" s="466">
        <v>21548</v>
      </c>
      <c r="O73" s="434">
        <v>21182</v>
      </c>
    </row>
    <row r="74" spans="1:15" s="103" customFormat="1" ht="12.6" thickBot="1" x14ac:dyDescent="0.3">
      <c r="A74" s="100"/>
      <c r="B74" s="96" t="s">
        <v>94</v>
      </c>
      <c r="C74" s="97" t="s">
        <v>92</v>
      </c>
      <c r="D74" s="6" t="s">
        <v>80</v>
      </c>
      <c r="E74" s="102">
        <v>23421</v>
      </c>
      <c r="F74" s="102">
        <v>23294</v>
      </c>
      <c r="G74" s="102">
        <v>23456</v>
      </c>
      <c r="H74" s="102">
        <v>23947</v>
      </c>
      <c r="I74" s="102">
        <v>22850</v>
      </c>
      <c r="J74" s="102">
        <v>22812</v>
      </c>
      <c r="K74" s="102">
        <v>22708</v>
      </c>
      <c r="L74" s="102">
        <v>21687</v>
      </c>
      <c r="M74" s="465">
        <v>19577</v>
      </c>
      <c r="N74" s="465">
        <v>22771</v>
      </c>
      <c r="O74" s="433">
        <v>22614</v>
      </c>
    </row>
    <row r="75" spans="1:15" s="103" customFormat="1" ht="12.6" thickBot="1" x14ac:dyDescent="0.3">
      <c r="A75" s="443" t="s">
        <v>164</v>
      </c>
      <c r="B75" s="473"/>
      <c r="C75" s="471" t="s">
        <v>92</v>
      </c>
      <c r="D75" s="462" t="s">
        <v>76</v>
      </c>
      <c r="E75" s="466"/>
      <c r="F75" s="466"/>
      <c r="G75" s="466"/>
      <c r="H75" s="466"/>
      <c r="I75" s="466"/>
      <c r="J75" s="466"/>
      <c r="K75" s="466"/>
      <c r="L75" s="466"/>
      <c r="M75" s="466">
        <v>8</v>
      </c>
      <c r="N75" s="466">
        <v>36</v>
      </c>
      <c r="O75" s="434">
        <v>19</v>
      </c>
    </row>
    <row r="76" spans="1:15" s="103" customFormat="1" ht="12.6" thickBot="1" x14ac:dyDescent="0.3">
      <c r="A76" s="443"/>
      <c r="B76" s="473"/>
      <c r="C76" s="471" t="s">
        <v>92</v>
      </c>
      <c r="D76" s="462" t="s">
        <v>77</v>
      </c>
      <c r="E76" s="466"/>
      <c r="F76" s="466"/>
      <c r="G76" s="466"/>
      <c r="H76" s="466"/>
      <c r="I76" s="466"/>
      <c r="J76" s="466"/>
      <c r="K76" s="466"/>
      <c r="L76" s="466"/>
      <c r="M76" s="466">
        <v>18</v>
      </c>
      <c r="N76" s="466">
        <v>56</v>
      </c>
      <c r="O76" s="434">
        <v>29</v>
      </c>
    </row>
    <row r="77" spans="1:15" s="103" customFormat="1" ht="12.6" thickBot="1" x14ac:dyDescent="0.3">
      <c r="A77" s="443"/>
      <c r="B77" s="473"/>
      <c r="C77" s="471" t="s">
        <v>92</v>
      </c>
      <c r="D77" s="462" t="s">
        <v>78</v>
      </c>
      <c r="E77" s="466"/>
      <c r="F77" s="466"/>
      <c r="G77" s="466"/>
      <c r="H77" s="466"/>
      <c r="I77" s="466"/>
      <c r="J77" s="466"/>
      <c r="K77" s="466"/>
      <c r="L77" s="466"/>
      <c r="M77" s="466">
        <v>33</v>
      </c>
      <c r="N77" s="466">
        <v>20</v>
      </c>
      <c r="O77" s="434">
        <v>34</v>
      </c>
    </row>
    <row r="78" spans="1:15" s="103" customFormat="1" ht="12.6" thickBot="1" x14ac:dyDescent="0.3">
      <c r="A78" s="443"/>
      <c r="B78" s="473"/>
      <c r="C78" s="471" t="s">
        <v>92</v>
      </c>
      <c r="D78" s="462" t="s">
        <v>79</v>
      </c>
      <c r="E78" s="466"/>
      <c r="F78" s="466"/>
      <c r="G78" s="466"/>
      <c r="H78" s="466"/>
      <c r="I78" s="466"/>
      <c r="J78" s="466"/>
      <c r="K78" s="466"/>
      <c r="L78" s="466"/>
      <c r="M78" s="466">
        <v>192</v>
      </c>
      <c r="N78" s="466">
        <v>875</v>
      </c>
      <c r="O78" s="434">
        <v>541</v>
      </c>
    </row>
    <row r="79" spans="1:15" s="103" customFormat="1" ht="12.6" thickBot="1" x14ac:dyDescent="0.3">
      <c r="A79" s="443"/>
      <c r="B79" s="473"/>
      <c r="C79" s="471" t="s">
        <v>92</v>
      </c>
      <c r="D79" s="462" t="s">
        <v>80</v>
      </c>
      <c r="E79" s="466"/>
      <c r="F79" s="466"/>
      <c r="G79" s="466"/>
      <c r="H79" s="466"/>
      <c r="I79" s="466"/>
      <c r="J79" s="466"/>
      <c r="K79" s="466"/>
      <c r="L79" s="466"/>
      <c r="M79" s="466">
        <v>251</v>
      </c>
      <c r="N79" s="466">
        <v>987</v>
      </c>
      <c r="O79" s="434">
        <v>623</v>
      </c>
    </row>
    <row r="80" spans="1:15" s="103" customFormat="1" ht="24.6" thickBot="1" x14ac:dyDescent="0.3">
      <c r="A80" s="105" t="s">
        <v>95</v>
      </c>
      <c r="B80" s="106" t="s">
        <v>95</v>
      </c>
      <c r="C80" s="107"/>
      <c r="D80" s="108"/>
      <c r="E80" s="467">
        <f t="shared" ref="E80:N80" si="1">E79+E74+E69+E64+E59</f>
        <v>192561</v>
      </c>
      <c r="F80" s="467">
        <f t="shared" si="1"/>
        <v>252475</v>
      </c>
      <c r="G80" s="467">
        <f t="shared" si="1"/>
        <v>199804</v>
      </c>
      <c r="H80" s="467">
        <f t="shared" si="1"/>
        <v>162071</v>
      </c>
      <c r="I80" s="467">
        <f t="shared" si="1"/>
        <v>134939</v>
      </c>
      <c r="J80" s="467">
        <f t="shared" si="1"/>
        <v>99734</v>
      </c>
      <c r="K80" s="467">
        <f t="shared" si="1"/>
        <v>86700</v>
      </c>
      <c r="L80" s="467">
        <f t="shared" si="1"/>
        <v>73190</v>
      </c>
      <c r="M80" s="467">
        <f t="shared" si="1"/>
        <v>69879</v>
      </c>
      <c r="N80" s="467">
        <f t="shared" si="1"/>
        <v>69964</v>
      </c>
      <c r="O80" s="406">
        <f>O79+O74+O69+O64+O59</f>
        <v>67290</v>
      </c>
    </row>
    <row r="81" spans="1:15" s="103" customFormat="1" x14ac:dyDescent="0.25">
      <c r="A81" s="109" t="s">
        <v>96</v>
      </c>
      <c r="B81" s="110" t="s">
        <v>96</v>
      </c>
      <c r="C81" s="109" t="s">
        <v>96</v>
      </c>
      <c r="D81" s="111"/>
      <c r="E81" s="468">
        <f t="shared" ref="E81:N81" si="2">E80+E57</f>
        <v>720098</v>
      </c>
      <c r="F81" s="468">
        <f t="shared" si="2"/>
        <v>957009</v>
      </c>
      <c r="G81" s="468">
        <f t="shared" si="2"/>
        <v>1017152</v>
      </c>
      <c r="H81" s="468">
        <f t="shared" si="2"/>
        <v>1013865</v>
      </c>
      <c r="I81" s="468">
        <f t="shared" si="2"/>
        <v>997739</v>
      </c>
      <c r="J81" s="468">
        <f t="shared" si="2"/>
        <v>931324</v>
      </c>
      <c r="K81" s="468">
        <f t="shared" si="2"/>
        <v>844844</v>
      </c>
      <c r="L81" s="468">
        <f t="shared" si="2"/>
        <v>734590</v>
      </c>
      <c r="M81" s="468">
        <f t="shared" si="2"/>
        <v>672529.02778912953</v>
      </c>
      <c r="N81" s="468">
        <f t="shared" si="2"/>
        <v>603361</v>
      </c>
      <c r="O81" s="441">
        <f>O80+O57</f>
        <v>540370</v>
      </c>
    </row>
    <row r="82" spans="1:15" s="103" customFormat="1" ht="15" customHeight="1" x14ac:dyDescent="0.25">
      <c r="A82" s="112" t="s">
        <v>97</v>
      </c>
      <c r="B82" s="113" t="s">
        <v>97</v>
      </c>
      <c r="C82" s="114" t="s">
        <v>98</v>
      </c>
      <c r="D82" s="8" t="s">
        <v>76</v>
      </c>
      <c r="E82" s="115">
        <v>808</v>
      </c>
      <c r="F82" s="116">
        <v>1405</v>
      </c>
      <c r="G82" s="116">
        <v>1894</v>
      </c>
      <c r="H82" s="116">
        <v>2317</v>
      </c>
      <c r="I82" s="116">
        <v>2487</v>
      </c>
      <c r="J82" s="116">
        <v>2701</v>
      </c>
      <c r="K82" s="116">
        <v>2594</v>
      </c>
      <c r="L82" s="116">
        <v>2051</v>
      </c>
      <c r="M82" s="116">
        <v>1633</v>
      </c>
      <c r="N82" s="116">
        <v>1390</v>
      </c>
      <c r="O82" s="407">
        <v>1083</v>
      </c>
    </row>
    <row r="83" spans="1:15" s="103" customFormat="1" x14ac:dyDescent="0.25">
      <c r="A83" s="117"/>
      <c r="B83" s="113" t="s">
        <v>97</v>
      </c>
      <c r="C83" s="114" t="s">
        <v>98</v>
      </c>
      <c r="D83" s="8" t="s">
        <v>77</v>
      </c>
      <c r="E83" s="115">
        <v>2322</v>
      </c>
      <c r="F83" s="116">
        <v>3341</v>
      </c>
      <c r="G83" s="116">
        <v>4019</v>
      </c>
      <c r="H83" s="116">
        <v>7055</v>
      </c>
      <c r="I83" s="116">
        <v>7005</v>
      </c>
      <c r="J83" s="116">
        <v>7029</v>
      </c>
      <c r="K83" s="116">
        <v>6795</v>
      </c>
      <c r="L83" s="116">
        <v>5861</v>
      </c>
      <c r="M83" s="116">
        <v>4916</v>
      </c>
      <c r="N83" s="116">
        <v>4327</v>
      </c>
      <c r="O83" s="407">
        <v>3651</v>
      </c>
    </row>
    <row r="84" spans="1:15" s="103" customFormat="1" x14ac:dyDescent="0.25">
      <c r="A84" s="117"/>
      <c r="B84" s="113" t="s">
        <v>97</v>
      </c>
      <c r="C84" s="114" t="s">
        <v>98</v>
      </c>
      <c r="D84" s="8" t="s">
        <v>78</v>
      </c>
      <c r="E84" s="115">
        <v>860</v>
      </c>
      <c r="F84" s="116">
        <v>2112</v>
      </c>
      <c r="G84" s="116">
        <v>2760</v>
      </c>
      <c r="H84" s="116">
        <v>3002</v>
      </c>
      <c r="I84" s="116">
        <v>3126</v>
      </c>
      <c r="J84" s="116">
        <v>2896</v>
      </c>
      <c r="K84" s="116">
        <v>2491</v>
      </c>
      <c r="L84" s="116">
        <v>1813</v>
      </c>
      <c r="M84" s="116">
        <v>1402</v>
      </c>
      <c r="N84" s="116">
        <v>1100</v>
      </c>
      <c r="O84" s="407">
        <v>810</v>
      </c>
    </row>
    <row r="85" spans="1:15" s="103" customFormat="1" x14ac:dyDescent="0.25">
      <c r="A85" s="117"/>
      <c r="B85" s="113" t="s">
        <v>97</v>
      </c>
      <c r="C85" s="114" t="s">
        <v>98</v>
      </c>
      <c r="D85" s="8" t="s">
        <v>79</v>
      </c>
      <c r="E85" s="115">
        <v>7886</v>
      </c>
      <c r="F85" s="116">
        <v>15877</v>
      </c>
      <c r="G85" s="116">
        <v>21147</v>
      </c>
      <c r="H85" s="116">
        <v>24530</v>
      </c>
      <c r="I85" s="116">
        <v>24910</v>
      </c>
      <c r="J85" s="116">
        <v>24175</v>
      </c>
      <c r="K85" s="116">
        <v>22714</v>
      </c>
      <c r="L85" s="116">
        <v>17879</v>
      </c>
      <c r="M85" s="116">
        <v>13895</v>
      </c>
      <c r="N85" s="116">
        <v>10916</v>
      </c>
      <c r="O85" s="407">
        <v>8816</v>
      </c>
    </row>
    <row r="86" spans="1:15" s="103" customFormat="1" x14ac:dyDescent="0.25">
      <c r="A86" s="118"/>
      <c r="B86" s="113" t="s">
        <v>97</v>
      </c>
      <c r="C86" s="114" t="s">
        <v>98</v>
      </c>
      <c r="D86" s="8" t="s">
        <v>80</v>
      </c>
      <c r="E86" s="115">
        <v>11876</v>
      </c>
      <c r="F86" s="116">
        <v>22735</v>
      </c>
      <c r="G86" s="116">
        <v>29820</v>
      </c>
      <c r="H86" s="116">
        <v>36904</v>
      </c>
      <c r="I86" s="116">
        <v>37528</v>
      </c>
      <c r="J86" s="116">
        <v>36801</v>
      </c>
      <c r="K86" s="116">
        <v>34594</v>
      </c>
      <c r="L86" s="116">
        <v>27604</v>
      </c>
      <c r="M86" s="116">
        <v>21846</v>
      </c>
      <c r="N86" s="116">
        <v>17733</v>
      </c>
      <c r="O86" s="407">
        <v>14360</v>
      </c>
    </row>
    <row r="87" spans="1:15" s="103" customFormat="1" ht="15" customHeight="1" x14ac:dyDescent="0.25">
      <c r="A87" s="112" t="s">
        <v>99</v>
      </c>
      <c r="B87" s="113" t="s">
        <v>99</v>
      </c>
      <c r="C87" s="114" t="s">
        <v>98</v>
      </c>
      <c r="D87" s="8" t="s">
        <v>76</v>
      </c>
      <c r="E87" s="115">
        <v>596</v>
      </c>
      <c r="F87" s="116">
        <v>307</v>
      </c>
      <c r="G87" s="116">
        <v>116</v>
      </c>
      <c r="H87" s="116">
        <v>17</v>
      </c>
      <c r="I87" s="116">
        <v>4</v>
      </c>
      <c r="J87" s="116">
        <v>2</v>
      </c>
      <c r="K87" s="116">
        <v>1</v>
      </c>
      <c r="L87" s="116">
        <v>0</v>
      </c>
      <c r="M87" s="116">
        <v>0</v>
      </c>
      <c r="N87" s="119">
        <v>0</v>
      </c>
      <c r="O87" s="438">
        <v>0</v>
      </c>
    </row>
    <row r="88" spans="1:15" s="74" customFormat="1" x14ac:dyDescent="0.25">
      <c r="A88" s="117"/>
      <c r="B88" s="113" t="s">
        <v>99</v>
      </c>
      <c r="C88" s="114" t="s">
        <v>98</v>
      </c>
      <c r="D88" s="8" t="s">
        <v>77</v>
      </c>
      <c r="E88" s="115">
        <v>2377</v>
      </c>
      <c r="F88" s="116">
        <v>1255</v>
      </c>
      <c r="G88" s="116">
        <v>492</v>
      </c>
      <c r="H88" s="116">
        <v>89</v>
      </c>
      <c r="I88" s="116">
        <v>13</v>
      </c>
      <c r="J88" s="116">
        <v>2</v>
      </c>
      <c r="K88" s="116">
        <v>2</v>
      </c>
      <c r="L88" s="116">
        <v>0</v>
      </c>
      <c r="M88" s="116">
        <v>0</v>
      </c>
      <c r="N88" s="119">
        <v>0</v>
      </c>
      <c r="O88" s="438">
        <v>0</v>
      </c>
    </row>
    <row r="89" spans="1:15" s="74" customFormat="1" x14ac:dyDescent="0.25">
      <c r="A89" s="117"/>
      <c r="B89" s="113" t="s">
        <v>99</v>
      </c>
      <c r="C89" s="114" t="s">
        <v>98</v>
      </c>
      <c r="D89" s="8" t="s">
        <v>78</v>
      </c>
      <c r="E89" s="115">
        <v>654</v>
      </c>
      <c r="F89" s="116">
        <v>347</v>
      </c>
      <c r="G89" s="116">
        <v>214</v>
      </c>
      <c r="H89" s="116">
        <v>44</v>
      </c>
      <c r="I89" s="116">
        <v>4</v>
      </c>
      <c r="J89" s="116">
        <v>2</v>
      </c>
      <c r="K89" s="116">
        <v>1</v>
      </c>
      <c r="L89" s="116">
        <v>0</v>
      </c>
      <c r="M89" s="116">
        <v>0</v>
      </c>
      <c r="N89" s="119">
        <v>0</v>
      </c>
      <c r="O89" s="438">
        <v>0</v>
      </c>
    </row>
    <row r="90" spans="1:15" s="74" customFormat="1" x14ac:dyDescent="0.25">
      <c r="A90" s="117"/>
      <c r="B90" s="113" t="s">
        <v>99</v>
      </c>
      <c r="C90" s="114" t="s">
        <v>98</v>
      </c>
      <c r="D90" s="8" t="s">
        <v>79</v>
      </c>
      <c r="E90" s="115">
        <v>3558</v>
      </c>
      <c r="F90" s="116">
        <v>2012</v>
      </c>
      <c r="G90" s="116">
        <v>851</v>
      </c>
      <c r="H90" s="116">
        <v>182</v>
      </c>
      <c r="I90" s="116">
        <v>18</v>
      </c>
      <c r="J90" s="116">
        <v>11</v>
      </c>
      <c r="K90" s="116">
        <v>2</v>
      </c>
      <c r="L90" s="116">
        <v>0</v>
      </c>
      <c r="M90" s="116">
        <v>0</v>
      </c>
      <c r="N90" s="119">
        <v>0</v>
      </c>
      <c r="O90" s="438">
        <v>0</v>
      </c>
    </row>
    <row r="91" spans="1:15" s="74" customFormat="1" x14ac:dyDescent="0.25">
      <c r="A91" s="118"/>
      <c r="B91" s="113" t="s">
        <v>99</v>
      </c>
      <c r="C91" s="114" t="s">
        <v>98</v>
      </c>
      <c r="D91" s="8" t="s">
        <v>80</v>
      </c>
      <c r="E91" s="120">
        <v>7185</v>
      </c>
      <c r="F91" s="120">
        <v>3921</v>
      </c>
      <c r="G91" s="120">
        <v>1673</v>
      </c>
      <c r="H91" s="120">
        <v>332</v>
      </c>
      <c r="I91" s="120">
        <v>39</v>
      </c>
      <c r="J91" s="120">
        <v>17</v>
      </c>
      <c r="K91" s="120">
        <v>6</v>
      </c>
      <c r="L91" s="120">
        <v>0</v>
      </c>
      <c r="M91" s="120">
        <v>0</v>
      </c>
      <c r="N91" s="119">
        <v>0</v>
      </c>
      <c r="O91" s="438">
        <v>0</v>
      </c>
    </row>
    <row r="92" spans="1:15" s="74" customFormat="1" ht="15" customHeight="1" x14ac:dyDescent="0.25">
      <c r="A92" s="112" t="s">
        <v>100</v>
      </c>
      <c r="B92" s="113" t="s">
        <v>100</v>
      </c>
      <c r="C92" s="114" t="s">
        <v>98</v>
      </c>
      <c r="D92" s="8" t="s">
        <v>76</v>
      </c>
      <c r="E92" s="121">
        <v>1356</v>
      </c>
      <c r="F92" s="122">
        <v>1302</v>
      </c>
      <c r="G92" s="122">
        <v>2581</v>
      </c>
      <c r="H92" s="122">
        <v>4101</v>
      </c>
      <c r="I92" s="122">
        <v>3642</v>
      </c>
      <c r="J92" s="122">
        <v>3445</v>
      </c>
      <c r="K92" s="122">
        <v>3723</v>
      </c>
      <c r="L92" s="122">
        <v>3907</v>
      </c>
      <c r="M92" s="122">
        <v>3562</v>
      </c>
      <c r="N92" s="123">
        <v>3089</v>
      </c>
      <c r="O92" s="404">
        <v>2084</v>
      </c>
    </row>
    <row r="93" spans="1:15" s="74" customFormat="1" x14ac:dyDescent="0.25">
      <c r="A93" s="117"/>
      <c r="B93" s="113" t="s">
        <v>100</v>
      </c>
      <c r="C93" s="114" t="s">
        <v>98</v>
      </c>
      <c r="D93" s="8" t="s">
        <v>77</v>
      </c>
      <c r="E93" s="115">
        <v>3801</v>
      </c>
      <c r="F93" s="116">
        <v>3501</v>
      </c>
      <c r="G93" s="116">
        <v>5591</v>
      </c>
      <c r="H93" s="116">
        <v>7282</v>
      </c>
      <c r="I93" s="116">
        <v>7408</v>
      </c>
      <c r="J93" s="116">
        <v>6953</v>
      </c>
      <c r="K93" s="116">
        <v>7618</v>
      </c>
      <c r="L93" s="116">
        <v>8474</v>
      </c>
      <c r="M93" s="116">
        <v>7623</v>
      </c>
      <c r="N93" s="124">
        <v>6489</v>
      </c>
      <c r="O93" s="408">
        <v>4291</v>
      </c>
    </row>
    <row r="94" spans="1:15" s="74" customFormat="1" x14ac:dyDescent="0.25">
      <c r="A94" s="117"/>
      <c r="B94" s="113" t="s">
        <v>100</v>
      </c>
      <c r="C94" s="114" t="s">
        <v>98</v>
      </c>
      <c r="D94" s="8" t="s">
        <v>78</v>
      </c>
      <c r="E94" s="115">
        <v>977</v>
      </c>
      <c r="F94" s="116">
        <v>1015</v>
      </c>
      <c r="G94" s="116">
        <v>1748</v>
      </c>
      <c r="H94" s="116">
        <v>2177</v>
      </c>
      <c r="I94" s="116">
        <v>2153</v>
      </c>
      <c r="J94" s="116">
        <v>2003</v>
      </c>
      <c r="K94" s="116">
        <v>2347</v>
      </c>
      <c r="L94" s="116">
        <v>2326</v>
      </c>
      <c r="M94" s="116">
        <v>2050</v>
      </c>
      <c r="N94" s="124">
        <v>1921</v>
      </c>
      <c r="O94" s="408">
        <v>1433</v>
      </c>
    </row>
    <row r="95" spans="1:15" s="74" customFormat="1" x14ac:dyDescent="0.25">
      <c r="A95" s="117"/>
      <c r="B95" s="113" t="s">
        <v>100</v>
      </c>
      <c r="C95" s="114" t="s">
        <v>98</v>
      </c>
      <c r="D95" s="8" t="s">
        <v>79</v>
      </c>
      <c r="E95" s="115">
        <v>4604</v>
      </c>
      <c r="F95" s="116">
        <v>4591</v>
      </c>
      <c r="G95" s="116">
        <v>7958</v>
      </c>
      <c r="H95" s="116">
        <v>10751</v>
      </c>
      <c r="I95" s="116">
        <v>10810</v>
      </c>
      <c r="J95" s="116">
        <v>10098</v>
      </c>
      <c r="K95" s="116">
        <v>11166</v>
      </c>
      <c r="L95" s="116">
        <v>11881</v>
      </c>
      <c r="M95" s="116">
        <v>10977</v>
      </c>
      <c r="N95" s="124">
        <v>9655</v>
      </c>
      <c r="O95" s="408">
        <v>6666</v>
      </c>
    </row>
    <row r="96" spans="1:15" s="74" customFormat="1" x14ac:dyDescent="0.25">
      <c r="A96" s="118"/>
      <c r="B96" s="113" t="s">
        <v>100</v>
      </c>
      <c r="C96" s="114" t="s">
        <v>98</v>
      </c>
      <c r="D96" s="8" t="s">
        <v>80</v>
      </c>
      <c r="E96" s="125">
        <v>10738</v>
      </c>
      <c r="F96" s="126">
        <v>10409</v>
      </c>
      <c r="G96" s="126">
        <v>17878</v>
      </c>
      <c r="H96" s="126">
        <v>24311</v>
      </c>
      <c r="I96" s="126">
        <v>24013</v>
      </c>
      <c r="J96" s="126">
        <v>22499</v>
      </c>
      <c r="K96" s="126">
        <v>24854</v>
      </c>
      <c r="L96" s="126">
        <v>26588</v>
      </c>
      <c r="M96" s="126">
        <v>24212</v>
      </c>
      <c r="N96" s="127">
        <v>21154</v>
      </c>
      <c r="O96" s="409">
        <v>14474</v>
      </c>
    </row>
    <row r="97" spans="1:15" s="74" customFormat="1" ht="15" customHeight="1" x14ac:dyDescent="0.25">
      <c r="A97" s="128" t="s">
        <v>23</v>
      </c>
      <c r="B97" s="113" t="s">
        <v>23</v>
      </c>
      <c r="C97" s="114" t="s">
        <v>98</v>
      </c>
      <c r="D97" s="8" t="s">
        <v>76</v>
      </c>
      <c r="E97" s="129">
        <v>0</v>
      </c>
      <c r="F97" s="119">
        <v>0</v>
      </c>
      <c r="G97" s="119">
        <v>0</v>
      </c>
      <c r="H97" s="119">
        <v>0</v>
      </c>
      <c r="I97" s="119">
        <v>4152</v>
      </c>
      <c r="J97" s="119">
        <v>5740</v>
      </c>
      <c r="K97" s="119">
        <v>6685</v>
      </c>
      <c r="L97" s="119">
        <v>6748</v>
      </c>
      <c r="M97" s="119">
        <v>6365</v>
      </c>
      <c r="N97" s="119">
        <v>6110</v>
      </c>
      <c r="O97" s="438">
        <v>4760</v>
      </c>
    </row>
    <row r="98" spans="1:15" s="74" customFormat="1" x14ac:dyDescent="0.25">
      <c r="A98" s="130"/>
      <c r="B98" s="113" t="s">
        <v>23</v>
      </c>
      <c r="C98" s="114" t="s">
        <v>98</v>
      </c>
      <c r="D98" s="8" t="s">
        <v>77</v>
      </c>
      <c r="E98" s="115">
        <v>0</v>
      </c>
      <c r="F98" s="116">
        <v>0</v>
      </c>
      <c r="G98" s="116">
        <v>0</v>
      </c>
      <c r="H98" s="116">
        <v>0</v>
      </c>
      <c r="I98" s="116">
        <v>10236</v>
      </c>
      <c r="J98" s="116">
        <v>9327</v>
      </c>
      <c r="K98" s="116">
        <v>8787</v>
      </c>
      <c r="L98" s="116">
        <v>8757</v>
      </c>
      <c r="M98" s="116">
        <v>8360</v>
      </c>
      <c r="N98" s="119">
        <v>8073</v>
      </c>
      <c r="O98" s="438">
        <v>7560</v>
      </c>
    </row>
    <row r="99" spans="1:15" s="74" customFormat="1" x14ac:dyDescent="0.25">
      <c r="A99" s="130"/>
      <c r="B99" s="113" t="s">
        <v>23</v>
      </c>
      <c r="C99" s="114" t="s">
        <v>98</v>
      </c>
      <c r="D99" s="8" t="s">
        <v>78</v>
      </c>
      <c r="E99" s="115">
        <v>0</v>
      </c>
      <c r="F99" s="116">
        <v>0</v>
      </c>
      <c r="G99" s="116">
        <v>0</v>
      </c>
      <c r="H99" s="116">
        <v>0</v>
      </c>
      <c r="I99" s="116">
        <v>4550</v>
      </c>
      <c r="J99" s="116">
        <v>6092</v>
      </c>
      <c r="K99" s="116">
        <v>6948</v>
      </c>
      <c r="L99" s="116">
        <v>6842</v>
      </c>
      <c r="M99" s="116">
        <v>6326</v>
      </c>
      <c r="N99" s="119">
        <v>6013</v>
      </c>
      <c r="O99" s="438">
        <v>1675</v>
      </c>
    </row>
    <row r="100" spans="1:15" s="74" customFormat="1" x14ac:dyDescent="0.25">
      <c r="A100" s="130"/>
      <c r="B100" s="113" t="s">
        <v>23</v>
      </c>
      <c r="C100" s="114" t="s">
        <v>98</v>
      </c>
      <c r="D100" s="8" t="s">
        <v>79</v>
      </c>
      <c r="E100" s="115">
        <v>0</v>
      </c>
      <c r="F100" s="116">
        <v>0</v>
      </c>
      <c r="G100" s="116">
        <v>0</v>
      </c>
      <c r="H100" s="116">
        <v>0</v>
      </c>
      <c r="I100" s="116">
        <v>22445</v>
      </c>
      <c r="J100" s="116">
        <v>23943</v>
      </c>
      <c r="K100" s="116">
        <v>23249</v>
      </c>
      <c r="L100" s="116">
        <v>24218</v>
      </c>
      <c r="M100" s="116">
        <v>22356</v>
      </c>
      <c r="N100" s="119">
        <v>21832</v>
      </c>
      <c r="O100" s="438">
        <v>21424</v>
      </c>
    </row>
    <row r="101" spans="1:15" s="74" customFormat="1" x14ac:dyDescent="0.25">
      <c r="A101" s="131"/>
      <c r="B101" s="113" t="s">
        <v>23</v>
      </c>
      <c r="C101" s="114" t="s">
        <v>98</v>
      </c>
      <c r="D101" s="8" t="s">
        <v>80</v>
      </c>
      <c r="E101" s="115">
        <v>0</v>
      </c>
      <c r="F101" s="116">
        <v>0</v>
      </c>
      <c r="G101" s="116">
        <v>0</v>
      </c>
      <c r="H101" s="116">
        <v>0</v>
      </c>
      <c r="I101" s="116">
        <v>41383</v>
      </c>
      <c r="J101" s="116">
        <v>45102</v>
      </c>
      <c r="K101" s="116">
        <v>45669</v>
      </c>
      <c r="L101" s="116">
        <v>46565</v>
      </c>
      <c r="M101" s="116">
        <v>43407</v>
      </c>
      <c r="N101" s="119">
        <v>42028</v>
      </c>
      <c r="O101" s="438">
        <v>35419</v>
      </c>
    </row>
    <row r="102" spans="1:15" s="74" customFormat="1" x14ac:dyDescent="0.25">
      <c r="A102" s="112" t="s">
        <v>101</v>
      </c>
      <c r="B102" s="113" t="s">
        <v>101</v>
      </c>
      <c r="C102" s="114" t="s">
        <v>98</v>
      </c>
      <c r="D102" s="8" t="s">
        <v>76</v>
      </c>
      <c r="E102" s="115">
        <v>0</v>
      </c>
      <c r="F102" s="116">
        <v>0</v>
      </c>
      <c r="G102" s="116">
        <v>0</v>
      </c>
      <c r="H102" s="116">
        <v>0</v>
      </c>
      <c r="I102" s="116">
        <v>0</v>
      </c>
      <c r="J102" s="116">
        <v>0</v>
      </c>
      <c r="K102" s="116">
        <v>0</v>
      </c>
      <c r="L102" s="116">
        <v>657</v>
      </c>
      <c r="M102" s="116">
        <v>185</v>
      </c>
      <c r="N102" s="116">
        <v>13</v>
      </c>
      <c r="O102" s="407"/>
    </row>
    <row r="103" spans="1:15" s="74" customFormat="1" x14ac:dyDescent="0.25">
      <c r="A103" s="117"/>
      <c r="B103" s="113" t="s">
        <v>101</v>
      </c>
      <c r="C103" s="114" t="s">
        <v>98</v>
      </c>
      <c r="D103" s="8" t="s">
        <v>77</v>
      </c>
      <c r="E103" s="115">
        <v>0</v>
      </c>
      <c r="F103" s="116">
        <v>0</v>
      </c>
      <c r="G103" s="116">
        <v>0</v>
      </c>
      <c r="H103" s="116">
        <v>0</v>
      </c>
      <c r="I103" s="116">
        <v>0</v>
      </c>
      <c r="J103" s="116">
        <v>0</v>
      </c>
      <c r="K103" s="116">
        <v>0</v>
      </c>
      <c r="L103" s="116">
        <v>1090</v>
      </c>
      <c r="M103" s="116">
        <v>301</v>
      </c>
      <c r="N103" s="116">
        <v>16</v>
      </c>
      <c r="O103" s="407"/>
    </row>
    <row r="104" spans="1:15" s="103" customFormat="1" x14ac:dyDescent="0.25">
      <c r="A104" s="117"/>
      <c r="B104" s="113" t="s">
        <v>101</v>
      </c>
      <c r="C104" s="114" t="s">
        <v>98</v>
      </c>
      <c r="D104" s="8" t="s">
        <v>79</v>
      </c>
      <c r="E104" s="115">
        <v>0</v>
      </c>
      <c r="F104" s="116">
        <v>0</v>
      </c>
      <c r="G104" s="116">
        <v>0</v>
      </c>
      <c r="H104" s="116">
        <v>0</v>
      </c>
      <c r="I104" s="116">
        <v>0</v>
      </c>
      <c r="J104" s="116">
        <v>0</v>
      </c>
      <c r="K104" s="116">
        <v>0</v>
      </c>
      <c r="L104" s="116">
        <v>2266</v>
      </c>
      <c r="M104" s="116">
        <v>683</v>
      </c>
      <c r="N104" s="116">
        <v>50</v>
      </c>
      <c r="O104" s="407"/>
    </row>
    <row r="105" spans="1:15" s="103" customFormat="1" x14ac:dyDescent="0.25">
      <c r="A105" s="118"/>
      <c r="B105" s="113" t="s">
        <v>101</v>
      </c>
      <c r="C105" s="114" t="s">
        <v>98</v>
      </c>
      <c r="D105" s="8" t="s">
        <v>80</v>
      </c>
      <c r="E105" s="115">
        <v>0</v>
      </c>
      <c r="F105" s="116">
        <v>0</v>
      </c>
      <c r="G105" s="116">
        <v>0</v>
      </c>
      <c r="H105" s="116">
        <v>0</v>
      </c>
      <c r="I105" s="116">
        <v>0</v>
      </c>
      <c r="J105" s="116">
        <v>0</v>
      </c>
      <c r="K105" s="116">
        <v>0</v>
      </c>
      <c r="L105" s="116">
        <v>4013</v>
      </c>
      <c r="M105" s="116">
        <v>1169</v>
      </c>
      <c r="N105" s="116">
        <v>66</v>
      </c>
      <c r="O105" s="407"/>
    </row>
    <row r="106" spans="1:15" s="103" customFormat="1" ht="15" customHeight="1" x14ac:dyDescent="0.25">
      <c r="A106" s="112" t="s">
        <v>102</v>
      </c>
      <c r="B106" s="113" t="s">
        <v>102</v>
      </c>
      <c r="C106" s="114" t="s">
        <v>98</v>
      </c>
      <c r="D106" s="8" t="s">
        <v>77</v>
      </c>
      <c r="E106" s="115">
        <v>0</v>
      </c>
      <c r="F106" s="116">
        <v>0</v>
      </c>
      <c r="G106" s="116">
        <v>0</v>
      </c>
      <c r="H106" s="116">
        <v>196</v>
      </c>
      <c r="I106" s="116">
        <v>485</v>
      </c>
      <c r="J106" s="116">
        <v>576</v>
      </c>
      <c r="K106" s="116">
        <v>582</v>
      </c>
      <c r="L106" s="116">
        <v>400</v>
      </c>
      <c r="M106" s="116">
        <v>178</v>
      </c>
      <c r="N106" s="119">
        <v>169</v>
      </c>
      <c r="O106" s="438">
        <v>157</v>
      </c>
    </row>
    <row r="107" spans="1:15" s="103" customFormat="1" x14ac:dyDescent="0.25">
      <c r="A107" s="117"/>
      <c r="B107" s="113" t="s">
        <v>102</v>
      </c>
      <c r="C107" s="114" t="s">
        <v>98</v>
      </c>
      <c r="D107" s="8" t="s">
        <v>79</v>
      </c>
      <c r="E107" s="115">
        <v>0</v>
      </c>
      <c r="F107" s="116">
        <v>0</v>
      </c>
      <c r="G107" s="116">
        <v>0</v>
      </c>
      <c r="H107" s="116">
        <v>0</v>
      </c>
      <c r="I107" s="116">
        <v>0</v>
      </c>
      <c r="J107" s="116">
        <v>0</v>
      </c>
      <c r="K107" s="116">
        <v>1031</v>
      </c>
      <c r="L107" s="116">
        <v>958</v>
      </c>
      <c r="M107" s="116">
        <v>886</v>
      </c>
      <c r="N107" s="119">
        <v>842</v>
      </c>
      <c r="O107" s="438">
        <v>692</v>
      </c>
    </row>
    <row r="108" spans="1:15" s="103" customFormat="1" x14ac:dyDescent="0.25">
      <c r="A108" s="118"/>
      <c r="B108" s="113" t="s">
        <v>102</v>
      </c>
      <c r="C108" s="114" t="s">
        <v>98</v>
      </c>
      <c r="D108" s="8" t="s">
        <v>80</v>
      </c>
      <c r="E108" s="115">
        <v>0</v>
      </c>
      <c r="F108" s="116">
        <v>0</v>
      </c>
      <c r="G108" s="116">
        <v>0</v>
      </c>
      <c r="H108" s="116">
        <v>196</v>
      </c>
      <c r="I108" s="116">
        <v>485</v>
      </c>
      <c r="J108" s="116">
        <v>576</v>
      </c>
      <c r="K108" s="116">
        <v>1613</v>
      </c>
      <c r="L108" s="116">
        <v>1358</v>
      </c>
      <c r="M108" s="116">
        <v>1064</v>
      </c>
      <c r="N108" s="119">
        <v>1011</v>
      </c>
      <c r="O108" s="438">
        <v>849</v>
      </c>
    </row>
    <row r="109" spans="1:15" s="103" customFormat="1" x14ac:dyDescent="0.25">
      <c r="A109" s="112" t="s">
        <v>103</v>
      </c>
      <c r="B109" s="113" t="s">
        <v>103</v>
      </c>
      <c r="C109" s="114" t="s">
        <v>98</v>
      </c>
      <c r="D109" s="8" t="s">
        <v>76</v>
      </c>
      <c r="E109" s="115">
        <v>0</v>
      </c>
      <c r="F109" s="116">
        <v>0</v>
      </c>
      <c r="G109" s="116">
        <v>0</v>
      </c>
      <c r="H109" s="116">
        <v>288</v>
      </c>
      <c r="I109" s="116">
        <v>596</v>
      </c>
      <c r="J109" s="116">
        <v>755</v>
      </c>
      <c r="K109" s="116">
        <v>869</v>
      </c>
      <c r="L109" s="116">
        <v>618</v>
      </c>
      <c r="M109" s="116">
        <v>288</v>
      </c>
      <c r="N109" s="116">
        <v>4</v>
      </c>
      <c r="O109" s="407"/>
    </row>
    <row r="110" spans="1:15" s="103" customFormat="1" x14ac:dyDescent="0.25">
      <c r="A110" s="117"/>
      <c r="B110" s="113" t="s">
        <v>103</v>
      </c>
      <c r="C110" s="114" t="s">
        <v>98</v>
      </c>
      <c r="D110" s="8" t="s">
        <v>77</v>
      </c>
      <c r="E110" s="115">
        <v>0</v>
      </c>
      <c r="F110" s="116">
        <v>0</v>
      </c>
      <c r="G110" s="116">
        <v>0</v>
      </c>
      <c r="H110" s="116">
        <v>486</v>
      </c>
      <c r="I110" s="116">
        <v>1002</v>
      </c>
      <c r="J110" s="116">
        <v>1296</v>
      </c>
      <c r="K110" s="116">
        <v>1500</v>
      </c>
      <c r="L110" s="116">
        <v>1084</v>
      </c>
      <c r="M110" s="116">
        <v>468</v>
      </c>
      <c r="N110" s="116">
        <v>4</v>
      </c>
      <c r="O110" s="407"/>
    </row>
    <row r="111" spans="1:15" s="103" customFormat="1" x14ac:dyDescent="0.25">
      <c r="A111" s="117"/>
      <c r="B111" s="113" t="s">
        <v>103</v>
      </c>
      <c r="C111" s="114" t="s">
        <v>98</v>
      </c>
      <c r="D111" s="8" t="s">
        <v>78</v>
      </c>
      <c r="E111" s="115">
        <v>4784</v>
      </c>
      <c r="F111" s="116">
        <v>20793</v>
      </c>
      <c r="G111" s="116">
        <v>32297</v>
      </c>
      <c r="H111" s="116">
        <v>39368</v>
      </c>
      <c r="I111" s="116">
        <v>42812</v>
      </c>
      <c r="J111" s="116">
        <v>44245</v>
      </c>
      <c r="K111" s="116">
        <v>40539</v>
      </c>
      <c r="L111" s="116">
        <v>34048</v>
      </c>
      <c r="M111" s="116">
        <v>29353</v>
      </c>
      <c r="N111" s="119">
        <v>0</v>
      </c>
      <c r="O111" s="438"/>
    </row>
    <row r="112" spans="1:15" s="103" customFormat="1" x14ac:dyDescent="0.25">
      <c r="A112" s="117"/>
      <c r="B112" s="113" t="s">
        <v>103</v>
      </c>
      <c r="C112" s="114" t="s">
        <v>98</v>
      </c>
      <c r="D112" s="8" t="s">
        <v>79</v>
      </c>
      <c r="E112" s="115">
        <v>0</v>
      </c>
      <c r="F112" s="116">
        <v>0</v>
      </c>
      <c r="G112" s="116">
        <v>0</v>
      </c>
      <c r="H112" s="116">
        <v>2977</v>
      </c>
      <c r="I112" s="116">
        <v>5160</v>
      </c>
      <c r="J112" s="116">
        <v>6058</v>
      </c>
      <c r="K112" s="116">
        <v>6047</v>
      </c>
      <c r="L112" s="116">
        <v>4207</v>
      </c>
      <c r="M112" s="116">
        <v>1764</v>
      </c>
      <c r="N112" s="116">
        <v>29</v>
      </c>
      <c r="O112" s="407"/>
    </row>
    <row r="113" spans="1:15" s="103" customFormat="1" x14ac:dyDescent="0.25">
      <c r="A113" s="118"/>
      <c r="B113" s="113" t="s">
        <v>103</v>
      </c>
      <c r="C113" s="114" t="s">
        <v>98</v>
      </c>
      <c r="D113" s="8" t="s">
        <v>80</v>
      </c>
      <c r="E113" s="115">
        <v>4784</v>
      </c>
      <c r="F113" s="116">
        <v>20793</v>
      </c>
      <c r="G113" s="116">
        <v>32297</v>
      </c>
      <c r="H113" s="116">
        <v>43119</v>
      </c>
      <c r="I113" s="116">
        <v>49570</v>
      </c>
      <c r="J113" s="116">
        <v>52354</v>
      </c>
      <c r="K113" s="116">
        <v>48955</v>
      </c>
      <c r="L113" s="116">
        <v>39957</v>
      </c>
      <c r="M113" s="116">
        <v>31873</v>
      </c>
      <c r="N113" s="116">
        <v>37</v>
      </c>
      <c r="O113" s="407"/>
    </row>
    <row r="114" spans="1:15" s="103" customFormat="1" ht="15" customHeight="1" x14ac:dyDescent="0.25">
      <c r="A114" s="132" t="s">
        <v>104</v>
      </c>
      <c r="B114" s="113" t="s">
        <v>104</v>
      </c>
      <c r="C114" s="114" t="s">
        <v>98</v>
      </c>
      <c r="D114" s="8" t="s">
        <v>78</v>
      </c>
      <c r="E114" s="115">
        <v>0</v>
      </c>
      <c r="F114" s="116">
        <v>0</v>
      </c>
      <c r="G114" s="116">
        <v>0</v>
      </c>
      <c r="H114" s="116">
        <v>0</v>
      </c>
      <c r="I114" s="116">
        <v>0</v>
      </c>
      <c r="J114" s="116">
        <v>278</v>
      </c>
      <c r="K114" s="116">
        <v>277</v>
      </c>
      <c r="L114" s="116">
        <v>298</v>
      </c>
      <c r="M114" s="116">
        <v>335</v>
      </c>
      <c r="N114" s="119">
        <v>337</v>
      </c>
      <c r="O114" s="438"/>
    </row>
    <row r="115" spans="1:15" s="103" customFormat="1" x14ac:dyDescent="0.25">
      <c r="A115" s="133"/>
      <c r="B115" s="113" t="s">
        <v>104</v>
      </c>
      <c r="C115" s="114" t="s">
        <v>98</v>
      </c>
      <c r="D115" s="8" t="s">
        <v>79</v>
      </c>
      <c r="E115" s="115">
        <v>0</v>
      </c>
      <c r="F115" s="116">
        <v>0</v>
      </c>
      <c r="G115" s="116">
        <v>0</v>
      </c>
      <c r="H115" s="116">
        <v>0</v>
      </c>
      <c r="I115" s="116">
        <v>0</v>
      </c>
      <c r="J115" s="116">
        <v>0</v>
      </c>
      <c r="K115" s="116">
        <v>7313</v>
      </c>
      <c r="L115" s="116">
        <v>2144</v>
      </c>
      <c r="M115" s="116">
        <v>2482</v>
      </c>
      <c r="N115" s="119">
        <v>2494</v>
      </c>
      <c r="O115" s="438"/>
    </row>
    <row r="116" spans="1:15" s="103" customFormat="1" x14ac:dyDescent="0.25">
      <c r="A116" s="134"/>
      <c r="B116" s="113" t="s">
        <v>104</v>
      </c>
      <c r="C116" s="114" t="s">
        <v>98</v>
      </c>
      <c r="D116" s="8" t="s">
        <v>80</v>
      </c>
      <c r="E116" s="115">
        <v>0</v>
      </c>
      <c r="F116" s="116">
        <v>0</v>
      </c>
      <c r="G116" s="116">
        <v>0</v>
      </c>
      <c r="H116" s="116">
        <v>0</v>
      </c>
      <c r="I116" s="116">
        <v>0</v>
      </c>
      <c r="J116" s="116">
        <v>278</v>
      </c>
      <c r="K116" s="116">
        <v>7590</v>
      </c>
      <c r="L116" s="116">
        <v>2442</v>
      </c>
      <c r="M116" s="116">
        <v>2817</v>
      </c>
      <c r="N116" s="119">
        <v>2830</v>
      </c>
      <c r="O116" s="438"/>
    </row>
    <row r="117" spans="1:15" s="103" customFormat="1" ht="15" customHeight="1" x14ac:dyDescent="0.25">
      <c r="A117" s="112" t="s">
        <v>105</v>
      </c>
      <c r="B117" s="113" t="s">
        <v>105</v>
      </c>
      <c r="C117" s="114" t="s">
        <v>98</v>
      </c>
      <c r="D117" s="456" t="s">
        <v>76</v>
      </c>
      <c r="E117" s="115">
        <v>106</v>
      </c>
      <c r="F117" s="116">
        <v>117</v>
      </c>
      <c r="G117" s="116">
        <v>91</v>
      </c>
      <c r="H117" s="116">
        <v>74</v>
      </c>
      <c r="I117" s="116">
        <v>48</v>
      </c>
      <c r="J117" s="116">
        <v>25</v>
      </c>
      <c r="K117" s="116">
        <v>12</v>
      </c>
      <c r="L117" s="116">
        <v>3</v>
      </c>
      <c r="M117" s="116">
        <v>1</v>
      </c>
      <c r="N117" s="119">
        <v>0</v>
      </c>
      <c r="O117" s="438">
        <v>34</v>
      </c>
    </row>
    <row r="118" spans="1:15" s="103" customFormat="1" x14ac:dyDescent="0.25">
      <c r="A118" s="117"/>
      <c r="B118" s="113" t="s">
        <v>105</v>
      </c>
      <c r="C118" s="114" t="s">
        <v>98</v>
      </c>
      <c r="D118" s="8" t="s">
        <v>79</v>
      </c>
      <c r="E118" s="115">
        <v>184</v>
      </c>
      <c r="F118" s="116">
        <v>173</v>
      </c>
      <c r="G118" s="116">
        <v>161</v>
      </c>
      <c r="H118" s="116">
        <v>180</v>
      </c>
      <c r="I118" s="116">
        <v>215</v>
      </c>
      <c r="J118" s="116">
        <v>290</v>
      </c>
      <c r="K118" s="116">
        <v>373</v>
      </c>
      <c r="L118" s="116">
        <v>403</v>
      </c>
      <c r="M118" s="116">
        <v>467</v>
      </c>
      <c r="N118" s="116">
        <v>418</v>
      </c>
      <c r="O118" s="407">
        <v>269</v>
      </c>
    </row>
    <row r="119" spans="1:15" s="103" customFormat="1" x14ac:dyDescent="0.25">
      <c r="A119" s="118"/>
      <c r="B119" s="113" t="s">
        <v>105</v>
      </c>
      <c r="C119" s="114" t="s">
        <v>98</v>
      </c>
      <c r="D119" s="8" t="s">
        <v>80</v>
      </c>
      <c r="E119" s="115">
        <v>290</v>
      </c>
      <c r="F119" s="116">
        <v>290</v>
      </c>
      <c r="G119" s="116">
        <v>252</v>
      </c>
      <c r="H119" s="116">
        <v>254</v>
      </c>
      <c r="I119" s="116">
        <v>263</v>
      </c>
      <c r="J119" s="116">
        <v>315</v>
      </c>
      <c r="K119" s="116">
        <v>385</v>
      </c>
      <c r="L119" s="116">
        <v>406</v>
      </c>
      <c r="M119" s="116">
        <v>468</v>
      </c>
      <c r="N119" s="116">
        <v>418</v>
      </c>
      <c r="O119" s="407">
        <v>303</v>
      </c>
    </row>
    <row r="120" spans="1:15" s="103" customFormat="1" ht="15" customHeight="1" x14ac:dyDescent="0.25">
      <c r="A120" s="112" t="s">
        <v>24</v>
      </c>
      <c r="B120" s="113" t="s">
        <v>24</v>
      </c>
      <c r="C120" s="114" t="s">
        <v>98</v>
      </c>
      <c r="D120" s="8" t="s">
        <v>76</v>
      </c>
      <c r="E120" s="115">
        <v>0</v>
      </c>
      <c r="F120" s="116">
        <v>0</v>
      </c>
      <c r="G120" s="116">
        <v>0</v>
      </c>
      <c r="H120" s="116">
        <v>0</v>
      </c>
      <c r="I120" s="116">
        <v>1069</v>
      </c>
      <c r="J120" s="116">
        <v>1042</v>
      </c>
      <c r="K120" s="116">
        <v>1009</v>
      </c>
      <c r="L120" s="116">
        <v>983</v>
      </c>
      <c r="M120" s="116">
        <v>994</v>
      </c>
      <c r="N120" s="116">
        <v>1147</v>
      </c>
      <c r="O120" s="407">
        <v>1232</v>
      </c>
    </row>
    <row r="121" spans="1:15" s="103" customFormat="1" x14ac:dyDescent="0.25">
      <c r="A121" s="117"/>
      <c r="B121" s="113" t="s">
        <v>24</v>
      </c>
      <c r="C121" s="114" t="s">
        <v>98</v>
      </c>
      <c r="D121" s="8" t="s">
        <v>77</v>
      </c>
      <c r="E121" s="115">
        <v>0</v>
      </c>
      <c r="F121" s="116">
        <v>0</v>
      </c>
      <c r="G121" s="116">
        <v>0</v>
      </c>
      <c r="H121" s="116">
        <v>0</v>
      </c>
      <c r="I121" s="116">
        <v>1500</v>
      </c>
      <c r="J121" s="116">
        <v>1454</v>
      </c>
      <c r="K121" s="116">
        <v>1380</v>
      </c>
      <c r="L121" s="116">
        <v>1293</v>
      </c>
      <c r="M121" s="116">
        <v>1276</v>
      </c>
      <c r="N121" s="116">
        <v>1504</v>
      </c>
      <c r="O121" s="407">
        <v>1566</v>
      </c>
    </row>
    <row r="122" spans="1:15" s="103" customFormat="1" x14ac:dyDescent="0.25">
      <c r="A122" s="117"/>
      <c r="B122" s="113" t="s">
        <v>24</v>
      </c>
      <c r="C122" s="114" t="s">
        <v>98</v>
      </c>
      <c r="D122" s="8" t="s">
        <v>78</v>
      </c>
      <c r="E122" s="115">
        <v>0</v>
      </c>
      <c r="F122" s="116">
        <v>0</v>
      </c>
      <c r="G122" s="116">
        <v>0</v>
      </c>
      <c r="H122" s="116">
        <v>0</v>
      </c>
      <c r="I122" s="116">
        <v>371</v>
      </c>
      <c r="J122" s="116">
        <v>348</v>
      </c>
      <c r="K122" s="116">
        <v>386</v>
      </c>
      <c r="L122" s="116">
        <v>409</v>
      </c>
      <c r="M122" s="116">
        <v>408</v>
      </c>
      <c r="N122" s="116">
        <v>523</v>
      </c>
      <c r="O122" s="407">
        <v>577</v>
      </c>
    </row>
    <row r="123" spans="1:15" s="103" customFormat="1" x14ac:dyDescent="0.25">
      <c r="A123" s="117"/>
      <c r="B123" s="113" t="s">
        <v>24</v>
      </c>
      <c r="C123" s="114" t="s">
        <v>98</v>
      </c>
      <c r="D123" s="8" t="s">
        <v>79</v>
      </c>
      <c r="E123" s="115">
        <v>0</v>
      </c>
      <c r="F123" s="116">
        <v>0</v>
      </c>
      <c r="G123" s="116">
        <v>0</v>
      </c>
      <c r="H123" s="116">
        <v>0</v>
      </c>
      <c r="I123" s="116">
        <v>2591</v>
      </c>
      <c r="J123" s="116">
        <v>2537</v>
      </c>
      <c r="K123" s="116">
        <v>2576</v>
      </c>
      <c r="L123" s="116">
        <v>2532</v>
      </c>
      <c r="M123" s="116">
        <v>2527</v>
      </c>
      <c r="N123" s="116">
        <v>2850</v>
      </c>
      <c r="O123" s="407">
        <v>3103</v>
      </c>
    </row>
    <row r="124" spans="1:15" s="103" customFormat="1" x14ac:dyDescent="0.25">
      <c r="A124" s="118"/>
      <c r="B124" s="113" t="s">
        <v>24</v>
      </c>
      <c r="C124" s="114" t="s">
        <v>98</v>
      </c>
      <c r="D124" s="8" t="s">
        <v>80</v>
      </c>
      <c r="E124" s="115">
        <v>0</v>
      </c>
      <c r="F124" s="116">
        <v>0</v>
      </c>
      <c r="G124" s="116">
        <v>0</v>
      </c>
      <c r="H124" s="116">
        <v>0</v>
      </c>
      <c r="I124" s="116">
        <v>5531</v>
      </c>
      <c r="J124" s="116">
        <v>5381</v>
      </c>
      <c r="K124" s="116">
        <v>5351</v>
      </c>
      <c r="L124" s="116">
        <v>5217</v>
      </c>
      <c r="M124" s="116">
        <v>5205</v>
      </c>
      <c r="N124" s="116">
        <v>6024</v>
      </c>
      <c r="O124" s="407">
        <v>6478</v>
      </c>
    </row>
    <row r="125" spans="1:15" s="103" customFormat="1" x14ac:dyDescent="0.25">
      <c r="A125" s="112" t="s">
        <v>106</v>
      </c>
      <c r="B125" s="113" t="s">
        <v>106</v>
      </c>
      <c r="C125" s="114" t="s">
        <v>98</v>
      </c>
      <c r="D125" s="8" t="s">
        <v>76</v>
      </c>
      <c r="E125" s="115">
        <v>0</v>
      </c>
      <c r="F125" s="116">
        <v>0</v>
      </c>
      <c r="G125" s="116">
        <v>0</v>
      </c>
      <c r="H125" s="116">
        <v>0</v>
      </c>
      <c r="I125" s="116">
        <v>1268</v>
      </c>
      <c r="J125" s="116">
        <v>1895</v>
      </c>
      <c r="K125" s="116">
        <v>2056</v>
      </c>
      <c r="L125" s="116">
        <v>1889</v>
      </c>
      <c r="M125" s="116">
        <v>1703</v>
      </c>
      <c r="N125" s="116">
        <v>1547</v>
      </c>
      <c r="O125" s="407">
        <v>1449</v>
      </c>
    </row>
    <row r="126" spans="1:15" s="103" customFormat="1" x14ac:dyDescent="0.25">
      <c r="A126" s="117"/>
      <c r="B126" s="113" t="s">
        <v>106</v>
      </c>
      <c r="C126" s="114" t="s">
        <v>98</v>
      </c>
      <c r="D126" s="8" t="s">
        <v>77</v>
      </c>
      <c r="E126" s="115">
        <v>0</v>
      </c>
      <c r="F126" s="116">
        <v>0</v>
      </c>
      <c r="G126" s="116">
        <v>0</v>
      </c>
      <c r="H126" s="116">
        <v>0</v>
      </c>
      <c r="I126" s="116">
        <v>2181</v>
      </c>
      <c r="J126" s="116">
        <v>2887</v>
      </c>
      <c r="K126" s="116">
        <v>3141</v>
      </c>
      <c r="L126" s="116">
        <v>2619</v>
      </c>
      <c r="M126" s="116">
        <v>2458</v>
      </c>
      <c r="N126" s="116">
        <v>2190</v>
      </c>
      <c r="O126" s="407">
        <v>2014</v>
      </c>
    </row>
    <row r="127" spans="1:15" s="103" customFormat="1" x14ac:dyDescent="0.25">
      <c r="A127" s="117"/>
      <c r="B127" s="113" t="s">
        <v>106</v>
      </c>
      <c r="C127" s="114" t="s">
        <v>98</v>
      </c>
      <c r="D127" s="8" t="s">
        <v>78</v>
      </c>
      <c r="E127" s="115">
        <v>0</v>
      </c>
      <c r="F127" s="116">
        <v>0</v>
      </c>
      <c r="G127" s="116">
        <v>0</v>
      </c>
      <c r="H127" s="116">
        <v>0</v>
      </c>
      <c r="I127" s="116">
        <v>835</v>
      </c>
      <c r="J127" s="116">
        <v>1567</v>
      </c>
      <c r="K127" s="116">
        <v>1641</v>
      </c>
      <c r="L127" s="116">
        <v>2031</v>
      </c>
      <c r="M127" s="116">
        <v>2058</v>
      </c>
      <c r="N127" s="116">
        <v>2073</v>
      </c>
      <c r="O127" s="407">
        <v>1882</v>
      </c>
    </row>
    <row r="128" spans="1:15" s="103" customFormat="1" x14ac:dyDescent="0.25">
      <c r="A128" s="117"/>
      <c r="B128" s="113" t="s">
        <v>106</v>
      </c>
      <c r="C128" s="114" t="s">
        <v>98</v>
      </c>
      <c r="D128" s="8" t="s">
        <v>79</v>
      </c>
      <c r="E128" s="115">
        <v>0</v>
      </c>
      <c r="F128" s="116">
        <v>0</v>
      </c>
      <c r="G128" s="116">
        <v>0</v>
      </c>
      <c r="H128" s="116">
        <v>0</v>
      </c>
      <c r="I128" s="116">
        <v>4530</v>
      </c>
      <c r="J128" s="116">
        <v>6999</v>
      </c>
      <c r="K128" s="116">
        <v>7877</v>
      </c>
      <c r="L128" s="116">
        <v>7818</v>
      </c>
      <c r="M128" s="116">
        <v>7140</v>
      </c>
      <c r="N128" s="116">
        <v>6256</v>
      </c>
      <c r="O128" s="407">
        <v>6366</v>
      </c>
    </row>
    <row r="129" spans="1:15" s="103" customFormat="1" x14ac:dyDescent="0.25">
      <c r="A129" s="118"/>
      <c r="B129" s="113" t="s">
        <v>106</v>
      </c>
      <c r="C129" s="114" t="s">
        <v>98</v>
      </c>
      <c r="D129" s="8" t="s">
        <v>80</v>
      </c>
      <c r="E129" s="115">
        <v>0</v>
      </c>
      <c r="F129" s="116">
        <v>0</v>
      </c>
      <c r="G129" s="116">
        <v>0</v>
      </c>
      <c r="H129" s="116">
        <v>0</v>
      </c>
      <c r="I129" s="116">
        <v>8814</v>
      </c>
      <c r="J129" s="116">
        <v>13348</v>
      </c>
      <c r="K129" s="116">
        <v>14715</v>
      </c>
      <c r="L129" s="116">
        <v>14357</v>
      </c>
      <c r="M129" s="116">
        <v>13359</v>
      </c>
      <c r="N129" s="116">
        <v>12066</v>
      </c>
      <c r="O129" s="407">
        <v>11711</v>
      </c>
    </row>
    <row r="130" spans="1:15" s="103" customFormat="1" x14ac:dyDescent="0.25">
      <c r="A130" s="475" t="s">
        <v>162</v>
      </c>
      <c r="B130" s="474" t="s">
        <v>162</v>
      </c>
      <c r="C130" s="469" t="s">
        <v>98</v>
      </c>
      <c r="D130" s="456" t="s">
        <v>79</v>
      </c>
      <c r="E130" s="472"/>
      <c r="F130" s="457"/>
      <c r="G130" s="457"/>
      <c r="H130" s="457"/>
      <c r="I130" s="457"/>
      <c r="J130" s="457"/>
      <c r="K130" s="457"/>
      <c r="L130" s="457"/>
      <c r="M130" s="457">
        <v>4624</v>
      </c>
      <c r="N130" s="457">
        <v>5217</v>
      </c>
      <c r="O130" s="407">
        <v>3528</v>
      </c>
    </row>
    <row r="131" spans="1:15" s="103" customFormat="1" x14ac:dyDescent="0.25">
      <c r="A131" s="475"/>
      <c r="B131" s="474" t="s">
        <v>162</v>
      </c>
      <c r="C131" s="469" t="s">
        <v>98</v>
      </c>
      <c r="D131" s="456" t="s">
        <v>80</v>
      </c>
      <c r="E131" s="472"/>
      <c r="F131" s="457"/>
      <c r="G131" s="457"/>
      <c r="H131" s="457"/>
      <c r="I131" s="457"/>
      <c r="J131" s="457"/>
      <c r="K131" s="457"/>
      <c r="L131" s="457"/>
      <c r="M131" s="457">
        <v>4624</v>
      </c>
      <c r="N131" s="457">
        <v>5217</v>
      </c>
      <c r="O131" s="407">
        <v>3528</v>
      </c>
    </row>
    <row r="132" spans="1:15" s="103" customFormat="1" ht="15" customHeight="1" x14ac:dyDescent="0.25">
      <c r="A132" s="114" t="s">
        <v>107</v>
      </c>
      <c r="B132" s="135" t="s">
        <v>107</v>
      </c>
      <c r="C132" s="114" t="s">
        <v>98</v>
      </c>
      <c r="D132" s="136"/>
      <c r="E132" s="137">
        <v>34873</v>
      </c>
      <c r="F132" s="138">
        <v>58148</v>
      </c>
      <c r="G132" s="138">
        <v>81920</v>
      </c>
      <c r="H132" s="138">
        <v>105116</v>
      </c>
      <c r="I132" s="138">
        <v>167626</v>
      </c>
      <c r="J132" s="138">
        <v>176671</v>
      </c>
      <c r="K132" s="458">
        <f t="shared" ref="K132:N132" si="3">K131+K129+K124+K119+K116+K113+K108+K105+K101+K96+K91+K86</f>
        <v>183732</v>
      </c>
      <c r="L132" s="458">
        <f t="shared" si="3"/>
        <v>168507</v>
      </c>
      <c r="M132" s="458">
        <f t="shared" si="3"/>
        <v>150044</v>
      </c>
      <c r="N132" s="458">
        <f t="shared" si="3"/>
        <v>108584</v>
      </c>
      <c r="O132" s="435">
        <f>O131+O129+O124+O119+O116+O113+O108+O105+O101+O96+O91+O86</f>
        <v>87122</v>
      </c>
    </row>
    <row r="133" spans="1:15" s="103" customFormat="1" ht="12.6" thickBot="1" x14ac:dyDescent="0.3">
      <c r="A133" s="112" t="s">
        <v>108</v>
      </c>
      <c r="B133" s="113" t="s">
        <v>108</v>
      </c>
      <c r="C133" s="139" t="s">
        <v>109</v>
      </c>
      <c r="D133" s="8" t="s">
        <v>76</v>
      </c>
      <c r="E133" s="115">
        <v>0</v>
      </c>
      <c r="F133" s="116">
        <v>0</v>
      </c>
      <c r="G133" s="116">
        <v>0</v>
      </c>
      <c r="H133" s="116">
        <v>0</v>
      </c>
      <c r="I133" s="116">
        <v>0</v>
      </c>
      <c r="J133" s="116">
        <v>133</v>
      </c>
      <c r="K133" s="116">
        <v>156</v>
      </c>
      <c r="L133" s="116">
        <v>168</v>
      </c>
      <c r="M133" s="116">
        <v>198</v>
      </c>
      <c r="N133" s="116">
        <v>224</v>
      </c>
      <c r="O133" s="407">
        <v>216</v>
      </c>
    </row>
    <row r="134" spans="1:15" s="103" customFormat="1" ht="12.6" thickBot="1" x14ac:dyDescent="0.3">
      <c r="A134" s="117"/>
      <c r="B134" s="113" t="s">
        <v>108</v>
      </c>
      <c r="C134" s="139" t="s">
        <v>109</v>
      </c>
      <c r="D134" s="8" t="s">
        <v>77</v>
      </c>
      <c r="E134" s="115">
        <v>0</v>
      </c>
      <c r="F134" s="116">
        <v>0</v>
      </c>
      <c r="G134" s="116">
        <v>0</v>
      </c>
      <c r="H134" s="116">
        <v>0</v>
      </c>
      <c r="I134" s="116">
        <v>0</v>
      </c>
      <c r="J134" s="116">
        <v>204</v>
      </c>
      <c r="K134" s="116">
        <v>240</v>
      </c>
      <c r="L134" s="116">
        <v>299</v>
      </c>
      <c r="M134" s="116">
        <v>327</v>
      </c>
      <c r="N134" s="116">
        <v>396</v>
      </c>
      <c r="O134" s="407">
        <v>12</v>
      </c>
    </row>
    <row r="135" spans="1:15" s="103" customFormat="1" ht="12.6" thickBot="1" x14ac:dyDescent="0.3">
      <c r="A135" s="117"/>
      <c r="B135" s="113" t="s">
        <v>108</v>
      </c>
      <c r="C135" s="139" t="s">
        <v>109</v>
      </c>
      <c r="D135" s="8" t="s">
        <v>79</v>
      </c>
      <c r="E135" s="115">
        <v>0</v>
      </c>
      <c r="F135" s="116">
        <v>0</v>
      </c>
      <c r="G135" s="116">
        <v>0</v>
      </c>
      <c r="H135" s="116">
        <v>0</v>
      </c>
      <c r="I135" s="116">
        <v>0</v>
      </c>
      <c r="J135" s="116">
        <v>1234</v>
      </c>
      <c r="K135" s="116">
        <v>1432</v>
      </c>
      <c r="L135" s="116">
        <v>1612</v>
      </c>
      <c r="M135" s="116">
        <v>1873</v>
      </c>
      <c r="N135" s="116">
        <v>394</v>
      </c>
      <c r="O135" s="407">
        <v>2426</v>
      </c>
    </row>
    <row r="136" spans="1:15" s="103" customFormat="1" ht="12.6" thickBot="1" x14ac:dyDescent="0.3">
      <c r="A136" s="118"/>
      <c r="B136" s="113" t="s">
        <v>108</v>
      </c>
      <c r="C136" s="139" t="s">
        <v>109</v>
      </c>
      <c r="D136" s="8" t="s">
        <v>80</v>
      </c>
      <c r="E136" s="115">
        <v>0</v>
      </c>
      <c r="F136" s="116">
        <v>0</v>
      </c>
      <c r="G136" s="116">
        <v>0</v>
      </c>
      <c r="H136" s="116">
        <v>0</v>
      </c>
      <c r="I136" s="116">
        <v>0</v>
      </c>
      <c r="J136" s="116">
        <v>1571</v>
      </c>
      <c r="K136" s="116">
        <v>1828</v>
      </c>
      <c r="L136" s="116">
        <v>2079</v>
      </c>
      <c r="M136" s="116">
        <v>2398</v>
      </c>
      <c r="N136" s="116">
        <v>1014</v>
      </c>
      <c r="O136" s="407">
        <f>SUM(O133:O135)</f>
        <v>2654</v>
      </c>
    </row>
    <row r="137" spans="1:15" s="103" customFormat="1" ht="24.6" thickBot="1" x14ac:dyDescent="0.3">
      <c r="A137" s="114" t="s">
        <v>95</v>
      </c>
      <c r="B137" s="135" t="s">
        <v>95</v>
      </c>
      <c r="C137" s="139" t="s">
        <v>109</v>
      </c>
      <c r="D137" s="136"/>
      <c r="E137" s="137">
        <v>0</v>
      </c>
      <c r="F137" s="138">
        <v>0</v>
      </c>
      <c r="G137" s="138">
        <v>0</v>
      </c>
      <c r="H137" s="138">
        <v>0</v>
      </c>
      <c r="I137" s="138">
        <v>0</v>
      </c>
      <c r="J137" s="138">
        <v>1571</v>
      </c>
      <c r="K137" s="138">
        <v>1828</v>
      </c>
      <c r="L137" s="138">
        <v>2079</v>
      </c>
      <c r="M137" s="138">
        <v>2398</v>
      </c>
      <c r="N137" s="138">
        <v>1014</v>
      </c>
      <c r="O137" s="435">
        <f>SUM(O136)</f>
        <v>2654</v>
      </c>
    </row>
    <row r="138" spans="1:15" s="145" customFormat="1" x14ac:dyDescent="0.25">
      <c r="A138" s="140" t="s">
        <v>96</v>
      </c>
      <c r="B138" s="141" t="s">
        <v>96</v>
      </c>
      <c r="C138" s="140"/>
      <c r="D138" s="142"/>
      <c r="E138" s="143">
        <v>34873</v>
      </c>
      <c r="F138" s="144">
        <v>58148</v>
      </c>
      <c r="G138" s="144">
        <v>81920</v>
      </c>
      <c r="H138" s="144">
        <v>105116</v>
      </c>
      <c r="I138" s="144">
        <v>167626</v>
      </c>
      <c r="J138" s="144">
        <v>178242</v>
      </c>
      <c r="K138" s="144">
        <v>185560</v>
      </c>
      <c r="L138" s="459">
        <f t="shared" ref="L138:N138" si="4">L137+L132</f>
        <v>170586</v>
      </c>
      <c r="M138" s="459">
        <f t="shared" si="4"/>
        <v>152442</v>
      </c>
      <c r="N138" s="459">
        <f t="shared" si="4"/>
        <v>109598</v>
      </c>
      <c r="O138" s="410">
        <f>O137+O132</f>
        <v>89776</v>
      </c>
    </row>
    <row r="139" spans="1:15" s="74" customFormat="1" ht="12.6" thickBot="1" x14ac:dyDescent="0.3">
      <c r="A139" s="146" t="s">
        <v>110</v>
      </c>
      <c r="B139" s="147" t="s">
        <v>110</v>
      </c>
      <c r="C139" s="148" t="s">
        <v>111</v>
      </c>
      <c r="D139" s="149" t="s">
        <v>76</v>
      </c>
      <c r="E139" s="150">
        <v>110</v>
      </c>
      <c r="F139" s="151">
        <v>113</v>
      </c>
      <c r="G139" s="151">
        <v>122</v>
      </c>
      <c r="H139" s="151">
        <v>127</v>
      </c>
      <c r="I139" s="151">
        <v>128</v>
      </c>
      <c r="J139" s="151">
        <v>110</v>
      </c>
      <c r="K139" s="151">
        <v>109</v>
      </c>
      <c r="L139" s="151">
        <v>107</v>
      </c>
      <c r="M139" s="151">
        <v>102</v>
      </c>
      <c r="N139" s="460">
        <v>100</v>
      </c>
      <c r="O139" s="401">
        <v>97</v>
      </c>
    </row>
    <row r="140" spans="1:15" s="74" customFormat="1" ht="12.6" thickBot="1" x14ac:dyDescent="0.3">
      <c r="A140" s="152"/>
      <c r="B140" s="147" t="s">
        <v>110</v>
      </c>
      <c r="C140" s="148" t="s">
        <v>111</v>
      </c>
      <c r="D140" s="149" t="s">
        <v>77</v>
      </c>
      <c r="E140" s="150">
        <v>216</v>
      </c>
      <c r="F140" s="151">
        <v>232</v>
      </c>
      <c r="G140" s="151">
        <v>244</v>
      </c>
      <c r="H140" s="151">
        <v>264</v>
      </c>
      <c r="I140" s="151">
        <v>274</v>
      </c>
      <c r="J140" s="151">
        <v>250</v>
      </c>
      <c r="K140" s="151">
        <v>247</v>
      </c>
      <c r="L140" s="151">
        <v>242</v>
      </c>
      <c r="M140" s="151">
        <v>231</v>
      </c>
      <c r="N140" s="460">
        <v>226</v>
      </c>
      <c r="O140" s="401">
        <v>219</v>
      </c>
    </row>
    <row r="141" spans="1:15" s="74" customFormat="1" ht="12.6" thickBot="1" x14ac:dyDescent="0.3">
      <c r="A141" s="152"/>
      <c r="B141" s="147" t="s">
        <v>110</v>
      </c>
      <c r="C141" s="148" t="s">
        <v>111</v>
      </c>
      <c r="D141" s="149" t="s">
        <v>78</v>
      </c>
      <c r="E141" s="150">
        <v>132</v>
      </c>
      <c r="F141" s="151">
        <v>133</v>
      </c>
      <c r="G141" s="151">
        <v>333</v>
      </c>
      <c r="H141" s="151">
        <v>141</v>
      </c>
      <c r="I141" s="151">
        <v>129</v>
      </c>
      <c r="J141" s="151">
        <v>130</v>
      </c>
      <c r="K141" s="151">
        <v>135</v>
      </c>
      <c r="L141" s="151">
        <v>143</v>
      </c>
      <c r="M141" s="151">
        <v>160</v>
      </c>
      <c r="N141" s="460">
        <v>157</v>
      </c>
      <c r="O141" s="401">
        <v>152</v>
      </c>
    </row>
    <row r="142" spans="1:15" s="74" customFormat="1" ht="12.6" thickBot="1" x14ac:dyDescent="0.3">
      <c r="A142" s="152"/>
      <c r="B142" s="147" t="s">
        <v>110</v>
      </c>
      <c r="C142" s="148" t="s">
        <v>111</v>
      </c>
      <c r="D142" s="149" t="s">
        <v>79</v>
      </c>
      <c r="E142" s="150">
        <v>1472</v>
      </c>
      <c r="F142" s="151">
        <v>1467</v>
      </c>
      <c r="G142" s="151">
        <v>1485</v>
      </c>
      <c r="H142" s="151">
        <v>1496</v>
      </c>
      <c r="I142" s="151">
        <v>1456</v>
      </c>
      <c r="J142" s="151">
        <v>1385</v>
      </c>
      <c r="K142" s="151">
        <v>1369</v>
      </c>
      <c r="L142" s="151">
        <v>1341</v>
      </c>
      <c r="M142" s="151">
        <v>1282</v>
      </c>
      <c r="N142" s="460">
        <v>1256</v>
      </c>
      <c r="O142" s="401">
        <v>1217</v>
      </c>
    </row>
    <row r="143" spans="1:15" s="74" customFormat="1" ht="12.6" thickBot="1" x14ac:dyDescent="0.3">
      <c r="A143" s="153"/>
      <c r="B143" s="147" t="s">
        <v>110</v>
      </c>
      <c r="C143" s="148" t="s">
        <v>111</v>
      </c>
      <c r="D143" s="149" t="s">
        <v>80</v>
      </c>
      <c r="E143" s="150">
        <v>1930</v>
      </c>
      <c r="F143" s="151">
        <v>1945</v>
      </c>
      <c r="G143" s="151">
        <v>2184</v>
      </c>
      <c r="H143" s="151">
        <v>2028</v>
      </c>
      <c r="I143" s="151">
        <v>1987</v>
      </c>
      <c r="J143" s="151">
        <v>1875</v>
      </c>
      <c r="K143" s="151">
        <v>1860</v>
      </c>
      <c r="L143" s="151">
        <v>1832</v>
      </c>
      <c r="M143" s="151">
        <v>1775</v>
      </c>
      <c r="N143" s="460">
        <v>1739</v>
      </c>
      <c r="O143" s="401">
        <v>1685</v>
      </c>
    </row>
    <row r="144" spans="1:15" s="74" customFormat="1" ht="12.6" thickBot="1" x14ac:dyDescent="0.3">
      <c r="A144" s="146" t="s">
        <v>112</v>
      </c>
      <c r="B144" s="147" t="s">
        <v>112</v>
      </c>
      <c r="C144" s="148" t="s">
        <v>111</v>
      </c>
      <c r="D144" s="149" t="s">
        <v>77</v>
      </c>
      <c r="E144" s="150">
        <v>3311</v>
      </c>
      <c r="F144" s="151">
        <v>2985</v>
      </c>
      <c r="G144" s="151">
        <v>2906</v>
      </c>
      <c r="H144" s="151">
        <v>2541</v>
      </c>
      <c r="I144" s="151">
        <v>2307</v>
      </c>
      <c r="J144" s="151">
        <v>2734</v>
      </c>
      <c r="K144" s="151">
        <v>3112</v>
      </c>
      <c r="L144" s="151">
        <v>3447</v>
      </c>
      <c r="M144" s="151">
        <v>3850</v>
      </c>
      <c r="N144" s="460">
        <v>3910</v>
      </c>
      <c r="O144" s="401">
        <v>3946</v>
      </c>
    </row>
    <row r="145" spans="1:15" s="74" customFormat="1" ht="12.6" thickBot="1" x14ac:dyDescent="0.3">
      <c r="A145" s="152"/>
      <c r="B145" s="147" t="s">
        <v>112</v>
      </c>
      <c r="C145" s="148" t="s">
        <v>111</v>
      </c>
      <c r="D145" s="149" t="s">
        <v>78</v>
      </c>
      <c r="E145" s="150">
        <v>25055</v>
      </c>
      <c r="F145" s="151">
        <v>31684</v>
      </c>
      <c r="G145" s="151">
        <v>27894</v>
      </c>
      <c r="H145" s="151">
        <v>28919</v>
      </c>
      <c r="I145" s="151">
        <v>28494</v>
      </c>
      <c r="J145" s="151">
        <v>31180</v>
      </c>
      <c r="K145" s="151">
        <v>32377</v>
      </c>
      <c r="L145" s="151">
        <v>34194</v>
      </c>
      <c r="M145" s="151">
        <v>38274</v>
      </c>
      <c r="N145" s="460">
        <v>40942</v>
      </c>
      <c r="O145" s="401">
        <v>44027</v>
      </c>
    </row>
    <row r="146" spans="1:15" s="74" customFormat="1" ht="12.6" thickBot="1" x14ac:dyDescent="0.3">
      <c r="A146" s="152"/>
      <c r="B146" s="147" t="s">
        <v>112</v>
      </c>
      <c r="C146" s="148" t="s">
        <v>111</v>
      </c>
      <c r="D146" s="149" t="s">
        <v>79</v>
      </c>
      <c r="E146" s="150">
        <v>43569</v>
      </c>
      <c r="F146" s="151">
        <v>48223</v>
      </c>
      <c r="G146" s="151">
        <v>50577</v>
      </c>
      <c r="H146" s="151">
        <v>51666</v>
      </c>
      <c r="I146" s="151">
        <v>52209</v>
      </c>
      <c r="J146" s="151">
        <v>57136</v>
      </c>
      <c r="K146" s="151">
        <v>59380</v>
      </c>
      <c r="L146" s="151">
        <v>63003</v>
      </c>
      <c r="M146" s="151">
        <v>70459</v>
      </c>
      <c r="N146" s="460">
        <v>75264</v>
      </c>
      <c r="O146" s="401">
        <v>79914</v>
      </c>
    </row>
    <row r="147" spans="1:15" s="74" customFormat="1" ht="12.6" thickBot="1" x14ac:dyDescent="0.3">
      <c r="A147" s="153"/>
      <c r="B147" s="147" t="s">
        <v>112</v>
      </c>
      <c r="C147" s="148" t="s">
        <v>111</v>
      </c>
      <c r="D147" s="149" t="s">
        <v>80</v>
      </c>
      <c r="E147" s="150">
        <v>71935</v>
      </c>
      <c r="F147" s="151">
        <v>82892</v>
      </c>
      <c r="G147" s="151">
        <v>81377</v>
      </c>
      <c r="H147" s="151">
        <v>83126</v>
      </c>
      <c r="I147" s="151">
        <v>83010</v>
      </c>
      <c r="J147" s="151">
        <v>91050</v>
      </c>
      <c r="K147" s="151">
        <v>94869</v>
      </c>
      <c r="L147" s="151">
        <v>100644</v>
      </c>
      <c r="M147" s="151">
        <v>112583</v>
      </c>
      <c r="N147" s="460">
        <v>120116</v>
      </c>
      <c r="O147" s="401">
        <v>127887</v>
      </c>
    </row>
    <row r="148" spans="1:15" s="74" customFormat="1" ht="12.6" thickBot="1" x14ac:dyDescent="0.3">
      <c r="A148" s="146" t="s">
        <v>28</v>
      </c>
      <c r="B148" s="147" t="s">
        <v>28</v>
      </c>
      <c r="C148" s="148" t="s">
        <v>111</v>
      </c>
      <c r="D148" s="149" t="s">
        <v>76</v>
      </c>
      <c r="E148" s="150">
        <v>8306</v>
      </c>
      <c r="F148" s="151">
        <v>8577</v>
      </c>
      <c r="G148" s="151">
        <v>8622</v>
      </c>
      <c r="H148" s="151">
        <v>8737</v>
      </c>
      <c r="I148" s="151">
        <v>9871</v>
      </c>
      <c r="J148" s="151">
        <v>10585</v>
      </c>
      <c r="K148" s="151">
        <v>11614</v>
      </c>
      <c r="L148" s="151">
        <v>12440</v>
      </c>
      <c r="M148" s="151">
        <v>13351</v>
      </c>
      <c r="N148" s="460">
        <v>14454</v>
      </c>
      <c r="O148" s="401">
        <v>15241</v>
      </c>
    </row>
    <row r="149" spans="1:15" s="74" customFormat="1" ht="12.6" thickBot="1" x14ac:dyDescent="0.3">
      <c r="A149" s="152"/>
      <c r="B149" s="147" t="s">
        <v>28</v>
      </c>
      <c r="C149" s="148" t="s">
        <v>111</v>
      </c>
      <c r="D149" s="149" t="s">
        <v>77</v>
      </c>
      <c r="E149" s="150">
        <v>16534</v>
      </c>
      <c r="F149" s="151">
        <v>17386</v>
      </c>
      <c r="G149" s="151">
        <v>17641</v>
      </c>
      <c r="H149" s="151">
        <v>18137</v>
      </c>
      <c r="I149" s="151">
        <v>17812</v>
      </c>
      <c r="J149" s="151">
        <v>19706</v>
      </c>
      <c r="K149" s="151">
        <v>21829</v>
      </c>
      <c r="L149" s="151">
        <v>24492</v>
      </c>
      <c r="M149" s="151">
        <v>26664</v>
      </c>
      <c r="N149" s="460">
        <v>29028</v>
      </c>
      <c r="O149" s="401">
        <v>30702</v>
      </c>
    </row>
    <row r="150" spans="1:15" s="74" customFormat="1" ht="12.6" thickBot="1" x14ac:dyDescent="0.3">
      <c r="A150" s="152"/>
      <c r="B150" s="147" t="s">
        <v>28</v>
      </c>
      <c r="C150" s="148" t="s">
        <v>111</v>
      </c>
      <c r="D150" s="149" t="s">
        <v>78</v>
      </c>
      <c r="E150" s="150">
        <v>6828</v>
      </c>
      <c r="F150" s="151">
        <v>7374</v>
      </c>
      <c r="G150" s="151">
        <v>7414</v>
      </c>
      <c r="H150" s="151">
        <v>7729</v>
      </c>
      <c r="I150" s="151">
        <v>7584</v>
      </c>
      <c r="J150" s="151">
        <v>8158</v>
      </c>
      <c r="K150" s="151">
        <v>8672</v>
      </c>
      <c r="L150" s="151">
        <v>9456</v>
      </c>
      <c r="M150" s="151">
        <v>10384</v>
      </c>
      <c r="N150" s="460">
        <v>10945</v>
      </c>
      <c r="O150" s="401">
        <v>11491</v>
      </c>
    </row>
    <row r="151" spans="1:15" s="74" customFormat="1" ht="12.6" thickBot="1" x14ac:dyDescent="0.3">
      <c r="A151" s="152"/>
      <c r="B151" s="147" t="s">
        <v>28</v>
      </c>
      <c r="C151" s="148" t="s">
        <v>111</v>
      </c>
      <c r="D151" s="149" t="s">
        <v>79</v>
      </c>
      <c r="E151" s="150">
        <v>95754</v>
      </c>
      <c r="F151" s="151">
        <v>99576</v>
      </c>
      <c r="G151" s="151">
        <v>101111</v>
      </c>
      <c r="H151" s="151">
        <v>102866</v>
      </c>
      <c r="I151" s="151">
        <v>101784</v>
      </c>
      <c r="J151" s="151">
        <v>106279</v>
      </c>
      <c r="K151" s="151">
        <v>112097</v>
      </c>
      <c r="L151" s="151">
        <v>119042</v>
      </c>
      <c r="M151" s="151">
        <v>126203</v>
      </c>
      <c r="N151" s="460">
        <v>133929</v>
      </c>
      <c r="O151" s="401">
        <v>140835</v>
      </c>
    </row>
    <row r="152" spans="1:15" s="74" customFormat="1" ht="12.6" thickBot="1" x14ac:dyDescent="0.3">
      <c r="A152" s="153"/>
      <c r="B152" s="147" t="s">
        <v>28</v>
      </c>
      <c r="C152" s="148" t="s">
        <v>111</v>
      </c>
      <c r="D152" s="149" t="s">
        <v>80</v>
      </c>
      <c r="E152" s="150">
        <v>127422</v>
      </c>
      <c r="F152" s="151">
        <v>132913</v>
      </c>
      <c r="G152" s="151">
        <v>134788</v>
      </c>
      <c r="H152" s="151">
        <v>137469</v>
      </c>
      <c r="I152" s="151">
        <v>137051</v>
      </c>
      <c r="J152" s="151">
        <v>144728</v>
      </c>
      <c r="K152" s="151">
        <v>154212</v>
      </c>
      <c r="L152" s="151">
        <v>165430</v>
      </c>
      <c r="M152" s="151">
        <v>176602</v>
      </c>
      <c r="N152" s="460">
        <v>188356</v>
      </c>
      <c r="O152" s="401">
        <v>198269</v>
      </c>
    </row>
    <row r="153" spans="1:15" s="74" customFormat="1" ht="12.6" thickBot="1" x14ac:dyDescent="0.3">
      <c r="A153" s="146" t="s">
        <v>113</v>
      </c>
      <c r="B153" s="147" t="s">
        <v>113</v>
      </c>
      <c r="C153" s="148" t="s">
        <v>111</v>
      </c>
      <c r="D153" s="149" t="s">
        <v>77</v>
      </c>
      <c r="E153" s="150">
        <v>0</v>
      </c>
      <c r="F153" s="151">
        <v>0</v>
      </c>
      <c r="G153" s="151">
        <v>25234</v>
      </c>
      <c r="H153" s="151">
        <v>25914</v>
      </c>
      <c r="I153" s="151">
        <v>25914</v>
      </c>
      <c r="J153" s="151">
        <v>27363</v>
      </c>
      <c r="K153" s="151">
        <v>29269</v>
      </c>
      <c r="L153" s="151">
        <v>31628</v>
      </c>
      <c r="M153" s="151">
        <v>34627</v>
      </c>
      <c r="N153" s="460">
        <v>38846</v>
      </c>
      <c r="O153" s="401">
        <v>42822</v>
      </c>
    </row>
    <row r="154" spans="1:15" s="74" customFormat="1" ht="12.6" thickBot="1" x14ac:dyDescent="0.3">
      <c r="A154" s="152"/>
      <c r="B154" s="147" t="s">
        <v>113</v>
      </c>
      <c r="C154" s="148" t="s">
        <v>111</v>
      </c>
      <c r="D154" s="149" t="s">
        <v>79</v>
      </c>
      <c r="E154" s="150">
        <v>0</v>
      </c>
      <c r="F154" s="151">
        <v>0</v>
      </c>
      <c r="G154" s="151">
        <v>23428</v>
      </c>
      <c r="H154" s="151">
        <v>24101</v>
      </c>
      <c r="I154" s="151">
        <v>24669</v>
      </c>
      <c r="J154" s="151">
        <v>25510</v>
      </c>
      <c r="K154" s="151">
        <v>27268</v>
      </c>
      <c r="L154" s="151">
        <v>29305</v>
      </c>
      <c r="M154" s="151">
        <v>31963</v>
      </c>
      <c r="N154" s="460">
        <v>35584</v>
      </c>
      <c r="O154" s="401">
        <v>39007</v>
      </c>
    </row>
    <row r="155" spans="1:15" s="74" customFormat="1" ht="12.6" thickBot="1" x14ac:dyDescent="0.3">
      <c r="A155" s="153"/>
      <c r="B155" s="147" t="s">
        <v>113</v>
      </c>
      <c r="C155" s="148" t="s">
        <v>111</v>
      </c>
      <c r="D155" s="149" t="s">
        <v>80</v>
      </c>
      <c r="E155" s="150">
        <v>0</v>
      </c>
      <c r="F155" s="151">
        <v>0</v>
      </c>
      <c r="G155" s="151">
        <v>25234</v>
      </c>
      <c r="H155" s="151">
        <v>25914</v>
      </c>
      <c r="I155" s="151">
        <v>25914</v>
      </c>
      <c r="J155" s="151">
        <v>27363</v>
      </c>
      <c r="K155" s="151">
        <v>29269</v>
      </c>
      <c r="L155" s="151">
        <v>31628</v>
      </c>
      <c r="M155" s="151">
        <v>34627</v>
      </c>
      <c r="N155" s="460">
        <v>38846</v>
      </c>
      <c r="O155" s="401">
        <v>42822</v>
      </c>
    </row>
    <row r="156" spans="1:15" s="74" customFormat="1" ht="24.6" thickBot="1" x14ac:dyDescent="0.3">
      <c r="A156" s="154" t="s">
        <v>111</v>
      </c>
      <c r="B156" s="155" t="s">
        <v>111</v>
      </c>
      <c r="C156" s="148"/>
      <c r="D156" s="156"/>
      <c r="E156" s="157">
        <v>201287</v>
      </c>
      <c r="F156" s="157">
        <v>217750</v>
      </c>
      <c r="G156" s="157">
        <v>243583</v>
      </c>
      <c r="H156" s="157">
        <v>248537</v>
      </c>
      <c r="I156" s="157">
        <v>247962</v>
      </c>
      <c r="J156" s="157">
        <v>265016</v>
      </c>
      <c r="K156" s="157">
        <v>280210</v>
      </c>
      <c r="L156" s="157">
        <v>299534</v>
      </c>
      <c r="M156" s="157">
        <v>325587</v>
      </c>
      <c r="N156" s="470">
        <v>349057</v>
      </c>
      <c r="O156" s="411">
        <f>O155+O152+O147+O143</f>
        <v>370663</v>
      </c>
    </row>
    <row r="157" spans="1:15" s="74" customFormat="1" ht="12.6" thickBot="1" x14ac:dyDescent="0.3">
      <c r="A157" s="146" t="s">
        <v>27</v>
      </c>
      <c r="B157" s="147" t="s">
        <v>27</v>
      </c>
      <c r="C157" s="148" t="s">
        <v>114</v>
      </c>
      <c r="D157" s="149" t="s">
        <v>77</v>
      </c>
      <c r="E157" s="150">
        <v>79</v>
      </c>
      <c r="F157" s="151">
        <v>65</v>
      </c>
      <c r="G157" s="151">
        <v>57</v>
      </c>
      <c r="H157" s="151">
        <v>57</v>
      </c>
      <c r="I157" s="151">
        <v>99</v>
      </c>
      <c r="J157" s="151">
        <v>76</v>
      </c>
      <c r="K157" s="151">
        <v>110</v>
      </c>
      <c r="L157" s="151">
        <v>139</v>
      </c>
      <c r="M157" s="460">
        <v>168.51328434143585</v>
      </c>
      <c r="N157" s="460">
        <v>183</v>
      </c>
      <c r="O157" s="401">
        <v>190</v>
      </c>
    </row>
    <row r="158" spans="1:15" s="74" customFormat="1" ht="12.6" thickBot="1" x14ac:dyDescent="0.3">
      <c r="A158" s="152"/>
      <c r="B158" s="147" t="s">
        <v>27</v>
      </c>
      <c r="C158" s="148" t="s">
        <v>114</v>
      </c>
      <c r="D158" s="149" t="s">
        <v>78</v>
      </c>
      <c r="E158" s="150">
        <v>2473</v>
      </c>
      <c r="F158" s="151">
        <v>2173</v>
      </c>
      <c r="G158" s="151">
        <v>1932</v>
      </c>
      <c r="H158" s="151">
        <v>1940</v>
      </c>
      <c r="I158" s="151">
        <v>1735</v>
      </c>
      <c r="J158" s="151">
        <v>936</v>
      </c>
      <c r="K158" s="151">
        <v>540</v>
      </c>
      <c r="L158" s="151">
        <v>684</v>
      </c>
      <c r="M158" s="460">
        <v>827.24703222159405</v>
      </c>
      <c r="N158" s="460">
        <v>897</v>
      </c>
      <c r="O158" s="401">
        <v>931</v>
      </c>
    </row>
    <row r="159" spans="1:15" s="74" customFormat="1" ht="12.6" thickBot="1" x14ac:dyDescent="0.3">
      <c r="A159" s="152"/>
      <c r="B159" s="147" t="s">
        <v>27</v>
      </c>
      <c r="C159" s="148" t="s">
        <v>114</v>
      </c>
      <c r="D159" s="149" t="s">
        <v>79</v>
      </c>
      <c r="E159" s="150">
        <v>2249</v>
      </c>
      <c r="F159" s="151">
        <v>1917</v>
      </c>
      <c r="G159" s="151">
        <v>1642</v>
      </c>
      <c r="H159" s="151">
        <v>1637</v>
      </c>
      <c r="I159" s="151">
        <v>1638</v>
      </c>
      <c r="J159" s="151">
        <v>1598</v>
      </c>
      <c r="K159" s="151">
        <v>1769</v>
      </c>
      <c r="L159" s="151">
        <v>2240</v>
      </c>
      <c r="M159" s="460">
        <v>2710</v>
      </c>
      <c r="N159" s="460">
        <v>2762</v>
      </c>
      <c r="O159" s="401">
        <v>2750</v>
      </c>
    </row>
    <row r="160" spans="1:15" s="74" customFormat="1" ht="12.6" thickBot="1" x14ac:dyDescent="0.3">
      <c r="A160" s="153"/>
      <c r="B160" s="147" t="s">
        <v>27</v>
      </c>
      <c r="C160" s="148" t="s">
        <v>114</v>
      </c>
      <c r="D160" s="149" t="s">
        <v>80</v>
      </c>
      <c r="E160" s="150">
        <v>4801</v>
      </c>
      <c r="F160" s="151">
        <v>4155</v>
      </c>
      <c r="G160" s="151">
        <v>3631</v>
      </c>
      <c r="H160" s="151">
        <v>3634</v>
      </c>
      <c r="I160" s="151">
        <v>3472</v>
      </c>
      <c r="J160" s="151">
        <v>2610</v>
      </c>
      <c r="K160" s="151">
        <v>2419</v>
      </c>
      <c r="L160" s="151">
        <v>3062</v>
      </c>
      <c r="M160" s="460">
        <v>3705.7603165630298</v>
      </c>
      <c r="N160" s="460">
        <v>3842</v>
      </c>
      <c r="O160" s="401">
        <v>3871</v>
      </c>
    </row>
    <row r="161" spans="1:15" s="74" customFormat="1" ht="12.6" thickBot="1" x14ac:dyDescent="0.3">
      <c r="A161" s="146" t="s">
        <v>115</v>
      </c>
      <c r="B161" s="147" t="s">
        <v>115</v>
      </c>
      <c r="C161" s="148" t="s">
        <v>114</v>
      </c>
      <c r="D161" s="149" t="s">
        <v>76</v>
      </c>
      <c r="E161" s="150">
        <v>177</v>
      </c>
      <c r="F161" s="151">
        <v>159</v>
      </c>
      <c r="G161" s="151">
        <v>896</v>
      </c>
      <c r="H161" s="151">
        <v>161</v>
      </c>
      <c r="I161" s="151">
        <v>163</v>
      </c>
      <c r="J161" s="151">
        <v>167</v>
      </c>
      <c r="K161" s="151">
        <v>0</v>
      </c>
      <c r="L161" s="151">
        <v>0</v>
      </c>
      <c r="M161" s="460">
        <v>0</v>
      </c>
      <c r="N161" s="460">
        <v>0</v>
      </c>
      <c r="O161" s="401"/>
    </row>
    <row r="162" spans="1:15" s="74" customFormat="1" ht="12.6" thickBot="1" x14ac:dyDescent="0.3">
      <c r="A162" s="152"/>
      <c r="B162" s="147" t="s">
        <v>115</v>
      </c>
      <c r="C162" s="148" t="s">
        <v>114</v>
      </c>
      <c r="D162" s="149" t="s">
        <v>77</v>
      </c>
      <c r="E162" s="150">
        <v>148</v>
      </c>
      <c r="F162" s="151">
        <v>289</v>
      </c>
      <c r="G162" s="151">
        <v>136</v>
      </c>
      <c r="H162" s="151">
        <v>140</v>
      </c>
      <c r="I162" s="151">
        <v>148</v>
      </c>
      <c r="J162" s="151">
        <v>77</v>
      </c>
      <c r="K162" s="151">
        <v>0</v>
      </c>
      <c r="L162" s="151">
        <v>0</v>
      </c>
      <c r="M162" s="460">
        <v>0</v>
      </c>
      <c r="N162" s="460">
        <v>0</v>
      </c>
      <c r="O162" s="401"/>
    </row>
    <row r="163" spans="1:15" s="74" customFormat="1" ht="12.6" thickBot="1" x14ac:dyDescent="0.3">
      <c r="A163" s="152"/>
      <c r="B163" s="147" t="s">
        <v>115</v>
      </c>
      <c r="C163" s="148" t="s">
        <v>114</v>
      </c>
      <c r="D163" s="149" t="s">
        <v>79</v>
      </c>
      <c r="E163" s="150">
        <v>13192</v>
      </c>
      <c r="F163" s="151">
        <v>13520</v>
      </c>
      <c r="G163" s="151">
        <v>13721</v>
      </c>
      <c r="H163" s="151">
        <v>13993</v>
      </c>
      <c r="I163" s="151">
        <v>14202</v>
      </c>
      <c r="J163" s="151">
        <v>14226</v>
      </c>
      <c r="K163" s="151">
        <v>12293</v>
      </c>
      <c r="L163" s="151">
        <v>13318</v>
      </c>
      <c r="M163" s="460">
        <v>14342</v>
      </c>
      <c r="N163" s="460">
        <v>14733</v>
      </c>
      <c r="O163" s="401">
        <v>14675</v>
      </c>
    </row>
    <row r="164" spans="1:15" s="74" customFormat="1" ht="12.6" thickBot="1" x14ac:dyDescent="0.3">
      <c r="A164" s="153"/>
      <c r="B164" s="147" t="s">
        <v>115</v>
      </c>
      <c r="C164" s="148" t="s">
        <v>114</v>
      </c>
      <c r="D164" s="149" t="s">
        <v>80</v>
      </c>
      <c r="E164" s="150">
        <v>13517</v>
      </c>
      <c r="F164" s="151">
        <v>13968</v>
      </c>
      <c r="G164" s="151">
        <v>14753</v>
      </c>
      <c r="H164" s="151">
        <v>14294</v>
      </c>
      <c r="I164" s="151">
        <v>14513</v>
      </c>
      <c r="J164" s="151">
        <v>14470</v>
      </c>
      <c r="K164" s="151">
        <v>12293</v>
      </c>
      <c r="L164" s="151">
        <v>13318</v>
      </c>
      <c r="M164" s="460">
        <v>14342</v>
      </c>
      <c r="N164" s="460">
        <v>14733</v>
      </c>
      <c r="O164" s="401">
        <v>14675</v>
      </c>
    </row>
    <row r="165" spans="1:15" s="74" customFormat="1" ht="12.6" thickBot="1" x14ac:dyDescent="0.3">
      <c r="A165" s="146" t="s">
        <v>29</v>
      </c>
      <c r="B165" s="147" t="s">
        <v>29</v>
      </c>
      <c r="C165" s="148" t="s">
        <v>114</v>
      </c>
      <c r="D165" s="149" t="s">
        <v>76</v>
      </c>
      <c r="E165" s="150">
        <v>9332</v>
      </c>
      <c r="F165" s="151">
        <v>8271</v>
      </c>
      <c r="G165" s="151">
        <v>8884</v>
      </c>
      <c r="H165" s="151">
        <v>7894</v>
      </c>
      <c r="I165" s="151">
        <v>6754</v>
      </c>
      <c r="J165" s="151">
        <v>5941</v>
      </c>
      <c r="K165" s="151">
        <v>5510</v>
      </c>
      <c r="L165" s="151">
        <v>4992</v>
      </c>
      <c r="M165" s="460">
        <v>4671</v>
      </c>
      <c r="N165" s="460">
        <v>4127</v>
      </c>
      <c r="O165" s="401">
        <v>3801</v>
      </c>
    </row>
    <row r="166" spans="1:15" s="74" customFormat="1" ht="12.6" thickBot="1" x14ac:dyDescent="0.3">
      <c r="A166" s="152"/>
      <c r="B166" s="147" t="s">
        <v>29</v>
      </c>
      <c r="C166" s="148" t="s">
        <v>114</v>
      </c>
      <c r="D166" s="149" t="s">
        <v>77</v>
      </c>
      <c r="E166" s="150">
        <v>9813</v>
      </c>
      <c r="F166" s="151">
        <v>10293</v>
      </c>
      <c r="G166" s="151">
        <v>10678</v>
      </c>
      <c r="H166" s="151">
        <v>9807</v>
      </c>
      <c r="I166" s="151">
        <v>9052</v>
      </c>
      <c r="J166" s="151">
        <v>8681</v>
      </c>
      <c r="K166" s="151">
        <v>8523</v>
      </c>
      <c r="L166" s="151">
        <v>8311</v>
      </c>
      <c r="M166" s="460">
        <v>8137</v>
      </c>
      <c r="N166" s="460">
        <v>7910</v>
      </c>
      <c r="O166" s="401">
        <v>6162</v>
      </c>
    </row>
    <row r="167" spans="1:15" s="74" customFormat="1" ht="12.6" thickBot="1" x14ac:dyDescent="0.3">
      <c r="A167" s="152"/>
      <c r="B167" s="147" t="s">
        <v>29</v>
      </c>
      <c r="C167" s="148" t="s">
        <v>114</v>
      </c>
      <c r="D167" s="149" t="s">
        <v>78</v>
      </c>
      <c r="E167" s="150">
        <v>105</v>
      </c>
      <c r="F167" s="151">
        <v>74</v>
      </c>
      <c r="G167" s="151">
        <v>135</v>
      </c>
      <c r="H167" s="151">
        <v>122</v>
      </c>
      <c r="I167" s="151">
        <v>101</v>
      </c>
      <c r="J167" s="151">
        <v>105</v>
      </c>
      <c r="K167" s="151">
        <v>81</v>
      </c>
      <c r="L167" s="151">
        <v>125</v>
      </c>
      <c r="M167" s="460">
        <v>112</v>
      </c>
      <c r="N167" s="460">
        <v>6603</v>
      </c>
      <c r="O167" s="401">
        <v>5160</v>
      </c>
    </row>
    <row r="168" spans="1:15" s="74" customFormat="1" ht="12.6" thickBot="1" x14ac:dyDescent="0.3">
      <c r="A168" s="152"/>
      <c r="B168" s="147" t="s">
        <v>29</v>
      </c>
      <c r="C168" s="148" t="s">
        <v>114</v>
      </c>
      <c r="D168" s="149" t="s">
        <v>79</v>
      </c>
      <c r="E168" s="150">
        <v>73609</v>
      </c>
      <c r="F168" s="151">
        <v>77665</v>
      </c>
      <c r="G168" s="151">
        <v>81253</v>
      </c>
      <c r="H168" s="151">
        <v>73397</v>
      </c>
      <c r="I168" s="151">
        <v>64429</v>
      </c>
      <c r="J168" s="151">
        <v>58990</v>
      </c>
      <c r="K168" s="151">
        <v>57024</v>
      </c>
      <c r="L168" s="151">
        <v>55540</v>
      </c>
      <c r="M168" s="460">
        <v>54492</v>
      </c>
      <c r="N168" s="460">
        <v>52809</v>
      </c>
      <c r="O168" s="401">
        <v>55995</v>
      </c>
    </row>
    <row r="169" spans="1:15" s="74" customFormat="1" ht="12.6" thickBot="1" x14ac:dyDescent="0.3">
      <c r="A169" s="153"/>
      <c r="B169" s="147" t="s">
        <v>29</v>
      </c>
      <c r="C169" s="148" t="s">
        <v>114</v>
      </c>
      <c r="D169" s="149" t="s">
        <v>80</v>
      </c>
      <c r="E169" s="150">
        <v>92859</v>
      </c>
      <c r="F169" s="151">
        <v>96303</v>
      </c>
      <c r="G169" s="151">
        <v>100950</v>
      </c>
      <c r="H169" s="151">
        <v>91220</v>
      </c>
      <c r="I169" s="151">
        <v>80336</v>
      </c>
      <c r="J169" s="151">
        <v>73717</v>
      </c>
      <c r="K169" s="151">
        <v>71138</v>
      </c>
      <c r="L169" s="151">
        <v>68968</v>
      </c>
      <c r="M169" s="460">
        <v>67412</v>
      </c>
      <c r="N169" s="460">
        <v>71449</v>
      </c>
      <c r="O169" s="401">
        <v>71118</v>
      </c>
    </row>
    <row r="170" spans="1:15" s="74" customFormat="1" ht="12.6" thickBot="1" x14ac:dyDescent="0.3">
      <c r="A170" s="146" t="s">
        <v>116</v>
      </c>
      <c r="B170" s="147" t="s">
        <v>116</v>
      </c>
      <c r="C170" s="148" t="s">
        <v>114</v>
      </c>
      <c r="D170" s="149" t="s">
        <v>76</v>
      </c>
      <c r="E170" s="150">
        <v>126</v>
      </c>
      <c r="F170" s="151">
        <v>97</v>
      </c>
      <c r="G170" s="151">
        <v>95</v>
      </c>
      <c r="H170" s="151">
        <v>95</v>
      </c>
      <c r="I170" s="151">
        <v>83</v>
      </c>
      <c r="J170" s="151">
        <v>88</v>
      </c>
      <c r="K170" s="151">
        <v>101</v>
      </c>
      <c r="L170" s="151">
        <v>100</v>
      </c>
      <c r="M170" s="460">
        <v>83</v>
      </c>
      <c r="N170" s="460">
        <v>114</v>
      </c>
      <c r="O170" s="401">
        <v>58</v>
      </c>
    </row>
    <row r="171" spans="1:15" s="74" customFormat="1" ht="12.6" thickBot="1" x14ac:dyDescent="0.3">
      <c r="A171" s="152"/>
      <c r="B171" s="147" t="s">
        <v>116</v>
      </c>
      <c r="C171" s="148" t="s">
        <v>114</v>
      </c>
      <c r="D171" s="149" t="s">
        <v>77</v>
      </c>
      <c r="E171" s="150">
        <v>161</v>
      </c>
      <c r="F171" s="151">
        <v>154</v>
      </c>
      <c r="G171" s="151">
        <v>120</v>
      </c>
      <c r="H171" s="151">
        <v>137</v>
      </c>
      <c r="I171" s="151">
        <v>143</v>
      </c>
      <c r="J171" s="151">
        <v>156</v>
      </c>
      <c r="K171" s="151">
        <v>158</v>
      </c>
      <c r="L171" s="151">
        <v>159</v>
      </c>
      <c r="M171" s="460">
        <v>170</v>
      </c>
      <c r="N171" s="460">
        <v>176</v>
      </c>
      <c r="O171" s="401">
        <v>128</v>
      </c>
    </row>
    <row r="172" spans="1:15" s="74" customFormat="1" ht="12.6" thickBot="1" x14ac:dyDescent="0.3">
      <c r="A172" s="152"/>
      <c r="B172" s="147" t="s">
        <v>116</v>
      </c>
      <c r="C172" s="148" t="s">
        <v>114</v>
      </c>
      <c r="D172" s="149" t="s">
        <v>78</v>
      </c>
      <c r="E172" s="150">
        <v>83</v>
      </c>
      <c r="F172" s="151">
        <v>38</v>
      </c>
      <c r="G172" s="151">
        <v>37</v>
      </c>
      <c r="H172" s="151">
        <v>28</v>
      </c>
      <c r="I172" s="151">
        <v>28</v>
      </c>
      <c r="J172" s="151">
        <v>41</v>
      </c>
      <c r="K172" s="151">
        <v>24</v>
      </c>
      <c r="L172" s="151">
        <v>45</v>
      </c>
      <c r="M172" s="460">
        <v>54</v>
      </c>
      <c r="N172" s="460">
        <v>120</v>
      </c>
      <c r="O172" s="401">
        <v>42</v>
      </c>
    </row>
    <row r="173" spans="1:15" s="74" customFormat="1" ht="12.6" thickBot="1" x14ac:dyDescent="0.3">
      <c r="A173" s="152"/>
      <c r="B173" s="147" t="s">
        <v>116</v>
      </c>
      <c r="C173" s="148" t="s">
        <v>114</v>
      </c>
      <c r="D173" s="149" t="s">
        <v>79</v>
      </c>
      <c r="E173" s="150">
        <v>846</v>
      </c>
      <c r="F173" s="151">
        <v>726</v>
      </c>
      <c r="G173" s="151">
        <v>835</v>
      </c>
      <c r="H173" s="151">
        <v>776</v>
      </c>
      <c r="I173" s="151">
        <v>671</v>
      </c>
      <c r="J173" s="151">
        <v>822</v>
      </c>
      <c r="K173" s="151">
        <v>906</v>
      </c>
      <c r="L173" s="151">
        <v>1094</v>
      </c>
      <c r="M173" s="460">
        <v>1010</v>
      </c>
      <c r="N173" s="460">
        <v>1085</v>
      </c>
      <c r="O173" s="401">
        <v>938</v>
      </c>
    </row>
    <row r="174" spans="1:15" s="74" customFormat="1" ht="12.6" thickBot="1" x14ac:dyDescent="0.3">
      <c r="A174" s="153"/>
      <c r="B174" s="147" t="s">
        <v>116</v>
      </c>
      <c r="C174" s="148" t="s">
        <v>114</v>
      </c>
      <c r="D174" s="149" t="s">
        <v>80</v>
      </c>
      <c r="E174" s="150">
        <v>1216</v>
      </c>
      <c r="F174" s="151">
        <v>1015</v>
      </c>
      <c r="G174" s="151">
        <v>1087</v>
      </c>
      <c r="H174" s="151">
        <v>1036</v>
      </c>
      <c r="I174" s="151">
        <v>925</v>
      </c>
      <c r="J174" s="151">
        <v>1107</v>
      </c>
      <c r="K174" s="151">
        <v>1189</v>
      </c>
      <c r="L174" s="151">
        <v>1398</v>
      </c>
      <c r="M174" s="460">
        <v>1317</v>
      </c>
      <c r="N174" s="460">
        <v>1495</v>
      </c>
      <c r="O174" s="401">
        <v>1166</v>
      </c>
    </row>
    <row r="175" spans="1:15" s="74" customFormat="1" ht="12.6" thickBot="1" x14ac:dyDescent="0.3">
      <c r="A175" s="158" t="s">
        <v>117</v>
      </c>
      <c r="B175" s="147" t="s">
        <v>117</v>
      </c>
      <c r="C175" s="148" t="s">
        <v>114</v>
      </c>
      <c r="D175" s="149" t="s">
        <v>76</v>
      </c>
      <c r="E175" s="150">
        <v>51</v>
      </c>
      <c r="F175" s="151">
        <v>32</v>
      </c>
      <c r="G175" s="151">
        <v>38</v>
      </c>
      <c r="H175" s="151">
        <v>33</v>
      </c>
      <c r="I175" s="151">
        <v>34</v>
      </c>
      <c r="J175" s="151">
        <v>46</v>
      </c>
      <c r="K175" s="151">
        <v>37</v>
      </c>
      <c r="L175" s="151">
        <v>35</v>
      </c>
      <c r="M175" s="460">
        <v>25</v>
      </c>
      <c r="N175" s="460">
        <v>55</v>
      </c>
      <c r="O175" s="401"/>
    </row>
    <row r="176" spans="1:15" s="74" customFormat="1" ht="12.6" thickBot="1" x14ac:dyDescent="0.3">
      <c r="A176" s="159"/>
      <c r="B176" s="147" t="s">
        <v>117</v>
      </c>
      <c r="C176" s="148" t="s">
        <v>114</v>
      </c>
      <c r="D176" s="149" t="s">
        <v>77</v>
      </c>
      <c r="E176" s="150">
        <v>72</v>
      </c>
      <c r="F176" s="151">
        <v>72</v>
      </c>
      <c r="G176" s="151">
        <v>55</v>
      </c>
      <c r="H176" s="151">
        <v>45</v>
      </c>
      <c r="I176" s="151">
        <v>57</v>
      </c>
      <c r="J176" s="151">
        <v>107</v>
      </c>
      <c r="K176" s="151">
        <v>68</v>
      </c>
      <c r="L176" s="151">
        <v>77</v>
      </c>
      <c r="M176" s="460">
        <v>56</v>
      </c>
      <c r="N176" s="460">
        <v>105</v>
      </c>
      <c r="O176" s="401"/>
    </row>
    <row r="177" spans="1:15" s="74" customFormat="1" ht="12.6" thickBot="1" x14ac:dyDescent="0.3">
      <c r="A177" s="159"/>
      <c r="B177" s="147" t="s">
        <v>117</v>
      </c>
      <c r="C177" s="148" t="s">
        <v>114</v>
      </c>
      <c r="D177" s="149" t="s">
        <v>78</v>
      </c>
      <c r="E177" s="150">
        <v>0</v>
      </c>
      <c r="F177" s="151">
        <v>0</v>
      </c>
      <c r="G177" s="151">
        <v>0</v>
      </c>
      <c r="H177" s="151">
        <v>0</v>
      </c>
      <c r="I177" s="151">
        <v>0</v>
      </c>
      <c r="J177" s="151">
        <v>0</v>
      </c>
      <c r="K177" s="151">
        <v>0</v>
      </c>
      <c r="L177" s="151">
        <v>0</v>
      </c>
      <c r="M177" s="460">
        <v>0</v>
      </c>
      <c r="N177" s="460">
        <v>50</v>
      </c>
      <c r="O177" s="401"/>
    </row>
    <row r="178" spans="1:15" s="74" customFormat="1" ht="12.6" thickBot="1" x14ac:dyDescent="0.3">
      <c r="A178" s="159"/>
      <c r="B178" s="147" t="s">
        <v>117</v>
      </c>
      <c r="C178" s="148" t="s">
        <v>114</v>
      </c>
      <c r="D178" s="149" t="s">
        <v>79</v>
      </c>
      <c r="E178" s="150">
        <v>525</v>
      </c>
      <c r="F178" s="151">
        <v>318</v>
      </c>
      <c r="G178" s="151">
        <v>374</v>
      </c>
      <c r="H178" s="151">
        <v>327</v>
      </c>
      <c r="I178" s="151">
        <v>363</v>
      </c>
      <c r="J178" s="151">
        <v>380</v>
      </c>
      <c r="K178" s="151">
        <v>327</v>
      </c>
      <c r="L178" s="151">
        <v>306</v>
      </c>
      <c r="M178" s="460">
        <v>423</v>
      </c>
      <c r="N178" s="460">
        <v>511</v>
      </c>
      <c r="O178" s="401"/>
    </row>
    <row r="179" spans="1:15" s="74" customFormat="1" ht="12.6" thickBot="1" x14ac:dyDescent="0.3">
      <c r="A179" s="160"/>
      <c r="B179" s="147" t="s">
        <v>117</v>
      </c>
      <c r="C179" s="148" t="s">
        <v>114</v>
      </c>
      <c r="D179" s="149" t="s">
        <v>80</v>
      </c>
      <c r="E179" s="150">
        <v>648</v>
      </c>
      <c r="F179" s="151">
        <v>422</v>
      </c>
      <c r="G179" s="151">
        <v>467</v>
      </c>
      <c r="H179" s="151">
        <v>405</v>
      </c>
      <c r="I179" s="151">
        <v>454</v>
      </c>
      <c r="J179" s="151">
        <v>533</v>
      </c>
      <c r="K179" s="151">
        <v>432</v>
      </c>
      <c r="L179" s="151">
        <v>418</v>
      </c>
      <c r="M179" s="460">
        <v>504</v>
      </c>
      <c r="N179" s="460">
        <v>721</v>
      </c>
      <c r="O179" s="401"/>
    </row>
    <row r="180" spans="1:15" s="74" customFormat="1" ht="12.6" thickBot="1" x14ac:dyDescent="0.3">
      <c r="A180" s="146" t="s">
        <v>30</v>
      </c>
      <c r="B180" s="147" t="s">
        <v>30</v>
      </c>
      <c r="C180" s="148" t="s">
        <v>114</v>
      </c>
      <c r="D180" s="149" t="s">
        <v>76</v>
      </c>
      <c r="E180" s="150">
        <v>8916</v>
      </c>
      <c r="F180" s="151">
        <v>8493</v>
      </c>
      <c r="G180" s="151">
        <v>7880</v>
      </c>
      <c r="H180" s="151">
        <v>7728</v>
      </c>
      <c r="I180" s="151">
        <v>7483</v>
      </c>
      <c r="J180" s="151">
        <v>7769</v>
      </c>
      <c r="K180" s="151">
        <v>7621</v>
      </c>
      <c r="L180" s="151">
        <v>7404</v>
      </c>
      <c r="M180" s="460">
        <v>7040</v>
      </c>
      <c r="N180" s="460">
        <v>6942</v>
      </c>
      <c r="O180" s="401">
        <v>6465</v>
      </c>
    </row>
    <row r="181" spans="1:15" s="74" customFormat="1" ht="12.6" thickBot="1" x14ac:dyDescent="0.3">
      <c r="A181" s="152"/>
      <c r="B181" s="147" t="s">
        <v>30</v>
      </c>
      <c r="C181" s="148" t="s">
        <v>114</v>
      </c>
      <c r="D181" s="149" t="s">
        <v>77</v>
      </c>
      <c r="E181" s="150">
        <v>4808</v>
      </c>
      <c r="F181" s="151">
        <v>4678</v>
      </c>
      <c r="G181" s="151">
        <v>4578</v>
      </c>
      <c r="H181" s="151">
        <v>4474</v>
      </c>
      <c r="I181" s="151">
        <v>4442</v>
      </c>
      <c r="J181" s="151">
        <v>4911</v>
      </c>
      <c r="K181" s="151">
        <v>5092</v>
      </c>
      <c r="L181" s="151">
        <v>5329</v>
      </c>
      <c r="M181" s="460">
        <v>5388</v>
      </c>
      <c r="N181" s="460">
        <v>5630</v>
      </c>
      <c r="O181" s="401">
        <v>5516</v>
      </c>
    </row>
    <row r="182" spans="1:15" s="74" customFormat="1" ht="12.6" thickBot="1" x14ac:dyDescent="0.3">
      <c r="A182" s="152"/>
      <c r="B182" s="147" t="s">
        <v>30</v>
      </c>
      <c r="C182" s="148" t="s">
        <v>114</v>
      </c>
      <c r="D182" s="149" t="s">
        <v>78</v>
      </c>
      <c r="E182" s="150">
        <v>11404</v>
      </c>
      <c r="F182" s="151">
        <v>10949</v>
      </c>
      <c r="G182" s="151">
        <v>10336</v>
      </c>
      <c r="H182" s="151">
        <v>9989</v>
      </c>
      <c r="I182" s="151">
        <v>9963</v>
      </c>
      <c r="J182" s="151">
        <v>10372</v>
      </c>
      <c r="K182" s="151">
        <v>9711</v>
      </c>
      <c r="L182" s="151">
        <v>9073</v>
      </c>
      <c r="M182" s="460">
        <v>8479</v>
      </c>
      <c r="N182" s="460">
        <v>7944</v>
      </c>
      <c r="O182" s="401">
        <v>7325</v>
      </c>
    </row>
    <row r="183" spans="1:15" s="74" customFormat="1" ht="12.6" thickBot="1" x14ac:dyDescent="0.3">
      <c r="A183" s="152"/>
      <c r="B183" s="147" t="s">
        <v>30</v>
      </c>
      <c r="C183" s="148" t="s">
        <v>114</v>
      </c>
      <c r="D183" s="149" t="s">
        <v>79</v>
      </c>
      <c r="E183" s="150">
        <v>53725</v>
      </c>
      <c r="F183" s="151">
        <v>52922</v>
      </c>
      <c r="G183" s="151">
        <v>50766</v>
      </c>
      <c r="H183" s="151">
        <v>49792</v>
      </c>
      <c r="I183" s="151">
        <v>50053</v>
      </c>
      <c r="J183" s="151">
        <v>53196</v>
      </c>
      <c r="K183" s="151">
        <v>54223</v>
      </c>
      <c r="L183" s="151">
        <v>55115</v>
      </c>
      <c r="M183" s="460">
        <v>55532</v>
      </c>
      <c r="N183" s="460">
        <v>57504</v>
      </c>
      <c r="O183" s="401">
        <v>57768</v>
      </c>
    </row>
    <row r="184" spans="1:15" s="74" customFormat="1" ht="12.6" thickBot="1" x14ac:dyDescent="0.3">
      <c r="A184" s="153"/>
      <c r="B184" s="147" t="s">
        <v>30</v>
      </c>
      <c r="C184" s="148" t="s">
        <v>114</v>
      </c>
      <c r="D184" s="149" t="s">
        <v>80</v>
      </c>
      <c r="E184" s="150">
        <v>78853</v>
      </c>
      <c r="F184" s="151">
        <v>77042</v>
      </c>
      <c r="G184" s="151">
        <v>73560</v>
      </c>
      <c r="H184" s="151">
        <v>71983</v>
      </c>
      <c r="I184" s="151">
        <v>71941</v>
      </c>
      <c r="J184" s="151">
        <v>76248</v>
      </c>
      <c r="K184" s="151">
        <v>76647</v>
      </c>
      <c r="L184" s="151">
        <v>76921</v>
      </c>
      <c r="M184" s="460">
        <v>76439</v>
      </c>
      <c r="N184" s="460">
        <v>78020</v>
      </c>
      <c r="O184" s="401">
        <v>77074</v>
      </c>
    </row>
    <row r="185" spans="1:15" s="74" customFormat="1" ht="24.6" thickBot="1" x14ac:dyDescent="0.3">
      <c r="A185" s="154" t="s">
        <v>114</v>
      </c>
      <c r="B185" s="155" t="s">
        <v>114</v>
      </c>
      <c r="C185" s="148"/>
      <c r="D185" s="156"/>
      <c r="E185" s="157">
        <v>191894</v>
      </c>
      <c r="F185" s="157">
        <v>192905</v>
      </c>
      <c r="G185" s="157">
        <v>194448</v>
      </c>
      <c r="H185" s="157">
        <v>182572</v>
      </c>
      <c r="I185" s="157">
        <v>171641</v>
      </c>
      <c r="J185" s="157">
        <v>168685</v>
      </c>
      <c r="K185" s="157">
        <v>164118</v>
      </c>
      <c r="L185" s="157">
        <v>164085</v>
      </c>
      <c r="M185" s="157">
        <v>163719.76031656304</v>
      </c>
      <c r="N185" s="157">
        <v>170260</v>
      </c>
      <c r="O185" s="411">
        <f>O184+O179+O174+O169+O160+O164</f>
        <v>167904</v>
      </c>
    </row>
    <row r="186" spans="1:15" s="74" customFormat="1" x14ac:dyDescent="0.25">
      <c r="A186" s="161" t="s">
        <v>118</v>
      </c>
      <c r="B186" s="162" t="s">
        <v>118</v>
      </c>
      <c r="C186" s="161" t="s">
        <v>118</v>
      </c>
      <c r="D186" s="163"/>
      <c r="E186" s="164">
        <v>393181</v>
      </c>
      <c r="F186" s="164">
        <v>410655</v>
      </c>
      <c r="G186" s="164">
        <v>438031</v>
      </c>
      <c r="H186" s="164">
        <v>431109</v>
      </c>
      <c r="I186" s="164">
        <v>419603</v>
      </c>
      <c r="J186" s="164">
        <v>433701</v>
      </c>
      <c r="K186" s="164">
        <v>444328</v>
      </c>
      <c r="L186" s="164">
        <v>463619</v>
      </c>
      <c r="M186" s="164">
        <v>489306.76031656307</v>
      </c>
      <c r="N186" s="164">
        <v>519317</v>
      </c>
      <c r="O186" s="412">
        <f>O185+O156</f>
        <v>538567</v>
      </c>
    </row>
    <row r="187" spans="1:15" s="74" customFormat="1" ht="12.6" thickBot="1" x14ac:dyDescent="0.3">
      <c r="A187" s="165" t="s">
        <v>119</v>
      </c>
      <c r="B187" s="166" t="s">
        <v>119</v>
      </c>
      <c r="C187" s="167" t="s">
        <v>120</v>
      </c>
      <c r="D187" s="12" t="s">
        <v>77</v>
      </c>
      <c r="E187" s="168">
        <v>1141938</v>
      </c>
      <c r="F187" s="169">
        <v>1156917</v>
      </c>
      <c r="G187" s="169">
        <v>1124003</v>
      </c>
      <c r="H187" s="169">
        <v>1136065</v>
      </c>
      <c r="I187" s="169">
        <v>1162070</v>
      </c>
      <c r="J187" s="169">
        <v>1168582</v>
      </c>
      <c r="K187" s="169">
        <v>1177589</v>
      </c>
      <c r="L187" s="169">
        <v>1187774</v>
      </c>
      <c r="M187" s="169">
        <v>1194869</v>
      </c>
      <c r="N187" s="170">
        <v>1197866</v>
      </c>
      <c r="O187" s="413">
        <v>1202925</v>
      </c>
    </row>
    <row r="188" spans="1:15" s="74" customFormat="1" ht="12.6" thickBot="1" x14ac:dyDescent="0.3">
      <c r="A188" s="171"/>
      <c r="B188" s="166" t="s">
        <v>119</v>
      </c>
      <c r="C188" s="167" t="s">
        <v>120</v>
      </c>
      <c r="D188" s="12" t="s">
        <v>79</v>
      </c>
      <c r="E188" s="168">
        <v>596108</v>
      </c>
      <c r="F188" s="169">
        <v>602932</v>
      </c>
      <c r="G188" s="169">
        <v>591432</v>
      </c>
      <c r="H188" s="169">
        <v>597333</v>
      </c>
      <c r="I188" s="169">
        <v>608733</v>
      </c>
      <c r="J188" s="169">
        <v>611366</v>
      </c>
      <c r="K188" s="169">
        <v>615335</v>
      </c>
      <c r="L188" s="169">
        <v>619307</v>
      </c>
      <c r="M188" s="169">
        <v>623141</v>
      </c>
      <c r="N188" s="170">
        <v>624670</v>
      </c>
      <c r="O188" s="413">
        <v>628354</v>
      </c>
    </row>
    <row r="189" spans="1:15" s="74" customFormat="1" ht="12.6" thickBot="1" x14ac:dyDescent="0.3">
      <c r="A189" s="172"/>
      <c r="B189" s="166" t="s">
        <v>119</v>
      </c>
      <c r="C189" s="167" t="s">
        <v>120</v>
      </c>
      <c r="D189" s="12" t="s">
        <v>80</v>
      </c>
      <c r="E189" s="168">
        <v>1141938</v>
      </c>
      <c r="F189" s="169">
        <v>1156917</v>
      </c>
      <c r="G189" s="169">
        <v>1124003</v>
      </c>
      <c r="H189" s="169">
        <v>1136065</v>
      </c>
      <c r="I189" s="169">
        <v>1162070</v>
      </c>
      <c r="J189" s="169">
        <v>1168582</v>
      </c>
      <c r="K189" s="169">
        <v>1177589</v>
      </c>
      <c r="L189" s="169">
        <v>1187774</v>
      </c>
      <c r="M189" s="169">
        <v>1194869</v>
      </c>
      <c r="N189" s="170">
        <v>1197866</v>
      </c>
      <c r="O189" s="413">
        <v>1202925</v>
      </c>
    </row>
    <row r="190" spans="1:15" s="74" customFormat="1" ht="12.6" thickBot="1" x14ac:dyDescent="0.3">
      <c r="A190" s="165" t="s">
        <v>121</v>
      </c>
      <c r="B190" s="166" t="s">
        <v>121</v>
      </c>
      <c r="C190" s="167" t="s">
        <v>120</v>
      </c>
      <c r="D190" s="12" t="s">
        <v>77</v>
      </c>
      <c r="E190" s="168">
        <v>58019</v>
      </c>
      <c r="F190" s="169">
        <v>55716</v>
      </c>
      <c r="G190" s="169">
        <v>62240</v>
      </c>
      <c r="H190" s="169">
        <v>65281</v>
      </c>
      <c r="I190" s="169">
        <v>73238</v>
      </c>
      <c r="J190" s="169">
        <v>98350</v>
      </c>
      <c r="K190" s="169">
        <v>111583</v>
      </c>
      <c r="L190" s="169">
        <v>122417</v>
      </c>
      <c r="M190" s="169">
        <v>127408</v>
      </c>
      <c r="N190" s="170">
        <v>129274</v>
      </c>
      <c r="O190" s="414">
        <v>122056</v>
      </c>
    </row>
    <row r="191" spans="1:15" s="74" customFormat="1" ht="12.6" thickBot="1" x14ac:dyDescent="0.3">
      <c r="A191" s="171"/>
      <c r="B191" s="166" t="s">
        <v>121</v>
      </c>
      <c r="C191" s="167" t="s">
        <v>120</v>
      </c>
      <c r="D191" s="12" t="s">
        <v>79</v>
      </c>
      <c r="E191" s="168">
        <v>27798</v>
      </c>
      <c r="F191" s="169">
        <v>25963</v>
      </c>
      <c r="G191" s="169">
        <v>28223</v>
      </c>
      <c r="H191" s="169">
        <v>28876</v>
      </c>
      <c r="I191" s="169">
        <v>32307</v>
      </c>
      <c r="J191" s="169">
        <v>44159</v>
      </c>
      <c r="K191" s="169">
        <v>50306</v>
      </c>
      <c r="L191" s="169">
        <v>55913</v>
      </c>
      <c r="M191" s="169">
        <v>57567</v>
      </c>
      <c r="N191" s="170">
        <v>57745</v>
      </c>
      <c r="O191" s="414">
        <v>54116</v>
      </c>
    </row>
    <row r="192" spans="1:15" s="74" customFormat="1" ht="12.6" thickBot="1" x14ac:dyDescent="0.3">
      <c r="A192" s="172"/>
      <c r="B192" s="166" t="s">
        <v>121</v>
      </c>
      <c r="C192" s="167" t="s">
        <v>120</v>
      </c>
      <c r="D192" s="12" t="s">
        <v>80</v>
      </c>
      <c r="E192" s="168">
        <v>85817</v>
      </c>
      <c r="F192" s="169">
        <v>81679</v>
      </c>
      <c r="G192" s="169">
        <v>90463</v>
      </c>
      <c r="H192" s="169">
        <v>94157</v>
      </c>
      <c r="I192" s="169">
        <v>105545</v>
      </c>
      <c r="J192" s="169">
        <v>142509</v>
      </c>
      <c r="K192" s="169">
        <v>161889</v>
      </c>
      <c r="L192" s="169">
        <v>178330</v>
      </c>
      <c r="M192" s="169">
        <v>184975</v>
      </c>
      <c r="N192" s="173">
        <v>187019</v>
      </c>
      <c r="O192" s="414">
        <v>176172</v>
      </c>
    </row>
    <row r="193" spans="1:15" s="74" customFormat="1" ht="12.6" thickBot="1" x14ac:dyDescent="0.3">
      <c r="A193" s="165" t="s">
        <v>122</v>
      </c>
      <c r="B193" s="166" t="s">
        <v>122</v>
      </c>
      <c r="C193" s="167" t="s">
        <v>120</v>
      </c>
      <c r="D193" s="12" t="s">
        <v>77</v>
      </c>
      <c r="E193" s="168">
        <v>0</v>
      </c>
      <c r="F193" s="169">
        <v>528</v>
      </c>
      <c r="G193" s="169">
        <v>557</v>
      </c>
      <c r="H193" s="169">
        <v>591</v>
      </c>
      <c r="I193" s="169">
        <v>583</v>
      </c>
      <c r="J193" s="169">
        <v>576</v>
      </c>
      <c r="K193" s="169">
        <v>565</v>
      </c>
      <c r="L193" s="169">
        <v>597</v>
      </c>
      <c r="M193" s="169">
        <v>659.42068965517228</v>
      </c>
      <c r="N193" s="174">
        <v>674</v>
      </c>
      <c r="O193" s="414">
        <v>727</v>
      </c>
    </row>
    <row r="194" spans="1:15" s="74" customFormat="1" ht="12.6" thickBot="1" x14ac:dyDescent="0.3">
      <c r="A194" s="171"/>
      <c r="B194" s="166" t="s">
        <v>122</v>
      </c>
      <c r="C194" s="167" t="s">
        <v>120</v>
      </c>
      <c r="D194" s="12" t="s">
        <v>78</v>
      </c>
      <c r="E194" s="168">
        <v>1</v>
      </c>
      <c r="F194" s="169">
        <v>4</v>
      </c>
      <c r="G194" s="169">
        <v>3</v>
      </c>
      <c r="H194" s="169">
        <v>5</v>
      </c>
      <c r="I194" s="169">
        <v>7</v>
      </c>
      <c r="J194" s="169">
        <v>7</v>
      </c>
      <c r="K194" s="169">
        <v>3</v>
      </c>
      <c r="L194" s="169">
        <v>6</v>
      </c>
      <c r="M194" s="169">
        <v>0</v>
      </c>
      <c r="N194" s="174">
        <v>0</v>
      </c>
      <c r="O194" s="414">
        <v>0</v>
      </c>
    </row>
    <row r="195" spans="1:15" s="74" customFormat="1" ht="12.6" thickBot="1" x14ac:dyDescent="0.3">
      <c r="A195" s="171"/>
      <c r="B195" s="166" t="s">
        <v>122</v>
      </c>
      <c r="C195" s="167" t="s">
        <v>120</v>
      </c>
      <c r="D195" s="12" t="s">
        <v>79</v>
      </c>
      <c r="E195" s="168">
        <v>437</v>
      </c>
      <c r="F195" s="169">
        <v>420</v>
      </c>
      <c r="G195" s="169">
        <v>429</v>
      </c>
      <c r="H195" s="169">
        <v>441</v>
      </c>
      <c r="I195" s="169">
        <v>433</v>
      </c>
      <c r="J195" s="169">
        <v>435</v>
      </c>
      <c r="K195" s="169">
        <v>427</v>
      </c>
      <c r="L195" s="169">
        <v>451</v>
      </c>
      <c r="M195" s="169">
        <v>498</v>
      </c>
      <c r="N195" s="174">
        <v>509</v>
      </c>
      <c r="O195" s="414">
        <v>549</v>
      </c>
    </row>
    <row r="196" spans="1:15" s="74" customFormat="1" ht="12.6" thickBot="1" x14ac:dyDescent="0.3">
      <c r="A196" s="172"/>
      <c r="B196" s="166" t="s">
        <v>122</v>
      </c>
      <c r="C196" s="167" t="s">
        <v>120</v>
      </c>
      <c r="D196" s="12" t="s">
        <v>80</v>
      </c>
      <c r="E196" s="168">
        <v>438</v>
      </c>
      <c r="F196" s="169">
        <v>952</v>
      </c>
      <c r="G196" s="169">
        <v>989</v>
      </c>
      <c r="H196" s="169">
        <v>1037</v>
      </c>
      <c r="I196" s="169">
        <v>1023</v>
      </c>
      <c r="J196" s="169">
        <v>1018</v>
      </c>
      <c r="K196" s="169">
        <v>995</v>
      </c>
      <c r="L196" s="169">
        <v>1054</v>
      </c>
      <c r="M196" s="169">
        <v>1157.4206896551723</v>
      </c>
      <c r="N196" s="174">
        <v>1183</v>
      </c>
      <c r="O196" s="414">
        <v>1277</v>
      </c>
    </row>
    <row r="197" spans="1:15" s="74" customFormat="1" ht="12.6" thickBot="1" x14ac:dyDescent="0.3">
      <c r="A197" s="175" t="s">
        <v>123</v>
      </c>
      <c r="B197" s="176" t="s">
        <v>123</v>
      </c>
      <c r="C197" s="177"/>
      <c r="D197" s="178"/>
      <c r="E197" s="179">
        <v>1228193</v>
      </c>
      <c r="F197" s="179">
        <v>1239548</v>
      </c>
      <c r="G197" s="179">
        <v>1215455</v>
      </c>
      <c r="H197" s="179">
        <v>1231259</v>
      </c>
      <c r="I197" s="179">
        <v>1268638</v>
      </c>
      <c r="J197" s="179">
        <v>1312109</v>
      </c>
      <c r="K197" s="179">
        <v>1340473</v>
      </c>
      <c r="L197" s="179">
        <v>1367158</v>
      </c>
      <c r="M197" s="179">
        <v>1381001.4206896552</v>
      </c>
      <c r="N197" s="179">
        <v>1386068</v>
      </c>
      <c r="O197" s="415">
        <f>O196+O192+O189</f>
        <v>1380374</v>
      </c>
    </row>
    <row r="198" spans="1:15" s="74" customFormat="1" ht="12.6" thickBot="1" x14ac:dyDescent="0.3">
      <c r="A198" s="165" t="s">
        <v>124</v>
      </c>
      <c r="B198" s="166" t="s">
        <v>124</v>
      </c>
      <c r="C198" s="167" t="s">
        <v>125</v>
      </c>
      <c r="D198" s="12" t="s">
        <v>77</v>
      </c>
      <c r="E198" s="168">
        <v>0</v>
      </c>
      <c r="F198" s="169">
        <v>1091</v>
      </c>
      <c r="G198" s="169">
        <v>1165</v>
      </c>
      <c r="H198" s="169">
        <v>1188</v>
      </c>
      <c r="I198" s="169">
        <v>1178</v>
      </c>
      <c r="J198" s="169">
        <v>1186</v>
      </c>
      <c r="K198" s="169">
        <v>1173</v>
      </c>
      <c r="L198" s="169">
        <v>1231</v>
      </c>
      <c r="M198" s="169">
        <v>1312.489968321014</v>
      </c>
      <c r="N198" s="174">
        <v>1297</v>
      </c>
      <c r="O198" s="414">
        <v>1413</v>
      </c>
    </row>
    <row r="199" spans="1:15" s="74" customFormat="1" ht="12.6" thickBot="1" x14ac:dyDescent="0.3">
      <c r="A199" s="171"/>
      <c r="B199" s="166" t="s">
        <v>124</v>
      </c>
      <c r="C199" s="167" t="s">
        <v>125</v>
      </c>
      <c r="D199" s="12" t="s">
        <v>79</v>
      </c>
      <c r="E199" s="168">
        <v>833</v>
      </c>
      <c r="F199" s="169">
        <v>860</v>
      </c>
      <c r="G199" s="169">
        <v>919</v>
      </c>
      <c r="H199" s="169">
        <v>955</v>
      </c>
      <c r="I199" s="169">
        <v>938</v>
      </c>
      <c r="J199" s="169">
        <v>947</v>
      </c>
      <c r="K199" s="169">
        <v>937</v>
      </c>
      <c r="L199" s="169">
        <v>983</v>
      </c>
      <c r="M199" s="169">
        <v>1048</v>
      </c>
      <c r="N199" s="174">
        <v>1036</v>
      </c>
      <c r="O199" s="414">
        <v>1129</v>
      </c>
    </row>
    <row r="200" spans="1:15" s="74" customFormat="1" ht="12.6" thickBot="1" x14ac:dyDescent="0.3">
      <c r="A200" s="172"/>
      <c r="B200" s="166" t="s">
        <v>124</v>
      </c>
      <c r="C200" s="167" t="s">
        <v>125</v>
      </c>
      <c r="D200" s="12" t="s">
        <v>80</v>
      </c>
      <c r="E200" s="168">
        <v>833</v>
      </c>
      <c r="F200" s="169">
        <v>1951</v>
      </c>
      <c r="G200" s="169">
        <v>2084</v>
      </c>
      <c r="H200" s="169">
        <v>2143</v>
      </c>
      <c r="I200" s="169">
        <v>2116</v>
      </c>
      <c r="J200" s="169">
        <v>2133</v>
      </c>
      <c r="K200" s="169">
        <v>2110</v>
      </c>
      <c r="L200" s="169">
        <v>2214</v>
      </c>
      <c r="M200" s="169">
        <v>2360.4899683210142</v>
      </c>
      <c r="N200" s="174">
        <v>2333</v>
      </c>
      <c r="O200" s="414">
        <v>2542</v>
      </c>
    </row>
    <row r="201" spans="1:15" s="74" customFormat="1" ht="12.6" thickBot="1" x14ac:dyDescent="0.3">
      <c r="A201" s="175" t="s">
        <v>126</v>
      </c>
      <c r="B201" s="176" t="s">
        <v>126</v>
      </c>
      <c r="C201" s="177"/>
      <c r="D201" s="178"/>
      <c r="E201" s="179">
        <v>833</v>
      </c>
      <c r="F201" s="179">
        <v>1951</v>
      </c>
      <c r="G201" s="179">
        <v>2084</v>
      </c>
      <c r="H201" s="179">
        <v>2143</v>
      </c>
      <c r="I201" s="179">
        <v>2116</v>
      </c>
      <c r="J201" s="179">
        <v>2133</v>
      </c>
      <c r="K201" s="179">
        <v>2110</v>
      </c>
      <c r="L201" s="179">
        <v>2214</v>
      </c>
      <c r="M201" s="179">
        <v>2360.4899683210142</v>
      </c>
      <c r="N201" s="180">
        <v>2333</v>
      </c>
      <c r="O201" s="415">
        <f>O200</f>
        <v>2542</v>
      </c>
    </row>
    <row r="202" spans="1:15" s="74" customFormat="1" ht="12.6" thickBot="1" x14ac:dyDescent="0.3">
      <c r="A202" s="181" t="s">
        <v>127</v>
      </c>
      <c r="B202" s="182" t="s">
        <v>127</v>
      </c>
      <c r="C202" s="183"/>
      <c r="D202" s="184"/>
      <c r="E202" s="185">
        <v>1229026</v>
      </c>
      <c r="F202" s="185">
        <v>1241499</v>
      </c>
      <c r="G202" s="185">
        <v>1217539</v>
      </c>
      <c r="H202" s="185">
        <v>1233402</v>
      </c>
      <c r="I202" s="185">
        <v>1270754</v>
      </c>
      <c r="J202" s="185">
        <v>1314242</v>
      </c>
      <c r="K202" s="185">
        <v>1342584</v>
      </c>
      <c r="L202" s="185">
        <v>1369372</v>
      </c>
      <c r="M202" s="185">
        <v>1383361.9106579763</v>
      </c>
      <c r="N202" s="185">
        <v>1388401</v>
      </c>
      <c r="O202" s="444">
        <f>O201+O197</f>
        <v>1382916</v>
      </c>
    </row>
    <row r="203" spans="1:15" s="74" customFormat="1" ht="24.6" thickBot="1" x14ac:dyDescent="0.3">
      <c r="A203" s="186" t="s">
        <v>128</v>
      </c>
      <c r="B203" s="187" t="s">
        <v>128</v>
      </c>
      <c r="C203" s="188" t="s">
        <v>129</v>
      </c>
      <c r="D203" s="19" t="s">
        <v>79</v>
      </c>
      <c r="E203" s="189">
        <v>8091</v>
      </c>
      <c r="F203" s="190">
        <v>15101</v>
      </c>
      <c r="G203" s="190">
        <v>17974</v>
      </c>
      <c r="H203" s="190">
        <v>18988</v>
      </c>
      <c r="I203" s="190">
        <v>14597</v>
      </c>
      <c r="J203" s="190">
        <v>9768</v>
      </c>
      <c r="K203" s="190">
        <v>5007</v>
      </c>
      <c r="L203" s="190">
        <v>2907</v>
      </c>
      <c r="M203" s="190">
        <v>1832</v>
      </c>
      <c r="N203" s="461">
        <v>1247</v>
      </c>
      <c r="O203" s="416"/>
    </row>
    <row r="204" spans="1:15" s="74" customFormat="1" ht="24.6" thickBot="1" x14ac:dyDescent="0.3">
      <c r="A204" s="191"/>
      <c r="B204" s="187" t="s">
        <v>128</v>
      </c>
      <c r="C204" s="188" t="s">
        <v>129</v>
      </c>
      <c r="D204" s="19" t="s">
        <v>80</v>
      </c>
      <c r="E204" s="189">
        <v>8091</v>
      </c>
      <c r="F204" s="190">
        <v>15101</v>
      </c>
      <c r="G204" s="190">
        <v>17974</v>
      </c>
      <c r="H204" s="190">
        <v>18988</v>
      </c>
      <c r="I204" s="190">
        <v>14597</v>
      </c>
      <c r="J204" s="190">
        <v>9768</v>
      </c>
      <c r="K204" s="190">
        <v>5007</v>
      </c>
      <c r="L204" s="190">
        <v>2907</v>
      </c>
      <c r="M204" s="190">
        <v>1832</v>
      </c>
      <c r="N204" s="461">
        <v>1247</v>
      </c>
      <c r="O204" s="416"/>
    </row>
    <row r="205" spans="1:15" s="74" customFormat="1" ht="24.6" thickBot="1" x14ac:dyDescent="0.3">
      <c r="A205" s="186" t="s">
        <v>130</v>
      </c>
      <c r="B205" s="187" t="s">
        <v>130</v>
      </c>
      <c r="C205" s="188" t="s">
        <v>129</v>
      </c>
      <c r="D205" s="19" t="s">
        <v>78</v>
      </c>
      <c r="E205" s="189">
        <v>0</v>
      </c>
      <c r="F205" s="190">
        <v>0</v>
      </c>
      <c r="G205" s="190">
        <v>0</v>
      </c>
      <c r="H205" s="190">
        <v>0</v>
      </c>
      <c r="I205" s="190">
        <v>0</v>
      </c>
      <c r="J205" s="190">
        <v>0</v>
      </c>
      <c r="K205" s="190">
        <v>0</v>
      </c>
      <c r="L205" s="190">
        <v>0</v>
      </c>
      <c r="M205" s="190">
        <v>0</v>
      </c>
      <c r="N205" s="461">
        <v>0</v>
      </c>
      <c r="O205" s="416"/>
    </row>
    <row r="206" spans="1:15" s="74" customFormat="1" ht="24.6" thickBot="1" x14ac:dyDescent="0.3">
      <c r="A206" s="192"/>
      <c r="B206" s="187" t="s">
        <v>130</v>
      </c>
      <c r="C206" s="188" t="s">
        <v>129</v>
      </c>
      <c r="D206" s="19" t="s">
        <v>79</v>
      </c>
      <c r="E206" s="189">
        <v>217</v>
      </c>
      <c r="F206" s="190">
        <v>192</v>
      </c>
      <c r="G206" s="190">
        <v>179</v>
      </c>
      <c r="H206" s="190">
        <v>159</v>
      </c>
      <c r="I206" s="190">
        <v>141</v>
      </c>
      <c r="J206" s="190">
        <v>119</v>
      </c>
      <c r="K206" s="190">
        <v>111</v>
      </c>
      <c r="L206" s="190">
        <v>97</v>
      </c>
      <c r="M206" s="190">
        <v>83</v>
      </c>
      <c r="N206" s="461">
        <v>77</v>
      </c>
      <c r="O206" s="416">
        <v>68</v>
      </c>
    </row>
    <row r="207" spans="1:15" s="74" customFormat="1" ht="24.6" thickBot="1" x14ac:dyDescent="0.3">
      <c r="A207" s="191"/>
      <c r="B207" s="187" t="s">
        <v>130</v>
      </c>
      <c r="C207" s="188" t="s">
        <v>129</v>
      </c>
      <c r="D207" s="19" t="s">
        <v>80</v>
      </c>
      <c r="E207" s="189">
        <v>217</v>
      </c>
      <c r="F207" s="190">
        <v>192</v>
      </c>
      <c r="G207" s="190">
        <v>179</v>
      </c>
      <c r="H207" s="190">
        <v>159</v>
      </c>
      <c r="I207" s="190">
        <v>141</v>
      </c>
      <c r="J207" s="190">
        <v>119</v>
      </c>
      <c r="K207" s="190">
        <v>111</v>
      </c>
      <c r="L207" s="190">
        <v>97</v>
      </c>
      <c r="M207" s="190">
        <v>83</v>
      </c>
      <c r="N207" s="461">
        <v>77</v>
      </c>
      <c r="O207" s="416">
        <f>O206</f>
        <v>68</v>
      </c>
    </row>
    <row r="208" spans="1:15" s="74" customFormat="1" ht="24.6" thickBot="1" x14ac:dyDescent="0.3">
      <c r="A208" s="186" t="s">
        <v>131</v>
      </c>
      <c r="B208" s="187" t="s">
        <v>131</v>
      </c>
      <c r="C208" s="188" t="s">
        <v>129</v>
      </c>
      <c r="D208" s="19" t="s">
        <v>79</v>
      </c>
      <c r="E208" s="189">
        <v>74038</v>
      </c>
      <c r="F208" s="190">
        <v>93030</v>
      </c>
      <c r="G208" s="190">
        <v>97260</v>
      </c>
      <c r="H208" s="190">
        <v>96803</v>
      </c>
      <c r="I208" s="190">
        <v>87684</v>
      </c>
      <c r="J208" s="190">
        <v>79788</v>
      </c>
      <c r="K208" s="190">
        <v>66409</v>
      </c>
      <c r="L208" s="190">
        <v>56959</v>
      </c>
      <c r="M208" s="190">
        <v>44521</v>
      </c>
      <c r="N208" s="461">
        <v>32075</v>
      </c>
      <c r="O208" s="416">
        <v>22880</v>
      </c>
    </row>
    <row r="209" spans="1:15" s="74" customFormat="1" ht="24.6" thickBot="1" x14ac:dyDescent="0.3">
      <c r="A209" s="191"/>
      <c r="B209" s="187" t="s">
        <v>131</v>
      </c>
      <c r="C209" s="188" t="s">
        <v>129</v>
      </c>
      <c r="D209" s="19" t="s">
        <v>80</v>
      </c>
      <c r="E209" s="189">
        <v>74038</v>
      </c>
      <c r="F209" s="190">
        <v>93030</v>
      </c>
      <c r="G209" s="190">
        <v>97260</v>
      </c>
      <c r="H209" s="190">
        <v>96803</v>
      </c>
      <c r="I209" s="190">
        <v>87684</v>
      </c>
      <c r="J209" s="190">
        <v>79788</v>
      </c>
      <c r="K209" s="190">
        <v>66409</v>
      </c>
      <c r="L209" s="190">
        <v>56959</v>
      </c>
      <c r="M209" s="190">
        <v>44521</v>
      </c>
      <c r="N209" s="461">
        <v>32075</v>
      </c>
      <c r="O209" s="416">
        <v>22880</v>
      </c>
    </row>
    <row r="210" spans="1:15" s="74" customFormat="1" ht="12.6" thickBot="1" x14ac:dyDescent="0.3">
      <c r="A210" s="193" t="s">
        <v>132</v>
      </c>
      <c r="B210" s="194" t="s">
        <v>132</v>
      </c>
      <c r="C210" s="195"/>
      <c r="D210" s="196"/>
      <c r="E210" s="197">
        <v>82346</v>
      </c>
      <c r="F210" s="197">
        <v>108323</v>
      </c>
      <c r="G210" s="197">
        <v>115413</v>
      </c>
      <c r="H210" s="197">
        <v>115950</v>
      </c>
      <c r="I210" s="197">
        <v>102422</v>
      </c>
      <c r="J210" s="197">
        <v>89675</v>
      </c>
      <c r="K210" s="197">
        <v>71527</v>
      </c>
      <c r="L210" s="197">
        <v>59963</v>
      </c>
      <c r="M210" s="197">
        <v>46436</v>
      </c>
      <c r="N210" s="197">
        <v>33399</v>
      </c>
      <c r="O210" s="417">
        <f>O209+O207+O204</f>
        <v>22948</v>
      </c>
    </row>
    <row r="211" spans="1:15" s="145" customFormat="1" ht="12.6" thickBot="1" x14ac:dyDescent="0.3">
      <c r="A211" s="198" t="s">
        <v>133</v>
      </c>
      <c r="B211" s="199" t="s">
        <v>133</v>
      </c>
      <c r="C211" s="200"/>
      <c r="D211" s="201"/>
      <c r="E211" s="202">
        <v>82346</v>
      </c>
      <c r="F211" s="202">
        <v>108323</v>
      </c>
      <c r="G211" s="202">
        <v>115413</v>
      </c>
      <c r="H211" s="202">
        <v>115950</v>
      </c>
      <c r="I211" s="202">
        <v>102422</v>
      </c>
      <c r="J211" s="202">
        <v>89675</v>
      </c>
      <c r="K211" s="202">
        <v>71527</v>
      </c>
      <c r="L211" s="202">
        <v>59963</v>
      </c>
      <c r="M211" s="202">
        <v>46436</v>
      </c>
      <c r="N211" s="202">
        <v>33399</v>
      </c>
      <c r="O211" s="397">
        <f>O210</f>
        <v>22948</v>
      </c>
    </row>
    <row r="212" spans="1:15" s="74" customFormat="1" x14ac:dyDescent="0.25">
      <c r="A212" s="203" t="s">
        <v>134</v>
      </c>
      <c r="B212" s="204" t="s">
        <v>135</v>
      </c>
      <c r="C212" s="204" t="s">
        <v>135</v>
      </c>
      <c r="D212" s="205" t="s">
        <v>136</v>
      </c>
      <c r="E212" s="206">
        <v>2175813</v>
      </c>
      <c r="F212" s="206">
        <v>2429652</v>
      </c>
      <c r="G212" s="206">
        <v>2574395</v>
      </c>
      <c r="H212" s="206">
        <v>2652955</v>
      </c>
      <c r="I212" s="206">
        <v>2749173</v>
      </c>
      <c r="J212" s="206">
        <v>2774002</v>
      </c>
      <c r="K212" s="206">
        <v>2731417</v>
      </c>
      <c r="L212" s="206">
        <v>2640534</v>
      </c>
      <c r="M212" s="206">
        <v>2583081.4484787844</v>
      </c>
      <c r="N212" s="206">
        <v>2486605</v>
      </c>
      <c r="O212" s="413">
        <f>O210+O197+O156+O7+O132+O57</f>
        <v>2433221</v>
      </c>
    </row>
    <row r="213" spans="1:15" s="74" customFormat="1" x14ac:dyDescent="0.25">
      <c r="A213" s="203" t="s">
        <v>134</v>
      </c>
      <c r="B213" s="204" t="s">
        <v>137</v>
      </c>
      <c r="C213" s="204" t="s">
        <v>137</v>
      </c>
      <c r="D213" s="205" t="s">
        <v>138</v>
      </c>
      <c r="E213" s="206">
        <v>834539</v>
      </c>
      <c r="F213" s="206">
        <v>915175</v>
      </c>
      <c r="G213" s="206">
        <v>884114</v>
      </c>
      <c r="H213" s="206">
        <v>855959</v>
      </c>
      <c r="I213" s="206">
        <v>837489</v>
      </c>
      <c r="J213" s="206">
        <v>816914</v>
      </c>
      <c r="K213" s="206">
        <v>804409</v>
      </c>
      <c r="L213" s="206">
        <v>805708</v>
      </c>
      <c r="M213" s="206">
        <v>817580.67434503441</v>
      </c>
      <c r="N213" s="206">
        <v>838071</v>
      </c>
      <c r="O213" s="413">
        <f>O201+O185+O137+O80+O24</f>
        <v>850256</v>
      </c>
    </row>
    <row r="214" spans="1:15" s="74" customFormat="1" x14ac:dyDescent="0.25">
      <c r="A214" s="203" t="s">
        <v>134</v>
      </c>
      <c r="B214" s="204" t="s">
        <v>134</v>
      </c>
      <c r="C214" s="204" t="s">
        <v>134</v>
      </c>
      <c r="D214" s="207" t="s">
        <v>70</v>
      </c>
      <c r="E214" s="240">
        <f t="shared" ref="E214:N214" si="5">SUM(E212:E213)</f>
        <v>3010352</v>
      </c>
      <c r="F214" s="240">
        <f t="shared" si="5"/>
        <v>3344827</v>
      </c>
      <c r="G214" s="240">
        <f t="shared" si="5"/>
        <v>3458509</v>
      </c>
      <c r="H214" s="240">
        <f t="shared" si="5"/>
        <v>3508914</v>
      </c>
      <c r="I214" s="240">
        <f t="shared" si="5"/>
        <v>3586662</v>
      </c>
      <c r="J214" s="240">
        <f t="shared" si="5"/>
        <v>3590916</v>
      </c>
      <c r="K214" s="240">
        <f t="shared" si="5"/>
        <v>3535826</v>
      </c>
      <c r="L214" s="240">
        <f t="shared" si="5"/>
        <v>3446242</v>
      </c>
      <c r="M214" s="240">
        <f t="shared" si="5"/>
        <v>3400662.1228238186</v>
      </c>
      <c r="N214" s="240">
        <f t="shared" si="5"/>
        <v>3324676</v>
      </c>
      <c r="O214" s="413">
        <f>SUM(O212:O213)</f>
        <v>3283477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G201"/>
  <sheetViews>
    <sheetView zoomScale="85" zoomScaleNormal="85" workbookViewId="0">
      <pane ySplit="1" topLeftCell="A2" activePane="bottomLeft" state="frozen"/>
      <selection activeCell="M1" sqref="M1:M80"/>
      <selection pane="bottomLeft" activeCell="P20" sqref="P20"/>
    </sheetView>
  </sheetViews>
  <sheetFormatPr defaultColWidth="9.109375" defaultRowHeight="14.4" x14ac:dyDescent="0.3"/>
  <cols>
    <col min="1" max="1" width="28.5546875" style="420" bestFit="1" customWidth="1"/>
    <col min="2" max="2" width="17.88671875" style="420" bestFit="1" customWidth="1"/>
    <col min="3" max="3" width="67" style="428" customWidth="1"/>
    <col min="4" max="4" width="10.33203125" style="420" bestFit="1" customWidth="1"/>
    <col min="5" max="6" width="11.109375" style="420" customWidth="1"/>
    <col min="7" max="7" width="10.33203125" style="420" bestFit="1" customWidth="1"/>
    <col min="8" max="8" width="10.5546875" style="420" bestFit="1" customWidth="1"/>
    <col min="9" max="10" width="10.33203125" style="420" bestFit="1" customWidth="1"/>
    <col min="11" max="11" width="11.109375" style="420" customWidth="1"/>
    <col min="12" max="14" width="10.33203125" style="420" bestFit="1" customWidth="1"/>
    <col min="15" max="15" width="15.109375" style="428" customWidth="1"/>
    <col min="16" max="16" width="10.44140625" style="255" customWidth="1"/>
    <col min="17" max="34" width="10.44140625" style="420" customWidth="1"/>
    <col min="35" max="35" width="10.33203125" style="420" customWidth="1"/>
    <col min="36" max="36" width="10.109375" style="420" customWidth="1"/>
    <col min="37" max="37" width="10.44140625" style="420" customWidth="1"/>
    <col min="38" max="16384" width="9.109375" style="420"/>
  </cols>
  <sheetData>
    <row r="1" spans="1:48" ht="15.75" thickBot="1" x14ac:dyDescent="0.3">
      <c r="A1" s="419" t="s">
        <v>213</v>
      </c>
      <c r="B1" s="419" t="s">
        <v>214</v>
      </c>
      <c r="C1" s="419" t="s">
        <v>168</v>
      </c>
      <c r="D1" s="241">
        <v>2008</v>
      </c>
      <c r="E1" s="241">
        <v>2009</v>
      </c>
      <c r="F1" s="241">
        <v>2010</v>
      </c>
      <c r="G1" s="241">
        <v>2011</v>
      </c>
      <c r="H1" s="241">
        <v>2012</v>
      </c>
      <c r="I1" s="241">
        <v>2013</v>
      </c>
      <c r="J1" s="241">
        <v>2014</v>
      </c>
      <c r="K1" s="241">
        <v>2015</v>
      </c>
      <c r="L1" s="241">
        <v>2016</v>
      </c>
      <c r="M1" s="241">
        <v>2017</v>
      </c>
      <c r="N1" s="241">
        <v>2018</v>
      </c>
      <c r="O1" s="418"/>
      <c r="P1" s="242"/>
      <c r="Q1" s="243"/>
      <c r="R1" s="243"/>
      <c r="S1" s="243"/>
      <c r="T1" s="243"/>
      <c r="U1" s="244"/>
      <c r="V1" s="244"/>
      <c r="W1" s="245"/>
      <c r="X1" s="243"/>
      <c r="Y1" s="243"/>
      <c r="Z1" s="51"/>
    </row>
    <row r="2" spans="1:48" ht="15.75" customHeight="1" thickBot="1" x14ac:dyDescent="0.3">
      <c r="A2" s="246" t="s">
        <v>215</v>
      </c>
      <c r="B2" s="246" t="s">
        <v>215</v>
      </c>
      <c r="C2" s="246" t="s">
        <v>142</v>
      </c>
      <c r="D2" s="247">
        <v>362.10899999999992</v>
      </c>
      <c r="E2" s="247">
        <v>374.52300000000002</v>
      </c>
      <c r="F2" s="247">
        <v>365.00900000000001</v>
      </c>
      <c r="G2" s="247">
        <v>382.367345</v>
      </c>
      <c r="H2" s="247">
        <v>476</v>
      </c>
      <c r="I2" s="247">
        <v>472.37299999999999</v>
      </c>
      <c r="J2" s="247">
        <v>470.37200000000001</v>
      </c>
      <c r="K2" s="247">
        <v>490.26799999999997</v>
      </c>
      <c r="L2" s="247">
        <v>486.38600000000002</v>
      </c>
      <c r="M2" s="248">
        <v>520.90599999999995</v>
      </c>
      <c r="N2" s="248">
        <v>541.39626931999999</v>
      </c>
      <c r="O2" s="249"/>
      <c r="P2" s="250"/>
      <c r="Q2" s="251"/>
      <c r="R2" s="251"/>
      <c r="S2" s="251"/>
      <c r="T2" s="251"/>
      <c r="U2" s="251"/>
      <c r="V2" s="251"/>
      <c r="W2" s="252"/>
      <c r="X2" s="251"/>
      <c r="Y2" s="253"/>
      <c r="Z2" s="51"/>
      <c r="AM2" s="254"/>
      <c r="AN2" s="255"/>
      <c r="AO2" s="255"/>
      <c r="AP2" s="255"/>
      <c r="AQ2" s="255"/>
      <c r="AR2" s="255"/>
      <c r="AS2" s="255"/>
      <c r="AT2" s="255"/>
      <c r="AU2" s="255"/>
      <c r="AV2" s="255"/>
    </row>
    <row r="3" spans="1:48" ht="15.75" thickBot="1" x14ac:dyDescent="0.3">
      <c r="A3" s="246" t="s">
        <v>215</v>
      </c>
      <c r="B3" s="246" t="s">
        <v>215</v>
      </c>
      <c r="C3" s="246" t="s">
        <v>141</v>
      </c>
      <c r="D3" s="247">
        <v>257.77999999999997</v>
      </c>
      <c r="E3" s="247">
        <v>281.428</v>
      </c>
      <c r="F3" s="247">
        <v>280.77699999999999</v>
      </c>
      <c r="G3" s="247">
        <v>280.98700000000002</v>
      </c>
      <c r="H3" s="247">
        <v>276.65199999999999</v>
      </c>
      <c r="I3" s="247">
        <v>272.52</v>
      </c>
      <c r="J3" s="247">
        <v>270.50099999999998</v>
      </c>
      <c r="K3" s="247">
        <v>270.80599999999998</v>
      </c>
      <c r="L3" s="247">
        <v>272.63200000000001</v>
      </c>
      <c r="M3" s="248">
        <v>274.01400000000001</v>
      </c>
      <c r="N3" s="248">
        <v>209.6242685</v>
      </c>
      <c r="O3" s="249"/>
      <c r="P3" s="250"/>
      <c r="Q3" s="251"/>
      <c r="R3" s="251"/>
      <c r="S3" s="251"/>
      <c r="T3" s="251"/>
      <c r="U3" s="251"/>
      <c r="V3" s="251"/>
      <c r="W3" s="252"/>
      <c r="X3" s="251"/>
      <c r="Y3" s="253"/>
      <c r="Z3" s="51"/>
      <c r="AM3" s="254"/>
      <c r="AN3" s="255"/>
      <c r="AO3" s="255"/>
      <c r="AP3" s="255"/>
      <c r="AQ3" s="255"/>
      <c r="AR3" s="255"/>
      <c r="AS3" s="255"/>
      <c r="AT3" s="255"/>
      <c r="AU3" s="255"/>
      <c r="AV3" s="255"/>
    </row>
    <row r="4" spans="1:48" ht="15" thickBot="1" x14ac:dyDescent="0.35">
      <c r="A4" s="256" t="s">
        <v>215</v>
      </c>
      <c r="B4" s="256" t="s">
        <v>215</v>
      </c>
      <c r="C4" s="256" t="s">
        <v>216</v>
      </c>
      <c r="D4" s="257">
        <v>619.8889999999999</v>
      </c>
      <c r="E4" s="257">
        <v>655.95100000000002</v>
      </c>
      <c r="F4" s="257">
        <v>645.78600000000006</v>
      </c>
      <c r="G4" s="257">
        <v>663.35434499999997</v>
      </c>
      <c r="H4" s="257">
        <v>752.65200000000004</v>
      </c>
      <c r="I4" s="257">
        <v>744.89300000000003</v>
      </c>
      <c r="J4" s="257">
        <v>740.87300000000005</v>
      </c>
      <c r="K4" s="257">
        <v>761.07399999999996</v>
      </c>
      <c r="L4" s="257">
        <v>759.01800000000003</v>
      </c>
      <c r="M4" s="257">
        <v>794.92</v>
      </c>
      <c r="N4" s="257">
        <v>751.02053781999996</v>
      </c>
      <c r="O4" s="258"/>
      <c r="P4" s="259"/>
      <c r="Q4" s="260"/>
      <c r="R4" s="260"/>
      <c r="S4" s="260"/>
      <c r="T4" s="260"/>
      <c r="U4" s="260"/>
      <c r="V4" s="260"/>
      <c r="W4" s="252"/>
      <c r="X4" s="260"/>
      <c r="Y4" s="253"/>
      <c r="Z4" s="51"/>
      <c r="AM4" s="261"/>
      <c r="AN4" s="255"/>
      <c r="AO4" s="255"/>
      <c r="AP4" s="255"/>
      <c r="AQ4" s="255"/>
      <c r="AR4" s="255"/>
      <c r="AS4" s="255"/>
      <c r="AT4" s="255"/>
      <c r="AU4" s="255"/>
      <c r="AV4" s="255"/>
    </row>
    <row r="5" spans="1:48" ht="15.75" thickBot="1" x14ac:dyDescent="0.3">
      <c r="A5" s="262" t="s">
        <v>217</v>
      </c>
      <c r="B5" s="262" t="s">
        <v>218</v>
      </c>
      <c r="C5" s="262" t="s">
        <v>6</v>
      </c>
      <c r="D5" s="263">
        <v>972.76499999999999</v>
      </c>
      <c r="E5" s="263">
        <v>1000.546</v>
      </c>
      <c r="F5" s="263">
        <v>977.29300000000001</v>
      </c>
      <c r="G5" s="263">
        <v>971.76900000000001</v>
      </c>
      <c r="H5" s="263">
        <v>963.21100000000001</v>
      </c>
      <c r="I5" s="263">
        <v>952.45699999999999</v>
      </c>
      <c r="J5" s="263">
        <v>954.41099999999994</v>
      </c>
      <c r="K5" s="263">
        <v>972.20600000000002</v>
      </c>
      <c r="L5" s="263">
        <v>982.13800000000003</v>
      </c>
      <c r="M5" s="263">
        <v>994.74</v>
      </c>
      <c r="N5" s="263">
        <v>1020.250551</v>
      </c>
      <c r="O5" s="249"/>
      <c r="P5" s="250"/>
      <c r="Q5" s="251"/>
      <c r="R5" s="251"/>
      <c r="S5" s="251"/>
      <c r="T5" s="251"/>
      <c r="U5" s="251"/>
      <c r="V5" s="251"/>
      <c r="W5" s="252"/>
      <c r="X5" s="251"/>
      <c r="Y5" s="253"/>
      <c r="Z5" s="51"/>
      <c r="AM5" s="251"/>
      <c r="AN5" s="255"/>
      <c r="AO5" s="255"/>
      <c r="AP5" s="255"/>
      <c r="AQ5" s="255"/>
      <c r="AR5" s="255"/>
      <c r="AS5" s="255"/>
      <c r="AT5" s="255"/>
      <c r="AU5" s="255"/>
      <c r="AV5" s="255"/>
    </row>
    <row r="6" spans="1:48" ht="15.75" thickBot="1" x14ac:dyDescent="0.3">
      <c r="A6" s="264" t="s">
        <v>217</v>
      </c>
      <c r="B6" s="264" t="s">
        <v>218</v>
      </c>
      <c r="C6" s="264" t="s">
        <v>75</v>
      </c>
      <c r="D6" s="265">
        <v>972.76499999999999</v>
      </c>
      <c r="E6" s="265">
        <v>1000.546</v>
      </c>
      <c r="F6" s="265">
        <v>977.29300000000001</v>
      </c>
      <c r="G6" s="265">
        <v>971.76900000000001</v>
      </c>
      <c r="H6" s="265">
        <v>963.21100000000001</v>
      </c>
      <c r="I6" s="265">
        <v>952.45699999999999</v>
      </c>
      <c r="J6" s="265">
        <v>954.41099999999994</v>
      </c>
      <c r="K6" s="265">
        <v>972.20600000000002</v>
      </c>
      <c r="L6" s="265">
        <v>982.13800000000003</v>
      </c>
      <c r="M6" s="265">
        <v>994.74</v>
      </c>
      <c r="N6" s="265">
        <v>1020.250551</v>
      </c>
      <c r="O6" s="266"/>
      <c r="P6" s="259"/>
      <c r="Q6" s="260"/>
      <c r="R6" s="260"/>
      <c r="S6" s="260"/>
      <c r="T6" s="260"/>
      <c r="U6" s="260"/>
      <c r="V6" s="260"/>
      <c r="W6" s="267"/>
      <c r="X6" s="260"/>
      <c r="Y6" s="253"/>
      <c r="Z6" s="51"/>
      <c r="AM6" s="260"/>
      <c r="AN6" s="255"/>
      <c r="AO6" s="255"/>
      <c r="AP6" s="255"/>
      <c r="AQ6" s="255"/>
      <c r="AR6" s="255"/>
      <c r="AS6" s="255"/>
      <c r="AT6" s="255"/>
      <c r="AU6" s="255"/>
      <c r="AV6" s="255"/>
    </row>
    <row r="7" spans="1:48" ht="15.75" thickBot="1" x14ac:dyDescent="0.3">
      <c r="A7" s="262" t="s">
        <v>217</v>
      </c>
      <c r="B7" s="262" t="s">
        <v>219</v>
      </c>
      <c r="C7" s="262" t="s">
        <v>149</v>
      </c>
      <c r="D7" s="263">
        <v>17.850999999999999</v>
      </c>
      <c r="E7" s="263">
        <v>18.888999999999999</v>
      </c>
      <c r="F7" s="263">
        <v>18.292000000000002</v>
      </c>
      <c r="G7" s="263">
        <v>19.436</v>
      </c>
      <c r="H7" s="263">
        <v>19.754999999999999</v>
      </c>
      <c r="I7" s="263">
        <v>20.286000000000001</v>
      </c>
      <c r="J7" s="263">
        <v>4.2709999999999999</v>
      </c>
      <c r="K7" s="263">
        <v>5.6000000000000001E-2</v>
      </c>
      <c r="L7" s="263">
        <v>0.01</v>
      </c>
      <c r="M7" s="263">
        <v>3.0000000000000001E-3</v>
      </c>
      <c r="N7" s="263">
        <v>1.485E-3</v>
      </c>
      <c r="O7" s="249"/>
      <c r="P7" s="250"/>
      <c r="Q7" s="251"/>
      <c r="R7" s="251"/>
      <c r="S7" s="251"/>
      <c r="T7" s="251"/>
      <c r="U7" s="251"/>
      <c r="V7" s="251"/>
      <c r="W7" s="252"/>
      <c r="X7" s="268"/>
      <c r="Y7" s="253"/>
      <c r="Z7" s="51"/>
      <c r="AM7" s="268"/>
      <c r="AN7" s="255"/>
      <c r="AO7" s="255"/>
      <c r="AP7" s="255"/>
      <c r="AQ7" s="255"/>
      <c r="AR7" s="255"/>
      <c r="AS7" s="255"/>
      <c r="AT7" s="255"/>
      <c r="AU7" s="255"/>
      <c r="AV7" s="255"/>
    </row>
    <row r="8" spans="1:48" s="429" customFormat="1" ht="15.75" thickBot="1" x14ac:dyDescent="0.3">
      <c r="A8" s="262" t="s">
        <v>217</v>
      </c>
      <c r="B8" s="262" t="s">
        <v>218</v>
      </c>
      <c r="C8" s="262" t="s">
        <v>2</v>
      </c>
      <c r="D8" s="263">
        <v>3117.855</v>
      </c>
      <c r="E8" s="263">
        <v>3367.7330000000002</v>
      </c>
      <c r="F8" s="263">
        <v>3451.5030000000002</v>
      </c>
      <c r="G8" s="263">
        <v>3622.7460000000001</v>
      </c>
      <c r="H8" s="263">
        <v>3802.7950000000001</v>
      </c>
      <c r="I8" s="263">
        <v>3983.2640000000001</v>
      </c>
      <c r="J8" s="263">
        <v>4185.2330000000002</v>
      </c>
      <c r="K8" s="263">
        <v>4475.6909999999998</v>
      </c>
      <c r="L8" s="263">
        <v>4662.3720000000003</v>
      </c>
      <c r="M8" s="263">
        <v>4915.8530000000001</v>
      </c>
      <c r="N8" s="263">
        <v>5216.9646389999998</v>
      </c>
      <c r="O8" s="249"/>
      <c r="P8" s="250"/>
      <c r="Q8" s="251"/>
      <c r="R8" s="251"/>
      <c r="S8" s="251"/>
      <c r="T8" s="251"/>
      <c r="U8" s="251"/>
      <c r="V8" s="251"/>
      <c r="W8" s="252"/>
      <c r="X8" s="251"/>
      <c r="Y8" s="253"/>
      <c r="Z8" s="51"/>
      <c r="AM8" s="251"/>
      <c r="AN8" s="255"/>
      <c r="AO8" s="269"/>
      <c r="AP8" s="269"/>
      <c r="AQ8" s="269"/>
      <c r="AR8" s="269"/>
      <c r="AS8" s="269"/>
      <c r="AT8" s="269"/>
      <c r="AU8" s="269"/>
      <c r="AV8" s="269"/>
    </row>
    <row r="9" spans="1:48" ht="15.75" thickBot="1" x14ac:dyDescent="0.3">
      <c r="A9" s="262" t="s">
        <v>217</v>
      </c>
      <c r="B9" s="262" t="s">
        <v>218</v>
      </c>
      <c r="C9" s="262" t="s">
        <v>7</v>
      </c>
      <c r="D9" s="263">
        <v>92.088999999999999</v>
      </c>
      <c r="E9" s="263">
        <v>104.976</v>
      </c>
      <c r="F9" s="263">
        <v>108.194</v>
      </c>
      <c r="G9" s="263">
        <v>132.39500000000001</v>
      </c>
      <c r="H9" s="263">
        <v>146.62899999999999</v>
      </c>
      <c r="I9" s="263">
        <v>137.27000000000001</v>
      </c>
      <c r="J9" s="263">
        <v>73.768000000000001</v>
      </c>
      <c r="K9" s="263">
        <v>1.1850000000000001</v>
      </c>
      <c r="L9" s="263">
        <v>0.245</v>
      </c>
      <c r="M9" s="263">
        <v>0.159</v>
      </c>
      <c r="N9" s="263">
        <v>9.0842179999999995E-2</v>
      </c>
      <c r="O9" s="249"/>
      <c r="P9" s="250"/>
      <c r="Q9" s="251"/>
      <c r="R9" s="251"/>
      <c r="S9" s="251"/>
      <c r="T9" s="251"/>
      <c r="U9" s="251"/>
      <c r="V9" s="251"/>
      <c r="W9" s="252"/>
      <c r="X9" s="268"/>
      <c r="Y9" s="253"/>
      <c r="Z9" s="51"/>
      <c r="AM9" s="268"/>
      <c r="AN9" s="255"/>
      <c r="AO9" s="255"/>
      <c r="AP9" s="255"/>
      <c r="AQ9" s="255"/>
      <c r="AR9" s="255"/>
      <c r="AS9" s="255"/>
      <c r="AT9" s="255"/>
      <c r="AU9" s="255"/>
      <c r="AV9" s="255"/>
    </row>
    <row r="10" spans="1:48" ht="15.75" thickBot="1" x14ac:dyDescent="0.3">
      <c r="A10" s="262" t="s">
        <v>217</v>
      </c>
      <c r="B10" s="262" t="s">
        <v>219</v>
      </c>
      <c r="C10" s="262" t="s">
        <v>82</v>
      </c>
      <c r="D10" s="263">
        <v>1299.039</v>
      </c>
      <c r="E10" s="263">
        <v>1353.3910000000001</v>
      </c>
      <c r="F10" s="263">
        <v>1335.5840000000001</v>
      </c>
      <c r="G10" s="263">
        <v>1337.865</v>
      </c>
      <c r="H10" s="263">
        <v>1343.1980000000001</v>
      </c>
      <c r="I10" s="263">
        <v>1349.84</v>
      </c>
      <c r="J10" s="263">
        <v>1369.759</v>
      </c>
      <c r="K10" s="263">
        <v>1422.098</v>
      </c>
      <c r="L10" s="263">
        <v>1437.09</v>
      </c>
      <c r="M10" s="263">
        <v>1466.597</v>
      </c>
      <c r="N10" s="263">
        <v>1510.413</v>
      </c>
      <c r="O10" s="249"/>
      <c r="P10" s="250"/>
      <c r="Q10" s="251"/>
      <c r="R10" s="251"/>
      <c r="S10" s="251"/>
      <c r="T10" s="251"/>
      <c r="U10" s="251"/>
      <c r="V10" s="251"/>
      <c r="W10" s="252"/>
      <c r="X10" s="251"/>
      <c r="Y10" s="253"/>
      <c r="Z10" s="51"/>
      <c r="AM10" s="251"/>
      <c r="AN10" s="255"/>
      <c r="AO10" s="255"/>
      <c r="AP10" s="255"/>
      <c r="AQ10" s="255"/>
      <c r="AR10" s="255"/>
      <c r="AS10" s="255"/>
      <c r="AT10" s="255"/>
      <c r="AU10" s="255"/>
      <c r="AV10" s="255"/>
    </row>
    <row r="11" spans="1:48" ht="15.75" thickBot="1" x14ac:dyDescent="0.3">
      <c r="A11" s="262" t="s">
        <v>217</v>
      </c>
      <c r="B11" s="262" t="s">
        <v>219</v>
      </c>
      <c r="C11" s="262" t="s">
        <v>202</v>
      </c>
      <c r="D11" s="263">
        <v>8.0359999999999996</v>
      </c>
      <c r="E11" s="263">
        <v>8.2070000000000007</v>
      </c>
      <c r="F11" s="263">
        <v>7.7779999999999996</v>
      </c>
      <c r="G11" s="263">
        <v>7.9770000000000003</v>
      </c>
      <c r="H11" s="263">
        <v>7.8271940000000004</v>
      </c>
      <c r="I11" s="263">
        <v>7.7750000000000004</v>
      </c>
      <c r="J11" s="263">
        <v>8.0679999999999996</v>
      </c>
      <c r="K11" s="263">
        <v>8.2479999999999993</v>
      </c>
      <c r="L11" s="263">
        <v>8.5939999999999994</v>
      </c>
      <c r="M11" s="263">
        <v>9.3710000000000004</v>
      </c>
      <c r="N11" s="263">
        <v>9.8864055000000004</v>
      </c>
      <c r="O11" s="249"/>
      <c r="P11" s="250"/>
      <c r="Q11" s="251"/>
      <c r="R11" s="251"/>
      <c r="S11" s="251"/>
      <c r="T11" s="251"/>
      <c r="U11" s="251"/>
      <c r="V11" s="251"/>
      <c r="W11" s="252"/>
      <c r="X11" s="251"/>
      <c r="Y11" s="253"/>
      <c r="Z11" s="51"/>
      <c r="AM11" s="251"/>
      <c r="AN11" s="255"/>
      <c r="AO11" s="255"/>
      <c r="AP11" s="255"/>
      <c r="AQ11" s="255"/>
      <c r="AR11" s="255"/>
      <c r="AS11" s="255"/>
      <c r="AT11" s="255"/>
      <c r="AU11" s="255"/>
      <c r="AV11" s="255"/>
    </row>
    <row r="12" spans="1:48" ht="15.75" thickBot="1" x14ac:dyDescent="0.3">
      <c r="A12" s="264" t="s">
        <v>217</v>
      </c>
      <c r="B12" s="264"/>
      <c r="C12" s="264" t="s">
        <v>81</v>
      </c>
      <c r="D12" s="265">
        <v>4534.87</v>
      </c>
      <c r="E12" s="265">
        <v>4853.1960000000008</v>
      </c>
      <c r="F12" s="265">
        <v>4921.3510000000006</v>
      </c>
      <c r="G12" s="265">
        <v>5120.4189999999999</v>
      </c>
      <c r="H12" s="265">
        <v>5320.2041940000008</v>
      </c>
      <c r="I12" s="265">
        <v>5498.4350000000004</v>
      </c>
      <c r="J12" s="265">
        <v>5641.0990000000002</v>
      </c>
      <c r="K12" s="265">
        <v>5907.2779999999993</v>
      </c>
      <c r="L12" s="265">
        <v>6108.3110000000006</v>
      </c>
      <c r="M12" s="265">
        <v>6391.9829999999993</v>
      </c>
      <c r="N12" s="265">
        <v>6737.3563716800008</v>
      </c>
      <c r="O12" s="266"/>
      <c r="P12" s="259"/>
      <c r="Q12" s="260"/>
      <c r="R12" s="260"/>
      <c r="S12" s="260"/>
      <c r="T12" s="260"/>
      <c r="U12" s="260"/>
      <c r="V12" s="260"/>
      <c r="W12" s="267"/>
      <c r="X12" s="260"/>
      <c r="Y12" s="253"/>
      <c r="Z12" s="51"/>
      <c r="AM12" s="260"/>
      <c r="AN12" s="255"/>
      <c r="AO12" s="255"/>
      <c r="AP12" s="255"/>
      <c r="AQ12" s="255"/>
      <c r="AR12" s="255"/>
      <c r="AS12" s="255"/>
      <c r="AT12" s="255"/>
      <c r="AU12" s="255"/>
      <c r="AV12" s="255"/>
    </row>
    <row r="13" spans="1:48" ht="15" thickBot="1" x14ac:dyDescent="0.35">
      <c r="A13" s="270" t="s">
        <v>217</v>
      </c>
      <c r="B13" s="270"/>
      <c r="C13" s="270" t="s">
        <v>220</v>
      </c>
      <c r="D13" s="271">
        <v>5507.6350000000002</v>
      </c>
      <c r="E13" s="271">
        <v>5853.7420000000011</v>
      </c>
      <c r="F13" s="271">
        <v>5898.6440000000002</v>
      </c>
      <c r="G13" s="271">
        <v>6092.1880000000001</v>
      </c>
      <c r="H13" s="271">
        <v>6283.4151940000011</v>
      </c>
      <c r="I13" s="271">
        <v>6450.8920000000007</v>
      </c>
      <c r="J13" s="271">
        <v>6595.51</v>
      </c>
      <c r="K13" s="271">
        <v>6879.4839999999995</v>
      </c>
      <c r="L13" s="271">
        <v>7090.4490000000005</v>
      </c>
      <c r="M13" s="271">
        <v>7386.722999999999</v>
      </c>
      <c r="N13" s="271">
        <v>7757.6069226800009</v>
      </c>
      <c r="O13" s="266"/>
      <c r="P13" s="259"/>
      <c r="Q13" s="260"/>
      <c r="R13" s="260"/>
      <c r="S13" s="260"/>
      <c r="T13" s="260"/>
      <c r="U13" s="260"/>
      <c r="V13" s="260"/>
      <c r="W13" s="267"/>
      <c r="X13" s="260"/>
      <c r="Y13" s="253"/>
      <c r="Z13" s="51"/>
      <c r="AM13" s="260"/>
      <c r="AN13" s="255"/>
      <c r="AO13" s="255"/>
      <c r="AP13" s="255"/>
      <c r="AQ13" s="255"/>
      <c r="AR13" s="255"/>
      <c r="AS13" s="255"/>
      <c r="AT13" s="255"/>
      <c r="AU13" s="255"/>
      <c r="AV13" s="255"/>
    </row>
    <row r="14" spans="1:48" ht="15.75" thickBot="1" x14ac:dyDescent="0.3">
      <c r="A14" s="272" t="s">
        <v>221</v>
      </c>
      <c r="B14" s="272" t="s">
        <v>222</v>
      </c>
      <c r="C14" s="272" t="s">
        <v>85</v>
      </c>
      <c r="D14" s="273">
        <v>184.477</v>
      </c>
      <c r="E14" s="273">
        <v>295.75845199999998</v>
      </c>
      <c r="F14" s="273">
        <v>259.160144</v>
      </c>
      <c r="G14" s="273">
        <v>219.12026599999999</v>
      </c>
      <c r="H14" s="273">
        <v>176.49100000000001</v>
      </c>
      <c r="I14" s="273">
        <v>104.539</v>
      </c>
      <c r="J14" s="273">
        <v>81.718000000000004</v>
      </c>
      <c r="K14" s="273">
        <v>91.728999999999999</v>
      </c>
      <c r="L14" s="273">
        <v>89.018000000000001</v>
      </c>
      <c r="M14" s="273">
        <v>97.218000000000004</v>
      </c>
      <c r="N14" s="273">
        <v>111.8182857</v>
      </c>
      <c r="O14" s="249"/>
      <c r="P14" s="250"/>
      <c r="Q14" s="251"/>
      <c r="R14" s="251"/>
      <c r="S14" s="251"/>
      <c r="T14" s="251"/>
      <c r="U14" s="251"/>
      <c r="V14" s="251"/>
      <c r="W14" s="252"/>
      <c r="X14" s="251"/>
      <c r="Y14" s="253"/>
      <c r="Z14" s="51"/>
      <c r="AM14" s="251"/>
      <c r="AN14" s="255"/>
      <c r="AO14" s="255"/>
      <c r="AP14" s="255"/>
      <c r="AQ14" s="255"/>
      <c r="AR14" s="255"/>
      <c r="AS14" s="255"/>
      <c r="AT14" s="255"/>
      <c r="AU14" s="255"/>
      <c r="AV14" s="255"/>
    </row>
    <row r="15" spans="1:48" ht="15.75" thickBot="1" x14ac:dyDescent="0.3">
      <c r="A15" s="272" t="s">
        <v>221</v>
      </c>
      <c r="B15" s="272" t="s">
        <v>222</v>
      </c>
      <c r="C15" s="272" t="s">
        <v>188</v>
      </c>
      <c r="D15" s="274">
        <v>4.9630000000000001</v>
      </c>
      <c r="E15" s="274">
        <v>7.3390000000000004</v>
      </c>
      <c r="F15" s="274">
        <v>6.6189999999999998</v>
      </c>
      <c r="G15" s="274">
        <v>5.5449999999999999</v>
      </c>
      <c r="H15" s="274">
        <v>3.8</v>
      </c>
      <c r="I15" s="274">
        <v>3.7759999999999998</v>
      </c>
      <c r="J15" s="274">
        <v>3.629</v>
      </c>
      <c r="K15" s="274">
        <v>3.851</v>
      </c>
      <c r="L15" s="274">
        <v>3.9870000000000001</v>
      </c>
      <c r="M15" s="274">
        <v>4.907</v>
      </c>
      <c r="N15" s="274">
        <v>6.3566978599999997</v>
      </c>
      <c r="O15" s="249"/>
      <c r="P15" s="275"/>
      <c r="Q15" s="254"/>
      <c r="R15" s="254"/>
      <c r="S15" s="254"/>
      <c r="T15" s="254"/>
      <c r="U15" s="254"/>
      <c r="V15" s="254"/>
      <c r="W15" s="276"/>
      <c r="X15" s="254"/>
      <c r="Y15" s="253"/>
      <c r="Z15" s="51"/>
      <c r="AM15" s="254"/>
      <c r="AN15" s="255"/>
      <c r="AO15" s="255"/>
      <c r="AP15" s="255"/>
      <c r="AQ15" s="255"/>
      <c r="AR15" s="255"/>
      <c r="AS15" s="255"/>
      <c r="AT15" s="255"/>
      <c r="AU15" s="255"/>
      <c r="AV15" s="255"/>
    </row>
    <row r="16" spans="1:48" ht="15.75" thickBot="1" x14ac:dyDescent="0.3">
      <c r="A16" s="272" t="s">
        <v>221</v>
      </c>
      <c r="B16" s="272" t="s">
        <v>222</v>
      </c>
      <c r="C16" s="272" t="s">
        <v>87</v>
      </c>
      <c r="D16" s="273">
        <v>6.6310000000000002</v>
      </c>
      <c r="E16" s="273">
        <v>6.0439999999999996</v>
      </c>
      <c r="F16" s="273">
        <v>5.0199999999999996</v>
      </c>
      <c r="G16" s="273">
        <v>4.2110000000000003</v>
      </c>
      <c r="H16" s="273">
        <v>3.5459999999999998</v>
      </c>
      <c r="I16" s="273">
        <v>2.8759999999999999</v>
      </c>
      <c r="J16" s="273">
        <v>2.504</v>
      </c>
      <c r="K16" s="273">
        <v>2.1320000000000001</v>
      </c>
      <c r="L16" s="273">
        <v>1.736</v>
      </c>
      <c r="M16" s="273">
        <v>1.4339999999999999</v>
      </c>
      <c r="N16" s="273">
        <v>1.1916170500000001</v>
      </c>
      <c r="O16" s="249"/>
      <c r="P16" s="250"/>
      <c r="Q16" s="251"/>
      <c r="R16" s="251"/>
      <c r="S16" s="251"/>
      <c r="T16" s="251"/>
      <c r="U16" s="251"/>
      <c r="V16" s="251"/>
      <c r="W16" s="252"/>
      <c r="X16" s="251"/>
      <c r="Y16" s="253"/>
      <c r="Z16" s="51"/>
      <c r="AM16" s="251"/>
      <c r="AN16" s="255"/>
      <c r="AO16" s="255"/>
      <c r="AP16" s="255"/>
      <c r="AQ16" s="255"/>
      <c r="AR16" s="255"/>
      <c r="AS16" s="255"/>
      <c r="AT16" s="255"/>
      <c r="AU16" s="255"/>
      <c r="AV16" s="255"/>
    </row>
    <row r="17" spans="1:48" ht="15.75" thickBot="1" x14ac:dyDescent="0.3">
      <c r="A17" s="272" t="s">
        <v>221</v>
      </c>
      <c r="B17" s="272" t="s">
        <v>222</v>
      </c>
      <c r="C17" s="272" t="s">
        <v>15</v>
      </c>
      <c r="D17" s="273">
        <v>84.881</v>
      </c>
      <c r="E17" s="273">
        <v>93.296999999999997</v>
      </c>
      <c r="F17" s="273">
        <v>110.931</v>
      </c>
      <c r="G17" s="273">
        <v>113.724</v>
      </c>
      <c r="H17" s="273">
        <v>108.17</v>
      </c>
      <c r="I17" s="273">
        <v>99.177999999999997</v>
      </c>
      <c r="J17" s="273">
        <v>93.632000000000005</v>
      </c>
      <c r="K17" s="273">
        <v>88.486999999999995</v>
      </c>
      <c r="L17" s="273">
        <v>78.831000000000003</v>
      </c>
      <c r="M17" s="273">
        <v>78.182000000000002</v>
      </c>
      <c r="N17" s="273">
        <v>73.819370460000002</v>
      </c>
      <c r="O17" s="249"/>
      <c r="P17" s="250"/>
      <c r="Q17" s="251"/>
      <c r="R17" s="251"/>
      <c r="S17" s="251"/>
      <c r="T17" s="251"/>
      <c r="U17" s="251"/>
      <c r="V17" s="251"/>
      <c r="W17" s="252"/>
      <c r="X17" s="251"/>
      <c r="Y17" s="253"/>
      <c r="Z17" s="51"/>
      <c r="AM17" s="251"/>
      <c r="AN17" s="255"/>
      <c r="AO17" s="255"/>
      <c r="AP17" s="255"/>
      <c r="AQ17" s="255"/>
      <c r="AR17" s="255"/>
      <c r="AS17" s="255"/>
      <c r="AT17" s="255"/>
      <c r="AU17" s="255"/>
      <c r="AV17" s="255"/>
    </row>
    <row r="18" spans="1:48" ht="15.75" thickBot="1" x14ac:dyDescent="0.3">
      <c r="A18" s="272" t="s">
        <v>221</v>
      </c>
      <c r="B18" s="272" t="s">
        <v>223</v>
      </c>
      <c r="C18" s="272" t="s">
        <v>88</v>
      </c>
      <c r="D18" s="273">
        <v>1158.8510000000001</v>
      </c>
      <c r="E18" s="273">
        <v>2004.556</v>
      </c>
      <c r="F18" s="273">
        <v>2809.3809999999999</v>
      </c>
      <c r="G18" s="273">
        <v>2974.9870000000001</v>
      </c>
      <c r="H18" s="273">
        <v>3054.741</v>
      </c>
      <c r="I18" s="273">
        <v>3108.9740000000002</v>
      </c>
      <c r="J18" s="273">
        <v>2923.2910000000002</v>
      </c>
      <c r="K18" s="273">
        <v>2742.5050000000001</v>
      </c>
      <c r="L18" s="273">
        <v>2452.3319999999999</v>
      </c>
      <c r="M18" s="273">
        <v>2103.451</v>
      </c>
      <c r="N18" s="273">
        <v>1840.749828</v>
      </c>
      <c r="O18" s="249"/>
      <c r="P18" s="250"/>
      <c r="Q18" s="251"/>
      <c r="R18" s="251"/>
      <c r="S18" s="251"/>
      <c r="T18" s="251"/>
      <c r="U18" s="251"/>
      <c r="V18" s="251"/>
      <c r="W18" s="252"/>
      <c r="X18" s="251"/>
      <c r="Y18" s="253"/>
      <c r="Z18" s="51"/>
      <c r="AM18" s="251"/>
      <c r="AN18" s="255"/>
      <c r="AO18" s="255"/>
      <c r="AP18" s="255"/>
      <c r="AQ18" s="255"/>
      <c r="AR18" s="255"/>
      <c r="AS18" s="255"/>
      <c r="AT18" s="255"/>
      <c r="AU18" s="255"/>
      <c r="AV18" s="255"/>
    </row>
    <row r="19" spans="1:48" ht="15.75" thickBot="1" x14ac:dyDescent="0.3">
      <c r="A19" s="272" t="s">
        <v>221</v>
      </c>
      <c r="B19" s="272" t="s">
        <v>224</v>
      </c>
      <c r="C19" s="272" t="s">
        <v>20</v>
      </c>
      <c r="D19" s="273">
        <v>1067.1579999999999</v>
      </c>
      <c r="E19" s="273">
        <v>1121.3440000000001</v>
      </c>
      <c r="F19" s="273">
        <v>1110.328</v>
      </c>
      <c r="G19" s="273">
        <v>1088.8969999999999</v>
      </c>
      <c r="H19" s="273">
        <v>1057.7529999999999</v>
      </c>
      <c r="I19" s="273">
        <v>977.96</v>
      </c>
      <c r="J19" s="273">
        <v>867.30700000000002</v>
      </c>
      <c r="K19" s="273">
        <v>670.56399999999996</v>
      </c>
      <c r="L19" s="273">
        <v>500.69900000000001</v>
      </c>
      <c r="M19" s="273">
        <v>497.64699999999999</v>
      </c>
      <c r="N19" s="273">
        <v>511.08767</v>
      </c>
      <c r="O19" s="249"/>
      <c r="P19" s="250"/>
      <c r="Q19" s="251"/>
      <c r="R19" s="251"/>
      <c r="S19" s="251"/>
      <c r="T19" s="251"/>
      <c r="U19" s="251"/>
      <c r="V19" s="251"/>
      <c r="W19" s="252"/>
      <c r="X19" s="251"/>
      <c r="Y19" s="253"/>
      <c r="Z19" s="51"/>
      <c r="AM19" s="251"/>
      <c r="AN19" s="255"/>
      <c r="AO19" s="255"/>
      <c r="AP19" s="255"/>
      <c r="AQ19" s="255"/>
      <c r="AR19" s="255"/>
      <c r="AS19" s="255"/>
      <c r="AT19" s="255"/>
      <c r="AU19" s="255"/>
      <c r="AV19" s="255"/>
    </row>
    <row r="20" spans="1:48" ht="15.75" thickBot="1" x14ac:dyDescent="0.3">
      <c r="A20" s="272" t="s">
        <v>221</v>
      </c>
      <c r="B20" s="272" t="s">
        <v>222</v>
      </c>
      <c r="C20" s="272" t="s">
        <v>225</v>
      </c>
      <c r="D20" s="274">
        <v>82.254000000000005</v>
      </c>
      <c r="E20" s="274">
        <v>75.209999999999994</v>
      </c>
      <c r="F20" s="274">
        <v>69.42</v>
      </c>
      <c r="G20" s="274">
        <v>62.593000000000004</v>
      </c>
      <c r="H20" s="274">
        <v>52.704999999999998</v>
      </c>
      <c r="I20" s="274">
        <v>35.673999999999999</v>
      </c>
      <c r="J20" s="274">
        <v>30.09</v>
      </c>
      <c r="K20" s="274">
        <v>30.986999999999998</v>
      </c>
      <c r="L20" s="274">
        <v>32.186</v>
      </c>
      <c r="M20" s="274">
        <v>38.082999999999998</v>
      </c>
      <c r="N20" s="274">
        <v>42.304890569999998</v>
      </c>
      <c r="O20" s="249"/>
      <c r="P20" s="275"/>
      <c r="Q20" s="254"/>
      <c r="R20" s="254"/>
      <c r="S20" s="254"/>
      <c r="T20" s="254"/>
      <c r="U20" s="254"/>
      <c r="V20" s="254"/>
      <c r="W20" s="276"/>
      <c r="X20" s="254"/>
      <c r="Y20" s="253"/>
      <c r="Z20" s="51"/>
      <c r="AM20" s="254"/>
      <c r="AN20" s="255"/>
      <c r="AO20" s="255"/>
      <c r="AP20" s="255"/>
      <c r="AQ20" s="255"/>
      <c r="AR20" s="255"/>
      <c r="AS20" s="255"/>
      <c r="AT20" s="255"/>
      <c r="AU20" s="255"/>
      <c r="AV20" s="255"/>
    </row>
    <row r="21" spans="1:48" ht="15.75" thickBot="1" x14ac:dyDescent="0.3">
      <c r="A21" s="272" t="s">
        <v>221</v>
      </c>
      <c r="B21" s="272" t="s">
        <v>222</v>
      </c>
      <c r="C21" s="272" t="s">
        <v>226</v>
      </c>
      <c r="D21" s="274">
        <v>0</v>
      </c>
      <c r="E21" s="274">
        <v>0.60499999999999998</v>
      </c>
      <c r="F21" s="274">
        <v>1.0449999999999999</v>
      </c>
      <c r="G21" s="274">
        <v>5.9999999999999995E-4</v>
      </c>
      <c r="H21" s="274">
        <v>0.71399999999999997</v>
      </c>
      <c r="I21" s="274">
        <v>1.224</v>
      </c>
      <c r="J21" s="274">
        <v>2.0720000000000001</v>
      </c>
      <c r="K21" s="274">
        <v>0.47899999999999998</v>
      </c>
      <c r="L21" s="274">
        <v>1.6819999999999999</v>
      </c>
      <c r="M21" s="274">
        <v>0.84299999999999997</v>
      </c>
      <c r="N21" s="274">
        <v>0.72022688000000001</v>
      </c>
      <c r="O21" s="249"/>
      <c r="P21" s="275"/>
      <c r="Q21" s="254"/>
      <c r="R21" s="254"/>
      <c r="S21" s="254"/>
      <c r="T21" s="254"/>
      <c r="U21" s="254"/>
      <c r="V21" s="254"/>
      <c r="W21" s="276"/>
      <c r="X21" s="254"/>
      <c r="Y21" s="253"/>
      <c r="Z21" s="51"/>
      <c r="AM21" s="254"/>
      <c r="AN21" s="255"/>
      <c r="AO21" s="255"/>
      <c r="AP21" s="255"/>
      <c r="AQ21" s="255"/>
      <c r="AR21" s="255"/>
      <c r="AS21" s="255"/>
      <c r="AT21" s="255"/>
      <c r="AU21" s="255"/>
      <c r="AV21" s="255"/>
    </row>
    <row r="22" spans="1:48" ht="15.75" thickBot="1" x14ac:dyDescent="0.3">
      <c r="A22" s="272" t="s">
        <v>221</v>
      </c>
      <c r="B22" s="272" t="s">
        <v>222</v>
      </c>
      <c r="C22" s="272" t="s">
        <v>227</v>
      </c>
      <c r="D22" s="274">
        <v>14.286</v>
      </c>
      <c r="E22" s="274">
        <v>14.214</v>
      </c>
      <c r="F22" s="274">
        <v>13.391</v>
      </c>
      <c r="G22" s="274">
        <v>12.766</v>
      </c>
      <c r="H22" s="274">
        <v>11.247999999999999</v>
      </c>
      <c r="I22" s="274">
        <v>9.5259999999999998</v>
      </c>
      <c r="J22" s="274">
        <v>8.125</v>
      </c>
      <c r="K22" s="274">
        <v>7.3789999999999996</v>
      </c>
      <c r="L22" s="274">
        <v>6.694</v>
      </c>
      <c r="M22" s="274">
        <v>5.7910000000000004</v>
      </c>
      <c r="N22" s="274">
        <v>7.6546700999999997</v>
      </c>
      <c r="O22" s="249"/>
      <c r="P22" s="250"/>
      <c r="Q22" s="251"/>
      <c r="R22" s="251"/>
      <c r="S22" s="251"/>
      <c r="T22" s="251"/>
      <c r="U22" s="251"/>
      <c r="V22" s="251"/>
      <c r="W22" s="252"/>
      <c r="X22" s="251"/>
      <c r="Y22" s="253"/>
      <c r="Z22" s="51"/>
      <c r="AM22" s="251"/>
      <c r="AN22" s="255"/>
      <c r="AO22" s="255"/>
      <c r="AP22" s="255"/>
      <c r="AQ22" s="255"/>
      <c r="AR22" s="255"/>
      <c r="AS22" s="255"/>
      <c r="AT22" s="255"/>
      <c r="AU22" s="255"/>
      <c r="AV22" s="255"/>
    </row>
    <row r="23" spans="1:48" ht="15.75" thickBot="1" x14ac:dyDescent="0.3">
      <c r="A23" s="272" t="s">
        <v>221</v>
      </c>
      <c r="B23" s="272" t="s">
        <v>223</v>
      </c>
      <c r="C23" s="272" t="s">
        <v>89</v>
      </c>
      <c r="D23" s="273">
        <v>117.666</v>
      </c>
      <c r="E23" s="273">
        <v>96.605999999999995</v>
      </c>
      <c r="F23" s="273">
        <v>77.849999999999994</v>
      </c>
      <c r="G23" s="273">
        <v>59.942</v>
      </c>
      <c r="H23" s="273">
        <v>46.091000000000001</v>
      </c>
      <c r="I23" s="273">
        <v>34.555</v>
      </c>
      <c r="J23" s="273">
        <v>24.318999999999999</v>
      </c>
      <c r="K23" s="273">
        <v>16.268000000000001</v>
      </c>
      <c r="L23" s="273">
        <v>8.6069999999999993</v>
      </c>
      <c r="M23" s="273">
        <v>3.6080000000000001</v>
      </c>
      <c r="N23" s="273">
        <v>0.50640196999999998</v>
      </c>
      <c r="O23" s="249"/>
      <c r="P23" s="250"/>
      <c r="Q23" s="268"/>
      <c r="R23" s="268"/>
      <c r="S23" s="268"/>
      <c r="T23" s="268"/>
      <c r="U23" s="268"/>
      <c r="V23" s="268"/>
      <c r="W23" s="252"/>
      <c r="X23" s="268"/>
      <c r="Y23" s="253"/>
      <c r="Z23" s="51"/>
      <c r="AM23" s="268"/>
      <c r="AN23" s="255"/>
      <c r="AO23" s="255"/>
      <c r="AP23" s="255"/>
      <c r="AQ23" s="255"/>
      <c r="AR23" s="255"/>
      <c r="AS23" s="255"/>
      <c r="AT23" s="255"/>
      <c r="AU23" s="255"/>
      <c r="AV23" s="255"/>
    </row>
    <row r="24" spans="1:48" ht="15.75" thickBot="1" x14ac:dyDescent="0.3">
      <c r="A24" s="272" t="s">
        <v>221</v>
      </c>
      <c r="B24" s="272" t="s">
        <v>228</v>
      </c>
      <c r="C24" s="272" t="s">
        <v>165</v>
      </c>
      <c r="D24" s="273">
        <v>7.0000000000000001E-3</v>
      </c>
      <c r="E24" s="273">
        <v>6.0000000000000001E-3</v>
      </c>
      <c r="F24" s="273">
        <v>0</v>
      </c>
      <c r="G24" s="273">
        <v>0</v>
      </c>
      <c r="H24" s="273">
        <v>0</v>
      </c>
      <c r="I24" s="273">
        <v>0</v>
      </c>
      <c r="J24" s="273">
        <v>0</v>
      </c>
      <c r="K24" s="273">
        <v>0</v>
      </c>
      <c r="L24" s="273">
        <v>0</v>
      </c>
      <c r="M24" s="273">
        <v>0</v>
      </c>
      <c r="N24" s="273">
        <v>0</v>
      </c>
      <c r="O24" s="249"/>
      <c r="P24" s="250"/>
      <c r="Q24" s="251"/>
      <c r="R24" s="251"/>
      <c r="S24" s="251"/>
      <c r="T24" s="251"/>
      <c r="U24" s="251"/>
      <c r="V24" s="251"/>
      <c r="W24" s="252"/>
      <c r="X24" s="251"/>
      <c r="Y24" s="253"/>
      <c r="Z24" s="51"/>
      <c r="AM24" s="251"/>
      <c r="AN24" s="255"/>
      <c r="AO24" s="255"/>
      <c r="AP24" s="255"/>
      <c r="AQ24" s="255"/>
      <c r="AR24" s="255"/>
      <c r="AS24" s="255"/>
      <c r="AT24" s="255"/>
      <c r="AU24" s="255"/>
      <c r="AV24" s="255"/>
    </row>
    <row r="25" spans="1:48" ht="15.75" thickBot="1" x14ac:dyDescent="0.3">
      <c r="A25" s="272" t="s">
        <v>221</v>
      </c>
      <c r="B25" s="272" t="s">
        <v>219</v>
      </c>
      <c r="C25" s="272" t="s">
        <v>203</v>
      </c>
      <c r="D25" s="273">
        <v>21.181000000000001</v>
      </c>
      <c r="E25" s="273">
        <v>24.262053999999999</v>
      </c>
      <c r="F25" s="273">
        <v>19.251999999999999</v>
      </c>
      <c r="G25" s="273">
        <v>18.172999999999998</v>
      </c>
      <c r="H25" s="273">
        <v>17.670000000000002</v>
      </c>
      <c r="I25" s="273">
        <v>16.734999999999999</v>
      </c>
      <c r="J25" s="273">
        <v>16.463999999999999</v>
      </c>
      <c r="K25" s="273">
        <v>15.865</v>
      </c>
      <c r="L25" s="273">
        <v>14.557</v>
      </c>
      <c r="M25" s="273">
        <v>14.226000000000001</v>
      </c>
      <c r="N25" s="273">
        <v>14.258698320000001</v>
      </c>
      <c r="O25" s="266"/>
      <c r="P25" s="259"/>
      <c r="Q25" s="260"/>
      <c r="R25" s="260"/>
      <c r="S25" s="260"/>
      <c r="T25" s="260"/>
      <c r="U25" s="260"/>
      <c r="V25" s="260"/>
      <c r="W25" s="267"/>
      <c r="X25" s="260"/>
      <c r="Y25" s="253"/>
      <c r="Z25" s="51"/>
      <c r="AM25" s="260"/>
      <c r="AN25" s="255"/>
      <c r="AO25" s="255"/>
      <c r="AP25" s="255"/>
      <c r="AQ25" s="255"/>
      <c r="AR25" s="255"/>
      <c r="AS25" s="255"/>
      <c r="AT25" s="255"/>
      <c r="AU25" s="255"/>
      <c r="AV25" s="255"/>
    </row>
    <row r="26" spans="1:48" ht="15.75" thickBot="1" x14ac:dyDescent="0.3">
      <c r="A26" s="277" t="s">
        <v>221</v>
      </c>
      <c r="B26" s="277"/>
      <c r="C26" s="277" t="s">
        <v>204</v>
      </c>
      <c r="D26" s="278">
        <v>2742.3550000000005</v>
      </c>
      <c r="E26" s="278">
        <v>3739.2415059999998</v>
      </c>
      <c r="F26" s="278">
        <v>4482.3971440000005</v>
      </c>
      <c r="G26" s="278">
        <v>4559.958865999999</v>
      </c>
      <c r="H26" s="278">
        <v>4532.9290000000001</v>
      </c>
      <c r="I26" s="278">
        <v>4395.0169999999998</v>
      </c>
      <c r="J26" s="278">
        <v>4053.1510000000003</v>
      </c>
      <c r="K26" s="278">
        <v>3670.2459999999996</v>
      </c>
      <c r="L26" s="278">
        <v>3190.3289999999997</v>
      </c>
      <c r="M26" s="278">
        <v>2845.3900000000003</v>
      </c>
      <c r="N26" s="278">
        <v>2610.4683569099998</v>
      </c>
      <c r="O26" s="252"/>
      <c r="P26" s="250"/>
      <c r="Q26" s="252"/>
      <c r="R26" s="252"/>
      <c r="S26" s="252"/>
      <c r="T26" s="252"/>
      <c r="U26" s="252"/>
      <c r="V26" s="252"/>
      <c r="W26" s="252"/>
      <c r="X26" s="252"/>
      <c r="Y26" s="253"/>
      <c r="Z26" s="51"/>
      <c r="AM26" s="243"/>
      <c r="AN26" s="255"/>
      <c r="AO26" s="255"/>
      <c r="AP26" s="255"/>
      <c r="AQ26" s="255"/>
      <c r="AR26" s="255"/>
      <c r="AS26" s="255"/>
      <c r="AT26" s="255"/>
      <c r="AU26" s="255"/>
      <c r="AV26" s="255"/>
    </row>
    <row r="27" spans="1:48" ht="15.75" thickBot="1" x14ac:dyDescent="0.3">
      <c r="A27" s="272" t="s">
        <v>221</v>
      </c>
      <c r="B27" s="272" t="s">
        <v>224</v>
      </c>
      <c r="C27" s="272" t="s">
        <v>91</v>
      </c>
      <c r="D27" s="273">
        <v>1.6439999999999999</v>
      </c>
      <c r="E27" s="273">
        <v>1.2470000000000001</v>
      </c>
      <c r="F27" s="273">
        <v>0.89100000000000001</v>
      </c>
      <c r="G27" s="273">
        <v>1.075</v>
      </c>
      <c r="H27" s="273">
        <v>0.46500000000000002</v>
      </c>
      <c r="I27" s="273">
        <v>0.309</v>
      </c>
      <c r="J27" s="273">
        <v>0.16900000000000001</v>
      </c>
      <c r="K27" s="273">
        <v>0.27900000000000003</v>
      </c>
      <c r="L27" s="273">
        <v>0.28799999999999998</v>
      </c>
      <c r="M27" s="273">
        <v>0.27600000000000002</v>
      </c>
      <c r="N27" s="273">
        <v>0.18810105999999999</v>
      </c>
      <c r="O27" s="249"/>
      <c r="P27" s="250"/>
      <c r="Q27" s="251"/>
      <c r="R27" s="251"/>
      <c r="S27" s="251"/>
      <c r="T27" s="251"/>
      <c r="U27" s="251"/>
      <c r="V27" s="251"/>
      <c r="W27" s="252"/>
      <c r="X27" s="251"/>
      <c r="Y27" s="253"/>
      <c r="Z27" s="51"/>
      <c r="AM27" s="251"/>
      <c r="AN27" s="255"/>
      <c r="AO27" s="255"/>
      <c r="AP27" s="255"/>
      <c r="AQ27" s="255"/>
      <c r="AR27" s="255"/>
      <c r="AS27" s="255"/>
      <c r="AT27" s="255"/>
      <c r="AU27" s="255"/>
      <c r="AV27" s="255"/>
    </row>
    <row r="28" spans="1:48" ht="15.75" thickBot="1" x14ac:dyDescent="0.3">
      <c r="A28" s="272" t="s">
        <v>221</v>
      </c>
      <c r="B28" s="272" t="s">
        <v>222</v>
      </c>
      <c r="C28" s="272" t="s">
        <v>14</v>
      </c>
      <c r="D28" s="273">
        <v>104.61799999999999</v>
      </c>
      <c r="E28" s="273">
        <v>100.13</v>
      </c>
      <c r="F28" s="273">
        <v>93.387</v>
      </c>
      <c r="G28" s="273">
        <v>85.828000000000003</v>
      </c>
      <c r="H28" s="273">
        <v>83.564999999999998</v>
      </c>
      <c r="I28" s="273">
        <v>80.400000000000006</v>
      </c>
      <c r="J28" s="273">
        <v>79.105000000000004</v>
      </c>
      <c r="K28" s="273">
        <v>77.435000000000002</v>
      </c>
      <c r="L28" s="273">
        <v>74.313999999999993</v>
      </c>
      <c r="M28" s="273">
        <v>73.290000000000006</v>
      </c>
      <c r="N28" s="273">
        <v>73.056351309999997</v>
      </c>
      <c r="O28" s="249"/>
      <c r="P28" s="250"/>
      <c r="Q28" s="268"/>
      <c r="R28" s="268"/>
      <c r="S28" s="268"/>
      <c r="T28" s="268"/>
      <c r="U28" s="268"/>
      <c r="V28" s="268"/>
      <c r="W28" s="252"/>
      <c r="X28" s="268"/>
      <c r="Y28" s="253"/>
      <c r="Z28" s="51"/>
      <c r="AM28" s="268"/>
      <c r="AN28" s="255"/>
      <c r="AO28" s="255"/>
      <c r="AP28" s="255"/>
      <c r="AQ28" s="255"/>
      <c r="AR28" s="255"/>
      <c r="AS28" s="255"/>
      <c r="AT28" s="255"/>
      <c r="AU28" s="255"/>
      <c r="AV28" s="255"/>
    </row>
    <row r="29" spans="1:48" ht="15.75" thickBot="1" x14ac:dyDescent="0.3">
      <c r="A29" s="272" t="s">
        <v>221</v>
      </c>
      <c r="B29" s="272" t="s">
        <v>224</v>
      </c>
      <c r="C29" s="272" t="s">
        <v>93</v>
      </c>
      <c r="D29" s="273">
        <v>0.57599999999999996</v>
      </c>
      <c r="E29" s="273">
        <v>0.61899999999999999</v>
      </c>
      <c r="F29" s="273">
        <v>0.58799999999999997</v>
      </c>
      <c r="G29" s="273">
        <v>0.64300000000000002</v>
      </c>
      <c r="H29" s="273">
        <v>0.52600000000000002</v>
      </c>
      <c r="I29" s="273">
        <v>0.57799999999999996</v>
      </c>
      <c r="J29" s="273">
        <v>0.53600000000000003</v>
      </c>
      <c r="K29" s="273">
        <v>0.52300000000000002</v>
      </c>
      <c r="L29" s="273">
        <v>0.40799999999999997</v>
      </c>
      <c r="M29" s="273">
        <v>0.46700000000000003</v>
      </c>
      <c r="N29" s="273">
        <v>0.36898702999999999</v>
      </c>
      <c r="O29" s="249"/>
      <c r="P29" s="250"/>
      <c r="Q29" s="251"/>
      <c r="R29" s="251"/>
      <c r="S29" s="251"/>
      <c r="T29" s="251"/>
      <c r="U29" s="251"/>
      <c r="V29" s="251"/>
      <c r="W29" s="252"/>
      <c r="X29" s="251"/>
      <c r="Y29" s="253"/>
      <c r="Z29" s="51"/>
      <c r="AM29" s="251"/>
      <c r="AN29" s="255"/>
      <c r="AO29" s="255"/>
      <c r="AP29" s="255"/>
      <c r="AQ29" s="255"/>
      <c r="AR29" s="255"/>
      <c r="AS29" s="255"/>
      <c r="AT29" s="255"/>
      <c r="AU29" s="255"/>
      <c r="AV29" s="255"/>
    </row>
    <row r="30" spans="1:48" ht="15.75" thickBot="1" x14ac:dyDescent="0.3">
      <c r="A30" s="272" t="s">
        <v>221</v>
      </c>
      <c r="B30" s="272" t="s">
        <v>223</v>
      </c>
      <c r="C30" s="272" t="s">
        <v>19</v>
      </c>
      <c r="D30" s="273">
        <v>928.84400000000005</v>
      </c>
      <c r="E30" s="273">
        <v>1733.816</v>
      </c>
      <c r="F30" s="273">
        <v>1285.4380000000001</v>
      </c>
      <c r="G30" s="273">
        <v>926.9</v>
      </c>
      <c r="H30" s="273">
        <v>736.88099999999997</v>
      </c>
      <c r="I30" s="273">
        <v>560.46</v>
      </c>
      <c r="J30" s="273">
        <v>420.39800000000002</v>
      </c>
      <c r="K30" s="273">
        <v>387.15199999999999</v>
      </c>
      <c r="L30" s="273">
        <v>355.80599999999998</v>
      </c>
      <c r="M30" s="273">
        <v>340.45800000000003</v>
      </c>
      <c r="N30" s="273">
        <v>339.12953299999998</v>
      </c>
      <c r="O30" s="249"/>
      <c r="P30" s="250"/>
      <c r="Q30" s="251"/>
      <c r="R30" s="251"/>
      <c r="S30" s="251"/>
      <c r="T30" s="251"/>
      <c r="U30" s="251"/>
      <c r="V30" s="251"/>
      <c r="W30" s="252"/>
      <c r="X30" s="251"/>
      <c r="Y30" s="253"/>
      <c r="Z30" s="51"/>
      <c r="AM30" s="251"/>
      <c r="AN30" s="255"/>
      <c r="AO30" s="255"/>
      <c r="AP30" s="255"/>
      <c r="AQ30" s="255"/>
      <c r="AR30" s="255"/>
      <c r="AS30" s="255"/>
      <c r="AT30" s="255"/>
      <c r="AU30" s="255"/>
      <c r="AV30" s="255"/>
    </row>
    <row r="31" spans="1:48" ht="15.75" thickBot="1" x14ac:dyDescent="0.3">
      <c r="A31" s="272" t="s">
        <v>221</v>
      </c>
      <c r="B31" s="272" t="s">
        <v>224</v>
      </c>
      <c r="C31" s="272" t="s">
        <v>94</v>
      </c>
      <c r="D31" s="273">
        <v>315.87799999999999</v>
      </c>
      <c r="E31" s="273">
        <v>331.28899999999999</v>
      </c>
      <c r="F31" s="273">
        <v>323.93799999999999</v>
      </c>
      <c r="G31" s="273">
        <v>309.14100000000002</v>
      </c>
      <c r="H31" s="273">
        <v>303.52699999999999</v>
      </c>
      <c r="I31" s="273">
        <v>292.59699999999998</v>
      </c>
      <c r="J31" s="273">
        <v>269.93</v>
      </c>
      <c r="K31" s="273">
        <v>259.791</v>
      </c>
      <c r="L31" s="273">
        <v>255.28399999999999</v>
      </c>
      <c r="M31" s="273">
        <v>256.13099999999997</v>
      </c>
      <c r="N31" s="273">
        <v>265.28097500000001</v>
      </c>
      <c r="O31" s="249"/>
      <c r="P31" s="250"/>
      <c r="Q31" s="268"/>
      <c r="R31" s="268"/>
      <c r="S31" s="268"/>
      <c r="T31" s="268"/>
      <c r="U31" s="268"/>
      <c r="V31" s="268"/>
      <c r="W31" s="252"/>
      <c r="X31" s="251"/>
      <c r="Y31" s="253"/>
      <c r="Z31" s="51"/>
      <c r="AM31" s="251"/>
      <c r="AN31" s="255"/>
      <c r="AO31" s="255"/>
      <c r="AP31" s="255"/>
      <c r="AQ31" s="255"/>
      <c r="AR31" s="255"/>
      <c r="AS31" s="255"/>
      <c r="AT31" s="255"/>
      <c r="AU31" s="255"/>
      <c r="AV31" s="255"/>
    </row>
    <row r="32" spans="1:48" ht="15.75" thickBot="1" x14ac:dyDescent="0.3">
      <c r="A32" s="272" t="s">
        <v>221</v>
      </c>
      <c r="B32" s="272" t="s">
        <v>224</v>
      </c>
      <c r="C32" s="272" t="s">
        <v>164</v>
      </c>
      <c r="D32" s="273">
        <v>0</v>
      </c>
      <c r="E32" s="273">
        <v>0</v>
      </c>
      <c r="F32" s="273">
        <v>0</v>
      </c>
      <c r="G32" s="273">
        <v>0</v>
      </c>
      <c r="H32" s="273">
        <v>0</v>
      </c>
      <c r="I32" s="273">
        <v>0</v>
      </c>
      <c r="J32" s="273">
        <v>0</v>
      </c>
      <c r="K32" s="273">
        <v>0</v>
      </c>
      <c r="L32" s="273">
        <v>2.0049999999999999</v>
      </c>
      <c r="M32" s="273">
        <v>12.038</v>
      </c>
      <c r="N32" s="273">
        <v>11.83520978</v>
      </c>
      <c r="O32" s="249"/>
      <c r="P32" s="250"/>
      <c r="Q32" s="251"/>
      <c r="R32" s="251"/>
      <c r="S32" s="251"/>
      <c r="T32" s="251"/>
      <c r="U32" s="251"/>
      <c r="V32" s="251"/>
      <c r="W32" s="252"/>
      <c r="X32" s="251"/>
      <c r="Y32" s="253"/>
      <c r="Z32" s="51"/>
      <c r="AM32" s="251"/>
      <c r="AN32" s="255"/>
      <c r="AO32" s="255"/>
      <c r="AP32" s="255"/>
      <c r="AQ32" s="255"/>
      <c r="AR32" s="255"/>
      <c r="AS32" s="255"/>
      <c r="AT32" s="255"/>
      <c r="AU32" s="255"/>
      <c r="AV32" s="255"/>
    </row>
    <row r="33" spans="1:48" ht="15.75" thickBot="1" x14ac:dyDescent="0.3">
      <c r="A33" s="279" t="s">
        <v>221</v>
      </c>
      <c r="B33" s="279" t="s">
        <v>223</v>
      </c>
      <c r="C33" s="279" t="s">
        <v>166</v>
      </c>
      <c r="D33" s="273">
        <v>202.26400000000001</v>
      </c>
      <c r="E33" s="273">
        <v>350.398438</v>
      </c>
      <c r="F33" s="273">
        <v>490.30423200000001</v>
      </c>
      <c r="G33" s="273">
        <v>326.90651500000001</v>
      </c>
      <c r="H33" s="273">
        <v>323.41961700000002</v>
      </c>
      <c r="I33" s="273">
        <v>148.14582899999999</v>
      </c>
      <c r="J33" s="273">
        <v>88.213792999999995</v>
      </c>
      <c r="K33" s="273">
        <v>43.218314929999998</v>
      </c>
      <c r="L33" s="273">
        <v>38.383000000000003</v>
      </c>
      <c r="M33" s="273">
        <v>29.264658900000001</v>
      </c>
      <c r="N33" s="273">
        <v>24.18620426</v>
      </c>
      <c r="O33" s="249"/>
      <c r="P33" s="250"/>
      <c r="Q33" s="251"/>
      <c r="R33" s="251"/>
      <c r="S33" s="251"/>
      <c r="T33" s="251"/>
      <c r="U33" s="251"/>
      <c r="V33" s="251"/>
      <c r="W33" s="252"/>
      <c r="X33" s="251"/>
      <c r="Y33" s="253"/>
      <c r="Z33" s="51"/>
      <c r="AM33" s="251"/>
      <c r="AN33" s="255"/>
      <c r="AO33" s="255"/>
      <c r="AP33" s="255"/>
      <c r="AQ33" s="255"/>
      <c r="AR33" s="255"/>
      <c r="AS33" s="255"/>
      <c r="AT33" s="255"/>
      <c r="AU33" s="255"/>
      <c r="AV33" s="255"/>
    </row>
    <row r="34" spans="1:48" ht="15.75" thickBot="1" x14ac:dyDescent="0.3">
      <c r="A34" s="280" t="s">
        <v>221</v>
      </c>
      <c r="B34" s="280" t="s">
        <v>229</v>
      </c>
      <c r="C34" s="280" t="s">
        <v>230</v>
      </c>
      <c r="D34" s="281">
        <v>69.418999999999997</v>
      </c>
      <c r="E34" s="282">
        <v>70.816999999999993</v>
      </c>
      <c r="F34" s="282">
        <v>34.213000000000001</v>
      </c>
      <c r="G34" s="282">
        <v>10.448</v>
      </c>
      <c r="H34" s="282">
        <v>8.9329999999999998</v>
      </c>
      <c r="I34" s="282">
        <v>19.553000000000001</v>
      </c>
      <c r="J34" s="282">
        <v>16.042000000000002</v>
      </c>
      <c r="K34" s="282">
        <v>16.617999999999999</v>
      </c>
      <c r="L34" s="282">
        <v>16.574000000000002</v>
      </c>
      <c r="M34" s="283">
        <v>21.103999999999999</v>
      </c>
      <c r="N34" s="283">
        <v>50.583762010000001</v>
      </c>
      <c r="O34" s="249"/>
      <c r="P34" s="250"/>
      <c r="Q34" s="251"/>
      <c r="R34" s="251"/>
      <c r="S34" s="251"/>
      <c r="T34" s="251"/>
      <c r="U34" s="251"/>
      <c r="V34" s="251"/>
      <c r="W34" s="252"/>
      <c r="X34" s="251"/>
      <c r="Y34" s="253"/>
      <c r="Z34" s="51"/>
      <c r="AM34" s="251"/>
      <c r="AN34" s="255"/>
      <c r="AO34" s="255"/>
      <c r="AP34" s="255"/>
      <c r="AQ34" s="255"/>
      <c r="AR34" s="255"/>
      <c r="AS34" s="255"/>
      <c r="AT34" s="255"/>
      <c r="AU34" s="255"/>
      <c r="AV34" s="255"/>
    </row>
    <row r="35" spans="1:48" ht="15.75" thickBot="1" x14ac:dyDescent="0.3">
      <c r="A35" s="280" t="s">
        <v>221</v>
      </c>
      <c r="B35" s="280" t="s">
        <v>229</v>
      </c>
      <c r="C35" s="280" t="s">
        <v>231</v>
      </c>
      <c r="D35" s="281">
        <v>6.0019999999999998</v>
      </c>
      <c r="E35" s="282">
        <v>7.367</v>
      </c>
      <c r="F35" s="282">
        <v>7.2690000000000001</v>
      </c>
      <c r="G35" s="282">
        <v>7.9989999999999997</v>
      </c>
      <c r="H35" s="282">
        <v>6.6660000000000004</v>
      </c>
      <c r="I35" s="282">
        <v>5.3860000000000001</v>
      </c>
      <c r="J35" s="282">
        <v>6.0810000000000004</v>
      </c>
      <c r="K35" s="282">
        <v>6.4660000000000002</v>
      </c>
      <c r="L35" s="282">
        <v>7.4619999999999997</v>
      </c>
      <c r="M35" s="283">
        <v>10.032</v>
      </c>
      <c r="N35" s="283">
        <v>12.4028019</v>
      </c>
      <c r="O35" s="284"/>
      <c r="P35" s="250"/>
      <c r="Q35" s="251"/>
      <c r="R35" s="251"/>
      <c r="S35" s="251"/>
      <c r="T35" s="251"/>
      <c r="U35" s="251"/>
      <c r="V35" s="251"/>
      <c r="W35" s="252"/>
      <c r="X35" s="251"/>
      <c r="Y35" s="253"/>
      <c r="Z35" s="51"/>
      <c r="AM35" s="251"/>
      <c r="AN35" s="255"/>
      <c r="AO35" s="255"/>
      <c r="AP35" s="255"/>
      <c r="AQ35" s="255"/>
      <c r="AR35" s="255"/>
      <c r="AS35" s="255"/>
      <c r="AT35" s="255"/>
      <c r="AU35" s="255"/>
      <c r="AV35" s="255"/>
    </row>
    <row r="36" spans="1:48" ht="15" thickBot="1" x14ac:dyDescent="0.35">
      <c r="A36" s="280" t="s">
        <v>221</v>
      </c>
      <c r="B36" s="280" t="s">
        <v>229</v>
      </c>
      <c r="C36" s="280" t="s">
        <v>232</v>
      </c>
      <c r="D36" s="281">
        <v>21.702999999999999</v>
      </c>
      <c r="E36" s="282">
        <v>21.994</v>
      </c>
      <c r="F36" s="282">
        <v>9.9890000000000008</v>
      </c>
      <c r="G36" s="282">
        <v>4.593</v>
      </c>
      <c r="H36" s="282">
        <v>3.387</v>
      </c>
      <c r="I36" s="282">
        <v>8.4890000000000008</v>
      </c>
      <c r="J36" s="282">
        <v>6.6130000000000004</v>
      </c>
      <c r="K36" s="282">
        <v>6.8090000000000002</v>
      </c>
      <c r="L36" s="282">
        <v>6.8490000000000002</v>
      </c>
      <c r="M36" s="283">
        <v>9.7929999999999993</v>
      </c>
      <c r="N36" s="283">
        <v>34.664077560000003</v>
      </c>
      <c r="O36" s="249"/>
      <c r="P36" s="250"/>
      <c r="Q36" s="251"/>
      <c r="R36" s="251"/>
      <c r="S36" s="251"/>
      <c r="T36" s="251"/>
      <c r="U36" s="251"/>
      <c r="V36" s="251"/>
      <c r="W36" s="252"/>
      <c r="X36" s="251"/>
      <c r="Y36" s="253"/>
      <c r="Z36" s="51"/>
      <c r="AM36" s="251"/>
      <c r="AN36" s="255"/>
      <c r="AO36" s="255"/>
      <c r="AP36" s="255"/>
      <c r="AQ36" s="255"/>
      <c r="AR36" s="255"/>
      <c r="AS36" s="255"/>
      <c r="AT36" s="255"/>
      <c r="AU36" s="255"/>
      <c r="AV36" s="255"/>
    </row>
    <row r="37" spans="1:48" ht="15" thickBot="1" x14ac:dyDescent="0.35">
      <c r="A37" s="277" t="s">
        <v>221</v>
      </c>
      <c r="B37" s="277"/>
      <c r="C37" s="277" t="s">
        <v>205</v>
      </c>
      <c r="D37" s="278">
        <v>1650.9480000000001</v>
      </c>
      <c r="E37" s="278">
        <v>2617.6774380000006</v>
      </c>
      <c r="F37" s="278">
        <v>2246.0172320000001</v>
      </c>
      <c r="G37" s="278">
        <v>1673.5335150000003</v>
      </c>
      <c r="H37" s="278">
        <v>1467.3696169999998</v>
      </c>
      <c r="I37" s="278">
        <v>1115.9178290000002</v>
      </c>
      <c r="J37" s="278">
        <v>887.08779300000015</v>
      </c>
      <c r="K37" s="278">
        <v>798.29131493000011</v>
      </c>
      <c r="L37" s="278">
        <v>757.37299999999993</v>
      </c>
      <c r="M37" s="278">
        <v>752.85365890000014</v>
      </c>
      <c r="N37" s="278">
        <v>811.69600290999995</v>
      </c>
      <c r="O37" s="266"/>
      <c r="P37" s="259"/>
      <c r="Q37" s="260"/>
      <c r="R37" s="260"/>
      <c r="S37" s="260"/>
      <c r="T37" s="260"/>
      <c r="U37" s="260"/>
      <c r="V37" s="260"/>
      <c r="W37" s="267"/>
      <c r="X37" s="260"/>
      <c r="Y37" s="253"/>
      <c r="Z37" s="51"/>
      <c r="AM37" s="260"/>
      <c r="AN37" s="255"/>
      <c r="AO37" s="255"/>
      <c r="AP37" s="255"/>
      <c r="AQ37" s="255"/>
      <c r="AR37" s="255"/>
      <c r="AS37" s="255"/>
      <c r="AT37" s="255"/>
      <c r="AU37" s="255"/>
      <c r="AV37" s="255"/>
    </row>
    <row r="38" spans="1:48" ht="15" thickBot="1" x14ac:dyDescent="0.35">
      <c r="A38" s="285" t="s">
        <v>221</v>
      </c>
      <c r="B38" s="285"/>
      <c r="C38" s="285" t="s">
        <v>233</v>
      </c>
      <c r="D38" s="286">
        <v>4393.3030000000008</v>
      </c>
      <c r="E38" s="286">
        <v>6356.9189440000009</v>
      </c>
      <c r="F38" s="286">
        <v>6728.4143760000006</v>
      </c>
      <c r="G38" s="286">
        <v>6183.2201149999992</v>
      </c>
      <c r="H38" s="286">
        <v>6000.2986170000004</v>
      </c>
      <c r="I38" s="286">
        <v>5510.9348289999998</v>
      </c>
      <c r="J38" s="286">
        <v>4940.2387930000004</v>
      </c>
      <c r="K38" s="286">
        <v>4468.5373149299994</v>
      </c>
      <c r="L38" s="286">
        <v>3947.7019999999998</v>
      </c>
      <c r="M38" s="286">
        <v>3598.2436589000004</v>
      </c>
      <c r="N38" s="286">
        <v>3422.1643598199998</v>
      </c>
      <c r="O38" s="266"/>
      <c r="P38" s="259"/>
      <c r="Q38" s="260"/>
      <c r="R38" s="260"/>
      <c r="S38" s="260"/>
      <c r="T38" s="260"/>
      <c r="U38" s="260"/>
      <c r="V38" s="260"/>
      <c r="W38" s="267"/>
      <c r="X38" s="260"/>
      <c r="Y38" s="253"/>
      <c r="Z38" s="51"/>
      <c r="AM38" s="260"/>
      <c r="AN38" s="255"/>
      <c r="AO38" s="255"/>
      <c r="AP38" s="255"/>
      <c r="AQ38" s="255"/>
      <c r="AR38" s="255"/>
      <c r="AS38" s="255"/>
      <c r="AT38" s="255"/>
      <c r="AU38" s="255"/>
      <c r="AV38" s="255"/>
    </row>
    <row r="39" spans="1:48" ht="15" thickBot="1" x14ac:dyDescent="0.35">
      <c r="A39" s="287" t="s">
        <v>234</v>
      </c>
      <c r="B39" s="287" t="s">
        <v>223</v>
      </c>
      <c r="C39" s="287" t="s">
        <v>97</v>
      </c>
      <c r="D39" s="288">
        <v>77.135999999999996</v>
      </c>
      <c r="E39" s="288">
        <v>107.316</v>
      </c>
      <c r="F39" s="288">
        <v>179.851</v>
      </c>
      <c r="G39" s="288">
        <v>201.51900000000001</v>
      </c>
      <c r="H39" s="288">
        <v>199.56700000000001</v>
      </c>
      <c r="I39" s="288">
        <v>186.87899999999999</v>
      </c>
      <c r="J39" s="288">
        <v>162.44999999999999</v>
      </c>
      <c r="K39" s="288">
        <v>143.965</v>
      </c>
      <c r="L39" s="288">
        <v>114.82899999999999</v>
      </c>
      <c r="M39" s="288">
        <v>93.86</v>
      </c>
      <c r="N39" s="288">
        <v>78.686501399999997</v>
      </c>
      <c r="O39" s="249"/>
      <c r="P39" s="250"/>
      <c r="Q39" s="251"/>
      <c r="R39" s="251"/>
      <c r="S39" s="251"/>
      <c r="T39" s="251"/>
      <c r="U39" s="251"/>
      <c r="V39" s="251"/>
      <c r="W39" s="252"/>
      <c r="X39" s="251"/>
      <c r="Y39" s="253"/>
      <c r="Z39" s="51"/>
      <c r="AM39" s="251"/>
      <c r="AN39" s="255"/>
      <c r="AO39" s="255"/>
      <c r="AP39" s="255"/>
      <c r="AQ39" s="255"/>
      <c r="AR39" s="255"/>
      <c r="AS39" s="255"/>
      <c r="AT39" s="255"/>
      <c r="AU39" s="255"/>
      <c r="AV39" s="255"/>
    </row>
    <row r="40" spans="1:48" ht="15" thickBot="1" x14ac:dyDescent="0.35">
      <c r="A40" s="287" t="s">
        <v>234</v>
      </c>
      <c r="B40" s="287" t="s">
        <v>223</v>
      </c>
      <c r="C40" s="287" t="s">
        <v>159</v>
      </c>
      <c r="D40" s="288">
        <v>73.168999999999997</v>
      </c>
      <c r="E40" s="288">
        <v>76.433999999999997</v>
      </c>
      <c r="F40" s="288">
        <v>87.96</v>
      </c>
      <c r="G40" s="288">
        <v>114.58199999999999</v>
      </c>
      <c r="H40" s="288">
        <v>127.203</v>
      </c>
      <c r="I40" s="288">
        <v>119.505</v>
      </c>
      <c r="J40" s="288">
        <v>118.825</v>
      </c>
      <c r="K40" s="288">
        <v>129.03700000000001</v>
      </c>
      <c r="L40" s="288">
        <v>124.383</v>
      </c>
      <c r="M40" s="288">
        <v>115.17100000000001</v>
      </c>
      <c r="N40" s="288">
        <v>90.465956570000003</v>
      </c>
      <c r="O40" s="289"/>
      <c r="P40" s="290"/>
      <c r="Q40" s="289"/>
      <c r="R40" s="289"/>
      <c r="S40" s="289"/>
      <c r="T40" s="289"/>
      <c r="U40" s="251"/>
      <c r="V40" s="251"/>
      <c r="W40" s="252"/>
      <c r="X40" s="251"/>
      <c r="Y40" s="253"/>
      <c r="Z40" s="51"/>
      <c r="AM40" s="251"/>
      <c r="AN40" s="255"/>
      <c r="AO40" s="255"/>
      <c r="AP40" s="255"/>
      <c r="AQ40" s="255"/>
      <c r="AR40" s="255"/>
      <c r="AS40" s="255"/>
      <c r="AT40" s="255"/>
      <c r="AU40" s="255"/>
      <c r="AV40" s="255"/>
    </row>
    <row r="41" spans="1:48" ht="15" thickBot="1" x14ac:dyDescent="0.35">
      <c r="A41" s="287" t="s">
        <v>234</v>
      </c>
      <c r="B41" s="287" t="s">
        <v>224</v>
      </c>
      <c r="C41" s="287" t="s">
        <v>160</v>
      </c>
      <c r="D41" s="288">
        <v>0</v>
      </c>
      <c r="E41" s="288">
        <v>0</v>
      </c>
      <c r="F41" s="288">
        <v>0</v>
      </c>
      <c r="G41" s="288">
        <v>0</v>
      </c>
      <c r="H41" s="288">
        <v>0</v>
      </c>
      <c r="I41" s="288">
        <v>0</v>
      </c>
      <c r="J41" s="288">
        <v>0</v>
      </c>
      <c r="K41" s="288">
        <v>14.422000000000001</v>
      </c>
      <c r="L41" s="288">
        <v>28.454000000000001</v>
      </c>
      <c r="M41" s="288">
        <v>23.97</v>
      </c>
      <c r="N41" s="288">
        <v>21.04408149</v>
      </c>
      <c r="O41" s="289"/>
      <c r="P41" s="290"/>
      <c r="Q41" s="289"/>
      <c r="R41" s="289"/>
      <c r="S41" s="289"/>
      <c r="T41" s="289"/>
      <c r="U41" s="268"/>
      <c r="V41" s="268"/>
      <c r="W41" s="252"/>
      <c r="X41" s="251"/>
      <c r="Y41" s="253"/>
      <c r="Z41" s="51"/>
      <c r="AM41" s="251"/>
      <c r="AN41" s="255"/>
      <c r="AO41" s="255"/>
      <c r="AP41" s="255"/>
      <c r="AQ41" s="255"/>
      <c r="AR41" s="255"/>
      <c r="AS41" s="255"/>
      <c r="AT41" s="255"/>
      <c r="AU41" s="255"/>
      <c r="AV41" s="255"/>
    </row>
    <row r="42" spans="1:48" ht="15" thickBot="1" x14ac:dyDescent="0.35">
      <c r="A42" s="287" t="s">
        <v>234</v>
      </c>
      <c r="B42" s="287" t="s">
        <v>223</v>
      </c>
      <c r="C42" s="287" t="s">
        <v>23</v>
      </c>
      <c r="D42" s="288">
        <v>0</v>
      </c>
      <c r="E42" s="288">
        <v>0</v>
      </c>
      <c r="F42" s="288">
        <v>0</v>
      </c>
      <c r="G42" s="288">
        <v>349.39600000000002</v>
      </c>
      <c r="H42" s="288">
        <v>330.399</v>
      </c>
      <c r="I42" s="288">
        <v>341.25</v>
      </c>
      <c r="J42" s="288">
        <v>359.47399999999999</v>
      </c>
      <c r="K42" s="288">
        <v>364.99099999999999</v>
      </c>
      <c r="L42" s="288">
        <v>356.34100000000001</v>
      </c>
      <c r="M42" s="288">
        <v>350.48899999999998</v>
      </c>
      <c r="N42" s="288">
        <v>353.06783540000004</v>
      </c>
      <c r="O42" s="291"/>
      <c r="P42" s="290"/>
      <c r="Q42" s="289"/>
      <c r="R42" s="289"/>
      <c r="S42" s="289"/>
      <c r="T42" s="289"/>
      <c r="U42" s="251"/>
      <c r="V42" s="251"/>
      <c r="W42" s="252"/>
      <c r="X42" s="251"/>
      <c r="Y42" s="253"/>
      <c r="Z42" s="51"/>
      <c r="AM42" s="251"/>
      <c r="AN42" s="255"/>
      <c r="AO42" s="255"/>
      <c r="AP42" s="255"/>
      <c r="AQ42" s="255"/>
      <c r="AR42" s="255"/>
      <c r="AS42" s="255"/>
      <c r="AT42" s="255"/>
      <c r="AU42" s="255"/>
      <c r="AV42" s="255"/>
    </row>
    <row r="43" spans="1:48" ht="15" thickBot="1" x14ac:dyDescent="0.35">
      <c r="A43" s="287" t="s">
        <v>234</v>
      </c>
      <c r="B43" s="287" t="s">
        <v>223</v>
      </c>
      <c r="C43" s="287" t="s">
        <v>161</v>
      </c>
      <c r="D43" s="288">
        <v>0</v>
      </c>
      <c r="E43" s="288">
        <v>0</v>
      </c>
      <c r="F43" s="288">
        <v>8.1980000000000004</v>
      </c>
      <c r="G43" s="288">
        <v>45.451999999999998</v>
      </c>
      <c r="H43" s="288">
        <v>45.39</v>
      </c>
      <c r="I43" s="288">
        <v>44.853000000000002</v>
      </c>
      <c r="J43" s="288">
        <v>43.027999999999999</v>
      </c>
      <c r="K43" s="288">
        <v>42.73</v>
      </c>
      <c r="L43" s="288">
        <v>43.643999999999998</v>
      </c>
      <c r="M43" s="288">
        <v>42.454999999999998</v>
      </c>
      <c r="N43" s="288">
        <v>0</v>
      </c>
      <c r="O43" s="289"/>
      <c r="P43" s="290"/>
      <c r="Q43" s="289"/>
      <c r="R43" s="289"/>
      <c r="S43" s="289"/>
      <c r="T43" s="289"/>
      <c r="U43" s="251"/>
      <c r="V43" s="251"/>
      <c r="W43" s="252"/>
      <c r="X43" s="251"/>
      <c r="Y43" s="253"/>
      <c r="Z43" s="51"/>
      <c r="AM43" s="251"/>
      <c r="AN43" s="255"/>
      <c r="AO43" s="255"/>
      <c r="AP43" s="255"/>
      <c r="AQ43" s="255"/>
      <c r="AR43" s="255"/>
      <c r="AS43" s="255"/>
      <c r="AT43" s="255"/>
      <c r="AU43" s="255"/>
      <c r="AV43" s="255"/>
    </row>
    <row r="44" spans="1:48" ht="15" thickBot="1" x14ac:dyDescent="0.35">
      <c r="A44" s="287" t="s">
        <v>234</v>
      </c>
      <c r="B44" s="287" t="s">
        <v>228</v>
      </c>
      <c r="C44" s="287" t="s">
        <v>101</v>
      </c>
      <c r="D44" s="288">
        <v>0</v>
      </c>
      <c r="E44" s="288">
        <v>0</v>
      </c>
      <c r="F44" s="288">
        <v>0</v>
      </c>
      <c r="G44" s="288">
        <v>0</v>
      </c>
      <c r="H44" s="288">
        <v>0</v>
      </c>
      <c r="I44" s="288">
        <v>0.255</v>
      </c>
      <c r="J44" s="288">
        <v>7.5759999999999996</v>
      </c>
      <c r="K44" s="288">
        <v>29.542999999999999</v>
      </c>
      <c r="L44" s="288">
        <v>21.183</v>
      </c>
      <c r="M44" s="288">
        <v>3.496</v>
      </c>
      <c r="N44" s="288">
        <v>0.21224000000000001</v>
      </c>
      <c r="O44" s="289"/>
      <c r="P44" s="290"/>
      <c r="Q44" s="289"/>
      <c r="R44" s="289"/>
      <c r="S44" s="289"/>
      <c r="T44" s="289"/>
      <c r="U44" s="268"/>
      <c r="V44" s="251"/>
      <c r="W44" s="252"/>
      <c r="X44" s="251"/>
      <c r="Y44" s="253"/>
      <c r="Z44" s="51"/>
      <c r="AM44" s="251"/>
      <c r="AN44" s="255"/>
      <c r="AO44" s="255"/>
      <c r="AP44" s="255"/>
      <c r="AQ44" s="255"/>
      <c r="AR44" s="255"/>
      <c r="AS44" s="255"/>
      <c r="AT44" s="255"/>
      <c r="AU44" s="255"/>
      <c r="AV44" s="255"/>
    </row>
    <row r="45" spans="1:48" ht="15" thickBot="1" x14ac:dyDescent="0.35">
      <c r="A45" s="287" t="s">
        <v>234</v>
      </c>
      <c r="B45" s="287" t="s">
        <v>228</v>
      </c>
      <c r="C45" s="287" t="s">
        <v>102</v>
      </c>
      <c r="D45" s="288">
        <v>0</v>
      </c>
      <c r="E45" s="288">
        <v>0</v>
      </c>
      <c r="F45" s="288">
        <v>0</v>
      </c>
      <c r="G45" s="288">
        <v>29.678000000000001</v>
      </c>
      <c r="H45" s="288">
        <v>25.794</v>
      </c>
      <c r="I45" s="288">
        <v>24.923999999999999</v>
      </c>
      <c r="J45" s="288">
        <v>23.364000000000001</v>
      </c>
      <c r="K45" s="288">
        <v>21.698</v>
      </c>
      <c r="L45" s="288">
        <v>20.149999999999999</v>
      </c>
      <c r="M45" s="288">
        <v>19.149999999999999</v>
      </c>
      <c r="N45" s="288">
        <v>17.75049134</v>
      </c>
      <c r="O45" s="289"/>
      <c r="P45" s="290"/>
      <c r="Q45" s="289"/>
      <c r="R45" s="289"/>
      <c r="S45" s="289"/>
      <c r="T45" s="289"/>
      <c r="U45" s="251"/>
      <c r="V45" s="251"/>
      <c r="W45" s="252"/>
      <c r="X45" s="251"/>
      <c r="Y45" s="253"/>
      <c r="Z45" s="51"/>
      <c r="AM45" s="251"/>
      <c r="AN45" s="255"/>
      <c r="AO45" s="255"/>
      <c r="AP45" s="255"/>
      <c r="AQ45" s="255"/>
      <c r="AR45" s="255"/>
      <c r="AS45" s="255"/>
      <c r="AT45" s="255"/>
      <c r="AU45" s="255"/>
      <c r="AV45" s="255"/>
    </row>
    <row r="46" spans="1:48" ht="15" thickBot="1" x14ac:dyDescent="0.35">
      <c r="A46" s="287" t="s">
        <v>234</v>
      </c>
      <c r="B46" s="287" t="s">
        <v>228</v>
      </c>
      <c r="C46" s="287" t="s">
        <v>162</v>
      </c>
      <c r="D46" s="288">
        <v>0</v>
      </c>
      <c r="E46" s="288">
        <v>0</v>
      </c>
      <c r="F46" s="288">
        <v>0</v>
      </c>
      <c r="G46" s="288">
        <v>0</v>
      </c>
      <c r="H46" s="288">
        <v>0</v>
      </c>
      <c r="I46" s="288">
        <v>1.04</v>
      </c>
      <c r="J46" s="288">
        <v>11.882999999999999</v>
      </c>
      <c r="K46" s="288">
        <v>22.63</v>
      </c>
      <c r="L46" s="288">
        <v>23.678999999999998</v>
      </c>
      <c r="M46" s="288">
        <v>28.853999999999999</v>
      </c>
      <c r="N46" s="288">
        <v>22.753741779999999</v>
      </c>
      <c r="O46" s="289"/>
      <c r="P46" s="290"/>
      <c r="Q46" s="289"/>
      <c r="R46" s="289"/>
      <c r="S46" s="289"/>
      <c r="T46" s="289"/>
      <c r="U46" s="252"/>
      <c r="V46" s="251"/>
      <c r="W46" s="252"/>
      <c r="X46" s="251"/>
      <c r="Y46" s="253"/>
      <c r="Z46" s="51"/>
      <c r="AM46" s="251"/>
      <c r="AN46" s="255"/>
      <c r="AO46" s="255"/>
      <c r="AP46" s="255"/>
      <c r="AQ46" s="255"/>
      <c r="AR46" s="255"/>
      <c r="AS46" s="255"/>
      <c r="AT46" s="255"/>
      <c r="AU46" s="255"/>
      <c r="AV46" s="255"/>
    </row>
    <row r="47" spans="1:48" ht="15" thickBot="1" x14ac:dyDescent="0.35">
      <c r="A47" s="287" t="s">
        <v>234</v>
      </c>
      <c r="B47" s="287" t="s">
        <v>228</v>
      </c>
      <c r="C47" s="287" t="s">
        <v>235</v>
      </c>
      <c r="D47" s="288">
        <v>0</v>
      </c>
      <c r="E47" s="288">
        <v>4.812233</v>
      </c>
      <c r="F47" s="288">
        <v>3.9540350000000002</v>
      </c>
      <c r="G47" s="288">
        <v>2.8130000000000002</v>
      </c>
      <c r="H47" s="288">
        <v>2.5379999999999998</v>
      </c>
      <c r="I47" s="288">
        <v>3.1760000000000002</v>
      </c>
      <c r="J47" s="288">
        <v>1.3879999999999999</v>
      </c>
      <c r="K47" s="288">
        <v>1.325</v>
      </c>
      <c r="L47" s="288">
        <v>0.84299999999999997</v>
      </c>
      <c r="M47" s="288">
        <v>0.59099999999999997</v>
      </c>
      <c r="N47" s="288">
        <v>0.53825307</v>
      </c>
      <c r="O47" s="289"/>
      <c r="P47" s="290"/>
      <c r="Q47" s="289"/>
      <c r="R47" s="289"/>
      <c r="S47" s="289"/>
      <c r="T47" s="289"/>
      <c r="U47" s="251"/>
      <c r="V47" s="251"/>
      <c r="W47" s="252"/>
      <c r="X47" s="251"/>
      <c r="Y47" s="253"/>
      <c r="Z47" s="51"/>
      <c r="AM47" s="251"/>
      <c r="AN47" s="255"/>
      <c r="AO47" s="255"/>
      <c r="AP47" s="255"/>
      <c r="AQ47" s="255"/>
      <c r="AR47" s="255"/>
      <c r="AS47" s="255"/>
      <c r="AT47" s="255"/>
      <c r="AU47" s="255"/>
      <c r="AV47" s="255"/>
    </row>
    <row r="48" spans="1:48" ht="15" thickBot="1" x14ac:dyDescent="0.35">
      <c r="A48" s="287" t="s">
        <v>234</v>
      </c>
      <c r="B48" s="287" t="s">
        <v>223</v>
      </c>
      <c r="C48" s="287" t="s">
        <v>236</v>
      </c>
      <c r="D48" s="288">
        <v>0</v>
      </c>
      <c r="E48" s="288">
        <v>5.9769999999999997E-3</v>
      </c>
      <c r="F48" s="288">
        <v>1.9082000000000001E-3</v>
      </c>
      <c r="G48" s="288">
        <v>0</v>
      </c>
      <c r="H48" s="288">
        <v>0</v>
      </c>
      <c r="I48" s="288">
        <v>0</v>
      </c>
      <c r="J48" s="288">
        <v>2.4358000000000001E-3</v>
      </c>
      <c r="K48" s="288">
        <v>0</v>
      </c>
      <c r="L48" s="288">
        <v>0</v>
      </c>
      <c r="M48" s="288">
        <v>0</v>
      </c>
      <c r="N48" s="288">
        <v>0</v>
      </c>
      <c r="O48" s="289"/>
      <c r="P48" s="290"/>
      <c r="Q48" s="289"/>
      <c r="R48" s="289"/>
      <c r="S48" s="289"/>
      <c r="T48" s="289"/>
      <c r="U48" s="251"/>
      <c r="V48" s="251"/>
      <c r="W48" s="252"/>
      <c r="X48" s="251"/>
      <c r="Y48" s="253"/>
      <c r="Z48" s="51"/>
      <c r="AM48" s="251"/>
      <c r="AN48" s="255"/>
      <c r="AO48" s="255"/>
      <c r="AP48" s="255"/>
      <c r="AQ48" s="255"/>
      <c r="AR48" s="255"/>
      <c r="AS48" s="255"/>
      <c r="AT48" s="255"/>
      <c r="AU48" s="255"/>
      <c r="AV48" s="255"/>
    </row>
    <row r="49" spans="1:48" ht="15" thickBot="1" x14ac:dyDescent="0.35">
      <c r="A49" s="287" t="s">
        <v>234</v>
      </c>
      <c r="B49" s="287" t="s">
        <v>223</v>
      </c>
      <c r="C49" s="287" t="s">
        <v>237</v>
      </c>
      <c r="D49" s="288">
        <v>0</v>
      </c>
      <c r="E49" s="288">
        <v>0</v>
      </c>
      <c r="F49" s="288">
        <v>0</v>
      </c>
      <c r="G49" s="288">
        <v>0.112</v>
      </c>
      <c r="H49" s="288">
        <v>0.38300000000000001</v>
      </c>
      <c r="I49" s="288">
        <v>2.8319999999999999</v>
      </c>
      <c r="J49" s="288">
        <v>3.3439999999999999</v>
      </c>
      <c r="K49" s="288">
        <v>2.129</v>
      </c>
      <c r="L49" s="288">
        <v>0.35199999999999998</v>
      </c>
      <c r="M49" s="288">
        <v>0.44</v>
      </c>
      <c r="N49" s="288">
        <v>0.43096120999999998</v>
      </c>
      <c r="O49" s="289"/>
      <c r="P49" s="290"/>
      <c r="Q49" s="289"/>
      <c r="R49" s="289"/>
      <c r="S49" s="289"/>
      <c r="T49" s="289"/>
      <c r="U49" s="251"/>
      <c r="V49" s="251"/>
      <c r="W49" s="252"/>
      <c r="X49" s="251"/>
      <c r="Y49" s="253"/>
      <c r="Z49" s="51"/>
      <c r="AM49" s="251"/>
      <c r="AN49" s="255"/>
      <c r="AO49" s="255"/>
      <c r="AP49" s="255"/>
      <c r="AQ49" s="255"/>
      <c r="AR49" s="255"/>
      <c r="AS49" s="255"/>
      <c r="AT49" s="255"/>
      <c r="AU49" s="255"/>
      <c r="AV49" s="255"/>
    </row>
    <row r="50" spans="1:48" ht="15" thickBot="1" x14ac:dyDescent="0.35">
      <c r="A50" s="287" t="s">
        <v>234</v>
      </c>
      <c r="B50" s="287" t="s">
        <v>229</v>
      </c>
      <c r="C50" s="287" t="s">
        <v>238</v>
      </c>
      <c r="D50" s="288">
        <v>0</v>
      </c>
      <c r="E50" s="288">
        <v>0</v>
      </c>
      <c r="F50" s="288">
        <v>0</v>
      </c>
      <c r="G50" s="288">
        <v>0</v>
      </c>
      <c r="H50" s="288">
        <v>8.1039999999999992</v>
      </c>
      <c r="I50" s="288">
        <v>8.7129999999999992</v>
      </c>
      <c r="J50" s="288">
        <v>8.4335640000000005</v>
      </c>
      <c r="K50" s="288">
        <v>8.6560000000000006</v>
      </c>
      <c r="L50" s="288">
        <v>8.5579999999999998</v>
      </c>
      <c r="M50" s="288">
        <v>8.7190910000000006</v>
      </c>
      <c r="N50" s="288">
        <v>8.8694325799999998</v>
      </c>
      <c r="O50" s="289"/>
      <c r="P50" s="290"/>
      <c r="Q50" s="289"/>
      <c r="R50" s="289"/>
      <c r="S50" s="289"/>
      <c r="T50" s="289"/>
      <c r="U50" s="251"/>
      <c r="V50" s="251"/>
      <c r="W50" s="252"/>
      <c r="X50" s="251"/>
      <c r="Y50" s="253"/>
      <c r="Z50" s="51"/>
      <c r="AM50" s="251"/>
      <c r="AN50" s="255"/>
      <c r="AO50" s="255"/>
      <c r="AP50" s="255"/>
      <c r="AQ50" s="255"/>
      <c r="AR50" s="255"/>
      <c r="AS50" s="255"/>
      <c r="AT50" s="255"/>
      <c r="AU50" s="255"/>
      <c r="AV50" s="255"/>
    </row>
    <row r="51" spans="1:48" ht="15" thickBot="1" x14ac:dyDescent="0.35">
      <c r="A51" s="287" t="s">
        <v>234</v>
      </c>
      <c r="B51" s="287" t="s">
        <v>228</v>
      </c>
      <c r="C51" s="287" t="s">
        <v>239</v>
      </c>
      <c r="D51" s="288">
        <v>0</v>
      </c>
      <c r="E51" s="288">
        <v>0</v>
      </c>
      <c r="F51" s="288">
        <v>0</v>
      </c>
      <c r="G51" s="288">
        <v>0</v>
      </c>
      <c r="H51" s="288">
        <v>1.2999999999999999E-2</v>
      </c>
      <c r="I51" s="288">
        <v>0</v>
      </c>
      <c r="J51" s="288">
        <v>0</v>
      </c>
      <c r="K51" s="288">
        <v>0</v>
      </c>
      <c r="L51" s="288">
        <v>0</v>
      </c>
      <c r="M51" s="288">
        <v>0</v>
      </c>
      <c r="N51" s="288">
        <v>0</v>
      </c>
      <c r="O51" s="292"/>
      <c r="P51" s="293"/>
      <c r="Q51" s="292"/>
      <c r="R51" s="289"/>
      <c r="S51" s="289"/>
      <c r="T51" s="289"/>
      <c r="U51" s="251"/>
      <c r="V51" s="251"/>
      <c r="W51" s="252"/>
      <c r="X51" s="251"/>
      <c r="Y51" s="253"/>
      <c r="Z51" s="51"/>
      <c r="AM51" s="251"/>
      <c r="AN51" s="255"/>
      <c r="AO51" s="255"/>
      <c r="AP51" s="255"/>
      <c r="AQ51" s="255"/>
      <c r="AR51" s="255"/>
      <c r="AS51" s="255"/>
      <c r="AT51" s="255"/>
      <c r="AU51" s="255"/>
      <c r="AV51" s="255"/>
    </row>
    <row r="52" spans="1:48" ht="15" thickBot="1" x14ac:dyDescent="0.35">
      <c r="A52" s="287" t="s">
        <v>234</v>
      </c>
      <c r="B52" s="287" t="s">
        <v>228</v>
      </c>
      <c r="C52" s="287" t="s">
        <v>240</v>
      </c>
      <c r="D52" s="288">
        <v>0</v>
      </c>
      <c r="E52" s="288">
        <v>3.5212439999999998</v>
      </c>
      <c r="F52" s="288">
        <v>4.7911029999999997</v>
      </c>
      <c r="G52" s="288">
        <v>3.17</v>
      </c>
      <c r="H52" s="288">
        <v>3.4590000000000001</v>
      </c>
      <c r="I52" s="288">
        <v>3.2639999999999998</v>
      </c>
      <c r="J52" s="288">
        <v>3.3374969999999999</v>
      </c>
      <c r="K52" s="288">
        <v>4.2179869999999999</v>
      </c>
      <c r="L52" s="288">
        <v>4.4749999999999996</v>
      </c>
      <c r="M52" s="288">
        <v>4.5851220000000001</v>
      </c>
      <c r="N52" s="288">
        <v>3.73530206</v>
      </c>
      <c r="O52" s="289"/>
      <c r="P52" s="290"/>
      <c r="Q52" s="289"/>
      <c r="R52" s="289"/>
      <c r="S52" s="289"/>
      <c r="T52" s="289"/>
      <c r="U52" s="251"/>
      <c r="V52" s="251"/>
      <c r="W52" s="252"/>
      <c r="X52" s="251"/>
      <c r="Y52" s="253"/>
      <c r="Z52" s="51"/>
      <c r="AM52" s="251"/>
      <c r="AN52" s="255"/>
      <c r="AO52" s="255"/>
      <c r="AP52" s="255"/>
      <c r="AQ52" s="255"/>
      <c r="AR52" s="255"/>
      <c r="AS52" s="255"/>
      <c r="AT52" s="255"/>
      <c r="AU52" s="255"/>
      <c r="AV52" s="255"/>
    </row>
    <row r="53" spans="1:48" ht="15" thickBot="1" x14ac:dyDescent="0.35">
      <c r="A53" s="287" t="s">
        <v>234</v>
      </c>
      <c r="B53" s="287" t="s">
        <v>223</v>
      </c>
      <c r="C53" s="287" t="s">
        <v>241</v>
      </c>
      <c r="D53" s="288">
        <v>0</v>
      </c>
      <c r="E53" s="288">
        <v>0</v>
      </c>
      <c r="F53" s="288">
        <v>0</v>
      </c>
      <c r="G53" s="288">
        <v>0</v>
      </c>
      <c r="H53" s="288">
        <v>0.1</v>
      </c>
      <c r="I53" s="288">
        <v>0.31900000000000001</v>
      </c>
      <c r="J53" s="288">
        <v>0.36797200000000002</v>
      </c>
      <c r="K53" s="288">
        <v>0.35499999999999998</v>
      </c>
      <c r="L53" s="288">
        <v>0.36499999999999999</v>
      </c>
      <c r="M53" s="288">
        <v>0.65666899999999995</v>
      </c>
      <c r="N53" s="288">
        <v>0.44793456999999998</v>
      </c>
      <c r="O53" s="289"/>
      <c r="P53" s="290"/>
      <c r="Q53" s="289"/>
      <c r="R53" s="289"/>
      <c r="S53" s="289"/>
      <c r="T53" s="289"/>
      <c r="U53" s="251"/>
      <c r="V53" s="251"/>
      <c r="W53" s="252"/>
      <c r="X53" s="251"/>
      <c r="Y53" s="253"/>
      <c r="Z53" s="51"/>
      <c r="AM53" s="251"/>
      <c r="AN53" s="255"/>
      <c r="AO53" s="255"/>
      <c r="AP53" s="255"/>
      <c r="AQ53" s="255"/>
      <c r="AR53" s="255"/>
      <c r="AS53" s="255"/>
      <c r="AT53" s="255"/>
      <c r="AU53" s="255"/>
      <c r="AV53" s="255"/>
    </row>
    <row r="54" spans="1:48" ht="15" thickBot="1" x14ac:dyDescent="0.35">
      <c r="A54" s="287" t="s">
        <v>234</v>
      </c>
      <c r="B54" s="287" t="s">
        <v>228</v>
      </c>
      <c r="C54" s="287" t="s">
        <v>242</v>
      </c>
      <c r="D54" s="288">
        <v>0</v>
      </c>
      <c r="E54" s="288">
        <v>0</v>
      </c>
      <c r="F54" s="288">
        <v>0</v>
      </c>
      <c r="G54" s="288">
        <v>7.9139999999999997</v>
      </c>
      <c r="H54" s="288">
        <v>54.738999999999997</v>
      </c>
      <c r="I54" s="288">
        <v>67.688000000000002</v>
      </c>
      <c r="J54" s="288">
        <v>76.03</v>
      </c>
      <c r="K54" s="288">
        <v>63.488999999999997</v>
      </c>
      <c r="L54" s="288">
        <v>37.792999999999999</v>
      </c>
      <c r="M54" s="288">
        <v>6.9039999999999999</v>
      </c>
      <c r="N54" s="288">
        <v>0.12263660999999999</v>
      </c>
      <c r="O54" s="420"/>
      <c r="P54" s="290"/>
      <c r="Q54" s="289"/>
      <c r="R54" s="289"/>
      <c r="S54" s="289"/>
      <c r="T54" s="289"/>
      <c r="U54" s="251"/>
      <c r="V54" s="251"/>
      <c r="W54" s="252"/>
      <c r="X54" s="251"/>
      <c r="Y54" s="253"/>
      <c r="Z54" s="51"/>
      <c r="AM54" s="251"/>
      <c r="AN54" s="255"/>
      <c r="AO54" s="255"/>
      <c r="AP54" s="255"/>
      <c r="AQ54" s="255"/>
      <c r="AR54" s="255"/>
      <c r="AS54" s="255"/>
      <c r="AT54" s="255"/>
      <c r="AU54" s="255"/>
      <c r="AV54" s="255"/>
    </row>
    <row r="55" spans="1:48" ht="15" thickBot="1" x14ac:dyDescent="0.35">
      <c r="A55" s="287" t="s">
        <v>234</v>
      </c>
      <c r="B55" s="287" t="s">
        <v>223</v>
      </c>
      <c r="C55" s="287" t="s">
        <v>243</v>
      </c>
      <c r="D55" s="288">
        <v>0</v>
      </c>
      <c r="E55" s="288">
        <v>0</v>
      </c>
      <c r="F55" s="288">
        <v>0</v>
      </c>
      <c r="G55" s="288">
        <v>0</v>
      </c>
      <c r="H55" s="288">
        <v>5.7186820000000003</v>
      </c>
      <c r="I55" s="288">
        <v>5.4905600000000003</v>
      </c>
      <c r="J55" s="288">
        <v>5.4931320000000001</v>
      </c>
      <c r="K55" s="288">
        <v>5.8752449999999996</v>
      </c>
      <c r="L55" s="288">
        <v>5.4039999999999999</v>
      </c>
      <c r="M55" s="288">
        <v>5.205819</v>
      </c>
      <c r="N55" s="288">
        <v>5.2590968199999999</v>
      </c>
      <c r="O55" s="420"/>
      <c r="P55" s="290"/>
      <c r="Q55" s="289"/>
      <c r="R55" s="289"/>
      <c r="S55" s="289"/>
      <c r="T55" s="289"/>
      <c r="U55" s="251"/>
      <c r="V55" s="251"/>
      <c r="W55" s="252"/>
      <c r="X55" s="251"/>
      <c r="Y55" s="253"/>
      <c r="Z55" s="51"/>
      <c r="AM55" s="251"/>
      <c r="AN55" s="255"/>
      <c r="AO55" s="255"/>
      <c r="AP55" s="255"/>
      <c r="AQ55" s="255"/>
      <c r="AR55" s="255"/>
      <c r="AS55" s="255"/>
      <c r="AT55" s="255"/>
      <c r="AU55" s="255"/>
      <c r="AV55" s="255"/>
    </row>
    <row r="56" spans="1:48" ht="15" thickBot="1" x14ac:dyDescent="0.35">
      <c r="A56" s="287" t="s">
        <v>234</v>
      </c>
      <c r="B56" s="287" t="s">
        <v>223</v>
      </c>
      <c r="C56" s="287" t="s">
        <v>244</v>
      </c>
      <c r="D56" s="288">
        <v>0</v>
      </c>
      <c r="E56" s="288">
        <v>0</v>
      </c>
      <c r="F56" s="288">
        <v>0</v>
      </c>
      <c r="G56" s="288">
        <v>18.309999999999999</v>
      </c>
      <c r="H56" s="288">
        <v>17.853999999999999</v>
      </c>
      <c r="I56" s="288">
        <v>19.370999999999999</v>
      </c>
      <c r="J56" s="288">
        <v>18.282827999999999</v>
      </c>
      <c r="K56" s="288">
        <v>19.513999999999999</v>
      </c>
      <c r="L56" s="288">
        <v>18.437000000000001</v>
      </c>
      <c r="M56" s="288">
        <v>18.561</v>
      </c>
      <c r="N56" s="288">
        <v>18.492400530000001</v>
      </c>
      <c r="O56" s="289"/>
      <c r="P56" s="290"/>
      <c r="Q56" s="289"/>
      <c r="R56" s="289"/>
      <c r="S56" s="289"/>
      <c r="T56" s="289"/>
      <c r="U56" s="251"/>
      <c r="V56" s="251"/>
      <c r="W56" s="252"/>
      <c r="X56" s="251"/>
      <c r="Y56" s="253"/>
      <c r="Z56" s="51"/>
      <c r="AM56" s="251"/>
      <c r="AN56" s="255"/>
      <c r="AO56" s="255"/>
      <c r="AP56" s="255"/>
      <c r="AQ56" s="255"/>
      <c r="AR56" s="255"/>
      <c r="AS56" s="255"/>
      <c r="AT56" s="255"/>
      <c r="AU56" s="255"/>
      <c r="AV56" s="255"/>
    </row>
    <row r="57" spans="1:48" ht="15" thickBot="1" x14ac:dyDescent="0.35">
      <c r="A57" s="287" t="s">
        <v>234</v>
      </c>
      <c r="B57" s="287" t="s">
        <v>223</v>
      </c>
      <c r="C57" s="287" t="s">
        <v>245</v>
      </c>
      <c r="D57" s="288">
        <v>1.4450000000000001</v>
      </c>
      <c r="E57" s="288">
        <v>1.444458</v>
      </c>
      <c r="F57" s="288">
        <v>1.1568849999999999</v>
      </c>
      <c r="G57" s="288">
        <v>1.032</v>
      </c>
      <c r="H57" s="288">
        <v>1.37</v>
      </c>
      <c r="I57" s="288">
        <v>1.978</v>
      </c>
      <c r="J57" s="288">
        <v>2.2809940000000002</v>
      </c>
      <c r="K57" s="288">
        <v>2.722</v>
      </c>
      <c r="L57" s="288">
        <v>2.9980000000000002</v>
      </c>
      <c r="M57" s="288">
        <v>3.0419999999999998</v>
      </c>
      <c r="N57" s="288">
        <v>2.4957158100000001</v>
      </c>
      <c r="O57" s="289"/>
      <c r="P57" s="290"/>
      <c r="Q57" s="289"/>
      <c r="R57" s="289"/>
      <c r="S57" s="289"/>
      <c r="T57" s="289"/>
      <c r="U57" s="251"/>
      <c r="V57" s="251"/>
      <c r="W57" s="252"/>
      <c r="X57" s="251"/>
      <c r="Y57" s="253"/>
      <c r="Z57" s="51"/>
      <c r="AM57" s="251"/>
      <c r="AN57" s="255"/>
      <c r="AO57" s="255"/>
      <c r="AP57" s="255"/>
      <c r="AQ57" s="255"/>
      <c r="AR57" s="255"/>
      <c r="AS57" s="255"/>
      <c r="AT57" s="255"/>
      <c r="AU57" s="255"/>
      <c r="AV57" s="255"/>
    </row>
    <row r="58" spans="1:48" ht="15" thickBot="1" x14ac:dyDescent="0.35">
      <c r="A58" s="287" t="s">
        <v>234</v>
      </c>
      <c r="B58" s="287" t="s">
        <v>223</v>
      </c>
      <c r="C58" s="287" t="s">
        <v>246</v>
      </c>
      <c r="D58" s="288">
        <v>0</v>
      </c>
      <c r="E58" s="288">
        <v>0</v>
      </c>
      <c r="F58" s="288">
        <v>3.5999999999999997E-2</v>
      </c>
      <c r="G58" s="288">
        <v>1.4999999999999999E-2</v>
      </c>
      <c r="H58" s="288">
        <v>0</v>
      </c>
      <c r="I58" s="288">
        <v>0</v>
      </c>
      <c r="J58" s="288">
        <v>0</v>
      </c>
      <c r="K58" s="288">
        <v>0</v>
      </c>
      <c r="L58" s="288">
        <v>0.1</v>
      </c>
      <c r="M58" s="288">
        <v>0.499</v>
      </c>
      <c r="N58" s="288">
        <v>4.6122940000000003</v>
      </c>
      <c r="O58" s="289"/>
      <c r="P58" s="290"/>
      <c r="Q58" s="289"/>
      <c r="R58" s="289"/>
      <c r="S58" s="289"/>
      <c r="T58" s="289"/>
      <c r="U58" s="251"/>
      <c r="V58" s="251"/>
      <c r="W58" s="252"/>
      <c r="X58" s="251"/>
      <c r="Y58" s="253"/>
      <c r="Z58" s="51"/>
      <c r="AM58" s="251"/>
      <c r="AN58" s="255"/>
      <c r="AO58" s="255"/>
      <c r="AP58" s="255"/>
      <c r="AQ58" s="255"/>
      <c r="AR58" s="255"/>
      <c r="AS58" s="255"/>
      <c r="AT58" s="255"/>
      <c r="AU58" s="255"/>
      <c r="AV58" s="255"/>
    </row>
    <row r="59" spans="1:48" ht="15" thickBot="1" x14ac:dyDescent="0.35">
      <c r="A59" s="287" t="s">
        <v>234</v>
      </c>
      <c r="B59" s="287" t="s">
        <v>223</v>
      </c>
      <c r="C59" s="287" t="s">
        <v>247</v>
      </c>
      <c r="D59" s="288">
        <v>0</v>
      </c>
      <c r="E59" s="288">
        <v>0</v>
      </c>
      <c r="F59" s="288">
        <v>0</v>
      </c>
      <c r="G59" s="288">
        <v>2.1</v>
      </c>
      <c r="H59" s="288">
        <v>1.861</v>
      </c>
      <c r="I59" s="288">
        <v>1.631</v>
      </c>
      <c r="J59" s="288">
        <v>1.7366440000000001</v>
      </c>
      <c r="K59" s="288">
        <v>0.83699999999999997</v>
      </c>
      <c r="L59" s="288">
        <v>0.64700000000000002</v>
      </c>
      <c r="M59" s="288">
        <v>0.59799999999999998</v>
      </c>
      <c r="N59" s="288">
        <v>0.50971246000000003</v>
      </c>
      <c r="O59" s="289"/>
      <c r="P59" s="290"/>
      <c r="Q59" s="289"/>
      <c r="R59" s="289"/>
      <c r="S59" s="289"/>
      <c r="T59" s="289"/>
      <c r="U59" s="251"/>
      <c r="V59" s="251"/>
      <c r="W59" s="252"/>
      <c r="X59" s="251"/>
      <c r="Y59" s="253"/>
      <c r="Z59" s="51"/>
      <c r="AM59" s="251"/>
      <c r="AN59" s="255"/>
      <c r="AO59" s="255"/>
      <c r="AP59" s="255"/>
      <c r="AQ59" s="255"/>
      <c r="AR59" s="255"/>
      <c r="AS59" s="255"/>
      <c r="AT59" s="255"/>
      <c r="AU59" s="255"/>
      <c r="AV59" s="255"/>
    </row>
    <row r="60" spans="1:48" ht="15" thickBot="1" x14ac:dyDescent="0.35">
      <c r="A60" s="287" t="s">
        <v>234</v>
      </c>
      <c r="B60" s="287" t="s">
        <v>228</v>
      </c>
      <c r="C60" s="287" t="s">
        <v>248</v>
      </c>
      <c r="D60" s="288">
        <v>0</v>
      </c>
      <c r="E60" s="288">
        <v>0.29166799999999998</v>
      </c>
      <c r="F60" s="288">
        <v>0.29901699999999998</v>
      </c>
      <c r="G60" s="288">
        <v>0.25600000000000001</v>
      </c>
      <c r="H60" s="288">
        <v>0</v>
      </c>
      <c r="I60" s="288">
        <v>0</v>
      </c>
      <c r="J60" s="288">
        <v>0</v>
      </c>
      <c r="K60" s="288">
        <v>0</v>
      </c>
      <c r="L60" s="288">
        <v>0</v>
      </c>
      <c r="M60" s="288">
        <v>0</v>
      </c>
      <c r="N60" s="288">
        <v>0</v>
      </c>
      <c r="O60" s="289"/>
      <c r="P60" s="290"/>
      <c r="Q60" s="289"/>
      <c r="R60" s="289"/>
      <c r="S60" s="289"/>
      <c r="T60" s="289"/>
      <c r="U60" s="251"/>
      <c r="V60" s="251"/>
      <c r="W60" s="252"/>
      <c r="X60" s="251"/>
      <c r="Y60" s="253"/>
      <c r="Z60" s="51"/>
      <c r="AM60" s="251"/>
      <c r="AN60" s="255"/>
      <c r="AO60" s="255"/>
      <c r="AP60" s="255"/>
      <c r="AQ60" s="255"/>
      <c r="AR60" s="255"/>
      <c r="AS60" s="255"/>
      <c r="AT60" s="255"/>
      <c r="AU60" s="255"/>
      <c r="AV60" s="255"/>
    </row>
    <row r="61" spans="1:48" ht="15" thickBot="1" x14ac:dyDescent="0.35">
      <c r="A61" s="287" t="s">
        <v>234</v>
      </c>
      <c r="B61" s="287" t="s">
        <v>223</v>
      </c>
      <c r="C61" s="287" t="s">
        <v>249</v>
      </c>
      <c r="D61" s="288">
        <v>0</v>
      </c>
      <c r="E61" s="288">
        <v>0</v>
      </c>
      <c r="F61" s="288">
        <v>0</v>
      </c>
      <c r="G61" s="288">
        <v>3.7999999999999999E-2</v>
      </c>
      <c r="H61" s="288">
        <v>0.187</v>
      </c>
      <c r="I61" s="288">
        <v>0.29099999999999998</v>
      </c>
      <c r="J61" s="288">
        <v>0.312</v>
      </c>
      <c r="K61" s="288">
        <v>3.7320000000000001E-3</v>
      </c>
      <c r="L61" s="288">
        <v>0</v>
      </c>
      <c r="M61" s="288">
        <v>0</v>
      </c>
      <c r="N61" s="288">
        <v>0</v>
      </c>
      <c r="O61" s="289"/>
      <c r="P61" s="290"/>
      <c r="Q61" s="289"/>
      <c r="R61" s="289"/>
      <c r="S61" s="289"/>
      <c r="T61" s="289"/>
      <c r="U61" s="251"/>
      <c r="V61" s="251"/>
      <c r="W61" s="252"/>
      <c r="X61" s="251"/>
      <c r="Y61" s="253"/>
      <c r="Z61" s="51"/>
      <c r="AM61" s="251"/>
      <c r="AN61" s="255"/>
      <c r="AO61" s="255"/>
      <c r="AP61" s="255"/>
      <c r="AQ61" s="255"/>
      <c r="AR61" s="255"/>
      <c r="AS61" s="255"/>
      <c r="AT61" s="255"/>
      <c r="AU61" s="255"/>
      <c r="AV61" s="255"/>
    </row>
    <row r="62" spans="1:48" ht="15" thickBot="1" x14ac:dyDescent="0.35">
      <c r="A62" s="287" t="s">
        <v>234</v>
      </c>
      <c r="B62" s="287" t="s">
        <v>223</v>
      </c>
      <c r="C62" s="287" t="s">
        <v>250</v>
      </c>
      <c r="D62" s="288">
        <v>0</v>
      </c>
      <c r="E62" s="288">
        <v>6.0426000000000001E-2</v>
      </c>
      <c r="F62" s="288">
        <v>6.1157000000000003E-2</v>
      </c>
      <c r="G62" s="288">
        <v>4.7E-2</v>
      </c>
      <c r="H62" s="288">
        <v>2.7E-2</v>
      </c>
      <c r="I62" s="288">
        <v>1.6E-2</v>
      </c>
      <c r="J62" s="288">
        <v>9.6100000000000005E-3</v>
      </c>
      <c r="K62" s="288">
        <v>2E-3</v>
      </c>
      <c r="L62" s="288">
        <v>0</v>
      </c>
      <c r="M62" s="288">
        <v>0</v>
      </c>
      <c r="N62" s="288">
        <v>0</v>
      </c>
      <c r="O62" s="289"/>
      <c r="P62" s="290"/>
      <c r="Q62" s="289"/>
      <c r="R62" s="289"/>
      <c r="S62" s="289"/>
      <c r="T62" s="289"/>
      <c r="U62" s="251"/>
      <c r="V62" s="251"/>
      <c r="W62" s="252"/>
      <c r="X62" s="251"/>
      <c r="Y62" s="253"/>
      <c r="Z62" s="51"/>
      <c r="AM62" s="251"/>
      <c r="AN62" s="255"/>
      <c r="AO62" s="255"/>
      <c r="AP62" s="255"/>
      <c r="AQ62" s="255"/>
      <c r="AR62" s="255"/>
      <c r="AS62" s="255"/>
      <c r="AT62" s="255"/>
      <c r="AU62" s="255"/>
      <c r="AV62" s="255"/>
    </row>
    <row r="63" spans="1:48" ht="15" thickBot="1" x14ac:dyDescent="0.35">
      <c r="A63" s="287" t="s">
        <v>234</v>
      </c>
      <c r="B63" s="287" t="s">
        <v>228</v>
      </c>
      <c r="C63" s="287" t="s">
        <v>251</v>
      </c>
      <c r="D63" s="288">
        <v>0</v>
      </c>
      <c r="E63" s="288">
        <v>0</v>
      </c>
      <c r="F63" s="288">
        <v>0</v>
      </c>
      <c r="G63" s="288">
        <v>3.137</v>
      </c>
      <c r="H63" s="288">
        <v>4.3479999999999999</v>
      </c>
      <c r="I63" s="288">
        <v>4.274</v>
      </c>
      <c r="J63" s="288">
        <v>5.0307769999999996</v>
      </c>
      <c r="K63" s="288">
        <v>3.3109999999999999</v>
      </c>
      <c r="L63" s="288">
        <v>3.1440000000000001</v>
      </c>
      <c r="M63" s="288">
        <v>2.6360000000000001</v>
      </c>
      <c r="N63" s="288">
        <v>2.23149803</v>
      </c>
      <c r="O63" s="289"/>
      <c r="P63" s="290"/>
      <c r="Q63" s="289"/>
      <c r="R63" s="289"/>
      <c r="S63" s="289"/>
      <c r="T63" s="289"/>
      <c r="U63" s="251"/>
      <c r="V63" s="251"/>
      <c r="W63" s="252"/>
      <c r="X63" s="251"/>
      <c r="Y63" s="253"/>
      <c r="Z63" s="51"/>
      <c r="AM63" s="251"/>
      <c r="AN63" s="255"/>
      <c r="AO63" s="255"/>
      <c r="AP63" s="255"/>
      <c r="AQ63" s="255"/>
      <c r="AR63" s="255"/>
      <c r="AS63" s="255"/>
      <c r="AT63" s="255"/>
      <c r="AU63" s="255"/>
      <c r="AV63" s="255"/>
    </row>
    <row r="64" spans="1:48" ht="15" thickBot="1" x14ac:dyDescent="0.35">
      <c r="A64" s="294" t="s">
        <v>234</v>
      </c>
      <c r="B64" s="294"/>
      <c r="C64" s="294" t="s">
        <v>252</v>
      </c>
      <c r="D64" s="295">
        <v>10.226000000000001</v>
      </c>
      <c r="E64" s="295">
        <v>10.138</v>
      </c>
      <c r="F64" s="295">
        <v>10.300105199999997</v>
      </c>
      <c r="G64" s="295">
        <v>86.051000000000002</v>
      </c>
      <c r="H64" s="295">
        <v>100.70168200000001</v>
      </c>
      <c r="I64" s="295">
        <v>119.04356</v>
      </c>
      <c r="J64" s="295">
        <v>126.04945379999999</v>
      </c>
      <c r="K64" s="295">
        <v>112.43696399999999</v>
      </c>
      <c r="L64" s="295">
        <v>83.116</v>
      </c>
      <c r="M64" s="295">
        <v>52.437701000000004</v>
      </c>
      <c r="N64" s="295">
        <v>47.745237750000001</v>
      </c>
      <c r="O64" s="291"/>
      <c r="P64" s="290"/>
      <c r="Q64" s="289"/>
      <c r="R64" s="289"/>
      <c r="S64" s="289"/>
      <c r="T64" s="289"/>
      <c r="U64" s="251"/>
      <c r="V64" s="251"/>
      <c r="W64" s="252"/>
      <c r="X64" s="251"/>
      <c r="Y64" s="253"/>
      <c r="Z64" s="51"/>
      <c r="AM64" s="251"/>
      <c r="AN64" s="255"/>
      <c r="AO64" s="255"/>
      <c r="AP64" s="255"/>
      <c r="AQ64" s="255"/>
      <c r="AR64" s="255"/>
      <c r="AS64" s="255"/>
      <c r="AT64" s="255"/>
      <c r="AU64" s="255"/>
      <c r="AV64" s="255"/>
    </row>
    <row r="65" spans="1:48" ht="15" thickBot="1" x14ac:dyDescent="0.35">
      <c r="A65" s="287" t="s">
        <v>234</v>
      </c>
      <c r="B65" s="287" t="s">
        <v>228</v>
      </c>
      <c r="C65" s="287" t="s">
        <v>24</v>
      </c>
      <c r="D65" s="288">
        <v>0</v>
      </c>
      <c r="E65" s="288">
        <v>0</v>
      </c>
      <c r="F65" s="288">
        <v>13.872</v>
      </c>
      <c r="G65" s="288">
        <v>46.835000000000001</v>
      </c>
      <c r="H65" s="288">
        <v>45.241999999999997</v>
      </c>
      <c r="I65" s="288">
        <v>44.203000000000003</v>
      </c>
      <c r="J65" s="288">
        <v>43.762</v>
      </c>
      <c r="K65" s="288">
        <v>44.104999999999997</v>
      </c>
      <c r="L65" s="288">
        <v>42.393000000000001</v>
      </c>
      <c r="M65" s="288">
        <v>44.408000000000001</v>
      </c>
      <c r="N65" s="288">
        <v>50.033379789999998</v>
      </c>
      <c r="O65" s="289"/>
      <c r="P65" s="290"/>
      <c r="Q65" s="289"/>
      <c r="R65" s="289"/>
      <c r="S65" s="289"/>
      <c r="T65" s="289"/>
      <c r="U65" s="251"/>
      <c r="V65" s="251"/>
      <c r="W65" s="252"/>
      <c r="X65" s="251"/>
      <c r="Y65" s="253"/>
      <c r="Z65" s="51"/>
      <c r="AM65" s="251"/>
      <c r="AN65" s="255"/>
      <c r="AO65" s="255"/>
      <c r="AP65" s="255"/>
      <c r="AQ65" s="255"/>
      <c r="AR65" s="255"/>
      <c r="AS65" s="255"/>
      <c r="AT65" s="255"/>
      <c r="AU65" s="255"/>
      <c r="AV65" s="255"/>
    </row>
    <row r="66" spans="1:48" ht="15" thickBot="1" x14ac:dyDescent="0.35">
      <c r="A66" s="287" t="s">
        <v>234</v>
      </c>
      <c r="B66" s="287" t="s">
        <v>228</v>
      </c>
      <c r="C66" s="287" t="s">
        <v>106</v>
      </c>
      <c r="D66" s="288">
        <v>0</v>
      </c>
      <c r="E66" s="288">
        <v>0</v>
      </c>
      <c r="F66" s="296">
        <v>0</v>
      </c>
      <c r="G66" s="288">
        <v>11.760999999999999</v>
      </c>
      <c r="H66" s="288">
        <v>67.055000000000007</v>
      </c>
      <c r="I66" s="288">
        <v>92.06</v>
      </c>
      <c r="J66" s="288">
        <v>116.05200000000001</v>
      </c>
      <c r="K66" s="288">
        <v>124.57599999999999</v>
      </c>
      <c r="L66" s="288">
        <v>118.604</v>
      </c>
      <c r="M66" s="288">
        <v>109.39700000000001</v>
      </c>
      <c r="N66" s="288">
        <v>105.9833835</v>
      </c>
      <c r="O66" s="297"/>
      <c r="P66" s="290"/>
      <c r="Q66" s="289"/>
      <c r="R66" s="289"/>
      <c r="S66" s="289"/>
      <c r="T66" s="289"/>
      <c r="U66" s="251"/>
      <c r="V66" s="251"/>
      <c r="W66" s="252"/>
      <c r="X66" s="251"/>
      <c r="Y66" s="253"/>
      <c r="Z66" s="51"/>
      <c r="AM66" s="251"/>
      <c r="AN66" s="255"/>
      <c r="AO66" s="255"/>
      <c r="AP66" s="255"/>
      <c r="AQ66" s="255"/>
      <c r="AR66" s="255"/>
      <c r="AS66" s="255"/>
      <c r="AT66" s="255"/>
      <c r="AU66" s="255"/>
      <c r="AV66" s="255"/>
    </row>
    <row r="67" spans="1:48" ht="15" thickBot="1" x14ac:dyDescent="0.35">
      <c r="A67" s="287" t="s">
        <v>234</v>
      </c>
      <c r="B67" s="287" t="s">
        <v>228</v>
      </c>
      <c r="C67" s="287" t="s">
        <v>163</v>
      </c>
      <c r="D67" s="288">
        <v>0</v>
      </c>
      <c r="E67" s="288">
        <v>0</v>
      </c>
      <c r="F67" s="288">
        <v>0</v>
      </c>
      <c r="G67" s="288">
        <v>10.07</v>
      </c>
      <c r="H67" s="288">
        <v>10.56</v>
      </c>
      <c r="I67" s="288">
        <v>11.04</v>
      </c>
      <c r="J67" s="288">
        <v>12.912000000000001</v>
      </c>
      <c r="K67" s="288">
        <v>16.391999999999999</v>
      </c>
      <c r="L67" s="288">
        <v>19.402999999999999</v>
      </c>
      <c r="M67" s="288">
        <v>20.837</v>
      </c>
      <c r="N67" s="288">
        <v>22.321025280000001</v>
      </c>
      <c r="O67" s="298"/>
      <c r="P67" s="250"/>
      <c r="Q67" s="251"/>
      <c r="R67" s="251"/>
      <c r="S67" s="251"/>
      <c r="T67" s="251"/>
      <c r="U67" s="251"/>
      <c r="V67" s="251"/>
      <c r="W67" s="252"/>
      <c r="X67" s="251"/>
      <c r="Y67" s="253"/>
      <c r="Z67" s="51"/>
      <c r="AM67" s="251"/>
      <c r="AN67" s="255"/>
      <c r="AO67" s="255"/>
      <c r="AP67" s="255"/>
      <c r="AQ67" s="255"/>
      <c r="AR67" s="255"/>
      <c r="AS67" s="255"/>
      <c r="AT67" s="255"/>
      <c r="AU67" s="255"/>
      <c r="AV67" s="255"/>
    </row>
    <row r="68" spans="1:48" ht="15" thickBot="1" x14ac:dyDescent="0.35">
      <c r="A68" s="287" t="s">
        <v>234</v>
      </c>
      <c r="B68" s="287" t="s">
        <v>228</v>
      </c>
      <c r="C68" s="287" t="s">
        <v>253</v>
      </c>
      <c r="D68" s="288">
        <v>0</v>
      </c>
      <c r="E68" s="288">
        <v>0</v>
      </c>
      <c r="F68" s="288">
        <v>0</v>
      </c>
      <c r="G68" s="288">
        <v>0</v>
      </c>
      <c r="H68" s="288">
        <v>0</v>
      </c>
      <c r="I68" s="288">
        <v>0</v>
      </c>
      <c r="J68" s="288">
        <v>0</v>
      </c>
      <c r="K68" s="288">
        <v>0</v>
      </c>
      <c r="L68" s="288">
        <v>0</v>
      </c>
      <c r="M68" s="288">
        <v>0</v>
      </c>
      <c r="N68" s="288">
        <v>3.3349999999999998E-2</v>
      </c>
      <c r="O68" s="298"/>
      <c r="P68" s="250"/>
      <c r="Q68" s="251"/>
      <c r="R68" s="251"/>
      <c r="S68" s="251"/>
      <c r="T68" s="251"/>
      <c r="U68" s="251"/>
      <c r="V68" s="251"/>
      <c r="W68" s="252"/>
      <c r="X68" s="251"/>
      <c r="Y68" s="253"/>
      <c r="Z68" s="51"/>
      <c r="AM68" s="251"/>
      <c r="AN68" s="255"/>
      <c r="AO68" s="255"/>
      <c r="AP68" s="255"/>
      <c r="AQ68" s="255"/>
      <c r="AR68" s="255"/>
      <c r="AS68" s="255"/>
      <c r="AT68" s="255"/>
      <c r="AU68" s="255"/>
      <c r="AV68" s="255"/>
    </row>
    <row r="69" spans="1:48" ht="15" thickBot="1" x14ac:dyDescent="0.35">
      <c r="A69" s="299" t="s">
        <v>234</v>
      </c>
      <c r="B69" s="299"/>
      <c r="C69" s="299" t="s">
        <v>206</v>
      </c>
      <c r="D69" s="300">
        <v>160.53100000000001</v>
      </c>
      <c r="E69" s="300">
        <v>193.88800000000001</v>
      </c>
      <c r="F69" s="300">
        <v>300.18110519999993</v>
      </c>
      <c r="G69" s="300">
        <v>903.25800000000004</v>
      </c>
      <c r="H69" s="300">
        <v>951.91168199999993</v>
      </c>
      <c r="I69" s="300">
        <v>985.05255999999986</v>
      </c>
      <c r="J69" s="300">
        <v>1025.3754538000001</v>
      </c>
      <c r="K69" s="300">
        <v>1066.5259639999999</v>
      </c>
      <c r="L69" s="300">
        <v>996.17899999999997</v>
      </c>
      <c r="M69" s="300">
        <v>904.52470100000005</v>
      </c>
      <c r="N69" s="300">
        <v>810.09722430000011</v>
      </c>
      <c r="O69" s="301"/>
      <c r="P69" s="250"/>
      <c r="Q69" s="251"/>
      <c r="R69" s="251"/>
      <c r="S69" s="251"/>
      <c r="T69" s="251"/>
      <c r="U69" s="302"/>
      <c r="V69" s="302"/>
      <c r="W69" s="302"/>
      <c r="X69" s="302"/>
      <c r="Y69" s="253"/>
      <c r="Z69" s="51"/>
      <c r="AM69" s="251"/>
      <c r="AN69" s="255"/>
      <c r="AO69" s="255"/>
      <c r="AP69" s="255"/>
      <c r="AQ69" s="255"/>
      <c r="AR69" s="255"/>
      <c r="AS69" s="255"/>
      <c r="AT69" s="255"/>
      <c r="AU69" s="255"/>
      <c r="AV69" s="255"/>
    </row>
    <row r="70" spans="1:48" ht="15" thickBot="1" x14ac:dyDescent="0.35">
      <c r="A70" s="287" t="s">
        <v>234</v>
      </c>
      <c r="B70" s="287" t="s">
        <v>254</v>
      </c>
      <c r="C70" s="287" t="s">
        <v>108</v>
      </c>
      <c r="D70" s="288">
        <v>0</v>
      </c>
      <c r="E70" s="288">
        <v>0</v>
      </c>
      <c r="F70" s="296">
        <v>0</v>
      </c>
      <c r="G70" s="296">
        <v>0</v>
      </c>
      <c r="H70" s="288">
        <v>2.1070000000000002</v>
      </c>
      <c r="I70" s="288">
        <v>7.3769999999999998</v>
      </c>
      <c r="J70" s="288">
        <v>9.9719999999999995</v>
      </c>
      <c r="K70" s="288">
        <v>11.31</v>
      </c>
      <c r="L70" s="288">
        <v>13.083</v>
      </c>
      <c r="M70" s="288">
        <v>15.997999999999999</v>
      </c>
      <c r="N70" s="288">
        <v>18.4211961</v>
      </c>
      <c r="O70" s="252"/>
      <c r="P70" s="250"/>
      <c r="Q70" s="252"/>
      <c r="R70" s="252"/>
      <c r="S70" s="252"/>
      <c r="T70" s="252"/>
      <c r="U70" s="252"/>
      <c r="V70" s="252"/>
      <c r="W70" s="252"/>
      <c r="X70" s="252"/>
      <c r="Y70" s="253"/>
      <c r="Z70" s="51"/>
      <c r="AM70" s="251"/>
      <c r="AN70" s="255"/>
      <c r="AO70" s="255"/>
      <c r="AP70" s="255"/>
      <c r="AQ70" s="255"/>
      <c r="AR70" s="255"/>
      <c r="AS70" s="255"/>
      <c r="AT70" s="255"/>
      <c r="AU70" s="255"/>
      <c r="AV70" s="255"/>
    </row>
    <row r="71" spans="1:48" ht="15" thickBot="1" x14ac:dyDescent="0.35">
      <c r="A71" s="299" t="s">
        <v>234</v>
      </c>
      <c r="B71" s="299"/>
      <c r="C71" s="299" t="s">
        <v>207</v>
      </c>
      <c r="D71" s="300">
        <v>0</v>
      </c>
      <c r="E71" s="300">
        <v>0</v>
      </c>
      <c r="F71" s="300">
        <v>0</v>
      </c>
      <c r="G71" s="300">
        <v>0</v>
      </c>
      <c r="H71" s="300">
        <v>2.1070000000000002</v>
      </c>
      <c r="I71" s="300">
        <v>7.3769999999999998</v>
      </c>
      <c r="J71" s="300">
        <v>9.9719999999999995</v>
      </c>
      <c r="K71" s="300">
        <v>11.31</v>
      </c>
      <c r="L71" s="300">
        <v>13.083</v>
      </c>
      <c r="M71" s="300">
        <v>15.997999999999999</v>
      </c>
      <c r="N71" s="300">
        <v>18.4211961</v>
      </c>
      <c r="O71" s="252"/>
      <c r="P71" s="250"/>
      <c r="Q71" s="252"/>
      <c r="R71" s="252"/>
      <c r="S71" s="252"/>
      <c r="T71" s="252"/>
      <c r="U71" s="251"/>
      <c r="V71" s="251"/>
      <c r="W71" s="252"/>
      <c r="X71" s="251"/>
      <c r="Y71" s="253"/>
      <c r="Z71" s="51"/>
      <c r="AM71" s="251"/>
      <c r="AN71" s="255"/>
      <c r="AO71" s="255"/>
      <c r="AP71" s="255"/>
      <c r="AQ71" s="255"/>
      <c r="AR71" s="255"/>
      <c r="AS71" s="255"/>
      <c r="AT71" s="255"/>
      <c r="AU71" s="255"/>
      <c r="AV71" s="255"/>
    </row>
    <row r="72" spans="1:48" ht="15" thickBot="1" x14ac:dyDescent="0.35">
      <c r="A72" s="303" t="s">
        <v>234</v>
      </c>
      <c r="B72" s="303"/>
      <c r="C72" s="303" t="s">
        <v>255</v>
      </c>
      <c r="D72" s="304">
        <v>160.53100000000001</v>
      </c>
      <c r="E72" s="304">
        <v>193.88800000000001</v>
      </c>
      <c r="F72" s="304">
        <v>300.18110519999993</v>
      </c>
      <c r="G72" s="304">
        <v>903.25800000000004</v>
      </c>
      <c r="H72" s="304">
        <v>954.0186819999999</v>
      </c>
      <c r="I72" s="304">
        <v>992.42955999999981</v>
      </c>
      <c r="J72" s="304">
        <v>1035.3474538</v>
      </c>
      <c r="K72" s="304">
        <v>1077.8359639999999</v>
      </c>
      <c r="L72" s="304">
        <v>1009.2619999999999</v>
      </c>
      <c r="M72" s="304">
        <v>920.5227010000001</v>
      </c>
      <c r="N72" s="304">
        <v>828.51842040000008</v>
      </c>
      <c r="O72" s="252"/>
      <c r="P72" s="250"/>
      <c r="Q72" s="252"/>
      <c r="R72" s="252"/>
      <c r="S72" s="252"/>
      <c r="T72" s="252"/>
      <c r="U72" s="251"/>
      <c r="V72" s="251"/>
      <c r="W72" s="252"/>
      <c r="X72" s="251"/>
      <c r="Y72" s="253"/>
      <c r="Z72" s="51"/>
      <c r="AM72" s="251"/>
      <c r="AN72" s="255"/>
      <c r="AO72" s="255"/>
      <c r="AP72" s="255"/>
      <c r="AQ72" s="255"/>
      <c r="AR72" s="255"/>
      <c r="AS72" s="255"/>
      <c r="AT72" s="255"/>
      <c r="AU72" s="255"/>
      <c r="AV72" s="255"/>
    </row>
    <row r="73" spans="1:48" ht="15" thickBot="1" x14ac:dyDescent="0.35">
      <c r="A73" s="305" t="s">
        <v>256</v>
      </c>
      <c r="B73" s="305" t="s">
        <v>254</v>
      </c>
      <c r="C73" s="305" t="s">
        <v>110</v>
      </c>
      <c r="D73" s="306">
        <v>16.318999999999999</v>
      </c>
      <c r="E73" s="306">
        <v>16.277000000000001</v>
      </c>
      <c r="F73" s="306">
        <v>16.032</v>
      </c>
      <c r="G73" s="306">
        <v>15.624000000000001</v>
      </c>
      <c r="H73" s="306">
        <v>15.747</v>
      </c>
      <c r="I73" s="306">
        <v>14.823</v>
      </c>
      <c r="J73" s="306">
        <v>14.428000000000001</v>
      </c>
      <c r="K73" s="306">
        <v>14.379</v>
      </c>
      <c r="L73" s="306">
        <v>13.66</v>
      </c>
      <c r="M73" s="306">
        <v>13.385999999999999</v>
      </c>
      <c r="N73" s="306">
        <v>13.307774119999999</v>
      </c>
      <c r="O73" s="251"/>
      <c r="P73" s="250"/>
      <c r="Q73" s="251"/>
      <c r="R73" s="251"/>
      <c r="S73" s="251"/>
      <c r="T73" s="251"/>
      <c r="U73" s="251"/>
      <c r="V73" s="251"/>
      <c r="W73" s="252"/>
      <c r="X73" s="251"/>
      <c r="Y73" s="253"/>
      <c r="Z73" s="51"/>
      <c r="AM73" s="251"/>
      <c r="AN73" s="255"/>
      <c r="AO73" s="255"/>
      <c r="AP73" s="255"/>
      <c r="AQ73" s="255"/>
      <c r="AR73" s="255"/>
      <c r="AS73" s="255"/>
      <c r="AT73" s="255"/>
      <c r="AU73" s="255"/>
      <c r="AV73" s="255"/>
    </row>
    <row r="74" spans="1:48" ht="15" thickBot="1" x14ac:dyDescent="0.35">
      <c r="A74" s="305" t="s">
        <v>256</v>
      </c>
      <c r="B74" s="305" t="s">
        <v>229</v>
      </c>
      <c r="C74" s="305" t="s">
        <v>112</v>
      </c>
      <c r="D74" s="306">
        <v>450.26</v>
      </c>
      <c r="E74" s="306">
        <v>502.46899999999999</v>
      </c>
      <c r="F74" s="306">
        <v>501.78899999999999</v>
      </c>
      <c r="G74" s="306">
        <v>507.19299999999998</v>
      </c>
      <c r="H74" s="306">
        <v>509.67099999999999</v>
      </c>
      <c r="I74" s="306">
        <v>554.80100000000004</v>
      </c>
      <c r="J74" s="306">
        <v>559.32500000000005</v>
      </c>
      <c r="K74" s="306">
        <v>611.13900000000001</v>
      </c>
      <c r="L74" s="306">
        <v>653.66700000000003</v>
      </c>
      <c r="M74" s="306">
        <v>729.44899999999996</v>
      </c>
      <c r="N74" s="306">
        <v>795.36117320000005</v>
      </c>
      <c r="O74" s="251"/>
      <c r="P74" s="250"/>
      <c r="Q74" s="251"/>
      <c r="R74" s="251"/>
      <c r="S74" s="251"/>
      <c r="T74" s="251"/>
      <c r="U74" s="260"/>
      <c r="V74" s="260"/>
      <c r="W74" s="267"/>
      <c r="X74" s="260"/>
      <c r="Y74" s="253"/>
      <c r="Z74" s="51"/>
      <c r="AM74" s="260"/>
      <c r="AN74" s="255"/>
      <c r="AO74" s="255"/>
      <c r="AP74" s="255"/>
      <c r="AQ74" s="255"/>
      <c r="AR74" s="255"/>
      <c r="AS74" s="255"/>
      <c r="AT74" s="255"/>
      <c r="AU74" s="255"/>
      <c r="AV74" s="255"/>
    </row>
    <row r="75" spans="1:48" ht="15" thickBot="1" x14ac:dyDescent="0.35">
      <c r="A75" s="305" t="s">
        <v>256</v>
      </c>
      <c r="B75" s="305" t="s">
        <v>254</v>
      </c>
      <c r="C75" s="305" t="s">
        <v>28</v>
      </c>
      <c r="D75" s="306">
        <v>1052.6600000000001</v>
      </c>
      <c r="E75" s="306">
        <v>1142.769</v>
      </c>
      <c r="F75" s="306">
        <v>1109.5050000000001</v>
      </c>
      <c r="G75" s="306">
        <v>1089.1780000000001</v>
      </c>
      <c r="H75" s="306">
        <v>1087.5129999999999</v>
      </c>
      <c r="I75" s="306">
        <v>1140.9159999999999</v>
      </c>
      <c r="J75" s="306">
        <v>1238.31</v>
      </c>
      <c r="K75" s="306">
        <v>1281.5889999999999</v>
      </c>
      <c r="L75" s="306">
        <v>1357.989</v>
      </c>
      <c r="M75" s="306">
        <v>1469.44</v>
      </c>
      <c r="N75" s="306">
        <v>1586.255414</v>
      </c>
      <c r="O75" s="251"/>
      <c r="P75" s="250"/>
      <c r="Q75" s="251"/>
      <c r="R75" s="251"/>
      <c r="S75" s="251"/>
      <c r="T75" s="251"/>
      <c r="U75" s="260"/>
      <c r="V75" s="260"/>
      <c r="W75" s="267"/>
      <c r="X75" s="260"/>
      <c r="Y75" s="253"/>
      <c r="Z75" s="51"/>
      <c r="AM75" s="260"/>
      <c r="AN75" s="255"/>
      <c r="AO75" s="255"/>
      <c r="AP75" s="255"/>
      <c r="AQ75" s="255"/>
      <c r="AR75" s="255"/>
      <c r="AS75" s="255"/>
      <c r="AT75" s="255"/>
      <c r="AU75" s="255"/>
      <c r="AV75" s="255"/>
    </row>
    <row r="76" spans="1:48" ht="15" thickBot="1" x14ac:dyDescent="0.35">
      <c r="A76" s="305" t="s">
        <v>256</v>
      </c>
      <c r="B76" s="305" t="s">
        <v>224</v>
      </c>
      <c r="C76" s="305" t="s">
        <v>113</v>
      </c>
      <c r="D76" s="306">
        <v>0</v>
      </c>
      <c r="E76" s="306">
        <v>31.016999999999999</v>
      </c>
      <c r="F76" s="306">
        <v>95.71</v>
      </c>
      <c r="G76" s="306">
        <v>99.924000000000007</v>
      </c>
      <c r="H76" s="306">
        <v>102.23699999999999</v>
      </c>
      <c r="I76" s="306">
        <v>104.27200000000001</v>
      </c>
      <c r="J76" s="306">
        <v>110.669</v>
      </c>
      <c r="K76" s="306">
        <v>120.88200000000001</v>
      </c>
      <c r="L76" s="306">
        <v>133.07499999999999</v>
      </c>
      <c r="M76" s="306">
        <v>151.91399999999999</v>
      </c>
      <c r="N76" s="306">
        <v>168.41665699999999</v>
      </c>
      <c r="O76" s="251"/>
      <c r="P76" s="250"/>
      <c r="Q76" s="251"/>
      <c r="R76" s="251"/>
      <c r="S76" s="251"/>
      <c r="T76" s="251"/>
      <c r="U76" s="243"/>
      <c r="V76" s="243"/>
      <c r="W76" s="245"/>
      <c r="X76" s="243"/>
      <c r="Y76" s="253"/>
      <c r="Z76" s="51"/>
      <c r="AM76" s="243"/>
      <c r="AN76" s="255"/>
      <c r="AO76" s="255"/>
      <c r="AP76" s="255"/>
      <c r="AQ76" s="255"/>
      <c r="AR76" s="255"/>
      <c r="AS76" s="255"/>
      <c r="AT76" s="255"/>
      <c r="AU76" s="255"/>
      <c r="AV76" s="255"/>
    </row>
    <row r="77" spans="1:48" ht="15" thickBot="1" x14ac:dyDescent="0.35">
      <c r="A77" s="305" t="s">
        <v>256</v>
      </c>
      <c r="B77" s="305" t="s">
        <v>224</v>
      </c>
      <c r="C77" s="305" t="s">
        <v>198</v>
      </c>
      <c r="D77" s="306">
        <v>98.203999999999994</v>
      </c>
      <c r="E77" s="306">
        <v>99.2</v>
      </c>
      <c r="F77" s="306">
        <v>128.09700000000001</v>
      </c>
      <c r="G77" s="306">
        <v>130.392</v>
      </c>
      <c r="H77" s="306">
        <v>136.35300000000001</v>
      </c>
      <c r="I77" s="306">
        <v>119.94499999999999</v>
      </c>
      <c r="J77" s="306">
        <v>118.5</v>
      </c>
      <c r="K77" s="306">
        <v>125.143</v>
      </c>
      <c r="L77" s="306">
        <v>172.321</v>
      </c>
      <c r="M77" s="306">
        <v>192.92400000000001</v>
      </c>
      <c r="N77" s="306">
        <v>203.95830710000001</v>
      </c>
      <c r="O77" s="251"/>
      <c r="P77" s="250"/>
      <c r="Q77" s="251"/>
      <c r="R77" s="251"/>
      <c r="S77" s="251"/>
      <c r="T77" s="251"/>
      <c r="U77" s="251"/>
      <c r="V77" s="251"/>
      <c r="W77" s="252"/>
      <c r="X77" s="251"/>
      <c r="Y77" s="253"/>
      <c r="Z77" s="51"/>
      <c r="AM77" s="251"/>
      <c r="AN77" s="255"/>
      <c r="AO77" s="255"/>
      <c r="AP77" s="255"/>
      <c r="AQ77" s="255"/>
      <c r="AR77" s="255"/>
      <c r="AS77" s="255"/>
      <c r="AT77" s="255"/>
      <c r="AU77" s="255"/>
      <c r="AV77" s="255"/>
    </row>
    <row r="78" spans="1:48" ht="15" thickBot="1" x14ac:dyDescent="0.35">
      <c r="A78" s="307" t="s">
        <v>256</v>
      </c>
      <c r="B78" s="307"/>
      <c r="C78" s="307" t="s">
        <v>208</v>
      </c>
      <c r="D78" s="308">
        <v>1617.443</v>
      </c>
      <c r="E78" s="308">
        <v>1791.732</v>
      </c>
      <c r="F78" s="308">
        <v>1851.133</v>
      </c>
      <c r="G78" s="308">
        <v>1842.3110000000001</v>
      </c>
      <c r="H78" s="308">
        <v>1851.5210000000002</v>
      </c>
      <c r="I78" s="308">
        <v>1934.7569999999998</v>
      </c>
      <c r="J78" s="308">
        <v>2041.2320000000002</v>
      </c>
      <c r="K78" s="308">
        <v>2153.1320000000001</v>
      </c>
      <c r="L78" s="308">
        <v>2330.712</v>
      </c>
      <c r="M78" s="308">
        <v>2557.1130000000003</v>
      </c>
      <c r="N78" s="308">
        <v>2767.2993254200005</v>
      </c>
      <c r="O78" s="251"/>
      <c r="P78" s="250"/>
      <c r="Q78" s="251"/>
      <c r="R78" s="251"/>
      <c r="S78" s="251"/>
      <c r="T78" s="251"/>
      <c r="U78" s="251"/>
      <c r="V78" s="251"/>
      <c r="W78" s="252"/>
      <c r="X78" s="251"/>
      <c r="Y78" s="253"/>
      <c r="Z78" s="51"/>
      <c r="AM78" s="251"/>
      <c r="AN78" s="255"/>
      <c r="AO78" s="255"/>
      <c r="AP78" s="255"/>
      <c r="AQ78" s="255"/>
      <c r="AR78" s="255"/>
      <c r="AS78" s="255"/>
      <c r="AT78" s="255"/>
      <c r="AU78" s="255"/>
      <c r="AV78" s="255"/>
    </row>
    <row r="79" spans="1:48" ht="15" thickBot="1" x14ac:dyDescent="0.35">
      <c r="A79" s="305" t="s">
        <v>256</v>
      </c>
      <c r="B79" s="305" t="s">
        <v>229</v>
      </c>
      <c r="C79" s="305" t="s">
        <v>27</v>
      </c>
      <c r="D79" s="306">
        <v>33.665999999999997</v>
      </c>
      <c r="E79" s="306">
        <v>30.204000000000001</v>
      </c>
      <c r="F79" s="306">
        <v>26.288</v>
      </c>
      <c r="G79" s="306">
        <v>24.474</v>
      </c>
      <c r="H79" s="306">
        <v>24.498000000000001</v>
      </c>
      <c r="I79" s="306">
        <v>22.443000000000001</v>
      </c>
      <c r="J79" s="306">
        <v>23.652000000000001</v>
      </c>
      <c r="K79" s="306">
        <v>30.117000000000001</v>
      </c>
      <c r="L79" s="306">
        <v>32.746000000000002</v>
      </c>
      <c r="M79" s="306">
        <v>36.377000000000002</v>
      </c>
      <c r="N79" s="306">
        <v>38.644015869999997</v>
      </c>
      <c r="O79" s="252"/>
      <c r="P79" s="250"/>
      <c r="Q79" s="252"/>
      <c r="R79" s="252"/>
      <c r="S79" s="252"/>
      <c r="T79" s="252"/>
      <c r="U79" s="252"/>
      <c r="V79" s="252"/>
      <c r="W79" s="252"/>
      <c r="X79" s="252"/>
      <c r="Y79" s="253"/>
      <c r="Z79" s="51"/>
      <c r="AM79" s="251"/>
      <c r="AN79" s="255"/>
      <c r="AO79" s="255"/>
      <c r="AP79" s="255"/>
      <c r="AQ79" s="255"/>
      <c r="AR79" s="255"/>
      <c r="AS79" s="255"/>
      <c r="AT79" s="255"/>
      <c r="AU79" s="255"/>
      <c r="AV79" s="255"/>
    </row>
    <row r="80" spans="1:48" ht="15" thickBot="1" x14ac:dyDescent="0.35">
      <c r="A80" s="305" t="s">
        <v>256</v>
      </c>
      <c r="B80" s="305" t="s">
        <v>254</v>
      </c>
      <c r="C80" s="305" t="s">
        <v>115</v>
      </c>
      <c r="D80" s="306">
        <v>84.442999999999998</v>
      </c>
      <c r="E80" s="306">
        <v>85.677000000000007</v>
      </c>
      <c r="F80" s="306">
        <v>78.822000000000003</v>
      </c>
      <c r="G80" s="306">
        <v>77.459999999999994</v>
      </c>
      <c r="H80" s="306">
        <v>76.147000000000006</v>
      </c>
      <c r="I80" s="306">
        <v>76.117999999999995</v>
      </c>
      <c r="J80" s="306">
        <v>76.622</v>
      </c>
      <c r="K80" s="306">
        <v>76.676000000000002</v>
      </c>
      <c r="L80" s="306">
        <v>74.765000000000001</v>
      </c>
      <c r="M80" s="306">
        <v>76.804000000000002</v>
      </c>
      <c r="N80" s="306">
        <v>76.502985649999999</v>
      </c>
      <c r="O80" s="251"/>
      <c r="P80" s="250"/>
      <c r="Q80" s="251"/>
      <c r="R80" s="309"/>
      <c r="S80" s="251"/>
      <c r="T80" s="251"/>
      <c r="U80" s="251"/>
      <c r="V80" s="251"/>
      <c r="W80" s="252"/>
      <c r="X80" s="251"/>
      <c r="Y80" s="253"/>
      <c r="Z80" s="51"/>
      <c r="AM80" s="251"/>
      <c r="AN80" s="255"/>
      <c r="AO80" s="255"/>
      <c r="AP80" s="255"/>
      <c r="AQ80" s="255"/>
      <c r="AR80" s="255"/>
      <c r="AS80" s="255"/>
      <c r="AT80" s="255"/>
      <c r="AU80" s="255"/>
      <c r="AV80" s="255"/>
    </row>
    <row r="81" spans="1:48" ht="15" thickBot="1" x14ac:dyDescent="0.35">
      <c r="A81" s="305" t="s">
        <v>256</v>
      </c>
      <c r="B81" s="305" t="s">
        <v>229</v>
      </c>
      <c r="C81" s="305" t="s">
        <v>29</v>
      </c>
      <c r="D81" s="306">
        <v>852.30499999999995</v>
      </c>
      <c r="E81" s="306">
        <v>919.78300000000002</v>
      </c>
      <c r="F81" s="306">
        <v>942.57100000000003</v>
      </c>
      <c r="G81" s="306">
        <v>875.54899999999998</v>
      </c>
      <c r="H81" s="306">
        <v>773.95899999999995</v>
      </c>
      <c r="I81" s="306">
        <v>648.93799999999999</v>
      </c>
      <c r="J81" s="306">
        <v>625.97500000000002</v>
      </c>
      <c r="K81" s="306">
        <v>620.00699999999995</v>
      </c>
      <c r="L81" s="306">
        <v>597.46</v>
      </c>
      <c r="M81" s="306">
        <v>599.36900000000003</v>
      </c>
      <c r="N81" s="306">
        <v>623.30118789999995</v>
      </c>
      <c r="O81" s="251"/>
      <c r="P81" s="250"/>
      <c r="Q81" s="251"/>
      <c r="R81" s="251"/>
      <c r="S81" s="251"/>
      <c r="T81" s="251"/>
      <c r="U81" s="251"/>
      <c r="V81" s="251"/>
      <c r="W81" s="252"/>
      <c r="X81" s="251"/>
      <c r="Y81" s="253"/>
      <c r="Z81" s="51"/>
      <c r="AM81" s="251"/>
      <c r="AN81" s="255"/>
      <c r="AO81" s="255"/>
      <c r="AP81" s="255"/>
      <c r="AQ81" s="255"/>
      <c r="AR81" s="255"/>
      <c r="AS81" s="255"/>
      <c r="AT81" s="255"/>
      <c r="AU81" s="255"/>
      <c r="AV81" s="255"/>
    </row>
    <row r="82" spans="1:48" ht="15" thickBot="1" x14ac:dyDescent="0.35">
      <c r="A82" s="305" t="s">
        <v>256</v>
      </c>
      <c r="B82" s="305" t="s">
        <v>229</v>
      </c>
      <c r="C82" s="305" t="s">
        <v>116</v>
      </c>
      <c r="D82" s="306">
        <v>19.25</v>
      </c>
      <c r="E82" s="306">
        <v>18.143000000000001</v>
      </c>
      <c r="F82" s="306">
        <v>17.884</v>
      </c>
      <c r="G82" s="306">
        <v>16.507000000000001</v>
      </c>
      <c r="H82" s="306">
        <v>15.86</v>
      </c>
      <c r="I82" s="306">
        <v>14.592000000000001</v>
      </c>
      <c r="J82" s="306">
        <v>16.536999999999999</v>
      </c>
      <c r="K82" s="306">
        <v>16.988</v>
      </c>
      <c r="L82" s="306">
        <v>18.696000000000002</v>
      </c>
      <c r="M82" s="306">
        <v>19.536000000000001</v>
      </c>
      <c r="N82" s="306">
        <v>17.846544810000001</v>
      </c>
      <c r="O82" s="251"/>
      <c r="P82" s="250"/>
      <c r="Q82" s="251"/>
      <c r="R82" s="251"/>
      <c r="S82" s="251"/>
      <c r="T82" s="251"/>
      <c r="U82" s="260"/>
      <c r="V82" s="260"/>
      <c r="W82" s="267"/>
      <c r="X82" s="260"/>
      <c r="Y82" s="253"/>
      <c r="Z82" s="51"/>
      <c r="AM82" s="260"/>
      <c r="AN82" s="255"/>
      <c r="AO82" s="255"/>
      <c r="AP82" s="255"/>
      <c r="AQ82" s="255"/>
      <c r="AR82" s="255"/>
      <c r="AS82" s="255"/>
      <c r="AT82" s="255"/>
      <c r="AU82" s="255"/>
      <c r="AV82" s="255"/>
    </row>
    <row r="83" spans="1:48" ht="15" thickBot="1" x14ac:dyDescent="0.35">
      <c r="A83" s="305" t="s">
        <v>256</v>
      </c>
      <c r="B83" s="305" t="s">
        <v>254</v>
      </c>
      <c r="C83" s="305" t="s">
        <v>30</v>
      </c>
      <c r="D83" s="306">
        <v>685.71699999999998</v>
      </c>
      <c r="E83" s="306">
        <v>681.64200000000005</v>
      </c>
      <c r="F83" s="306">
        <v>639.99400000000003</v>
      </c>
      <c r="G83" s="306">
        <v>606.50199999999995</v>
      </c>
      <c r="H83" s="306">
        <v>604.024</v>
      </c>
      <c r="I83" s="306">
        <v>707.76900000000001</v>
      </c>
      <c r="J83" s="306">
        <v>651.66600000000005</v>
      </c>
      <c r="K83" s="306">
        <v>649.22</v>
      </c>
      <c r="L83" s="306">
        <v>644.928</v>
      </c>
      <c r="M83" s="306">
        <v>672.77099999999996</v>
      </c>
      <c r="N83" s="306">
        <v>694.20935505</v>
      </c>
      <c r="O83" s="251"/>
      <c r="P83" s="250"/>
      <c r="Q83" s="251"/>
      <c r="R83" s="251"/>
      <c r="S83" s="251"/>
      <c r="T83" s="251"/>
      <c r="U83" s="251"/>
      <c r="V83" s="251"/>
      <c r="W83" s="252"/>
      <c r="X83" s="251"/>
      <c r="Y83" s="253"/>
      <c r="Z83" s="51"/>
      <c r="AM83" s="251"/>
      <c r="AN83" s="255"/>
      <c r="AO83" s="255"/>
      <c r="AP83" s="255"/>
      <c r="AQ83" s="255"/>
      <c r="AR83" s="255"/>
      <c r="AS83" s="255"/>
      <c r="AT83" s="255"/>
      <c r="AU83" s="255"/>
      <c r="AV83" s="255"/>
    </row>
    <row r="84" spans="1:48" ht="15" thickBot="1" x14ac:dyDescent="0.35">
      <c r="A84" s="305" t="s">
        <v>256</v>
      </c>
      <c r="B84" s="305" t="s">
        <v>229</v>
      </c>
      <c r="C84" s="305" t="s">
        <v>147</v>
      </c>
      <c r="D84" s="306">
        <v>0.28199999999999997</v>
      </c>
      <c r="E84" s="306">
        <v>0.309</v>
      </c>
      <c r="F84" s="306">
        <v>0.36</v>
      </c>
      <c r="G84" s="306">
        <v>0.317</v>
      </c>
      <c r="H84" s="306">
        <v>0.35499999999999998</v>
      </c>
      <c r="I84" s="306">
        <v>0.34510099999999999</v>
      </c>
      <c r="J84" s="306">
        <v>0.2487259</v>
      </c>
      <c r="K84" s="306">
        <v>9.5120999999999997E-2</v>
      </c>
      <c r="L84" s="306">
        <v>0.25232500000000002</v>
      </c>
      <c r="M84" s="306">
        <v>0.244558</v>
      </c>
      <c r="N84" s="306">
        <v>0.23391307</v>
      </c>
      <c r="O84" s="251"/>
      <c r="P84" s="250"/>
      <c r="Q84" s="251"/>
      <c r="R84" s="251"/>
      <c r="S84" s="251"/>
      <c r="T84" s="251"/>
      <c r="U84" s="251"/>
      <c r="V84" s="251"/>
      <c r="W84" s="252"/>
      <c r="X84" s="251"/>
      <c r="Y84" s="253"/>
      <c r="Z84" s="51"/>
      <c r="AM84" s="251"/>
      <c r="AN84" s="255"/>
      <c r="AO84" s="255"/>
      <c r="AP84" s="255"/>
      <c r="AQ84" s="255"/>
      <c r="AR84" s="255"/>
      <c r="AS84" s="255"/>
      <c r="AT84" s="255"/>
      <c r="AU84" s="255"/>
      <c r="AV84" s="255"/>
    </row>
    <row r="85" spans="1:48" ht="15" thickBot="1" x14ac:dyDescent="0.35">
      <c r="A85" s="307" t="s">
        <v>256</v>
      </c>
      <c r="B85" s="307"/>
      <c r="C85" s="307" t="s">
        <v>257</v>
      </c>
      <c r="D85" s="308">
        <v>1675.6629999999998</v>
      </c>
      <c r="E85" s="308">
        <v>1735.758</v>
      </c>
      <c r="F85" s="308">
        <v>1705.9190000000001</v>
      </c>
      <c r="G85" s="308">
        <v>1600.8089999999997</v>
      </c>
      <c r="H85" s="308">
        <v>1494.8429999999998</v>
      </c>
      <c r="I85" s="308">
        <v>1470.2051010000002</v>
      </c>
      <c r="J85" s="308">
        <v>1394.7007259000002</v>
      </c>
      <c r="K85" s="308">
        <v>1393.1031210000001</v>
      </c>
      <c r="L85" s="308">
        <v>1368.847325</v>
      </c>
      <c r="M85" s="308">
        <v>1405.1015580000001</v>
      </c>
      <c r="N85" s="308">
        <v>1450.7380023499998</v>
      </c>
      <c r="O85" s="251"/>
      <c r="P85" s="250"/>
      <c r="Q85" s="251"/>
      <c r="R85" s="251"/>
      <c r="S85" s="251"/>
      <c r="T85" s="251"/>
      <c r="U85" s="251"/>
      <c r="V85" s="251"/>
      <c r="W85" s="252"/>
      <c r="X85" s="251"/>
      <c r="Y85" s="253"/>
      <c r="Z85" s="51"/>
      <c r="AM85" s="251"/>
      <c r="AN85" s="255"/>
      <c r="AO85" s="255"/>
      <c r="AP85" s="255"/>
      <c r="AQ85" s="255"/>
      <c r="AR85" s="255"/>
      <c r="AS85" s="255"/>
      <c r="AT85" s="255"/>
      <c r="AU85" s="255"/>
      <c r="AV85" s="255"/>
    </row>
    <row r="86" spans="1:48" ht="15" thickBot="1" x14ac:dyDescent="0.35">
      <c r="A86" s="310" t="s">
        <v>256</v>
      </c>
      <c r="B86" s="310"/>
      <c r="C86" s="310" t="s">
        <v>258</v>
      </c>
      <c r="D86" s="311">
        <v>3293.1059999999998</v>
      </c>
      <c r="E86" s="311">
        <v>3527.49</v>
      </c>
      <c r="F86" s="311">
        <v>3557.0520000000001</v>
      </c>
      <c r="G86" s="311">
        <v>3443.12</v>
      </c>
      <c r="H86" s="311">
        <v>3346.364</v>
      </c>
      <c r="I86" s="311">
        <v>3404.9621010000001</v>
      </c>
      <c r="J86" s="311">
        <v>3435.9327259000002</v>
      </c>
      <c r="K86" s="311">
        <v>3546.2351210000002</v>
      </c>
      <c r="L86" s="311">
        <v>3699.5593250000002</v>
      </c>
      <c r="M86" s="311">
        <v>3962.2145580000006</v>
      </c>
      <c r="N86" s="311">
        <v>4218.03732777</v>
      </c>
      <c r="O86" s="251"/>
      <c r="P86" s="250"/>
      <c r="Q86" s="251"/>
      <c r="R86" s="251"/>
      <c r="S86" s="251"/>
      <c r="T86" s="251"/>
      <c r="U86" s="251"/>
      <c r="V86" s="251"/>
      <c r="W86" s="252"/>
      <c r="X86" s="251"/>
      <c r="Y86" s="253"/>
      <c r="Z86" s="51"/>
      <c r="AM86" s="251"/>
      <c r="AN86" s="255"/>
      <c r="AO86" s="255"/>
      <c r="AP86" s="255"/>
      <c r="AQ86" s="255"/>
      <c r="AR86" s="255"/>
      <c r="AS86" s="255"/>
      <c r="AT86" s="255"/>
      <c r="AU86" s="255"/>
      <c r="AV86" s="255"/>
    </row>
    <row r="87" spans="1:48" ht="15" thickBot="1" x14ac:dyDescent="0.35">
      <c r="A87" s="312" t="s">
        <v>259</v>
      </c>
      <c r="B87" s="312" t="s">
        <v>224</v>
      </c>
      <c r="C87" s="312" t="s">
        <v>143</v>
      </c>
      <c r="D87" s="313">
        <v>49.631999999999998</v>
      </c>
      <c r="E87" s="313">
        <v>67.188000000000002</v>
      </c>
      <c r="F87" s="313">
        <v>77.400999999999996</v>
      </c>
      <c r="G87" s="313">
        <v>90.903000000000006</v>
      </c>
      <c r="H87" s="313">
        <v>65.679000000000002</v>
      </c>
      <c r="I87" s="313">
        <v>47.975999999999999</v>
      </c>
      <c r="J87" s="313">
        <v>42.451999999999998</v>
      </c>
      <c r="K87" s="313">
        <v>41.341999999999999</v>
      </c>
      <c r="L87" s="313">
        <v>39.81</v>
      </c>
      <c r="M87" s="313">
        <v>48.853999999999999</v>
      </c>
      <c r="N87" s="313">
        <v>47.402249699999999</v>
      </c>
      <c r="O87" s="251"/>
      <c r="P87" s="250"/>
      <c r="Q87" s="251"/>
      <c r="R87" s="251"/>
      <c r="S87" s="251"/>
      <c r="T87" s="251"/>
      <c r="U87" s="251"/>
      <c r="V87" s="251"/>
      <c r="W87" s="252"/>
      <c r="X87" s="251"/>
      <c r="Y87" s="253"/>
      <c r="Z87" s="51"/>
      <c r="AM87" s="251"/>
      <c r="AN87" s="255"/>
      <c r="AO87" s="255"/>
      <c r="AP87" s="255"/>
      <c r="AQ87" s="255"/>
      <c r="AR87" s="255"/>
      <c r="AS87" s="255"/>
      <c r="AT87" s="255"/>
      <c r="AU87" s="255"/>
      <c r="AV87" s="255"/>
    </row>
    <row r="88" spans="1:48" ht="15" thickBot="1" x14ac:dyDescent="0.35">
      <c r="A88" s="312" t="s">
        <v>259</v>
      </c>
      <c r="B88" s="312" t="s">
        <v>224</v>
      </c>
      <c r="C88" s="312" t="s">
        <v>119</v>
      </c>
      <c r="D88" s="313">
        <v>2453.9569999999999</v>
      </c>
      <c r="E88" s="313">
        <v>2495.3040000000001</v>
      </c>
      <c r="F88" s="313">
        <v>2213.4290000000001</v>
      </c>
      <c r="G88" s="313">
        <v>2076.3380000000002</v>
      </c>
      <c r="H88" s="313">
        <v>2046.9549999999999</v>
      </c>
      <c r="I88" s="313">
        <v>1899.922</v>
      </c>
      <c r="J88" s="313">
        <v>1902.3530000000001</v>
      </c>
      <c r="K88" s="313">
        <v>1990.299</v>
      </c>
      <c r="L88" s="313">
        <v>2078.1109999999999</v>
      </c>
      <c r="M88" s="313">
        <v>2086.39</v>
      </c>
      <c r="N88" s="313">
        <v>2097.9616249999999</v>
      </c>
      <c r="O88" s="249"/>
      <c r="P88" s="250"/>
      <c r="Q88" s="268"/>
      <c r="R88" s="268"/>
      <c r="S88" s="268"/>
      <c r="T88" s="268"/>
      <c r="U88" s="268"/>
      <c r="V88" s="268"/>
      <c r="W88" s="252"/>
      <c r="X88" s="268"/>
      <c r="Y88" s="253"/>
      <c r="Z88" s="51"/>
      <c r="AM88" s="268"/>
      <c r="AN88" s="255"/>
      <c r="AO88" s="255"/>
      <c r="AP88" s="255"/>
      <c r="AQ88" s="255"/>
      <c r="AR88" s="255"/>
      <c r="AS88" s="255"/>
      <c r="AT88" s="255"/>
      <c r="AU88" s="255"/>
      <c r="AV88" s="255"/>
    </row>
    <row r="89" spans="1:48" ht="15" thickBot="1" x14ac:dyDescent="0.35">
      <c r="A89" s="314" t="s">
        <v>259</v>
      </c>
      <c r="B89" s="314" t="s">
        <v>224</v>
      </c>
      <c r="C89" s="314" t="s">
        <v>199</v>
      </c>
      <c r="D89" s="313">
        <v>170.309</v>
      </c>
      <c r="E89" s="313">
        <v>167.13300000000001</v>
      </c>
      <c r="F89" s="313">
        <v>185.99799999999999</v>
      </c>
      <c r="G89" s="313">
        <v>204.54300000000001</v>
      </c>
      <c r="H89" s="313">
        <v>223.608</v>
      </c>
      <c r="I89" s="313">
        <v>261.75799999999998</v>
      </c>
      <c r="J89" s="313">
        <v>297.90699999999998</v>
      </c>
      <c r="K89" s="313">
        <v>367.87200000000001</v>
      </c>
      <c r="L89" s="313">
        <v>415.43700000000001</v>
      </c>
      <c r="M89" s="313">
        <v>414.63</v>
      </c>
      <c r="N89" s="313">
        <v>410.54591870000002</v>
      </c>
      <c r="O89" s="315"/>
      <c r="P89" s="259"/>
      <c r="Q89" s="260"/>
      <c r="R89" s="260"/>
      <c r="S89" s="260"/>
      <c r="T89" s="260"/>
      <c r="U89" s="260"/>
      <c r="V89" s="260"/>
      <c r="W89" s="267"/>
      <c r="X89" s="260"/>
      <c r="Y89" s="253"/>
      <c r="Z89" s="51"/>
      <c r="AM89" s="260"/>
      <c r="AN89" s="255"/>
      <c r="AO89" s="255"/>
      <c r="AP89" s="255"/>
      <c r="AQ89" s="255"/>
      <c r="AR89" s="255"/>
      <c r="AS89" s="255"/>
      <c r="AT89" s="255"/>
      <c r="AU89" s="255"/>
      <c r="AV89" s="255"/>
    </row>
    <row r="90" spans="1:48" ht="15" thickBot="1" x14ac:dyDescent="0.35">
      <c r="A90" s="312" t="s">
        <v>259</v>
      </c>
      <c r="B90" s="312" t="s">
        <v>224</v>
      </c>
      <c r="C90" s="312" t="s">
        <v>122</v>
      </c>
      <c r="D90" s="313">
        <v>7.1470000000000002</v>
      </c>
      <c r="E90" s="313">
        <v>3.0366339999999998</v>
      </c>
      <c r="F90" s="313">
        <v>4.6970000000000001</v>
      </c>
      <c r="G90" s="313">
        <v>5.1340000000000003</v>
      </c>
      <c r="H90" s="313">
        <v>4.9870000000000001</v>
      </c>
      <c r="I90" s="313">
        <v>5.1239999999999997</v>
      </c>
      <c r="J90" s="313">
        <v>5.1959999999999997</v>
      </c>
      <c r="K90" s="313">
        <v>5.72</v>
      </c>
      <c r="L90" s="313">
        <v>5.8689999999999998</v>
      </c>
      <c r="M90" s="313">
        <v>6.5579999999999998</v>
      </c>
      <c r="N90" s="313">
        <v>7.2780995400000004</v>
      </c>
      <c r="O90" s="315"/>
      <c r="P90" s="259"/>
      <c r="Q90" s="260"/>
      <c r="R90" s="260"/>
      <c r="S90" s="260"/>
      <c r="T90" s="260"/>
      <c r="U90" s="260"/>
      <c r="V90" s="260"/>
      <c r="W90" s="267"/>
      <c r="X90" s="260"/>
      <c r="Y90" s="253"/>
      <c r="Z90" s="51"/>
      <c r="AM90" s="260"/>
      <c r="AN90" s="255"/>
      <c r="AO90" s="255"/>
      <c r="AP90" s="255"/>
      <c r="AQ90" s="255"/>
      <c r="AR90" s="255"/>
      <c r="AS90" s="255"/>
      <c r="AT90" s="255"/>
      <c r="AU90" s="255"/>
      <c r="AV90" s="255"/>
    </row>
    <row r="91" spans="1:48" ht="15" thickBot="1" x14ac:dyDescent="0.35">
      <c r="A91" s="312" t="s">
        <v>259</v>
      </c>
      <c r="B91" s="312" t="s">
        <v>224</v>
      </c>
      <c r="C91" s="312" t="s">
        <v>145</v>
      </c>
      <c r="D91" s="313">
        <v>32.421999999999997</v>
      </c>
      <c r="E91" s="313">
        <v>34.847999999999999</v>
      </c>
      <c r="F91" s="313">
        <v>34.939</v>
      </c>
      <c r="G91" s="313">
        <v>34.975000000000001</v>
      </c>
      <c r="H91" s="313">
        <v>35.005000000000003</v>
      </c>
      <c r="I91" s="313">
        <v>36.774999999999999</v>
      </c>
      <c r="J91" s="313">
        <v>16.571999999999999</v>
      </c>
      <c r="K91" s="313">
        <v>38.777000000000001</v>
      </c>
      <c r="L91" s="313">
        <v>36.886000000000003</v>
      </c>
      <c r="M91" s="313">
        <v>46.619</v>
      </c>
      <c r="N91" s="313">
        <v>49.16478584</v>
      </c>
      <c r="O91" s="249"/>
      <c r="P91" s="250"/>
      <c r="Q91" s="251"/>
      <c r="R91" s="251"/>
      <c r="S91" s="251"/>
      <c r="T91" s="251"/>
      <c r="U91" s="251"/>
      <c r="V91" s="251"/>
      <c r="W91" s="252"/>
      <c r="X91" s="251"/>
      <c r="Y91" s="253"/>
      <c r="Z91" s="51"/>
      <c r="AM91" s="251"/>
      <c r="AN91" s="255"/>
      <c r="AO91" s="255"/>
      <c r="AP91" s="255"/>
      <c r="AQ91" s="255"/>
      <c r="AR91" s="255"/>
      <c r="AS91" s="255"/>
      <c r="AT91" s="255"/>
      <c r="AU91" s="255"/>
      <c r="AV91" s="255"/>
    </row>
    <row r="92" spans="1:48" ht="15" thickBot="1" x14ac:dyDescent="0.35">
      <c r="A92" s="312" t="s">
        <v>259</v>
      </c>
      <c r="B92" s="312" t="s">
        <v>224</v>
      </c>
      <c r="C92" s="312" t="s">
        <v>144</v>
      </c>
      <c r="D92" s="313">
        <v>0.52900000000000003</v>
      </c>
      <c r="E92" s="313">
        <v>0.42499999999999999</v>
      </c>
      <c r="F92" s="313">
        <v>0.47499999999999998</v>
      </c>
      <c r="G92" s="313">
        <v>0.27600000000000002</v>
      </c>
      <c r="H92" s="313">
        <v>0.313</v>
      </c>
      <c r="I92" s="313">
        <v>0.252</v>
      </c>
      <c r="J92" s="313">
        <v>0.27600000000000002</v>
      </c>
      <c r="K92" s="313">
        <v>0.44400000000000001</v>
      </c>
      <c r="L92" s="313">
        <v>0.432</v>
      </c>
      <c r="M92" s="313">
        <v>0.27600000000000002</v>
      </c>
      <c r="N92" s="313">
        <v>0.22470000000000001</v>
      </c>
      <c r="O92" s="249"/>
      <c r="P92" s="250"/>
      <c r="Q92" s="251"/>
      <c r="R92" s="251"/>
      <c r="S92" s="251"/>
      <c r="T92" s="251"/>
      <c r="U92" s="251"/>
      <c r="V92" s="251"/>
      <c r="W92" s="252"/>
      <c r="X92" s="251"/>
      <c r="Y92" s="253"/>
      <c r="Z92" s="51"/>
      <c r="AM92" s="251"/>
      <c r="AN92" s="255"/>
      <c r="AO92" s="255"/>
      <c r="AP92" s="255"/>
      <c r="AQ92" s="255"/>
      <c r="AR92" s="255"/>
      <c r="AS92" s="255"/>
      <c r="AT92" s="255"/>
      <c r="AU92" s="255"/>
      <c r="AV92" s="255"/>
    </row>
    <row r="93" spans="1:48" ht="15" thickBot="1" x14ac:dyDescent="0.35">
      <c r="A93" s="316" t="s">
        <v>259</v>
      </c>
      <c r="B93" s="316"/>
      <c r="C93" s="316" t="s">
        <v>209</v>
      </c>
      <c r="D93" s="317">
        <v>2713.9960000000001</v>
      </c>
      <c r="E93" s="317">
        <v>2767.9346340000002</v>
      </c>
      <c r="F93" s="317">
        <v>2516.9389999999999</v>
      </c>
      <c r="G93" s="317">
        <v>2412.1689999999999</v>
      </c>
      <c r="H93" s="317">
        <v>2376.5470000000005</v>
      </c>
      <c r="I93" s="317">
        <v>2251.8069999999998</v>
      </c>
      <c r="J93" s="317">
        <v>2264.7559999999999</v>
      </c>
      <c r="K93" s="317">
        <v>2444.4539999999997</v>
      </c>
      <c r="L93" s="317">
        <v>2576.5449999999996</v>
      </c>
      <c r="M93" s="317">
        <v>2603.3269999999998</v>
      </c>
      <c r="N93" s="317">
        <v>2612.5773787800003</v>
      </c>
      <c r="O93" s="318"/>
      <c r="P93" s="253"/>
      <c r="Q93" s="318"/>
      <c r="R93" s="318"/>
      <c r="S93" s="318"/>
      <c r="T93" s="318"/>
      <c r="U93" s="318"/>
      <c r="V93" s="318"/>
      <c r="W93" s="318"/>
      <c r="X93" s="251"/>
      <c r="Y93" s="253"/>
      <c r="Z93" s="51"/>
      <c r="AM93" s="251"/>
      <c r="AN93" s="255"/>
      <c r="AO93" s="255"/>
      <c r="AP93" s="255"/>
      <c r="AQ93" s="255"/>
      <c r="AR93" s="255"/>
      <c r="AS93" s="255"/>
      <c r="AT93" s="255"/>
      <c r="AU93" s="255"/>
      <c r="AV93" s="255"/>
    </row>
    <row r="94" spans="1:48" ht="15" thickBot="1" x14ac:dyDescent="0.35">
      <c r="A94" s="312" t="s">
        <v>259</v>
      </c>
      <c r="B94" s="312" t="s">
        <v>224</v>
      </c>
      <c r="C94" s="312" t="s">
        <v>124</v>
      </c>
      <c r="D94" s="313">
        <v>14.372999999999999</v>
      </c>
      <c r="E94" s="313">
        <v>11.51</v>
      </c>
      <c r="F94" s="313">
        <v>11.462</v>
      </c>
      <c r="G94" s="313">
        <v>11.416</v>
      </c>
      <c r="H94" s="313">
        <v>10.768000000000001</v>
      </c>
      <c r="I94" s="313">
        <v>10.967000000000001</v>
      </c>
      <c r="J94" s="313">
        <v>10.989000000000001</v>
      </c>
      <c r="K94" s="313">
        <v>11.942</v>
      </c>
      <c r="L94" s="313">
        <v>12.201000000000001</v>
      </c>
      <c r="M94" s="313">
        <v>13.18</v>
      </c>
      <c r="N94" s="313">
        <v>14.76688798</v>
      </c>
      <c r="O94" s="252"/>
      <c r="P94" s="250"/>
      <c r="Q94" s="252"/>
      <c r="R94" s="252"/>
      <c r="S94" s="252"/>
      <c r="T94" s="252"/>
      <c r="U94" s="252"/>
      <c r="V94" s="252"/>
      <c r="W94" s="252"/>
      <c r="X94" s="251"/>
      <c r="Y94" s="253"/>
      <c r="Z94" s="51"/>
      <c r="AM94" s="251"/>
      <c r="AN94" s="255"/>
      <c r="AO94" s="255"/>
      <c r="AP94" s="255"/>
      <c r="AQ94" s="255"/>
      <c r="AR94" s="255"/>
      <c r="AS94" s="255"/>
      <c r="AT94" s="255"/>
      <c r="AU94" s="255"/>
      <c r="AV94" s="255"/>
    </row>
    <row r="95" spans="1:48" ht="15" thickBot="1" x14ac:dyDescent="0.35">
      <c r="A95" s="312" t="s">
        <v>259</v>
      </c>
      <c r="B95" s="312" t="s">
        <v>224</v>
      </c>
      <c r="C95" s="312" t="s">
        <v>146</v>
      </c>
      <c r="D95" s="313">
        <v>5.5430000000000001</v>
      </c>
      <c r="E95" s="313">
        <v>5.617</v>
      </c>
      <c r="F95" s="313">
        <v>6.4550000000000001</v>
      </c>
      <c r="G95" s="313">
        <v>6.2279999999999998</v>
      </c>
      <c r="H95" s="313">
        <v>5.968</v>
      </c>
      <c r="I95" s="313">
        <v>6.3310000000000004</v>
      </c>
      <c r="J95" s="313">
        <v>5.6580000000000004</v>
      </c>
      <c r="K95" s="313">
        <v>5.7709999999999999</v>
      </c>
      <c r="L95" s="313">
        <v>5.6929999999999996</v>
      </c>
      <c r="M95" s="313">
        <v>4.8209999999999997</v>
      </c>
      <c r="N95" s="313">
        <v>5.3879999999999999</v>
      </c>
      <c r="O95" s="319"/>
      <c r="P95" s="250"/>
      <c r="Q95" s="251"/>
      <c r="R95" s="251"/>
      <c r="S95" s="251"/>
      <c r="T95" s="251"/>
      <c r="U95" s="251"/>
      <c r="V95" s="251"/>
      <c r="W95" s="252"/>
      <c r="X95" s="251"/>
      <c r="Y95" s="253"/>
      <c r="Z95" s="51"/>
      <c r="AM95" s="251"/>
      <c r="AN95" s="255"/>
      <c r="AO95" s="255"/>
      <c r="AP95" s="255"/>
      <c r="AQ95" s="255"/>
      <c r="AR95" s="255"/>
      <c r="AS95" s="255"/>
      <c r="AT95" s="255"/>
      <c r="AU95" s="255"/>
      <c r="AV95" s="255"/>
    </row>
    <row r="96" spans="1:48" ht="15" thickBot="1" x14ac:dyDescent="0.35">
      <c r="A96" s="316" t="s">
        <v>259</v>
      </c>
      <c r="B96" s="316"/>
      <c r="C96" s="316" t="s">
        <v>210</v>
      </c>
      <c r="D96" s="317">
        <v>19.916</v>
      </c>
      <c r="E96" s="317">
        <v>17.126999999999999</v>
      </c>
      <c r="F96" s="317">
        <v>17.917000000000002</v>
      </c>
      <c r="G96" s="317">
        <v>17.643999999999998</v>
      </c>
      <c r="H96" s="317">
        <v>16.736000000000001</v>
      </c>
      <c r="I96" s="317">
        <v>17.298000000000002</v>
      </c>
      <c r="J96" s="317">
        <v>16.647000000000002</v>
      </c>
      <c r="K96" s="317">
        <v>17.713000000000001</v>
      </c>
      <c r="L96" s="317">
        <v>17.893999999999998</v>
      </c>
      <c r="M96" s="317">
        <v>18.000999999999998</v>
      </c>
      <c r="N96" s="317">
        <v>20.154887979999998</v>
      </c>
      <c r="O96" s="319"/>
      <c r="P96" s="250"/>
      <c r="Q96" s="268"/>
      <c r="R96" s="268"/>
      <c r="S96" s="268"/>
      <c r="T96" s="268"/>
      <c r="U96" s="268"/>
      <c r="V96" s="268"/>
      <c r="W96" s="252"/>
      <c r="X96" s="268"/>
      <c r="Y96" s="253"/>
      <c r="Z96" s="51"/>
      <c r="AM96" s="268"/>
      <c r="AN96" s="255"/>
      <c r="AO96" s="255"/>
      <c r="AP96" s="255"/>
      <c r="AQ96" s="255"/>
      <c r="AR96" s="255"/>
      <c r="AS96" s="255"/>
      <c r="AT96" s="255"/>
      <c r="AU96" s="255"/>
      <c r="AV96" s="255"/>
    </row>
    <row r="97" spans="1:48" ht="15" thickBot="1" x14ac:dyDescent="0.35">
      <c r="A97" s="320" t="s">
        <v>259</v>
      </c>
      <c r="B97" s="320"/>
      <c r="C97" s="320" t="s">
        <v>260</v>
      </c>
      <c r="D97" s="321">
        <v>2733.9120000000003</v>
      </c>
      <c r="E97" s="321">
        <v>2785.0616340000001</v>
      </c>
      <c r="F97" s="321">
        <v>2534.8559999999998</v>
      </c>
      <c r="G97" s="321">
        <v>2429.8129999999996</v>
      </c>
      <c r="H97" s="321">
        <v>2393.2830000000004</v>
      </c>
      <c r="I97" s="321">
        <v>2269.1049999999996</v>
      </c>
      <c r="J97" s="321">
        <v>2281.4029999999998</v>
      </c>
      <c r="K97" s="321">
        <v>2462.1669999999999</v>
      </c>
      <c r="L97" s="321">
        <v>2594.4389999999994</v>
      </c>
      <c r="M97" s="321">
        <v>2621.328</v>
      </c>
      <c r="N97" s="321">
        <v>2632.7322667600001</v>
      </c>
      <c r="O97" s="266"/>
      <c r="P97" s="259"/>
      <c r="Q97" s="260"/>
      <c r="R97" s="260"/>
      <c r="S97" s="260"/>
      <c r="T97" s="260"/>
      <c r="U97" s="260"/>
      <c r="V97" s="260"/>
      <c r="W97" s="267"/>
      <c r="X97" s="260"/>
      <c r="Y97" s="253"/>
      <c r="Z97" s="51"/>
      <c r="AM97" s="260"/>
      <c r="AN97" s="255"/>
      <c r="AO97" s="255"/>
      <c r="AP97" s="255"/>
      <c r="AQ97" s="255"/>
      <c r="AR97" s="255"/>
      <c r="AS97" s="255"/>
      <c r="AT97" s="255"/>
      <c r="AU97" s="255"/>
      <c r="AV97" s="255"/>
    </row>
    <row r="98" spans="1:48" ht="15" thickBot="1" x14ac:dyDescent="0.35">
      <c r="A98" s="322" t="s">
        <v>261</v>
      </c>
      <c r="B98" s="322" t="s">
        <v>228</v>
      </c>
      <c r="C98" s="322" t="s">
        <v>150</v>
      </c>
      <c r="D98" s="323">
        <v>4.1139999999999999</v>
      </c>
      <c r="E98" s="323">
        <v>1.5640000000000001</v>
      </c>
      <c r="F98" s="323">
        <v>5.7000000000000003E-5</v>
      </c>
      <c r="G98" s="323">
        <v>0</v>
      </c>
      <c r="H98" s="323">
        <v>0</v>
      </c>
      <c r="I98" s="323">
        <v>0</v>
      </c>
      <c r="J98" s="323">
        <v>0</v>
      </c>
      <c r="K98" s="323">
        <v>0</v>
      </c>
      <c r="L98" s="323">
        <v>0</v>
      </c>
      <c r="M98" s="323">
        <v>0</v>
      </c>
      <c r="N98" s="323">
        <v>0</v>
      </c>
      <c r="O98" s="319"/>
      <c r="P98" s="250"/>
      <c r="Q98" s="251"/>
      <c r="R98" s="251"/>
      <c r="S98" s="251"/>
      <c r="T98" s="251"/>
      <c r="U98" s="251"/>
      <c r="V98" s="251"/>
      <c r="W98" s="252"/>
      <c r="X98" s="251"/>
      <c r="Y98" s="253"/>
      <c r="Z98" s="51"/>
      <c r="AM98" s="251"/>
      <c r="AN98" s="255"/>
      <c r="AO98" s="255"/>
      <c r="AP98" s="255"/>
      <c r="AQ98" s="255"/>
      <c r="AR98" s="255"/>
      <c r="AS98" s="255"/>
      <c r="AT98" s="255"/>
      <c r="AU98" s="255"/>
      <c r="AV98" s="255"/>
    </row>
    <row r="99" spans="1:48" ht="15" thickBot="1" x14ac:dyDescent="0.35">
      <c r="A99" s="322" t="s">
        <v>261</v>
      </c>
      <c r="B99" s="322" t="s">
        <v>222</v>
      </c>
      <c r="C99" s="322" t="s">
        <v>151</v>
      </c>
      <c r="D99" s="323">
        <v>68.427999999999997</v>
      </c>
      <c r="E99" s="323">
        <v>73.489000000000004</v>
      </c>
      <c r="F99" s="323">
        <v>74.093999999999994</v>
      </c>
      <c r="G99" s="323">
        <v>75.596999999999994</v>
      </c>
      <c r="H99" s="323">
        <v>75.518000000000001</v>
      </c>
      <c r="I99" s="323">
        <v>75.477000000000004</v>
      </c>
      <c r="J99" s="323">
        <v>75.486999999999995</v>
      </c>
      <c r="K99" s="323">
        <v>75.244</v>
      </c>
      <c r="L99" s="323">
        <v>77.111999999999995</v>
      </c>
      <c r="M99" s="323">
        <v>77.456000000000003</v>
      </c>
      <c r="N99" s="323">
        <v>86.813499309999997</v>
      </c>
      <c r="O99" s="266"/>
      <c r="P99" s="259"/>
      <c r="Q99" s="260"/>
      <c r="R99" s="260"/>
      <c r="S99" s="260"/>
      <c r="T99" s="260"/>
      <c r="U99" s="260"/>
      <c r="V99" s="260"/>
      <c r="W99" s="267"/>
      <c r="X99" s="260"/>
      <c r="Y99" s="253"/>
      <c r="Z99" s="51"/>
      <c r="AM99" s="260"/>
      <c r="AN99" s="255"/>
      <c r="AO99" s="255"/>
      <c r="AP99" s="255"/>
      <c r="AQ99" s="255"/>
      <c r="AR99" s="255"/>
      <c r="AS99" s="255"/>
      <c r="AT99" s="255"/>
      <c r="AU99" s="255"/>
      <c r="AV99" s="255"/>
    </row>
    <row r="100" spans="1:48" ht="15" thickBot="1" x14ac:dyDescent="0.35">
      <c r="A100" s="322" t="s">
        <v>261</v>
      </c>
      <c r="B100" s="322" t="s">
        <v>222</v>
      </c>
      <c r="C100" s="322" t="s">
        <v>152</v>
      </c>
      <c r="D100" s="323">
        <v>115.779</v>
      </c>
      <c r="E100" s="323">
        <v>129.52799999999999</v>
      </c>
      <c r="F100" s="323">
        <v>150.63</v>
      </c>
      <c r="G100" s="323">
        <v>179.184</v>
      </c>
      <c r="H100" s="323">
        <v>144.69200000000001</v>
      </c>
      <c r="I100" s="323">
        <v>155.59899999999999</v>
      </c>
      <c r="J100" s="323">
        <v>147.87299999999999</v>
      </c>
      <c r="K100" s="323">
        <v>143.797</v>
      </c>
      <c r="L100" s="323">
        <v>154.70099999999999</v>
      </c>
      <c r="M100" s="323">
        <v>148.87</v>
      </c>
      <c r="N100" s="323">
        <v>152.6686263</v>
      </c>
      <c r="O100" s="266"/>
      <c r="P100" s="259"/>
      <c r="Q100" s="260"/>
      <c r="R100" s="260"/>
      <c r="S100" s="260"/>
      <c r="T100" s="260"/>
      <c r="U100" s="260"/>
      <c r="V100" s="260"/>
      <c r="W100" s="267"/>
      <c r="X100" s="260"/>
      <c r="Y100" s="253"/>
      <c r="Z100" s="51"/>
      <c r="AM100" s="260"/>
      <c r="AN100" s="255"/>
      <c r="AO100" s="255"/>
      <c r="AP100" s="255"/>
      <c r="AQ100" s="255"/>
      <c r="AR100" s="255"/>
      <c r="AS100" s="255"/>
      <c r="AT100" s="255"/>
      <c r="AU100" s="255"/>
      <c r="AV100" s="255"/>
    </row>
    <row r="101" spans="1:48" ht="15" thickBot="1" x14ac:dyDescent="0.35">
      <c r="A101" s="322" t="s">
        <v>261</v>
      </c>
      <c r="B101" s="322" t="s">
        <v>228</v>
      </c>
      <c r="C101" s="322" t="s">
        <v>155</v>
      </c>
      <c r="D101" s="323">
        <v>0</v>
      </c>
      <c r="E101" s="323">
        <v>34.659999999999997</v>
      </c>
      <c r="F101" s="323">
        <v>9.9090000000000007</v>
      </c>
      <c r="G101" s="323">
        <v>0</v>
      </c>
      <c r="H101" s="323">
        <v>0</v>
      </c>
      <c r="I101" s="323">
        <v>0</v>
      </c>
      <c r="J101" s="323">
        <v>0</v>
      </c>
      <c r="K101" s="323">
        <v>0</v>
      </c>
      <c r="L101" s="323">
        <v>0</v>
      </c>
      <c r="M101" s="323">
        <v>0</v>
      </c>
      <c r="N101" s="323">
        <v>0</v>
      </c>
      <c r="O101" s="324"/>
      <c r="P101" s="242"/>
      <c r="Q101" s="243"/>
      <c r="R101" s="243"/>
      <c r="S101" s="243"/>
      <c r="T101" s="243"/>
      <c r="U101" s="243"/>
      <c r="V101" s="243"/>
      <c r="W101" s="245"/>
      <c r="X101" s="243"/>
      <c r="Y101" s="253"/>
      <c r="Z101" s="51"/>
      <c r="AM101" s="243"/>
      <c r="AN101" s="255"/>
      <c r="AO101" s="255"/>
      <c r="AP101" s="255"/>
      <c r="AQ101" s="255"/>
      <c r="AR101" s="255"/>
      <c r="AS101" s="255"/>
      <c r="AT101" s="255"/>
      <c r="AU101" s="255"/>
      <c r="AV101" s="255"/>
    </row>
    <row r="102" spans="1:48" ht="15" thickBot="1" x14ac:dyDescent="0.35">
      <c r="A102" s="322" t="s">
        <v>261</v>
      </c>
      <c r="B102" s="322" t="s">
        <v>228</v>
      </c>
      <c r="C102" s="322" t="s">
        <v>156</v>
      </c>
      <c r="D102" s="323">
        <v>29.468</v>
      </c>
      <c r="E102" s="323">
        <v>28.004999999999999</v>
      </c>
      <c r="F102" s="323">
        <v>44.985999999999997</v>
      </c>
      <c r="G102" s="323">
        <v>45.113999999999997</v>
      </c>
      <c r="H102" s="323">
        <v>45.743000000000002</v>
      </c>
      <c r="I102" s="323">
        <v>46.387403999999997</v>
      </c>
      <c r="J102" s="323">
        <v>45</v>
      </c>
      <c r="K102" s="323">
        <v>46</v>
      </c>
      <c r="L102" s="323">
        <v>49.177999999999997</v>
      </c>
      <c r="M102" s="323">
        <v>53.052999999999997</v>
      </c>
      <c r="N102" s="323">
        <v>54.775027999999999</v>
      </c>
      <c r="O102" s="249"/>
      <c r="P102" s="250"/>
      <c r="Q102" s="251"/>
      <c r="R102" s="268"/>
      <c r="S102" s="268"/>
      <c r="T102" s="268"/>
      <c r="U102" s="268"/>
      <c r="V102" s="268"/>
      <c r="W102" s="252"/>
      <c r="X102" s="268"/>
      <c r="Y102" s="253"/>
      <c r="Z102" s="51"/>
      <c r="AM102" s="268"/>
      <c r="AN102" s="255"/>
      <c r="AO102" s="255"/>
      <c r="AP102" s="255"/>
      <c r="AQ102" s="255"/>
      <c r="AR102" s="255"/>
      <c r="AS102" s="255"/>
      <c r="AT102" s="255"/>
      <c r="AU102" s="255"/>
      <c r="AV102" s="255"/>
    </row>
    <row r="103" spans="1:48" ht="15" thickBot="1" x14ac:dyDescent="0.35">
      <c r="A103" s="325" t="s">
        <v>261</v>
      </c>
      <c r="B103" s="322" t="s">
        <v>222</v>
      </c>
      <c r="C103" s="325" t="s">
        <v>262</v>
      </c>
      <c r="D103" s="323">
        <v>63.966999999999999</v>
      </c>
      <c r="E103" s="323">
        <v>66.325000000000003</v>
      </c>
      <c r="F103" s="323">
        <v>76.064999999999998</v>
      </c>
      <c r="G103" s="323">
        <v>71.036000000000001</v>
      </c>
      <c r="H103" s="323">
        <v>69.808000000000007</v>
      </c>
      <c r="I103" s="323">
        <v>65.388999999999996</v>
      </c>
      <c r="J103" s="323">
        <v>61.119</v>
      </c>
      <c r="K103" s="323">
        <v>53.615000000000002</v>
      </c>
      <c r="L103" s="323">
        <v>59.61</v>
      </c>
      <c r="M103" s="323">
        <v>60.024000000000001</v>
      </c>
      <c r="N103" s="323">
        <v>62.092774640000002</v>
      </c>
      <c r="O103" s="249"/>
      <c r="P103" s="250"/>
      <c r="Q103" s="251"/>
      <c r="R103" s="251"/>
      <c r="S103" s="251"/>
      <c r="T103" s="251"/>
      <c r="U103" s="251"/>
      <c r="V103" s="251"/>
      <c r="W103" s="252"/>
      <c r="X103" s="251"/>
      <c r="Y103" s="253"/>
      <c r="Z103" s="51"/>
      <c r="AM103" s="251"/>
      <c r="AN103" s="255"/>
      <c r="AO103" s="255"/>
      <c r="AP103" s="255"/>
      <c r="AQ103" s="255"/>
      <c r="AR103" s="255"/>
      <c r="AS103" s="255"/>
      <c r="AT103" s="255"/>
      <c r="AU103" s="255"/>
      <c r="AV103" s="255"/>
    </row>
    <row r="104" spans="1:48" ht="15" thickBot="1" x14ac:dyDescent="0.35">
      <c r="A104" s="325" t="s">
        <v>261</v>
      </c>
      <c r="B104" s="322" t="s">
        <v>222</v>
      </c>
      <c r="C104" s="325" t="s">
        <v>263</v>
      </c>
      <c r="D104" s="323">
        <v>20.722000000000001</v>
      </c>
      <c r="E104" s="323">
        <v>21.731000000000002</v>
      </c>
      <c r="F104" s="323">
        <v>22.687999999999999</v>
      </c>
      <c r="G104" s="323">
        <v>22.518000000000001</v>
      </c>
      <c r="H104" s="323">
        <v>22.475000000000001</v>
      </c>
      <c r="I104" s="323">
        <v>22.003</v>
      </c>
      <c r="J104" s="323">
        <v>19.994</v>
      </c>
      <c r="K104" s="323">
        <v>16.856999999999999</v>
      </c>
      <c r="L104" s="323">
        <v>18.771999999999998</v>
      </c>
      <c r="M104" s="323">
        <v>19.138000000000002</v>
      </c>
      <c r="N104" s="323">
        <v>19.83632587</v>
      </c>
      <c r="O104" s="249"/>
      <c r="P104" s="250"/>
      <c r="Q104" s="251"/>
      <c r="R104" s="251"/>
      <c r="S104" s="251"/>
      <c r="T104" s="251"/>
      <c r="U104" s="251"/>
      <c r="V104" s="251"/>
      <c r="W104" s="252"/>
      <c r="X104" s="251"/>
      <c r="Y104" s="253"/>
      <c r="Z104" s="51"/>
      <c r="AM104" s="251"/>
      <c r="AN104" s="255"/>
      <c r="AO104" s="255"/>
      <c r="AP104" s="255"/>
      <c r="AQ104" s="255"/>
      <c r="AR104" s="255"/>
      <c r="AS104" s="255"/>
      <c r="AT104" s="255"/>
      <c r="AU104" s="255"/>
      <c r="AV104" s="255"/>
    </row>
    <row r="105" spans="1:48" ht="15" thickBot="1" x14ac:dyDescent="0.35">
      <c r="A105" s="325" t="s">
        <v>261</v>
      </c>
      <c r="B105" s="322" t="s">
        <v>222</v>
      </c>
      <c r="C105" s="325" t="s">
        <v>264</v>
      </c>
      <c r="D105" s="323">
        <v>4.1790000000000003</v>
      </c>
      <c r="E105" s="323">
        <v>4.625</v>
      </c>
      <c r="F105" s="323">
        <v>5.3330000000000002</v>
      </c>
      <c r="G105" s="323">
        <v>5.3330000000000002</v>
      </c>
      <c r="H105" s="323">
        <v>5.2380000000000004</v>
      </c>
      <c r="I105" s="323">
        <v>4.5540000000000003</v>
      </c>
      <c r="J105" s="323">
        <v>6.2130000000000001</v>
      </c>
      <c r="K105" s="323">
        <v>4.4770000000000003</v>
      </c>
      <c r="L105" s="323">
        <v>5.5469999999999997</v>
      </c>
      <c r="M105" s="323">
        <v>5.7549999999999999</v>
      </c>
      <c r="N105" s="323">
        <v>5.2298173999999999</v>
      </c>
      <c r="O105" s="249"/>
      <c r="P105" s="250"/>
      <c r="Q105" s="251"/>
      <c r="R105" s="251"/>
      <c r="S105" s="268"/>
      <c r="T105" s="268"/>
      <c r="U105" s="268"/>
      <c r="V105" s="268"/>
      <c r="W105" s="252"/>
      <c r="X105" s="268"/>
      <c r="Y105" s="253"/>
      <c r="Z105" s="51"/>
      <c r="AM105" s="268"/>
      <c r="AN105" s="255"/>
      <c r="AO105" s="255"/>
      <c r="AP105" s="255"/>
      <c r="AQ105" s="255"/>
      <c r="AR105" s="255"/>
      <c r="AS105" s="255"/>
      <c r="AT105" s="255"/>
      <c r="AU105" s="255"/>
      <c r="AV105" s="255"/>
    </row>
    <row r="106" spans="1:48" ht="15" thickBot="1" x14ac:dyDescent="0.35">
      <c r="A106" s="325" t="s">
        <v>261</v>
      </c>
      <c r="B106" s="322" t="s">
        <v>222</v>
      </c>
      <c r="C106" s="325" t="s">
        <v>265</v>
      </c>
      <c r="D106" s="323">
        <v>50.036999999999999</v>
      </c>
      <c r="E106" s="323">
        <v>57.463000000000001</v>
      </c>
      <c r="F106" s="323">
        <v>53.006770000000003</v>
      </c>
      <c r="G106" s="323">
        <v>45.767000000000003</v>
      </c>
      <c r="H106" s="323">
        <v>46.210999999999999</v>
      </c>
      <c r="I106" s="323">
        <v>21.184000000000001</v>
      </c>
      <c r="J106" s="323">
        <v>1.1559999999999999</v>
      </c>
      <c r="K106" s="323">
        <v>-1.7000000000000001E-2</v>
      </c>
      <c r="L106" s="323">
        <v>-1.4E-2</v>
      </c>
      <c r="M106" s="323">
        <v>-1.6914999999999999E-2</v>
      </c>
      <c r="N106" s="323">
        <v>4.5737939130000003</v>
      </c>
      <c r="O106" s="249"/>
      <c r="P106" s="250"/>
      <c r="Q106" s="251"/>
      <c r="R106" s="251"/>
      <c r="S106" s="251"/>
      <c r="T106" s="251"/>
      <c r="U106" s="251"/>
      <c r="V106" s="251"/>
      <c r="W106" s="252"/>
      <c r="X106" s="251"/>
      <c r="Y106" s="253"/>
      <c r="Z106" s="51"/>
      <c r="AM106" s="251"/>
      <c r="AN106" s="255"/>
      <c r="AO106" s="255"/>
      <c r="AP106" s="255"/>
      <c r="AQ106" s="255"/>
      <c r="AR106" s="255"/>
      <c r="AS106" s="255"/>
      <c r="AT106" s="255"/>
      <c r="AU106" s="255"/>
      <c r="AV106" s="255"/>
    </row>
    <row r="107" spans="1:48" ht="15" thickBot="1" x14ac:dyDescent="0.35">
      <c r="A107" s="326" t="s">
        <v>261</v>
      </c>
      <c r="B107" s="326" t="s">
        <v>254</v>
      </c>
      <c r="C107" s="326" t="s">
        <v>266</v>
      </c>
      <c r="D107" s="327">
        <v>0</v>
      </c>
      <c r="E107" s="327">
        <v>0.64224800000000004</v>
      </c>
      <c r="F107" s="327">
        <v>0.371952</v>
      </c>
      <c r="G107" s="327">
        <v>0.27400000000000002</v>
      </c>
      <c r="H107" s="327">
        <v>0.192</v>
      </c>
      <c r="I107" s="327">
        <v>0</v>
      </c>
      <c r="J107" s="327">
        <v>0</v>
      </c>
      <c r="K107" s="327">
        <v>0</v>
      </c>
      <c r="L107" s="327">
        <v>0</v>
      </c>
      <c r="M107" s="327">
        <v>0</v>
      </c>
      <c r="N107" s="327">
        <v>0</v>
      </c>
      <c r="O107" s="284"/>
      <c r="P107" s="250"/>
      <c r="Q107" s="251"/>
      <c r="R107" s="251"/>
      <c r="S107" s="251"/>
      <c r="T107" s="251"/>
      <c r="U107" s="251"/>
      <c r="V107" s="251"/>
      <c r="W107" s="252"/>
      <c r="X107" s="251"/>
      <c r="Y107" s="253"/>
      <c r="Z107" s="51"/>
      <c r="AM107" s="251"/>
      <c r="AN107" s="255"/>
      <c r="AO107" s="255"/>
      <c r="AP107" s="255"/>
      <c r="AQ107" s="255"/>
      <c r="AR107" s="255"/>
      <c r="AS107" s="255"/>
      <c r="AT107" s="255"/>
      <c r="AU107" s="255"/>
      <c r="AV107" s="255"/>
    </row>
    <row r="108" spans="1:48" ht="15" thickBot="1" x14ac:dyDescent="0.35">
      <c r="A108" s="328" t="s">
        <v>261</v>
      </c>
      <c r="B108" s="322" t="s">
        <v>222</v>
      </c>
      <c r="C108" s="328" t="s">
        <v>267</v>
      </c>
      <c r="D108" s="327">
        <v>0</v>
      </c>
      <c r="E108" s="327">
        <v>1.2149999999999999E-2</v>
      </c>
      <c r="F108" s="327">
        <v>4.5971999999999999E-2</v>
      </c>
      <c r="G108" s="327">
        <v>4.8149999999999998E-3</v>
      </c>
      <c r="H108" s="327">
        <v>0</v>
      </c>
      <c r="I108" s="327">
        <v>0</v>
      </c>
      <c r="J108" s="327">
        <v>0</v>
      </c>
      <c r="K108" s="327">
        <v>0</v>
      </c>
      <c r="L108" s="327">
        <v>0</v>
      </c>
      <c r="M108" s="327">
        <v>0</v>
      </c>
      <c r="N108" s="327">
        <v>0</v>
      </c>
      <c r="O108" s="249"/>
      <c r="P108" s="250"/>
      <c r="Q108" s="251"/>
      <c r="R108" s="251"/>
      <c r="S108" s="251"/>
      <c r="T108" s="251"/>
      <c r="U108" s="251"/>
      <c r="V108" s="251"/>
      <c r="W108" s="252"/>
      <c r="X108" s="251"/>
      <c r="Y108" s="253"/>
      <c r="Z108" s="51"/>
      <c r="AM108" s="251"/>
      <c r="AN108" s="255"/>
      <c r="AO108" s="255"/>
      <c r="AP108" s="255"/>
      <c r="AQ108" s="255"/>
      <c r="AR108" s="255"/>
      <c r="AS108" s="255"/>
      <c r="AT108" s="255"/>
      <c r="AU108" s="255"/>
      <c r="AV108" s="255"/>
    </row>
    <row r="109" spans="1:48" ht="15" thickBot="1" x14ac:dyDescent="0.35">
      <c r="A109" s="326" t="s">
        <v>261</v>
      </c>
      <c r="B109" s="322" t="s">
        <v>228</v>
      </c>
      <c r="C109" s="326" t="s">
        <v>268</v>
      </c>
      <c r="D109" s="327">
        <v>0</v>
      </c>
      <c r="E109" s="327">
        <v>0</v>
      </c>
      <c r="F109" s="327">
        <v>0</v>
      </c>
      <c r="G109" s="327">
        <v>0</v>
      </c>
      <c r="H109" s="327">
        <v>0</v>
      </c>
      <c r="I109" s="327">
        <v>0</v>
      </c>
      <c r="J109" s="327">
        <v>1.833</v>
      </c>
      <c r="K109" s="327">
        <v>3.4430000000000001</v>
      </c>
      <c r="L109" s="327">
        <v>3.254</v>
      </c>
      <c r="M109" s="327">
        <v>3.1480000000000001</v>
      </c>
      <c r="N109" s="327">
        <v>3.3022510399999998</v>
      </c>
      <c r="O109" s="249"/>
      <c r="P109" s="250"/>
      <c r="Q109" s="251"/>
      <c r="R109" s="251"/>
      <c r="S109" s="251"/>
      <c r="T109" s="251"/>
      <c r="U109" s="251"/>
      <c r="V109" s="251"/>
      <c r="W109" s="252"/>
      <c r="X109" s="251"/>
      <c r="Y109" s="253"/>
      <c r="Z109" s="51"/>
      <c r="AM109" s="251"/>
      <c r="AN109" s="255"/>
      <c r="AO109" s="255"/>
      <c r="AP109" s="255"/>
      <c r="AQ109" s="255"/>
      <c r="AR109" s="255"/>
      <c r="AS109" s="255"/>
      <c r="AT109" s="255"/>
      <c r="AU109" s="255"/>
      <c r="AV109" s="255"/>
    </row>
    <row r="110" spans="1:48" ht="15" thickBot="1" x14ac:dyDescent="0.35">
      <c r="A110" s="326" t="s">
        <v>261</v>
      </c>
      <c r="B110" s="322" t="s">
        <v>222</v>
      </c>
      <c r="C110" s="326" t="s">
        <v>269</v>
      </c>
      <c r="D110" s="327">
        <v>0</v>
      </c>
      <c r="E110" s="327">
        <v>0</v>
      </c>
      <c r="F110" s="327">
        <v>0</v>
      </c>
      <c r="G110" s="327">
        <v>0</v>
      </c>
      <c r="H110" s="327">
        <v>0</v>
      </c>
      <c r="I110" s="327">
        <v>0</v>
      </c>
      <c r="J110" s="327">
        <v>0</v>
      </c>
      <c r="K110" s="327">
        <v>3.5999999999999997E-2</v>
      </c>
      <c r="L110" s="327">
        <v>1.099</v>
      </c>
      <c r="M110" s="327">
        <v>2.931</v>
      </c>
      <c r="N110" s="327">
        <v>5.5388542699999999</v>
      </c>
      <c r="O110" s="249"/>
      <c r="P110" s="250"/>
      <c r="Q110" s="251"/>
      <c r="R110" s="268"/>
      <c r="S110" s="268"/>
      <c r="T110" s="268"/>
      <c r="U110" s="268"/>
      <c r="V110" s="268"/>
      <c r="W110" s="252"/>
      <c r="X110" s="268"/>
      <c r="Y110" s="253"/>
      <c r="Z110" s="51"/>
      <c r="AM110" s="268"/>
      <c r="AN110" s="255"/>
      <c r="AO110" s="255"/>
      <c r="AP110" s="255"/>
      <c r="AQ110" s="255"/>
      <c r="AR110" s="255"/>
      <c r="AS110" s="255"/>
      <c r="AT110" s="255"/>
      <c r="AU110" s="255"/>
      <c r="AV110" s="255"/>
    </row>
    <row r="111" spans="1:48" ht="15" thickBot="1" x14ac:dyDescent="0.35">
      <c r="A111" s="328" t="s">
        <v>261</v>
      </c>
      <c r="B111" s="322" t="s">
        <v>222</v>
      </c>
      <c r="C111" s="328" t="s">
        <v>270</v>
      </c>
      <c r="D111" s="327">
        <v>1.0795539999999999</v>
      </c>
      <c r="E111" s="327">
        <v>0.58250000000000002</v>
      </c>
      <c r="F111" s="327">
        <v>0.55732800000000005</v>
      </c>
      <c r="G111" s="327">
        <v>0.56799999999999995</v>
      </c>
      <c r="H111" s="327">
        <v>0.58499999999999996</v>
      </c>
      <c r="I111" s="327">
        <v>0.63400000000000001</v>
      </c>
      <c r="J111" s="327">
        <v>0.68600000000000005</v>
      </c>
      <c r="K111" s="327">
        <v>0.68600000000000005</v>
      </c>
      <c r="L111" s="327">
        <v>0.68600000000000005</v>
      </c>
      <c r="M111" s="327">
        <v>0.68600000000000005</v>
      </c>
      <c r="N111" s="327">
        <v>0.68559999999999999</v>
      </c>
      <c r="O111" s="249"/>
      <c r="P111" s="250"/>
      <c r="Q111" s="268"/>
      <c r="R111" s="268"/>
      <c r="S111" s="268"/>
      <c r="T111" s="268"/>
      <c r="U111" s="268"/>
      <c r="V111" s="268"/>
      <c r="W111" s="252"/>
      <c r="X111" s="268"/>
      <c r="Y111" s="253"/>
      <c r="Z111" s="51"/>
      <c r="AM111" s="268"/>
      <c r="AN111" s="255"/>
      <c r="AO111" s="255"/>
      <c r="AP111" s="255"/>
      <c r="AQ111" s="255"/>
      <c r="AR111" s="255"/>
      <c r="AS111" s="255"/>
      <c r="AT111" s="255"/>
      <c r="AU111" s="255"/>
      <c r="AV111" s="255"/>
    </row>
    <row r="112" spans="1:48" ht="15" thickBot="1" x14ac:dyDescent="0.35">
      <c r="A112" s="326" t="s">
        <v>261</v>
      </c>
      <c r="B112" s="322" t="s">
        <v>222</v>
      </c>
      <c r="C112" s="326" t="s">
        <v>271</v>
      </c>
      <c r="D112" s="327">
        <v>1</v>
      </c>
      <c r="E112" s="327">
        <v>0.5</v>
      </c>
      <c r="F112" s="327">
        <v>0.5</v>
      </c>
      <c r="G112" s="327">
        <v>0.377</v>
      </c>
      <c r="H112" s="327">
        <v>0.377</v>
      </c>
      <c r="I112" s="327">
        <v>2.3E-2</v>
      </c>
      <c r="J112" s="327">
        <v>0</v>
      </c>
      <c r="K112" s="327">
        <v>0</v>
      </c>
      <c r="L112" s="327">
        <v>0</v>
      </c>
      <c r="M112" s="327">
        <v>0</v>
      </c>
      <c r="N112" s="327">
        <v>0</v>
      </c>
      <c r="O112" s="249"/>
      <c r="P112" s="250"/>
      <c r="Q112" s="268"/>
      <c r="R112" s="268"/>
      <c r="S112" s="268"/>
      <c r="T112" s="268"/>
      <c r="U112" s="268"/>
      <c r="V112" s="268"/>
      <c r="W112" s="252"/>
      <c r="X112" s="268"/>
      <c r="Y112" s="253"/>
      <c r="Z112" s="51"/>
      <c r="AM112" s="268"/>
      <c r="AN112" s="255"/>
      <c r="AO112" s="255"/>
      <c r="AP112" s="255"/>
      <c r="AQ112" s="255"/>
      <c r="AR112" s="255"/>
      <c r="AS112" s="255"/>
      <c r="AT112" s="255"/>
      <c r="AU112" s="255"/>
      <c r="AV112" s="255"/>
    </row>
    <row r="113" spans="1:48" ht="15" thickBot="1" x14ac:dyDescent="0.35">
      <c r="A113" s="322" t="s">
        <v>261</v>
      </c>
      <c r="B113" s="322" t="s">
        <v>228</v>
      </c>
      <c r="C113" s="322" t="s">
        <v>272</v>
      </c>
      <c r="D113" s="323">
        <v>0</v>
      </c>
      <c r="E113" s="323">
        <v>0</v>
      </c>
      <c r="F113" s="323">
        <v>0</v>
      </c>
      <c r="G113" s="323">
        <v>0</v>
      </c>
      <c r="H113" s="323">
        <v>0</v>
      </c>
      <c r="I113" s="323">
        <v>0</v>
      </c>
      <c r="J113" s="323">
        <v>0</v>
      </c>
      <c r="K113" s="323">
        <v>0</v>
      </c>
      <c r="L113" s="323">
        <v>0</v>
      </c>
      <c r="M113" s="323">
        <v>0.115</v>
      </c>
      <c r="N113" s="323">
        <v>0.11626400000000001</v>
      </c>
      <c r="O113" s="249"/>
      <c r="P113" s="250"/>
      <c r="Q113" s="268"/>
      <c r="R113" s="268"/>
      <c r="S113" s="268"/>
      <c r="T113" s="268"/>
      <c r="U113" s="268"/>
      <c r="V113" s="268"/>
      <c r="W113" s="252"/>
      <c r="X113" s="268"/>
      <c r="Y113" s="253"/>
      <c r="Z113" s="51"/>
      <c r="AM113" s="268"/>
      <c r="AN113" s="255"/>
      <c r="AO113" s="255"/>
      <c r="AP113" s="255"/>
      <c r="AQ113" s="255"/>
      <c r="AR113" s="255"/>
      <c r="AS113" s="255"/>
      <c r="AT113" s="255"/>
      <c r="AU113" s="255"/>
      <c r="AV113" s="255"/>
    </row>
    <row r="114" spans="1:48" ht="15" thickBot="1" x14ac:dyDescent="0.35">
      <c r="A114" s="326" t="s">
        <v>261</v>
      </c>
      <c r="B114" s="322" t="s">
        <v>222</v>
      </c>
      <c r="C114" s="326" t="s">
        <v>273</v>
      </c>
      <c r="D114" s="327">
        <v>0</v>
      </c>
      <c r="E114" s="327">
        <v>2.0889999999999999E-2</v>
      </c>
      <c r="F114" s="327">
        <v>2.5989999999999999E-2</v>
      </c>
      <c r="G114" s="327">
        <v>5.3999999999999999E-2</v>
      </c>
      <c r="H114" s="327">
        <v>6.0999999999999999E-2</v>
      </c>
      <c r="I114" s="327">
        <v>1.0680000000000001</v>
      </c>
      <c r="J114" s="327">
        <v>7.4999999999999997E-2</v>
      </c>
      <c r="K114" s="327">
        <v>7.9000000000000001E-2</v>
      </c>
      <c r="L114" s="327">
        <v>7.8E-2</v>
      </c>
      <c r="M114" s="327">
        <v>0.08</v>
      </c>
      <c r="N114" s="327">
        <v>6.6383330000000004E-2</v>
      </c>
      <c r="O114" s="315"/>
      <c r="P114" s="259"/>
      <c r="Q114" s="260"/>
      <c r="R114" s="260"/>
      <c r="S114" s="260"/>
      <c r="T114" s="260"/>
      <c r="U114" s="260"/>
      <c r="V114" s="260"/>
      <c r="W114" s="267"/>
      <c r="X114" s="260"/>
      <c r="Y114" s="253"/>
      <c r="Z114" s="51"/>
      <c r="AM114" s="260"/>
      <c r="AN114" s="255"/>
      <c r="AO114" s="255"/>
      <c r="AP114" s="255"/>
      <c r="AQ114" s="255"/>
      <c r="AR114" s="255"/>
      <c r="AS114" s="255"/>
      <c r="AT114" s="255"/>
      <c r="AU114" s="255"/>
      <c r="AV114" s="255"/>
    </row>
    <row r="115" spans="1:48" ht="15" thickBot="1" x14ac:dyDescent="0.35">
      <c r="A115" s="326" t="s">
        <v>261</v>
      </c>
      <c r="B115" s="322" t="s">
        <v>228</v>
      </c>
      <c r="C115" s="326" t="s">
        <v>274</v>
      </c>
      <c r="D115" s="327">
        <v>0</v>
      </c>
      <c r="E115" s="327">
        <v>1.3540000000000001E-4</v>
      </c>
      <c r="F115" s="327">
        <v>3.0200000000000002E-4</v>
      </c>
      <c r="G115" s="327">
        <v>0</v>
      </c>
      <c r="H115" s="327">
        <v>0</v>
      </c>
      <c r="I115" s="327">
        <v>0</v>
      </c>
      <c r="J115" s="327">
        <v>0</v>
      </c>
      <c r="K115" s="327">
        <v>0</v>
      </c>
      <c r="L115" s="327">
        <v>0</v>
      </c>
      <c r="M115" s="327">
        <v>0</v>
      </c>
      <c r="N115" s="327">
        <v>0</v>
      </c>
      <c r="O115" s="249"/>
      <c r="P115" s="250"/>
      <c r="Q115" s="251"/>
      <c r="R115" s="251"/>
      <c r="S115" s="251"/>
      <c r="T115" s="251"/>
      <c r="U115" s="251"/>
      <c r="V115" s="251"/>
      <c r="W115" s="252"/>
      <c r="X115" s="251"/>
      <c r="Y115" s="253"/>
      <c r="Z115" s="51"/>
      <c r="AM115" s="251"/>
      <c r="AN115" s="255"/>
      <c r="AO115" s="255"/>
      <c r="AP115" s="255"/>
      <c r="AQ115" s="255"/>
      <c r="AR115" s="255"/>
      <c r="AS115" s="255"/>
      <c r="AT115" s="255"/>
      <c r="AU115" s="255"/>
      <c r="AV115" s="255"/>
    </row>
    <row r="116" spans="1:48" ht="15" thickBot="1" x14ac:dyDescent="0.35">
      <c r="A116" s="326" t="s">
        <v>261</v>
      </c>
      <c r="B116" s="322" t="s">
        <v>222</v>
      </c>
      <c r="C116" s="326" t="s">
        <v>275</v>
      </c>
      <c r="D116" s="327">
        <v>8.0625000000000002E-3</v>
      </c>
      <c r="E116" s="327">
        <v>0.201817</v>
      </c>
      <c r="F116" s="327">
        <v>0.14266400000000001</v>
      </c>
      <c r="G116" s="327">
        <v>0.13100000000000001</v>
      </c>
      <c r="H116" s="327">
        <v>0.29599999999999999</v>
      </c>
      <c r="I116" s="327">
        <v>0.221</v>
      </c>
      <c r="J116" s="327">
        <v>0.17499999999999999</v>
      </c>
      <c r="K116" s="327">
        <v>0.36</v>
      </c>
      <c r="L116" s="327">
        <v>0.17299999999999999</v>
      </c>
      <c r="M116" s="327">
        <v>0.58499999999999996</v>
      </c>
      <c r="N116" s="327">
        <v>0.34327889</v>
      </c>
      <c r="O116" s="284"/>
      <c r="P116" s="329"/>
      <c r="Q116" s="284"/>
      <c r="R116" s="284"/>
      <c r="S116" s="284"/>
      <c r="T116" s="284"/>
      <c r="U116" s="284"/>
      <c r="V116" s="251"/>
      <c r="W116" s="252"/>
      <c r="X116" s="251"/>
      <c r="Y116" s="253"/>
      <c r="Z116" s="51"/>
      <c r="AM116" s="251"/>
      <c r="AN116" s="255"/>
      <c r="AO116" s="255"/>
      <c r="AP116" s="255"/>
      <c r="AQ116" s="255"/>
      <c r="AR116" s="255"/>
      <c r="AS116" s="255"/>
      <c r="AT116" s="255"/>
      <c r="AU116" s="255"/>
      <c r="AV116" s="255"/>
    </row>
    <row r="117" spans="1:48" ht="15" thickBot="1" x14ac:dyDescent="0.35">
      <c r="A117" s="326" t="s">
        <v>261</v>
      </c>
      <c r="B117" s="322" t="s">
        <v>222</v>
      </c>
      <c r="C117" s="326" t="s">
        <v>276</v>
      </c>
      <c r="D117" s="327">
        <v>0</v>
      </c>
      <c r="E117" s="327">
        <v>0</v>
      </c>
      <c r="F117" s="327">
        <v>0</v>
      </c>
      <c r="G117" s="327">
        <v>0</v>
      </c>
      <c r="H117" s="327">
        <v>0</v>
      </c>
      <c r="I117" s="327">
        <v>0</v>
      </c>
      <c r="J117" s="327">
        <v>0</v>
      </c>
      <c r="K117" s="327">
        <v>0.90600000000000003</v>
      </c>
      <c r="L117" s="327">
        <v>0</v>
      </c>
      <c r="M117" s="327">
        <v>0.52700000000000002</v>
      </c>
      <c r="N117" s="327">
        <v>1.7638849999999999</v>
      </c>
      <c r="O117" s="315"/>
      <c r="P117" s="259"/>
      <c r="Q117" s="260"/>
      <c r="R117" s="260"/>
      <c r="S117" s="260"/>
      <c r="T117" s="260"/>
      <c r="U117" s="260"/>
      <c r="V117" s="260"/>
      <c r="W117" s="267"/>
      <c r="X117" s="260"/>
      <c r="Y117" s="253"/>
      <c r="Z117" s="51"/>
      <c r="AM117" s="260"/>
      <c r="AN117" s="255"/>
      <c r="AO117" s="255"/>
      <c r="AP117" s="255"/>
      <c r="AQ117" s="255"/>
      <c r="AR117" s="255"/>
      <c r="AS117" s="255"/>
      <c r="AT117" s="255"/>
      <c r="AU117" s="255"/>
      <c r="AV117" s="255"/>
    </row>
    <row r="118" spans="1:48" ht="15" customHeight="1" thickBot="1" x14ac:dyDescent="0.35">
      <c r="A118" s="330" t="s">
        <v>261</v>
      </c>
      <c r="B118" s="330"/>
      <c r="C118" s="330" t="s">
        <v>277</v>
      </c>
      <c r="D118" s="331">
        <v>7.601</v>
      </c>
      <c r="E118" s="331">
        <v>1.9597404</v>
      </c>
      <c r="F118" s="331">
        <v>1.6442079999999999</v>
      </c>
      <c r="G118" s="331">
        <v>1.4088150000000002</v>
      </c>
      <c r="H118" s="331">
        <v>1.5109999999999999</v>
      </c>
      <c r="I118" s="331">
        <v>1.9460000000000002</v>
      </c>
      <c r="J118" s="331">
        <v>2.7690000000000001</v>
      </c>
      <c r="K118" s="331">
        <v>5.51</v>
      </c>
      <c r="L118" s="331">
        <v>5.29</v>
      </c>
      <c r="M118" s="331">
        <v>8.072000000000001</v>
      </c>
      <c r="N118" s="331">
        <v>11.816516530000001</v>
      </c>
      <c r="O118" s="315"/>
      <c r="P118" s="259"/>
      <c r="Q118" s="260"/>
      <c r="R118" s="260"/>
      <c r="S118" s="260"/>
      <c r="T118" s="260"/>
      <c r="U118" s="260"/>
      <c r="V118" s="260"/>
      <c r="W118" s="267"/>
      <c r="X118" s="260"/>
      <c r="Y118" s="253"/>
      <c r="Z118" s="51"/>
      <c r="AM118" s="260"/>
      <c r="AN118" s="255"/>
      <c r="AO118" s="255"/>
      <c r="AP118" s="255"/>
      <c r="AQ118" s="255"/>
      <c r="AR118" s="255"/>
      <c r="AS118" s="255"/>
      <c r="AT118" s="255"/>
      <c r="AU118" s="255"/>
      <c r="AV118" s="255"/>
    </row>
    <row r="119" spans="1:48" ht="15" thickBot="1" x14ac:dyDescent="0.35">
      <c r="A119" s="322" t="s">
        <v>261</v>
      </c>
      <c r="B119" s="322" t="s">
        <v>228</v>
      </c>
      <c r="C119" s="322" t="s">
        <v>157</v>
      </c>
      <c r="D119" s="323">
        <v>16.216999999999999</v>
      </c>
      <c r="E119" s="323">
        <v>17.040789</v>
      </c>
      <c r="F119" s="323">
        <v>0</v>
      </c>
      <c r="G119" s="323">
        <v>0</v>
      </c>
      <c r="H119" s="323">
        <v>0</v>
      </c>
      <c r="I119" s="323">
        <v>0</v>
      </c>
      <c r="J119" s="323">
        <v>0</v>
      </c>
      <c r="K119" s="323">
        <v>0</v>
      </c>
      <c r="L119" s="323">
        <v>0</v>
      </c>
      <c r="M119" s="323">
        <v>0</v>
      </c>
      <c r="N119" s="323">
        <v>0</v>
      </c>
      <c r="O119" s="266"/>
      <c r="P119" s="332"/>
      <c r="Q119" s="261"/>
      <c r="R119" s="261"/>
      <c r="S119" s="261"/>
      <c r="T119" s="261"/>
      <c r="U119" s="261"/>
      <c r="V119" s="261"/>
      <c r="W119" s="333"/>
      <c r="X119" s="261"/>
      <c r="Y119" s="253"/>
      <c r="Z119" s="51"/>
      <c r="AM119" s="261"/>
      <c r="AN119" s="255"/>
      <c r="AO119" s="255"/>
      <c r="AP119" s="255"/>
      <c r="AQ119" s="255"/>
      <c r="AR119" s="255"/>
      <c r="AS119" s="255"/>
      <c r="AT119" s="255"/>
      <c r="AU119" s="255"/>
      <c r="AV119" s="255"/>
    </row>
    <row r="120" spans="1:48" ht="15" thickBot="1" x14ac:dyDescent="0.35">
      <c r="A120" s="322" t="s">
        <v>261</v>
      </c>
      <c r="B120" s="322" t="s">
        <v>278</v>
      </c>
      <c r="C120" s="322" t="s">
        <v>128</v>
      </c>
      <c r="D120" s="323">
        <v>27.675000000000001</v>
      </c>
      <c r="E120" s="323">
        <v>60.884999999999998</v>
      </c>
      <c r="F120" s="323">
        <v>65.614999999999995</v>
      </c>
      <c r="G120" s="323">
        <v>67.849000000000004</v>
      </c>
      <c r="H120" s="323">
        <v>55.082000000000001</v>
      </c>
      <c r="I120" s="323">
        <v>35.063000000000002</v>
      </c>
      <c r="J120" s="323">
        <v>20.878</v>
      </c>
      <c r="K120" s="323">
        <v>11.922000000000001</v>
      </c>
      <c r="L120" s="323">
        <v>6.5579999999999998</v>
      </c>
      <c r="M120" s="323">
        <v>4.2060000000000004</v>
      </c>
      <c r="N120" s="323">
        <v>4.0463299999999999E-3</v>
      </c>
      <c r="O120" s="266"/>
      <c r="P120" s="253"/>
      <c r="Q120" s="334"/>
      <c r="R120" s="334"/>
      <c r="S120" s="334"/>
      <c r="T120" s="334"/>
      <c r="U120" s="334"/>
      <c r="V120" s="334"/>
      <c r="W120" s="318"/>
      <c r="X120" s="334"/>
      <c r="Y120" s="253"/>
      <c r="Z120" s="51"/>
      <c r="AM120" s="334"/>
      <c r="AN120" s="255"/>
      <c r="AO120" s="255"/>
      <c r="AP120" s="255"/>
      <c r="AQ120" s="255"/>
      <c r="AR120" s="255"/>
      <c r="AS120" s="255"/>
      <c r="AT120" s="255"/>
      <c r="AU120" s="255"/>
      <c r="AV120" s="255"/>
    </row>
    <row r="121" spans="1:48" ht="15" thickBot="1" x14ac:dyDescent="0.35">
      <c r="A121" s="322" t="s">
        <v>261</v>
      </c>
      <c r="B121" s="322" t="s">
        <v>228</v>
      </c>
      <c r="C121" s="322" t="s">
        <v>158</v>
      </c>
      <c r="D121" s="323">
        <v>35.981000000000002</v>
      </c>
      <c r="E121" s="323">
        <v>0.93803599999999998</v>
      </c>
      <c r="F121" s="323">
        <v>0.93376700000000001</v>
      </c>
      <c r="G121" s="323">
        <v>0.90600000000000003</v>
      </c>
      <c r="H121" s="323">
        <v>0.97699999999999998</v>
      </c>
      <c r="I121" s="323">
        <v>0.877</v>
      </c>
      <c r="J121" s="323">
        <v>0.93500000000000005</v>
      </c>
      <c r="K121" s="323">
        <v>0.877</v>
      </c>
      <c r="L121" s="323">
        <v>0.53300000000000003</v>
      </c>
      <c r="M121" s="323">
        <v>0.65400000000000003</v>
      </c>
      <c r="N121" s="323">
        <v>1.874E-5</v>
      </c>
      <c r="O121" s="266"/>
      <c r="P121" s="259"/>
      <c r="Q121" s="260"/>
      <c r="R121" s="260"/>
      <c r="S121" s="260"/>
      <c r="T121" s="260"/>
      <c r="U121" s="260"/>
      <c r="V121" s="260"/>
      <c r="W121" s="267"/>
      <c r="X121" s="260"/>
      <c r="Y121" s="253"/>
      <c r="Z121" s="51"/>
      <c r="AM121" s="260"/>
      <c r="AN121" s="255"/>
      <c r="AO121" s="255"/>
      <c r="AP121" s="255"/>
      <c r="AQ121" s="255"/>
      <c r="AR121" s="255"/>
      <c r="AS121" s="255"/>
      <c r="AT121" s="255"/>
      <c r="AU121" s="255"/>
      <c r="AV121" s="255"/>
    </row>
    <row r="122" spans="1:48" ht="15" thickBot="1" x14ac:dyDescent="0.35">
      <c r="A122" s="326" t="s">
        <v>261</v>
      </c>
      <c r="B122" s="326" t="s">
        <v>278</v>
      </c>
      <c r="C122" s="326" t="s">
        <v>130</v>
      </c>
      <c r="D122" s="327">
        <v>0.73164200000000001</v>
      </c>
      <c r="E122" s="327">
        <v>0.72450700000000001</v>
      </c>
      <c r="F122" s="327">
        <v>0.80401699999999998</v>
      </c>
      <c r="G122" s="327">
        <v>0.70099999999999996</v>
      </c>
      <c r="H122" s="327">
        <v>0.66300000000000003</v>
      </c>
      <c r="I122" s="327">
        <v>0.65400000000000003</v>
      </c>
      <c r="J122" s="327">
        <v>0.53</v>
      </c>
      <c r="K122" s="327">
        <v>0.50700000000000001</v>
      </c>
      <c r="L122" s="327">
        <v>0.47099999999999997</v>
      </c>
      <c r="M122" s="327">
        <v>0.432</v>
      </c>
      <c r="N122" s="327">
        <v>0.41468500000000003</v>
      </c>
      <c r="O122" s="335"/>
      <c r="P122" s="253"/>
      <c r="Q122" s="51"/>
      <c r="R122" s="51"/>
      <c r="S122" s="51"/>
      <c r="T122" s="51"/>
      <c r="U122" s="51"/>
      <c r="V122" s="51"/>
      <c r="W122" s="318"/>
      <c r="X122" s="51"/>
      <c r="Y122" s="51"/>
      <c r="Z122" s="51"/>
    </row>
    <row r="123" spans="1:48" ht="15" thickBot="1" x14ac:dyDescent="0.35">
      <c r="A123" s="322" t="s">
        <v>261</v>
      </c>
      <c r="B123" s="322" t="s">
        <v>278</v>
      </c>
      <c r="C123" s="322" t="s">
        <v>131</v>
      </c>
      <c r="D123" s="323">
        <v>440.548</v>
      </c>
      <c r="E123" s="323">
        <v>510.75099999999998</v>
      </c>
      <c r="F123" s="323">
        <v>516.53800000000001</v>
      </c>
      <c r="G123" s="323">
        <v>502.74700000000001</v>
      </c>
      <c r="H123" s="323">
        <v>422.536</v>
      </c>
      <c r="I123" s="323">
        <v>372.90899999999999</v>
      </c>
      <c r="J123" s="323">
        <v>338.20299999999997</v>
      </c>
      <c r="K123" s="323">
        <v>311.05900000000003</v>
      </c>
      <c r="L123" s="323">
        <v>275.29399999999998</v>
      </c>
      <c r="M123" s="323">
        <v>230.566</v>
      </c>
      <c r="N123" s="323">
        <v>175.02373170000001</v>
      </c>
      <c r="O123" s="336"/>
      <c r="P123" s="253"/>
      <c r="Q123" s="51"/>
      <c r="R123" s="51"/>
      <c r="S123" s="51"/>
      <c r="T123" s="51"/>
      <c r="U123" s="51"/>
      <c r="V123" s="51"/>
      <c r="W123" s="318"/>
      <c r="X123" s="51"/>
      <c r="Y123" s="51"/>
      <c r="Z123" s="51"/>
    </row>
    <row r="124" spans="1:48" ht="15" thickBot="1" x14ac:dyDescent="0.35">
      <c r="A124" s="322" t="s">
        <v>261</v>
      </c>
      <c r="B124" s="322" t="s">
        <v>228</v>
      </c>
      <c r="C124" s="322" t="s">
        <v>154</v>
      </c>
      <c r="D124" s="323">
        <v>0</v>
      </c>
      <c r="E124" s="323">
        <v>0</v>
      </c>
      <c r="F124" s="323">
        <v>0</v>
      </c>
      <c r="G124" s="323">
        <v>0</v>
      </c>
      <c r="H124" s="323">
        <v>0</v>
      </c>
      <c r="I124" s="323">
        <v>0</v>
      </c>
      <c r="J124" s="323">
        <v>0</v>
      </c>
      <c r="K124" s="323">
        <v>0</v>
      </c>
      <c r="L124" s="323">
        <v>0</v>
      </c>
      <c r="M124" s="323">
        <v>0.29699999999999999</v>
      </c>
      <c r="N124" s="323">
        <v>0.40288159000000001</v>
      </c>
      <c r="O124" s="336"/>
      <c r="P124" s="253"/>
      <c r="Q124" s="51"/>
      <c r="R124" s="51"/>
      <c r="S124" s="51"/>
      <c r="T124" s="51"/>
      <c r="U124" s="51"/>
      <c r="V124" s="51"/>
      <c r="W124" s="318"/>
      <c r="X124" s="51"/>
      <c r="Y124" s="51"/>
      <c r="Z124" s="51"/>
    </row>
    <row r="125" spans="1:48" ht="15" thickBot="1" x14ac:dyDescent="0.35">
      <c r="A125" s="337" t="s">
        <v>261</v>
      </c>
      <c r="B125" s="337"/>
      <c r="C125" s="337" t="s">
        <v>211</v>
      </c>
      <c r="D125" s="338">
        <v>884.71599999999989</v>
      </c>
      <c r="E125" s="338">
        <v>1009.6890724</v>
      </c>
      <c r="F125" s="338">
        <v>1022.246819</v>
      </c>
      <c r="G125" s="338">
        <v>1018.160815</v>
      </c>
      <c r="H125" s="338">
        <v>890.45400000000006</v>
      </c>
      <c r="I125" s="338">
        <v>802.04240400000003</v>
      </c>
      <c r="J125" s="338">
        <v>720.15700000000015</v>
      </c>
      <c r="K125" s="338">
        <v>669.84799999999996</v>
      </c>
      <c r="L125" s="338">
        <v>653.05199999999991</v>
      </c>
      <c r="M125" s="338">
        <v>608.50608499999998</v>
      </c>
      <c r="N125" s="338">
        <v>573.651745323</v>
      </c>
      <c r="O125" s="336"/>
      <c r="P125" s="253"/>
      <c r="Q125" s="51"/>
      <c r="R125" s="51"/>
      <c r="S125" s="51"/>
      <c r="T125" s="51"/>
      <c r="U125" s="334"/>
      <c r="V125" s="334"/>
      <c r="W125" s="318"/>
      <c r="X125" s="51"/>
      <c r="Y125" s="51"/>
      <c r="Z125" s="51"/>
    </row>
    <row r="126" spans="1:48" ht="15" thickBot="1" x14ac:dyDescent="0.35">
      <c r="A126" s="322" t="s">
        <v>261</v>
      </c>
      <c r="B126" s="322" t="s">
        <v>222</v>
      </c>
      <c r="C126" s="322" t="s">
        <v>153</v>
      </c>
      <c r="D126" s="323">
        <v>60.210999999999999</v>
      </c>
      <c r="E126" s="323">
        <v>70.081000000000003</v>
      </c>
      <c r="F126" s="323">
        <v>78.135999999999996</v>
      </c>
      <c r="G126" s="323">
        <v>86.653999999999996</v>
      </c>
      <c r="H126" s="323">
        <v>66.701999999999998</v>
      </c>
      <c r="I126" s="323">
        <v>72.542000000000002</v>
      </c>
      <c r="J126" s="323">
        <v>69.861999999999995</v>
      </c>
      <c r="K126" s="323">
        <v>72.426000000000002</v>
      </c>
      <c r="L126" s="323">
        <v>80.111000000000004</v>
      </c>
      <c r="M126" s="323">
        <v>80.132999999999996</v>
      </c>
      <c r="N126" s="323">
        <v>87.533940799999996</v>
      </c>
      <c r="O126" s="339"/>
      <c r="Q126" s="339"/>
      <c r="R126" s="339"/>
      <c r="S126" s="339"/>
      <c r="T126" s="339"/>
      <c r="U126" s="339"/>
      <c r="V126" s="339"/>
      <c r="W126" s="339"/>
    </row>
    <row r="127" spans="1:48" ht="15" thickBot="1" x14ac:dyDescent="0.35">
      <c r="A127" s="322" t="s">
        <v>261</v>
      </c>
      <c r="B127" s="322" t="s">
        <v>222</v>
      </c>
      <c r="C127" s="322" t="s">
        <v>279</v>
      </c>
      <c r="D127" s="323">
        <v>92.772000000000006</v>
      </c>
      <c r="E127" s="323">
        <v>99.19</v>
      </c>
      <c r="F127" s="323">
        <v>95.533000000000001</v>
      </c>
      <c r="G127" s="323">
        <v>108.215</v>
      </c>
      <c r="H127" s="323">
        <v>106.925</v>
      </c>
      <c r="I127" s="323">
        <v>99.608000000000004</v>
      </c>
      <c r="J127" s="323">
        <v>93.433999999999997</v>
      </c>
      <c r="K127" s="323">
        <v>95.956999999999994</v>
      </c>
      <c r="L127" s="323">
        <v>97.796000000000006</v>
      </c>
      <c r="M127" s="323">
        <v>97.769000000000005</v>
      </c>
      <c r="N127" s="323">
        <v>100.6778991</v>
      </c>
      <c r="W127" s="339"/>
    </row>
    <row r="128" spans="1:48" ht="15" thickBot="1" x14ac:dyDescent="0.35">
      <c r="A128" s="322" t="s">
        <v>261</v>
      </c>
      <c r="B128" s="322" t="s">
        <v>222</v>
      </c>
      <c r="C128" s="322" t="s">
        <v>280</v>
      </c>
      <c r="D128" s="323">
        <v>33.975999999999999</v>
      </c>
      <c r="E128" s="323">
        <v>33.981000000000002</v>
      </c>
      <c r="F128" s="323">
        <v>34.962000000000003</v>
      </c>
      <c r="G128" s="323">
        <v>35.128999999999998</v>
      </c>
      <c r="H128" s="323">
        <v>35.091000000000001</v>
      </c>
      <c r="I128" s="323">
        <v>35.67</v>
      </c>
      <c r="J128" s="323">
        <v>32.454999999999998</v>
      </c>
      <c r="K128" s="323">
        <v>35.609000000000002</v>
      </c>
      <c r="L128" s="323">
        <v>33.646000000000001</v>
      </c>
      <c r="M128" s="323">
        <v>34.313000000000002</v>
      </c>
      <c r="N128" s="323">
        <v>35.15821201</v>
      </c>
      <c r="W128" s="339"/>
    </row>
    <row r="129" spans="1:23" ht="15" thickBot="1" x14ac:dyDescent="0.35">
      <c r="A129" s="322" t="s">
        <v>261</v>
      </c>
      <c r="B129" s="322" t="s">
        <v>222</v>
      </c>
      <c r="C129" s="322" t="s">
        <v>281</v>
      </c>
      <c r="D129" s="323">
        <v>11.448</v>
      </c>
      <c r="E129" s="323">
        <v>13.07</v>
      </c>
      <c r="F129" s="323">
        <v>14.648999999999999</v>
      </c>
      <c r="G129" s="323">
        <v>15.382999999999999</v>
      </c>
      <c r="H129" s="323">
        <v>15.375999999999999</v>
      </c>
      <c r="I129" s="323">
        <v>11.019</v>
      </c>
      <c r="J129" s="323">
        <v>15.602</v>
      </c>
      <c r="K129" s="323">
        <v>14.275</v>
      </c>
      <c r="L129" s="323">
        <v>14.397</v>
      </c>
      <c r="M129" s="323">
        <v>14.89</v>
      </c>
      <c r="N129" s="323">
        <v>14.84289328</v>
      </c>
      <c r="W129" s="339"/>
    </row>
    <row r="130" spans="1:23" ht="15" thickBot="1" x14ac:dyDescent="0.35">
      <c r="A130" s="322" t="s">
        <v>261</v>
      </c>
      <c r="B130" s="322" t="s">
        <v>222</v>
      </c>
      <c r="C130" s="322" t="s">
        <v>282</v>
      </c>
      <c r="D130" s="323">
        <v>62.155000000000001</v>
      </c>
      <c r="E130" s="323">
        <v>62.716999999999999</v>
      </c>
      <c r="F130" s="323">
        <v>65.575000000000003</v>
      </c>
      <c r="G130" s="323">
        <v>66.194000000000003</v>
      </c>
      <c r="H130" s="323">
        <v>67.561000000000007</v>
      </c>
      <c r="I130" s="323">
        <v>31.042999999999999</v>
      </c>
      <c r="J130" s="323">
        <v>1.7829999999999999</v>
      </c>
      <c r="K130" s="323">
        <v>-2.1000000000000001E-2</v>
      </c>
      <c r="L130" s="323">
        <v>-1.0999999999999999E-2</v>
      </c>
      <c r="M130" s="323">
        <v>-1.7000000000000001E-2</v>
      </c>
      <c r="N130" s="323">
        <v>5.0971127100000002</v>
      </c>
      <c r="W130" s="339"/>
    </row>
    <row r="131" spans="1:23" ht="15" thickBot="1" x14ac:dyDescent="0.35">
      <c r="A131" s="337" t="s">
        <v>261</v>
      </c>
      <c r="B131" s="337"/>
      <c r="C131" s="337" t="s">
        <v>283</v>
      </c>
      <c r="D131" s="338">
        <v>260.56200000000001</v>
      </c>
      <c r="E131" s="338">
        <v>279.03899999999999</v>
      </c>
      <c r="F131" s="338">
        <v>288.85499999999996</v>
      </c>
      <c r="G131" s="338">
        <v>311.57499999999999</v>
      </c>
      <c r="H131" s="338">
        <v>291.65500000000003</v>
      </c>
      <c r="I131" s="338">
        <v>249.88200000000001</v>
      </c>
      <c r="J131" s="338">
        <v>213.13599999999997</v>
      </c>
      <c r="K131" s="338">
        <v>218.24600000000001</v>
      </c>
      <c r="L131" s="338">
        <v>225.93899999999999</v>
      </c>
      <c r="M131" s="338">
        <v>227.08799999999997</v>
      </c>
      <c r="N131" s="338">
        <v>243.3100579</v>
      </c>
      <c r="W131" s="339"/>
    </row>
    <row r="132" spans="1:23" ht="15" thickBot="1" x14ac:dyDescent="0.35">
      <c r="A132" s="340" t="s">
        <v>261</v>
      </c>
      <c r="B132" s="340"/>
      <c r="C132" s="340" t="s">
        <v>284</v>
      </c>
      <c r="D132" s="341">
        <v>1145.2779999999998</v>
      </c>
      <c r="E132" s="341">
        <v>1288.7280724</v>
      </c>
      <c r="F132" s="341">
        <v>1311.101819</v>
      </c>
      <c r="G132" s="341">
        <v>1329.735815</v>
      </c>
      <c r="H132" s="341">
        <v>1182.1090000000002</v>
      </c>
      <c r="I132" s="341">
        <v>1051.9244040000001</v>
      </c>
      <c r="J132" s="341">
        <v>933.29300000000012</v>
      </c>
      <c r="K132" s="341">
        <v>888.09399999999994</v>
      </c>
      <c r="L132" s="341">
        <v>878.99099999999987</v>
      </c>
      <c r="M132" s="341">
        <v>835.59408499999995</v>
      </c>
      <c r="N132" s="341">
        <v>816.96180322300006</v>
      </c>
      <c r="O132" s="342"/>
      <c r="W132" s="339"/>
    </row>
    <row r="133" spans="1:23" ht="15" thickBot="1" x14ac:dyDescent="0.35">
      <c r="A133" s="343" t="s">
        <v>285</v>
      </c>
      <c r="B133" s="343"/>
      <c r="C133" s="343" t="s">
        <v>286</v>
      </c>
      <c r="D133" s="344">
        <v>9518.0910000000003</v>
      </c>
      <c r="E133" s="344">
        <v>10877.552</v>
      </c>
      <c r="F133" s="344">
        <v>11515.172</v>
      </c>
      <c r="G133" s="344">
        <v>12089.993999999999</v>
      </c>
      <c r="H133" s="344">
        <v>12042.581999999999</v>
      </c>
      <c r="I133" s="344">
        <v>11793.118999999999</v>
      </c>
      <c r="J133" s="344">
        <v>11529.457</v>
      </c>
      <c r="K133" s="344">
        <v>11466.679000000002</v>
      </c>
      <c r="L133" s="344">
        <v>11215.341</v>
      </c>
      <c r="M133" s="344">
        <v>11034.506786000002</v>
      </c>
      <c r="N133" s="344">
        <v>10935.740851053002</v>
      </c>
      <c r="O133" s="345"/>
      <c r="W133" s="339"/>
    </row>
    <row r="134" spans="1:23" ht="15" thickBot="1" x14ac:dyDescent="0.35">
      <c r="A134" s="343" t="s">
        <v>287</v>
      </c>
      <c r="B134" s="343"/>
      <c r="C134" s="343" t="s">
        <v>288</v>
      </c>
      <c r="D134" s="344">
        <v>8399.7389999999996</v>
      </c>
      <c r="E134" s="344">
        <v>9784.2254380000013</v>
      </c>
      <c r="F134" s="344">
        <v>9460.8362319999997</v>
      </c>
      <c r="G134" s="344">
        <v>9004.9675149999985</v>
      </c>
      <c r="H134" s="344">
        <v>8869.5668110000006</v>
      </c>
      <c r="I134" s="344">
        <v>8631.6349300000002</v>
      </c>
      <c r="J134" s="344">
        <v>8433.1435189000003</v>
      </c>
      <c r="K134" s="344">
        <v>8616.7474359299995</v>
      </c>
      <c r="L134" s="344">
        <v>8764.0793250000006</v>
      </c>
      <c r="M134" s="344">
        <v>9085.0392168999988</v>
      </c>
      <c r="N134" s="344">
        <v>9491.3007874200011</v>
      </c>
      <c r="O134" s="339"/>
      <c r="W134" s="339"/>
    </row>
    <row r="135" spans="1:23" ht="15" thickBot="1" x14ac:dyDescent="0.35">
      <c r="A135" s="346" t="s">
        <v>70</v>
      </c>
      <c r="B135" s="346"/>
      <c r="C135" s="346" t="s">
        <v>289</v>
      </c>
      <c r="D135" s="347">
        <v>17917.830000000002</v>
      </c>
      <c r="E135" s="347">
        <v>20661.777438000001</v>
      </c>
      <c r="F135" s="347">
        <v>20976.008232</v>
      </c>
      <c r="G135" s="347">
        <v>21094.961514999995</v>
      </c>
      <c r="H135" s="347">
        <v>20912.148810999999</v>
      </c>
      <c r="I135" s="347">
        <v>20424.753929999999</v>
      </c>
      <c r="J135" s="347">
        <v>19962.600518899999</v>
      </c>
      <c r="K135" s="347">
        <v>20083.42643593</v>
      </c>
      <c r="L135" s="347">
        <v>19979.420324999999</v>
      </c>
      <c r="M135" s="347">
        <v>20119.546002900002</v>
      </c>
      <c r="N135" s="347">
        <v>20427.041638473005</v>
      </c>
      <c r="O135" s="345"/>
      <c r="W135" s="339"/>
    </row>
    <row r="136" spans="1:23" x14ac:dyDescent="0.3">
      <c r="O136" s="345"/>
      <c r="W136" s="339"/>
    </row>
    <row r="137" spans="1:23" x14ac:dyDescent="0.3">
      <c r="C137" s="420"/>
      <c r="W137" s="339"/>
    </row>
    <row r="138" spans="1:23" x14ac:dyDescent="0.3">
      <c r="W138" s="339"/>
    </row>
    <row r="139" spans="1:23" x14ac:dyDescent="0.3">
      <c r="C139" s="420"/>
      <c r="W139" s="339"/>
    </row>
    <row r="140" spans="1:23" x14ac:dyDescent="0.3">
      <c r="C140" s="420"/>
      <c r="W140" s="339"/>
    </row>
    <row r="141" spans="1:23" x14ac:dyDescent="0.3">
      <c r="C141" s="420"/>
      <c r="W141" s="339"/>
    </row>
    <row r="142" spans="1:23" x14ac:dyDescent="0.3">
      <c r="C142" s="420"/>
      <c r="W142" s="339"/>
    </row>
    <row r="143" spans="1:23" x14ac:dyDescent="0.3">
      <c r="C143" s="420"/>
      <c r="W143" s="339"/>
    </row>
    <row r="144" spans="1:23" x14ac:dyDescent="0.3">
      <c r="C144" s="420"/>
      <c r="W144" s="339"/>
    </row>
    <row r="145" spans="1:59" x14ac:dyDescent="0.3">
      <c r="C145" s="420"/>
      <c r="W145" s="339"/>
    </row>
    <row r="146" spans="1:59" x14ac:dyDescent="0.3">
      <c r="C146" s="420"/>
      <c r="W146" s="339"/>
    </row>
    <row r="147" spans="1:59" x14ac:dyDescent="0.3">
      <c r="C147" s="420"/>
      <c r="W147" s="339"/>
    </row>
    <row r="148" spans="1:59" x14ac:dyDescent="0.3">
      <c r="C148" s="420"/>
      <c r="W148" s="339"/>
    </row>
    <row r="149" spans="1:59" x14ac:dyDescent="0.3">
      <c r="C149" s="420"/>
    </row>
    <row r="150" spans="1:59" x14ac:dyDescent="0.3">
      <c r="C150" s="420"/>
    </row>
    <row r="151" spans="1:59" x14ac:dyDescent="0.3">
      <c r="C151" s="420"/>
    </row>
    <row r="152" spans="1:59" x14ac:dyDescent="0.3">
      <c r="C152" s="420"/>
    </row>
    <row r="153" spans="1:59" x14ac:dyDescent="0.3">
      <c r="C153" s="420"/>
    </row>
    <row r="154" spans="1:59" x14ac:dyDescent="0.3">
      <c r="C154" s="420"/>
    </row>
    <row r="155" spans="1:59" x14ac:dyDescent="0.3">
      <c r="C155" s="420"/>
    </row>
    <row r="156" spans="1:59" x14ac:dyDescent="0.3">
      <c r="C156" s="420"/>
    </row>
    <row r="157" spans="1:59" x14ac:dyDescent="0.3">
      <c r="C157" s="420"/>
    </row>
    <row r="158" spans="1:59" s="428" customFormat="1" x14ac:dyDescent="0.3">
      <c r="A158" s="420"/>
      <c r="B158" s="420"/>
      <c r="C158" s="420"/>
      <c r="D158" s="420"/>
      <c r="E158" s="420"/>
      <c r="F158" s="420"/>
      <c r="G158" s="420"/>
      <c r="H158" s="420"/>
      <c r="I158" s="420"/>
      <c r="J158" s="420"/>
      <c r="K158" s="420"/>
      <c r="L158" s="420"/>
      <c r="M158" s="420"/>
      <c r="N158" s="420"/>
      <c r="P158" s="255"/>
      <c r="Q158" s="420"/>
      <c r="R158" s="420"/>
      <c r="S158" s="420"/>
      <c r="T158" s="420"/>
      <c r="U158" s="420"/>
      <c r="V158" s="420"/>
      <c r="W158" s="420"/>
      <c r="X158" s="420"/>
      <c r="Y158" s="420"/>
      <c r="Z158" s="420"/>
      <c r="AA158" s="420"/>
      <c r="AB158" s="420"/>
      <c r="AC158" s="420"/>
      <c r="AD158" s="420"/>
      <c r="AE158" s="420"/>
      <c r="AF158" s="420"/>
      <c r="AG158" s="420"/>
      <c r="AH158" s="420"/>
      <c r="AI158" s="420"/>
      <c r="AJ158" s="420"/>
      <c r="AK158" s="420"/>
      <c r="AL158" s="420"/>
      <c r="AM158" s="420"/>
      <c r="AN158" s="420"/>
      <c r="AO158" s="420"/>
      <c r="AP158" s="420"/>
      <c r="AQ158" s="420"/>
      <c r="AR158" s="420"/>
      <c r="AS158" s="420"/>
      <c r="AT158" s="420"/>
      <c r="AU158" s="420"/>
      <c r="AV158" s="420"/>
      <c r="AW158" s="420"/>
      <c r="AX158" s="420"/>
      <c r="AY158" s="420"/>
      <c r="AZ158" s="420"/>
      <c r="BA158" s="420"/>
      <c r="BB158" s="420"/>
      <c r="BC158" s="420"/>
      <c r="BD158" s="420"/>
      <c r="BE158" s="420"/>
      <c r="BF158" s="420"/>
      <c r="BG158" s="420"/>
    </row>
    <row r="159" spans="1:59" s="428" customFormat="1" x14ac:dyDescent="0.3">
      <c r="A159" s="420"/>
      <c r="B159" s="420"/>
      <c r="C159" s="420"/>
      <c r="D159" s="420"/>
      <c r="E159" s="420"/>
      <c r="F159" s="420"/>
      <c r="G159" s="420"/>
      <c r="H159" s="420"/>
      <c r="I159" s="420"/>
      <c r="J159" s="420"/>
      <c r="K159" s="420"/>
      <c r="L159" s="420"/>
      <c r="M159" s="420"/>
      <c r="N159" s="420"/>
      <c r="P159" s="255"/>
      <c r="Q159" s="420"/>
      <c r="R159" s="420"/>
      <c r="S159" s="420"/>
      <c r="T159" s="420"/>
      <c r="U159" s="420"/>
      <c r="V159" s="420"/>
      <c r="W159" s="420"/>
      <c r="X159" s="420"/>
      <c r="Y159" s="420"/>
      <c r="Z159" s="420"/>
      <c r="AA159" s="420"/>
      <c r="AB159" s="420"/>
      <c r="AC159" s="420"/>
      <c r="AD159" s="420"/>
      <c r="AE159" s="420"/>
      <c r="AF159" s="420"/>
      <c r="AG159" s="420"/>
      <c r="AH159" s="420"/>
      <c r="AI159" s="420"/>
      <c r="AJ159" s="420"/>
      <c r="AK159" s="420"/>
      <c r="AL159" s="420"/>
      <c r="AM159" s="420"/>
      <c r="AN159" s="420"/>
      <c r="AO159" s="420"/>
      <c r="AP159" s="420"/>
      <c r="AQ159" s="420"/>
      <c r="AR159" s="420"/>
      <c r="AS159" s="420"/>
      <c r="AT159" s="420"/>
      <c r="AU159" s="420"/>
      <c r="AV159" s="420"/>
      <c r="AW159" s="420"/>
      <c r="AX159" s="420"/>
      <c r="AY159" s="420"/>
      <c r="AZ159" s="420"/>
      <c r="BA159" s="420"/>
      <c r="BB159" s="420"/>
      <c r="BC159" s="420"/>
      <c r="BD159" s="420"/>
      <c r="BE159" s="420"/>
      <c r="BF159" s="420"/>
      <c r="BG159" s="420"/>
    </row>
    <row r="160" spans="1:59" s="428" customFormat="1" x14ac:dyDescent="0.3">
      <c r="A160" s="420"/>
      <c r="B160" s="420"/>
      <c r="C160" s="420"/>
      <c r="D160" s="420"/>
      <c r="E160" s="420"/>
      <c r="F160" s="420"/>
      <c r="G160" s="420"/>
      <c r="H160" s="420"/>
      <c r="I160" s="420"/>
      <c r="J160" s="420"/>
      <c r="K160" s="420"/>
      <c r="L160" s="420"/>
      <c r="M160" s="420"/>
      <c r="N160" s="420"/>
      <c r="P160" s="255"/>
      <c r="Q160" s="420"/>
      <c r="R160" s="420"/>
      <c r="S160" s="420"/>
      <c r="T160" s="420"/>
      <c r="U160" s="420"/>
      <c r="V160" s="420"/>
      <c r="W160" s="420"/>
      <c r="X160" s="420"/>
      <c r="Y160" s="420"/>
      <c r="Z160" s="420"/>
      <c r="AA160" s="420"/>
      <c r="AB160" s="420"/>
      <c r="AC160" s="420"/>
      <c r="AD160" s="420"/>
      <c r="AE160" s="420"/>
      <c r="AF160" s="420"/>
      <c r="AG160" s="420"/>
      <c r="AH160" s="420"/>
      <c r="AI160" s="420"/>
      <c r="AJ160" s="420"/>
      <c r="AK160" s="420"/>
      <c r="AL160" s="420"/>
      <c r="AM160" s="420"/>
      <c r="AN160" s="420"/>
      <c r="AO160" s="420"/>
      <c r="AP160" s="420"/>
      <c r="AQ160" s="420"/>
      <c r="AR160" s="420"/>
      <c r="AS160" s="420"/>
      <c r="AT160" s="420"/>
      <c r="AU160" s="420"/>
      <c r="AV160" s="420"/>
      <c r="AW160" s="420"/>
      <c r="AX160" s="420"/>
      <c r="AY160" s="420"/>
      <c r="AZ160" s="420"/>
      <c r="BA160" s="420"/>
      <c r="BB160" s="420"/>
      <c r="BC160" s="420"/>
      <c r="BD160" s="420"/>
      <c r="BE160" s="420"/>
      <c r="BF160" s="420"/>
      <c r="BG160" s="420"/>
    </row>
    <row r="161" spans="1:59" s="428" customFormat="1" x14ac:dyDescent="0.3">
      <c r="A161" s="420"/>
      <c r="B161" s="420"/>
      <c r="C161" s="420"/>
      <c r="D161" s="420"/>
      <c r="E161" s="420"/>
      <c r="F161" s="420"/>
      <c r="G161" s="420"/>
      <c r="H161" s="420"/>
      <c r="I161" s="420"/>
      <c r="J161" s="420"/>
      <c r="K161" s="420"/>
      <c r="L161" s="420"/>
      <c r="M161" s="420"/>
      <c r="N161" s="420"/>
      <c r="P161" s="255"/>
      <c r="Q161" s="420"/>
      <c r="R161" s="420"/>
      <c r="S161" s="420"/>
      <c r="T161" s="420"/>
      <c r="U161" s="420"/>
      <c r="V161" s="420"/>
      <c r="W161" s="420"/>
      <c r="X161" s="420"/>
      <c r="Y161" s="420"/>
      <c r="Z161" s="420"/>
      <c r="AA161" s="420"/>
      <c r="AB161" s="420"/>
      <c r="AC161" s="420"/>
      <c r="AD161" s="420"/>
      <c r="AE161" s="420"/>
      <c r="AF161" s="420"/>
      <c r="AG161" s="420"/>
      <c r="AH161" s="420"/>
      <c r="AI161" s="420"/>
      <c r="AJ161" s="420"/>
      <c r="AK161" s="420"/>
      <c r="AL161" s="420"/>
      <c r="AM161" s="420"/>
      <c r="AN161" s="420"/>
      <c r="AO161" s="420"/>
      <c r="AP161" s="420"/>
      <c r="AQ161" s="420"/>
      <c r="AR161" s="420"/>
      <c r="AS161" s="420"/>
      <c r="AT161" s="420"/>
      <c r="AU161" s="420"/>
      <c r="AV161" s="420"/>
      <c r="AW161" s="420"/>
      <c r="AX161" s="420"/>
      <c r="AY161" s="420"/>
      <c r="AZ161" s="420"/>
      <c r="BA161" s="420"/>
      <c r="BB161" s="420"/>
      <c r="BC161" s="420"/>
      <c r="BD161" s="420"/>
      <c r="BE161" s="420"/>
      <c r="BF161" s="420"/>
      <c r="BG161" s="420"/>
    </row>
    <row r="162" spans="1:59" s="428" customFormat="1" x14ac:dyDescent="0.3">
      <c r="A162" s="420"/>
      <c r="B162" s="420"/>
      <c r="C162" s="420"/>
      <c r="D162" s="420"/>
      <c r="E162" s="420"/>
      <c r="F162" s="420"/>
      <c r="G162" s="420"/>
      <c r="H162" s="420"/>
      <c r="I162" s="420"/>
      <c r="J162" s="420"/>
      <c r="K162" s="420"/>
      <c r="L162" s="420"/>
      <c r="M162" s="420"/>
      <c r="N162" s="420"/>
      <c r="P162" s="255"/>
      <c r="Q162" s="420"/>
      <c r="R162" s="420"/>
      <c r="S162" s="420"/>
      <c r="T162" s="420"/>
      <c r="U162" s="420"/>
      <c r="V162" s="420"/>
      <c r="W162" s="420"/>
      <c r="X162" s="420"/>
      <c r="Y162" s="420"/>
      <c r="Z162" s="420"/>
      <c r="AA162" s="420"/>
      <c r="AB162" s="420"/>
      <c r="AC162" s="420"/>
      <c r="AD162" s="420"/>
      <c r="AE162" s="420"/>
      <c r="AF162" s="420"/>
      <c r="AG162" s="420"/>
      <c r="AH162" s="420"/>
      <c r="AI162" s="420"/>
      <c r="AJ162" s="420"/>
      <c r="AK162" s="420"/>
      <c r="AL162" s="420"/>
      <c r="AM162" s="420"/>
      <c r="AN162" s="420"/>
      <c r="AO162" s="420"/>
      <c r="AP162" s="420"/>
      <c r="AQ162" s="420"/>
      <c r="AR162" s="420"/>
      <c r="AS162" s="420"/>
      <c r="AT162" s="420"/>
      <c r="AU162" s="420"/>
      <c r="AV162" s="420"/>
      <c r="AW162" s="420"/>
      <c r="AX162" s="420"/>
      <c r="AY162" s="420"/>
      <c r="AZ162" s="420"/>
      <c r="BA162" s="420"/>
      <c r="BB162" s="420"/>
      <c r="BC162" s="420"/>
      <c r="BD162" s="420"/>
      <c r="BE162" s="420"/>
      <c r="BF162" s="420"/>
      <c r="BG162" s="420"/>
    </row>
    <row r="163" spans="1:59" s="428" customFormat="1" x14ac:dyDescent="0.3">
      <c r="A163" s="420"/>
      <c r="B163" s="420"/>
      <c r="C163" s="420"/>
      <c r="D163" s="420"/>
      <c r="E163" s="420"/>
      <c r="F163" s="420"/>
      <c r="G163" s="420"/>
      <c r="H163" s="420"/>
      <c r="I163" s="420"/>
      <c r="J163" s="420"/>
      <c r="K163" s="420"/>
      <c r="L163" s="420"/>
      <c r="M163" s="420"/>
      <c r="N163" s="420"/>
      <c r="P163" s="255"/>
      <c r="Q163" s="420"/>
      <c r="R163" s="420"/>
      <c r="S163" s="420"/>
      <c r="T163" s="420"/>
      <c r="U163" s="420"/>
      <c r="V163" s="420"/>
      <c r="W163" s="420"/>
      <c r="X163" s="420"/>
      <c r="Y163" s="420"/>
      <c r="Z163" s="420"/>
      <c r="AA163" s="420"/>
      <c r="AB163" s="420"/>
      <c r="AC163" s="420"/>
      <c r="AD163" s="420"/>
      <c r="AE163" s="420"/>
      <c r="AF163" s="420"/>
      <c r="AG163" s="420"/>
      <c r="AH163" s="420"/>
      <c r="AI163" s="420"/>
      <c r="AJ163" s="420"/>
      <c r="AK163" s="420"/>
      <c r="AL163" s="420"/>
      <c r="AM163" s="420"/>
      <c r="AN163" s="420"/>
      <c r="AO163" s="420"/>
      <c r="AP163" s="420"/>
      <c r="AQ163" s="420"/>
      <c r="AR163" s="420"/>
      <c r="AS163" s="420"/>
      <c r="AT163" s="420"/>
      <c r="AU163" s="420"/>
      <c r="AV163" s="420"/>
      <c r="AW163" s="420"/>
      <c r="AX163" s="420"/>
      <c r="AY163" s="420"/>
      <c r="AZ163" s="420"/>
      <c r="BA163" s="420"/>
      <c r="BB163" s="420"/>
      <c r="BC163" s="420"/>
      <c r="BD163" s="420"/>
      <c r="BE163" s="420"/>
      <c r="BF163" s="420"/>
      <c r="BG163" s="420"/>
    </row>
    <row r="164" spans="1:59" s="428" customFormat="1" x14ac:dyDescent="0.3">
      <c r="A164" s="420"/>
      <c r="B164" s="420"/>
      <c r="C164" s="420"/>
      <c r="D164" s="420"/>
      <c r="E164" s="420"/>
      <c r="F164" s="420"/>
      <c r="G164" s="420"/>
      <c r="H164" s="420"/>
      <c r="I164" s="420"/>
      <c r="J164" s="420"/>
      <c r="K164" s="420"/>
      <c r="L164" s="420"/>
      <c r="M164" s="420"/>
      <c r="N164" s="420"/>
      <c r="P164" s="255"/>
      <c r="Q164" s="420"/>
      <c r="R164" s="420"/>
      <c r="S164" s="420"/>
      <c r="T164" s="420"/>
      <c r="U164" s="420"/>
      <c r="V164" s="420"/>
      <c r="W164" s="420"/>
      <c r="X164" s="420"/>
      <c r="Y164" s="420"/>
      <c r="Z164" s="420"/>
      <c r="AA164" s="420"/>
      <c r="AB164" s="420"/>
      <c r="AC164" s="420"/>
      <c r="AD164" s="420"/>
      <c r="AE164" s="420"/>
      <c r="AF164" s="420"/>
      <c r="AG164" s="420"/>
      <c r="AH164" s="420"/>
      <c r="AI164" s="420"/>
      <c r="AJ164" s="420"/>
      <c r="AK164" s="420"/>
      <c r="AL164" s="420"/>
      <c r="AM164" s="420"/>
      <c r="AN164" s="420"/>
      <c r="AO164" s="420"/>
      <c r="AP164" s="420"/>
      <c r="AQ164" s="420"/>
      <c r="AR164" s="420"/>
      <c r="AS164" s="420"/>
      <c r="AT164" s="420"/>
      <c r="AU164" s="420"/>
      <c r="AV164" s="420"/>
      <c r="AW164" s="420"/>
      <c r="AX164" s="420"/>
      <c r="AY164" s="420"/>
      <c r="AZ164" s="420"/>
      <c r="BA164" s="420"/>
      <c r="BB164" s="420"/>
      <c r="BC164" s="420"/>
      <c r="BD164" s="420"/>
      <c r="BE164" s="420"/>
      <c r="BF164" s="420"/>
      <c r="BG164" s="420"/>
    </row>
    <row r="165" spans="1:59" s="428" customFormat="1" x14ac:dyDescent="0.3">
      <c r="A165" s="420"/>
      <c r="B165" s="420"/>
      <c r="C165" s="420"/>
      <c r="D165" s="420"/>
      <c r="E165" s="420"/>
      <c r="F165" s="420"/>
      <c r="G165" s="420"/>
      <c r="H165" s="420"/>
      <c r="I165" s="420"/>
      <c r="J165" s="420"/>
      <c r="K165" s="420"/>
      <c r="L165" s="420"/>
      <c r="M165" s="420"/>
      <c r="N165" s="420"/>
      <c r="P165" s="255"/>
      <c r="Q165" s="420"/>
      <c r="R165" s="420"/>
      <c r="S165" s="420"/>
      <c r="T165" s="420"/>
      <c r="U165" s="420"/>
      <c r="V165" s="420"/>
      <c r="W165" s="420"/>
      <c r="X165" s="420"/>
      <c r="Y165" s="420"/>
      <c r="Z165" s="420"/>
      <c r="AA165" s="420"/>
      <c r="AB165" s="420"/>
      <c r="AC165" s="420"/>
      <c r="AD165" s="420"/>
      <c r="AE165" s="420"/>
      <c r="AF165" s="420"/>
      <c r="AG165" s="420"/>
      <c r="AH165" s="420"/>
      <c r="AI165" s="420"/>
      <c r="AJ165" s="420"/>
      <c r="AK165" s="420"/>
      <c r="AL165" s="420"/>
      <c r="AM165" s="420"/>
      <c r="AN165" s="420"/>
      <c r="AO165" s="420"/>
      <c r="AP165" s="420"/>
      <c r="AQ165" s="420"/>
      <c r="AR165" s="420"/>
      <c r="AS165" s="420"/>
      <c r="AT165" s="420"/>
      <c r="AU165" s="420"/>
      <c r="AV165" s="420"/>
      <c r="AW165" s="420"/>
      <c r="AX165" s="420"/>
      <c r="AY165" s="420"/>
      <c r="AZ165" s="420"/>
      <c r="BA165" s="420"/>
      <c r="BB165" s="420"/>
      <c r="BC165" s="420"/>
      <c r="BD165" s="420"/>
      <c r="BE165" s="420"/>
      <c r="BF165" s="420"/>
      <c r="BG165" s="420"/>
    </row>
    <row r="166" spans="1:59" s="428" customFormat="1" x14ac:dyDescent="0.3">
      <c r="A166" s="420"/>
      <c r="B166" s="420"/>
      <c r="C166" s="420"/>
      <c r="D166" s="420"/>
      <c r="E166" s="420"/>
      <c r="F166" s="420"/>
      <c r="G166" s="420"/>
      <c r="H166" s="420"/>
      <c r="I166" s="420"/>
      <c r="J166" s="420"/>
      <c r="K166" s="420"/>
      <c r="L166" s="420"/>
      <c r="M166" s="420"/>
      <c r="N166" s="420"/>
      <c r="P166" s="255"/>
      <c r="Q166" s="420"/>
      <c r="R166" s="420"/>
      <c r="S166" s="420"/>
      <c r="T166" s="420"/>
      <c r="U166" s="420"/>
      <c r="V166" s="420"/>
      <c r="W166" s="420"/>
      <c r="X166" s="420"/>
      <c r="Y166" s="420"/>
      <c r="Z166" s="420"/>
      <c r="AA166" s="420"/>
      <c r="AB166" s="420"/>
      <c r="AC166" s="420"/>
      <c r="AD166" s="420"/>
      <c r="AE166" s="420"/>
      <c r="AF166" s="420"/>
      <c r="AG166" s="420"/>
      <c r="AH166" s="420"/>
      <c r="AI166" s="420"/>
      <c r="AJ166" s="420"/>
      <c r="AK166" s="420"/>
      <c r="AL166" s="420"/>
      <c r="AM166" s="420"/>
      <c r="AN166" s="420"/>
      <c r="AO166" s="420"/>
      <c r="AP166" s="420"/>
      <c r="AQ166" s="420"/>
      <c r="AR166" s="420"/>
      <c r="AS166" s="420"/>
      <c r="AT166" s="420"/>
      <c r="AU166" s="420"/>
      <c r="AV166" s="420"/>
      <c r="AW166" s="420"/>
      <c r="AX166" s="420"/>
      <c r="AY166" s="420"/>
      <c r="AZ166" s="420"/>
      <c r="BA166" s="420"/>
      <c r="BB166" s="420"/>
      <c r="BC166" s="420"/>
      <c r="BD166" s="420"/>
      <c r="BE166" s="420"/>
      <c r="BF166" s="420"/>
      <c r="BG166" s="420"/>
    </row>
    <row r="167" spans="1:59" s="428" customFormat="1" x14ac:dyDescent="0.3">
      <c r="A167" s="420"/>
      <c r="B167" s="420"/>
      <c r="C167" s="420"/>
      <c r="D167" s="420"/>
      <c r="E167" s="420"/>
      <c r="F167" s="420"/>
      <c r="G167" s="420"/>
      <c r="H167" s="420"/>
      <c r="I167" s="420"/>
      <c r="J167" s="420"/>
      <c r="K167" s="420"/>
      <c r="L167" s="420"/>
      <c r="M167" s="420"/>
      <c r="N167" s="420"/>
      <c r="P167" s="255"/>
      <c r="Q167" s="420"/>
      <c r="R167" s="420"/>
      <c r="S167" s="420"/>
      <c r="T167" s="420"/>
      <c r="U167" s="420"/>
      <c r="V167" s="420"/>
      <c r="W167" s="420"/>
      <c r="X167" s="420"/>
      <c r="Y167" s="420"/>
      <c r="Z167" s="420"/>
      <c r="AA167" s="420"/>
      <c r="AB167" s="420"/>
      <c r="AC167" s="420"/>
      <c r="AD167" s="420"/>
      <c r="AE167" s="420"/>
      <c r="AF167" s="420"/>
      <c r="AG167" s="420"/>
      <c r="AH167" s="420"/>
      <c r="AI167" s="420"/>
      <c r="AJ167" s="420"/>
      <c r="AK167" s="420"/>
      <c r="AL167" s="420"/>
      <c r="AM167" s="420"/>
      <c r="AN167" s="420"/>
      <c r="AO167" s="420"/>
      <c r="AP167" s="420"/>
      <c r="AQ167" s="420"/>
      <c r="AR167" s="420"/>
      <c r="AS167" s="420"/>
      <c r="AT167" s="420"/>
      <c r="AU167" s="420"/>
      <c r="AV167" s="420"/>
      <c r="AW167" s="420"/>
      <c r="AX167" s="420"/>
      <c r="AY167" s="420"/>
      <c r="AZ167" s="420"/>
      <c r="BA167" s="420"/>
      <c r="BB167" s="420"/>
      <c r="BC167" s="420"/>
      <c r="BD167" s="420"/>
      <c r="BE167" s="420"/>
      <c r="BF167" s="420"/>
      <c r="BG167" s="420"/>
    </row>
    <row r="168" spans="1:59" s="428" customFormat="1" x14ac:dyDescent="0.3">
      <c r="A168" s="420"/>
      <c r="B168" s="420"/>
      <c r="C168" s="420"/>
      <c r="D168" s="420"/>
      <c r="E168" s="420"/>
      <c r="F168" s="420"/>
      <c r="G168" s="420"/>
      <c r="H168" s="420"/>
      <c r="I168" s="420"/>
      <c r="J168" s="420"/>
      <c r="K168" s="420"/>
      <c r="L168" s="420"/>
      <c r="M168" s="420"/>
      <c r="N168" s="420"/>
      <c r="P168" s="255"/>
      <c r="Q168" s="420"/>
      <c r="R168" s="420"/>
      <c r="S168" s="420"/>
      <c r="T168" s="420"/>
      <c r="U168" s="420"/>
      <c r="V168" s="420"/>
      <c r="W168" s="420"/>
      <c r="X168" s="420"/>
      <c r="Y168" s="420"/>
      <c r="Z168" s="420"/>
      <c r="AA168" s="420"/>
      <c r="AB168" s="420"/>
      <c r="AC168" s="420"/>
      <c r="AD168" s="420"/>
      <c r="AE168" s="420"/>
      <c r="AF168" s="420"/>
      <c r="AG168" s="420"/>
      <c r="AH168" s="420"/>
      <c r="AI168" s="420"/>
      <c r="AJ168" s="420"/>
      <c r="AK168" s="420"/>
      <c r="AL168" s="420"/>
      <c r="AM168" s="420"/>
      <c r="AN168" s="420"/>
      <c r="AO168" s="420"/>
      <c r="AP168" s="420"/>
      <c r="AQ168" s="420"/>
      <c r="AR168" s="420"/>
      <c r="AS168" s="420"/>
      <c r="AT168" s="420"/>
      <c r="AU168" s="420"/>
      <c r="AV168" s="420"/>
      <c r="AW168" s="420"/>
      <c r="AX168" s="420"/>
      <c r="AY168" s="420"/>
      <c r="AZ168" s="420"/>
      <c r="BA168" s="420"/>
      <c r="BB168" s="420"/>
      <c r="BC168" s="420"/>
      <c r="BD168" s="420"/>
      <c r="BE168" s="420"/>
      <c r="BF168" s="420"/>
      <c r="BG168" s="420"/>
    </row>
    <row r="169" spans="1:59" s="428" customFormat="1" x14ac:dyDescent="0.3">
      <c r="A169" s="420"/>
      <c r="B169" s="420"/>
      <c r="C169" s="420"/>
      <c r="D169" s="420"/>
      <c r="E169" s="420"/>
      <c r="F169" s="420"/>
      <c r="G169" s="420"/>
      <c r="H169" s="420"/>
      <c r="I169" s="420"/>
      <c r="J169" s="420"/>
      <c r="K169" s="420"/>
      <c r="L169" s="420"/>
      <c r="M169" s="420"/>
      <c r="N169" s="420"/>
      <c r="P169" s="255"/>
      <c r="Q169" s="420"/>
      <c r="R169" s="420"/>
      <c r="S169" s="420"/>
      <c r="T169" s="420"/>
      <c r="U169" s="420"/>
      <c r="V169" s="420"/>
      <c r="W169" s="420"/>
      <c r="X169" s="420"/>
      <c r="Y169" s="420"/>
      <c r="Z169" s="420"/>
      <c r="AA169" s="420"/>
      <c r="AB169" s="420"/>
      <c r="AC169" s="420"/>
      <c r="AD169" s="420"/>
      <c r="AE169" s="420"/>
      <c r="AF169" s="420"/>
      <c r="AG169" s="420"/>
      <c r="AH169" s="420"/>
      <c r="AI169" s="420"/>
      <c r="AJ169" s="420"/>
      <c r="AK169" s="420"/>
      <c r="AL169" s="420"/>
      <c r="AM169" s="420"/>
      <c r="AN169" s="420"/>
      <c r="AO169" s="420"/>
      <c r="AP169" s="420"/>
      <c r="AQ169" s="420"/>
      <c r="AR169" s="420"/>
      <c r="AS169" s="420"/>
      <c r="AT169" s="420"/>
      <c r="AU169" s="420"/>
      <c r="AV169" s="420"/>
      <c r="AW169" s="420"/>
      <c r="AX169" s="420"/>
      <c r="AY169" s="420"/>
      <c r="AZ169" s="420"/>
      <c r="BA169" s="420"/>
      <c r="BB169" s="420"/>
      <c r="BC169" s="420"/>
      <c r="BD169" s="420"/>
      <c r="BE169" s="420"/>
      <c r="BF169" s="420"/>
      <c r="BG169" s="420"/>
    </row>
    <row r="170" spans="1:59" s="428" customFormat="1" x14ac:dyDescent="0.3">
      <c r="A170" s="420"/>
      <c r="B170" s="420"/>
      <c r="C170" s="420"/>
      <c r="D170" s="420"/>
      <c r="E170" s="420"/>
      <c r="F170" s="420"/>
      <c r="G170" s="420"/>
      <c r="H170" s="420"/>
      <c r="I170" s="420"/>
      <c r="J170" s="420"/>
      <c r="K170" s="420"/>
      <c r="L170" s="420"/>
      <c r="M170" s="420"/>
      <c r="N170" s="420"/>
      <c r="P170" s="255"/>
      <c r="Q170" s="420"/>
      <c r="R170" s="420"/>
      <c r="S170" s="420"/>
      <c r="T170" s="420"/>
      <c r="U170" s="420"/>
      <c r="V170" s="420"/>
      <c r="W170" s="420"/>
      <c r="X170" s="420"/>
      <c r="Y170" s="420"/>
      <c r="Z170" s="420"/>
      <c r="AA170" s="420"/>
      <c r="AB170" s="420"/>
      <c r="AC170" s="420"/>
      <c r="AD170" s="420"/>
      <c r="AE170" s="420"/>
      <c r="AF170" s="420"/>
      <c r="AG170" s="420"/>
      <c r="AH170" s="420"/>
      <c r="AI170" s="420"/>
      <c r="AJ170" s="420"/>
      <c r="AK170" s="420"/>
      <c r="AL170" s="420"/>
      <c r="AM170" s="420"/>
      <c r="AN170" s="420"/>
      <c r="AO170" s="420"/>
      <c r="AP170" s="420"/>
      <c r="AQ170" s="420"/>
      <c r="AR170" s="420"/>
      <c r="AS170" s="420"/>
      <c r="AT170" s="420"/>
      <c r="AU170" s="420"/>
      <c r="AV170" s="420"/>
      <c r="AW170" s="420"/>
      <c r="AX170" s="420"/>
      <c r="AY170" s="420"/>
      <c r="AZ170" s="420"/>
      <c r="BA170" s="420"/>
      <c r="BB170" s="420"/>
      <c r="BC170" s="420"/>
      <c r="BD170" s="420"/>
      <c r="BE170" s="420"/>
      <c r="BF170" s="420"/>
      <c r="BG170" s="420"/>
    </row>
    <row r="171" spans="1:59" s="428" customFormat="1" x14ac:dyDescent="0.3">
      <c r="A171" s="420"/>
      <c r="B171" s="420"/>
      <c r="C171" s="420"/>
      <c r="D171" s="420"/>
      <c r="E171" s="420"/>
      <c r="F171" s="420"/>
      <c r="G171" s="420"/>
      <c r="H171" s="420"/>
      <c r="I171" s="420"/>
      <c r="J171" s="420"/>
      <c r="K171" s="420"/>
      <c r="L171" s="420"/>
      <c r="M171" s="420"/>
      <c r="N171" s="420"/>
      <c r="P171" s="255"/>
      <c r="Q171" s="420"/>
      <c r="R171" s="420"/>
      <c r="S171" s="420"/>
      <c r="T171" s="420"/>
      <c r="U171" s="420"/>
      <c r="V171" s="420"/>
      <c r="W171" s="420"/>
      <c r="X171" s="420"/>
      <c r="Y171" s="420"/>
      <c r="Z171" s="420"/>
      <c r="AA171" s="420"/>
      <c r="AB171" s="420"/>
      <c r="AC171" s="420"/>
      <c r="AD171" s="420"/>
      <c r="AE171" s="420"/>
      <c r="AF171" s="420"/>
      <c r="AG171" s="420"/>
      <c r="AH171" s="420"/>
      <c r="AI171" s="420"/>
      <c r="AJ171" s="420"/>
      <c r="AK171" s="420"/>
      <c r="AL171" s="420"/>
      <c r="AM171" s="420"/>
      <c r="AN171" s="420"/>
      <c r="AO171" s="420"/>
      <c r="AP171" s="420"/>
      <c r="AQ171" s="420"/>
      <c r="AR171" s="420"/>
      <c r="AS171" s="420"/>
      <c r="AT171" s="420"/>
      <c r="AU171" s="420"/>
      <c r="AV171" s="420"/>
      <c r="AW171" s="420"/>
      <c r="AX171" s="420"/>
      <c r="AY171" s="420"/>
      <c r="AZ171" s="420"/>
      <c r="BA171" s="420"/>
      <c r="BB171" s="420"/>
      <c r="BC171" s="420"/>
      <c r="BD171" s="420"/>
      <c r="BE171" s="420"/>
      <c r="BF171" s="420"/>
      <c r="BG171" s="420"/>
    </row>
    <row r="172" spans="1:59" s="428" customFormat="1" x14ac:dyDescent="0.3">
      <c r="A172" s="420"/>
      <c r="B172" s="420"/>
      <c r="C172" s="420"/>
      <c r="D172" s="420"/>
      <c r="E172" s="420"/>
      <c r="F172" s="420"/>
      <c r="G172" s="420"/>
      <c r="H172" s="420"/>
      <c r="I172" s="420"/>
      <c r="J172" s="420"/>
      <c r="K172" s="420"/>
      <c r="L172" s="420"/>
      <c r="M172" s="420"/>
      <c r="N172" s="420"/>
      <c r="P172" s="255"/>
      <c r="Q172" s="420"/>
      <c r="R172" s="420"/>
      <c r="S172" s="420"/>
      <c r="T172" s="420"/>
      <c r="U172" s="420"/>
      <c r="V172" s="420"/>
      <c r="W172" s="420"/>
      <c r="X172" s="420"/>
      <c r="Y172" s="420"/>
      <c r="Z172" s="420"/>
      <c r="AA172" s="420"/>
      <c r="AB172" s="420"/>
      <c r="AC172" s="420"/>
      <c r="AD172" s="420"/>
      <c r="AE172" s="420"/>
      <c r="AF172" s="420"/>
      <c r="AG172" s="420"/>
      <c r="AH172" s="420"/>
      <c r="AI172" s="420"/>
      <c r="AJ172" s="420"/>
      <c r="AK172" s="420"/>
      <c r="AL172" s="420"/>
      <c r="AM172" s="420"/>
      <c r="AN172" s="420"/>
      <c r="AO172" s="420"/>
      <c r="AP172" s="420"/>
      <c r="AQ172" s="420"/>
      <c r="AR172" s="420"/>
      <c r="AS172" s="420"/>
      <c r="AT172" s="420"/>
      <c r="AU172" s="420"/>
      <c r="AV172" s="420"/>
      <c r="AW172" s="420"/>
      <c r="AX172" s="420"/>
      <c r="AY172" s="420"/>
      <c r="AZ172" s="420"/>
      <c r="BA172" s="420"/>
      <c r="BB172" s="420"/>
      <c r="BC172" s="420"/>
      <c r="BD172" s="420"/>
      <c r="BE172" s="420"/>
      <c r="BF172" s="420"/>
      <c r="BG172" s="420"/>
    </row>
    <row r="173" spans="1:59" s="428" customFormat="1" x14ac:dyDescent="0.3">
      <c r="A173" s="429"/>
      <c r="B173" s="429"/>
      <c r="C173" s="348"/>
      <c r="D173" s="349"/>
      <c r="E173" s="349"/>
      <c r="F173" s="350"/>
      <c r="G173" s="348"/>
      <c r="H173" s="351"/>
      <c r="I173" s="348"/>
      <c r="J173" s="348"/>
      <c r="K173" s="348"/>
      <c r="L173" s="348"/>
      <c r="M173" s="348"/>
      <c r="N173" s="348"/>
      <c r="P173" s="255"/>
      <c r="Q173" s="420"/>
      <c r="R173" s="420"/>
      <c r="S173" s="420"/>
      <c r="T173" s="420"/>
      <c r="U173" s="420"/>
      <c r="V173" s="420"/>
      <c r="W173" s="420"/>
      <c r="X173" s="420"/>
      <c r="Y173" s="420"/>
      <c r="Z173" s="420"/>
      <c r="AA173" s="420"/>
      <c r="AB173" s="420"/>
      <c r="AC173" s="420"/>
      <c r="AD173" s="420"/>
      <c r="AE173" s="420"/>
      <c r="AF173" s="420"/>
      <c r="AG173" s="420"/>
      <c r="AH173" s="420"/>
      <c r="AI173" s="420"/>
      <c r="AJ173" s="420"/>
      <c r="AK173" s="420"/>
      <c r="AL173" s="420"/>
      <c r="AM173" s="420"/>
      <c r="AN173" s="420"/>
      <c r="AO173" s="420"/>
      <c r="AP173" s="420"/>
      <c r="AQ173" s="420"/>
      <c r="AR173" s="420"/>
      <c r="AS173" s="420"/>
      <c r="AT173" s="420"/>
      <c r="AU173" s="420"/>
      <c r="AV173" s="420"/>
      <c r="AW173" s="420"/>
      <c r="AX173" s="420"/>
      <c r="AY173" s="420"/>
      <c r="AZ173" s="420"/>
      <c r="BA173" s="420"/>
      <c r="BB173" s="420"/>
      <c r="BC173" s="420"/>
      <c r="BD173" s="420"/>
      <c r="BE173" s="420"/>
      <c r="BF173" s="420"/>
      <c r="BG173" s="420"/>
    </row>
    <row r="174" spans="1:59" s="428" customFormat="1" x14ac:dyDescent="0.3">
      <c r="A174" s="429"/>
      <c r="B174" s="429"/>
      <c r="C174" s="348"/>
      <c r="D174" s="352"/>
      <c r="E174" s="352"/>
      <c r="F174" s="352"/>
      <c r="I174" s="353"/>
      <c r="J174" s="353"/>
      <c r="K174" s="353"/>
      <c r="L174" s="353"/>
      <c r="M174" s="353"/>
      <c r="N174" s="353"/>
      <c r="P174" s="255"/>
      <c r="Q174" s="420"/>
      <c r="R174" s="420"/>
      <c r="S174" s="420"/>
      <c r="T174" s="420"/>
      <c r="U174" s="420"/>
      <c r="V174" s="420"/>
      <c r="W174" s="420"/>
      <c r="X174" s="420"/>
      <c r="Y174" s="420"/>
      <c r="Z174" s="420"/>
      <c r="AA174" s="420"/>
      <c r="AB174" s="420"/>
      <c r="AC174" s="420"/>
      <c r="AD174" s="420"/>
      <c r="AE174" s="420"/>
      <c r="AF174" s="420"/>
      <c r="AG174" s="420"/>
      <c r="AH174" s="420"/>
      <c r="AI174" s="420"/>
      <c r="AJ174" s="420"/>
      <c r="AK174" s="420"/>
      <c r="AL174" s="420"/>
      <c r="AM174" s="420"/>
      <c r="AN174" s="420"/>
      <c r="AO174" s="420"/>
      <c r="AP174" s="420"/>
      <c r="AQ174" s="420"/>
      <c r="AR174" s="420"/>
      <c r="AS174" s="420"/>
      <c r="AT174" s="420"/>
      <c r="AU174" s="420"/>
      <c r="AV174" s="420"/>
      <c r="AW174" s="420"/>
      <c r="AX174" s="420"/>
      <c r="AY174" s="420"/>
      <c r="AZ174" s="420"/>
      <c r="BA174" s="420"/>
      <c r="BB174" s="420"/>
      <c r="BC174" s="420"/>
      <c r="BD174" s="420"/>
      <c r="BE174" s="420"/>
      <c r="BF174" s="420"/>
      <c r="BG174" s="420"/>
    </row>
    <row r="175" spans="1:59" s="428" customFormat="1" x14ac:dyDescent="0.3">
      <c r="A175" s="429"/>
      <c r="B175" s="429"/>
      <c r="C175" s="354"/>
      <c r="D175" s="352"/>
      <c r="E175" s="352"/>
      <c r="F175" s="352"/>
      <c r="G175" s="339"/>
      <c r="H175" s="302"/>
      <c r="I175" s="302"/>
      <c r="J175" s="302"/>
      <c r="K175" s="302"/>
      <c r="L175" s="302"/>
      <c r="M175" s="302"/>
      <c r="N175" s="302"/>
      <c r="P175" s="255"/>
      <c r="Q175" s="420"/>
      <c r="R175" s="420"/>
      <c r="S175" s="420"/>
      <c r="T175" s="420"/>
      <c r="U175" s="420"/>
      <c r="V175" s="420"/>
      <c r="W175" s="420"/>
      <c r="X175" s="420"/>
      <c r="Y175" s="420"/>
      <c r="Z175" s="420"/>
      <c r="AA175" s="420"/>
      <c r="AB175" s="420"/>
      <c r="AC175" s="420"/>
      <c r="AD175" s="420"/>
      <c r="AE175" s="420"/>
      <c r="AF175" s="420"/>
      <c r="AG175" s="420"/>
      <c r="AH175" s="420"/>
      <c r="AI175" s="420"/>
      <c r="AJ175" s="420"/>
      <c r="AK175" s="420"/>
      <c r="AL175" s="420"/>
      <c r="AM175" s="420"/>
      <c r="AN175" s="420"/>
      <c r="AO175" s="420"/>
      <c r="AP175" s="420"/>
      <c r="AQ175" s="420"/>
      <c r="AR175" s="420"/>
      <c r="AS175" s="420"/>
      <c r="AT175" s="420"/>
      <c r="AU175" s="420"/>
      <c r="AV175" s="420"/>
      <c r="AW175" s="420"/>
      <c r="AX175" s="420"/>
      <c r="AY175" s="420"/>
      <c r="AZ175" s="420"/>
      <c r="BA175" s="420"/>
      <c r="BB175" s="420"/>
      <c r="BC175" s="420"/>
      <c r="BD175" s="420"/>
      <c r="BE175" s="420"/>
      <c r="BF175" s="420"/>
      <c r="BG175" s="420"/>
    </row>
    <row r="176" spans="1:59" s="428" customFormat="1" x14ac:dyDescent="0.3">
      <c r="A176" s="429"/>
      <c r="B176" s="429"/>
      <c r="C176" s="354"/>
      <c r="D176" s="352"/>
      <c r="E176" s="352"/>
      <c r="F176" s="352"/>
      <c r="G176" s="302"/>
      <c r="H176" s="302"/>
      <c r="I176" s="302"/>
      <c r="J176" s="302"/>
      <c r="K176" s="302"/>
      <c r="L176" s="302"/>
      <c r="M176" s="302"/>
      <c r="N176" s="302"/>
      <c r="P176" s="255"/>
      <c r="Q176" s="420"/>
      <c r="R176" s="420"/>
      <c r="S176" s="420"/>
      <c r="T176" s="420"/>
      <c r="U176" s="420"/>
      <c r="V176" s="420"/>
      <c r="W176" s="420"/>
      <c r="X176" s="420"/>
      <c r="Y176" s="420"/>
      <c r="Z176" s="420"/>
      <c r="AA176" s="420"/>
      <c r="AB176" s="420"/>
      <c r="AC176" s="420"/>
      <c r="AD176" s="420"/>
      <c r="AE176" s="420"/>
      <c r="AF176" s="420"/>
      <c r="AG176" s="420"/>
      <c r="AH176" s="420"/>
      <c r="AI176" s="420"/>
      <c r="AJ176" s="420"/>
      <c r="AK176" s="420"/>
      <c r="AL176" s="420"/>
      <c r="AM176" s="420"/>
      <c r="AN176" s="420"/>
      <c r="AO176" s="420"/>
      <c r="AP176" s="420"/>
      <c r="AQ176" s="420"/>
      <c r="AR176" s="420"/>
      <c r="AS176" s="420"/>
      <c r="AT176" s="420"/>
      <c r="AU176" s="420"/>
      <c r="AV176" s="420"/>
      <c r="AW176" s="420"/>
      <c r="AX176" s="420"/>
      <c r="AY176" s="420"/>
      <c r="AZ176" s="420"/>
      <c r="BA176" s="420"/>
      <c r="BB176" s="420"/>
      <c r="BC176" s="420"/>
      <c r="BD176" s="420"/>
      <c r="BE176" s="420"/>
      <c r="BF176" s="420"/>
      <c r="BG176" s="420"/>
    </row>
    <row r="177" spans="1:59" s="428" customFormat="1" x14ac:dyDescent="0.3">
      <c r="A177" s="429"/>
      <c r="B177" s="429"/>
      <c r="C177" s="354"/>
      <c r="D177" s="352"/>
      <c r="E177" s="352"/>
      <c r="F177" s="352"/>
      <c r="G177" s="302"/>
      <c r="H177" s="302"/>
      <c r="I177" s="302"/>
      <c r="J177" s="302"/>
      <c r="K177" s="302"/>
      <c r="L177" s="302"/>
      <c r="M177" s="302"/>
      <c r="N177" s="302"/>
      <c r="P177" s="255"/>
      <c r="Q177" s="420"/>
      <c r="R177" s="420"/>
      <c r="S177" s="420"/>
      <c r="T177" s="420"/>
      <c r="U177" s="420"/>
      <c r="V177" s="420"/>
      <c r="W177" s="420"/>
      <c r="X177" s="420"/>
      <c r="Y177" s="420"/>
      <c r="Z177" s="420"/>
      <c r="AA177" s="420"/>
      <c r="AB177" s="420"/>
      <c r="AC177" s="420"/>
      <c r="AD177" s="420"/>
      <c r="AE177" s="420"/>
      <c r="AF177" s="420"/>
      <c r="AG177" s="420"/>
      <c r="AH177" s="420"/>
      <c r="AI177" s="420"/>
      <c r="AJ177" s="420"/>
      <c r="AK177" s="420"/>
      <c r="AL177" s="420"/>
      <c r="AM177" s="420"/>
      <c r="AN177" s="420"/>
      <c r="AO177" s="420"/>
      <c r="AP177" s="420"/>
      <c r="AQ177" s="420"/>
      <c r="AR177" s="420"/>
      <c r="AS177" s="420"/>
      <c r="AT177" s="420"/>
      <c r="AU177" s="420"/>
      <c r="AV177" s="420"/>
      <c r="AW177" s="420"/>
      <c r="AX177" s="420"/>
      <c r="AY177" s="420"/>
      <c r="AZ177" s="420"/>
      <c r="BA177" s="420"/>
      <c r="BB177" s="420"/>
      <c r="BC177" s="420"/>
      <c r="BD177" s="420"/>
      <c r="BE177" s="420"/>
      <c r="BF177" s="420"/>
      <c r="BG177" s="420"/>
    </row>
    <row r="178" spans="1:59" s="428" customFormat="1" x14ac:dyDescent="0.3">
      <c r="A178" s="429"/>
      <c r="B178" s="429"/>
      <c r="C178" s="354"/>
      <c r="D178" s="352"/>
      <c r="E178" s="352"/>
      <c r="F178" s="352"/>
      <c r="G178" s="302"/>
      <c r="H178" s="302"/>
      <c r="I178" s="302"/>
      <c r="J178" s="302"/>
      <c r="K178" s="302"/>
      <c r="L178" s="302"/>
      <c r="M178" s="302"/>
      <c r="N178" s="302"/>
      <c r="P178" s="255"/>
      <c r="Q178" s="420"/>
      <c r="R178" s="420"/>
      <c r="S178" s="420"/>
      <c r="T178" s="420"/>
      <c r="U178" s="420"/>
      <c r="V178" s="420"/>
      <c r="W178" s="420"/>
      <c r="X178" s="420"/>
      <c r="Y178" s="420"/>
      <c r="Z178" s="420"/>
      <c r="AA178" s="420"/>
      <c r="AB178" s="420"/>
      <c r="AC178" s="420"/>
      <c r="AD178" s="420"/>
      <c r="AE178" s="420"/>
      <c r="AF178" s="420"/>
      <c r="AG178" s="420"/>
      <c r="AH178" s="420"/>
      <c r="AI178" s="420"/>
      <c r="AJ178" s="420"/>
      <c r="AK178" s="420"/>
      <c r="AL178" s="420"/>
      <c r="AM178" s="420"/>
      <c r="AN178" s="420"/>
      <c r="AO178" s="420"/>
      <c r="AP178" s="420"/>
      <c r="AQ178" s="420"/>
      <c r="AR178" s="420"/>
      <c r="AS178" s="420"/>
      <c r="AT178" s="420"/>
      <c r="AU178" s="420"/>
      <c r="AV178" s="420"/>
      <c r="AW178" s="420"/>
      <c r="AX178" s="420"/>
      <c r="AY178" s="420"/>
      <c r="AZ178" s="420"/>
      <c r="BA178" s="420"/>
      <c r="BB178" s="420"/>
      <c r="BC178" s="420"/>
      <c r="BD178" s="420"/>
      <c r="BE178" s="420"/>
      <c r="BF178" s="420"/>
      <c r="BG178" s="420"/>
    </row>
    <row r="179" spans="1:59" s="428" customFormat="1" x14ac:dyDescent="0.3">
      <c r="A179" s="429"/>
      <c r="B179" s="429"/>
      <c r="C179" s="354"/>
      <c r="D179" s="352"/>
      <c r="E179" s="352"/>
      <c r="F179" s="352"/>
      <c r="G179" s="302"/>
      <c r="H179" s="302"/>
      <c r="I179" s="302"/>
      <c r="J179" s="302"/>
      <c r="K179" s="302"/>
      <c r="L179" s="302"/>
      <c r="M179" s="302"/>
      <c r="N179" s="302"/>
      <c r="P179" s="255"/>
      <c r="Q179" s="420"/>
      <c r="R179" s="420"/>
      <c r="S179" s="420"/>
      <c r="T179" s="420"/>
      <c r="U179" s="420"/>
      <c r="V179" s="420"/>
      <c r="W179" s="420"/>
      <c r="X179" s="420"/>
      <c r="Y179" s="420"/>
      <c r="Z179" s="420"/>
      <c r="AA179" s="420"/>
      <c r="AB179" s="420"/>
      <c r="AC179" s="420"/>
      <c r="AD179" s="420"/>
      <c r="AE179" s="420"/>
      <c r="AF179" s="420"/>
      <c r="AG179" s="420"/>
      <c r="AH179" s="420"/>
      <c r="AI179" s="420"/>
      <c r="AJ179" s="420"/>
      <c r="AK179" s="420"/>
      <c r="AL179" s="420"/>
      <c r="AM179" s="420"/>
      <c r="AN179" s="420"/>
      <c r="AO179" s="420"/>
      <c r="AP179" s="420"/>
      <c r="AQ179" s="420"/>
      <c r="AR179" s="420"/>
      <c r="AS179" s="420"/>
      <c r="AT179" s="420"/>
      <c r="AU179" s="420"/>
      <c r="AV179" s="420"/>
      <c r="AW179" s="420"/>
      <c r="AX179" s="420"/>
      <c r="AY179" s="420"/>
      <c r="AZ179" s="420"/>
      <c r="BA179" s="420"/>
      <c r="BB179" s="420"/>
      <c r="BC179" s="420"/>
      <c r="BD179" s="420"/>
      <c r="BE179" s="420"/>
      <c r="BF179" s="420"/>
      <c r="BG179" s="420"/>
    </row>
    <row r="180" spans="1:59" s="428" customFormat="1" x14ac:dyDescent="0.3">
      <c r="A180" s="429"/>
      <c r="B180" s="429"/>
      <c r="C180" s="354"/>
      <c r="D180" s="302"/>
      <c r="E180" s="302"/>
      <c r="F180" s="302"/>
      <c r="G180" s="302"/>
      <c r="H180" s="302"/>
      <c r="I180" s="302"/>
      <c r="J180" s="302"/>
      <c r="K180" s="302"/>
      <c r="L180" s="302"/>
      <c r="M180" s="302"/>
      <c r="N180" s="302"/>
      <c r="P180" s="255"/>
      <c r="Q180" s="420"/>
      <c r="R180" s="420"/>
      <c r="S180" s="420"/>
      <c r="T180" s="420"/>
      <c r="U180" s="420"/>
      <c r="V180" s="420"/>
      <c r="W180" s="420"/>
      <c r="X180" s="420"/>
      <c r="Y180" s="420"/>
      <c r="Z180" s="420"/>
      <c r="AA180" s="420"/>
      <c r="AB180" s="420"/>
      <c r="AC180" s="420"/>
      <c r="AD180" s="420"/>
      <c r="AE180" s="420"/>
      <c r="AF180" s="420"/>
      <c r="AG180" s="420"/>
      <c r="AH180" s="420"/>
      <c r="AI180" s="420"/>
      <c r="AJ180" s="420"/>
      <c r="AK180" s="420"/>
      <c r="AL180" s="420"/>
      <c r="AM180" s="420"/>
      <c r="AN180" s="420"/>
      <c r="AO180" s="420"/>
      <c r="AP180" s="420"/>
      <c r="AQ180" s="420"/>
      <c r="AR180" s="420"/>
      <c r="AS180" s="420"/>
      <c r="AT180" s="420"/>
      <c r="AU180" s="420"/>
      <c r="AV180" s="420"/>
      <c r="AW180" s="420"/>
      <c r="AX180" s="420"/>
      <c r="AY180" s="420"/>
      <c r="AZ180" s="420"/>
      <c r="BA180" s="420"/>
      <c r="BB180" s="420"/>
      <c r="BC180" s="420"/>
      <c r="BD180" s="420"/>
      <c r="BE180" s="420"/>
      <c r="BF180" s="420"/>
      <c r="BG180" s="420"/>
    </row>
    <row r="181" spans="1:59" s="428" customFormat="1" x14ac:dyDescent="0.3">
      <c r="A181" s="429"/>
      <c r="B181" s="429"/>
      <c r="C181" s="354"/>
      <c r="D181" s="302"/>
      <c r="E181" s="302"/>
      <c r="F181" s="302"/>
      <c r="G181" s="302"/>
      <c r="H181" s="302"/>
      <c r="I181" s="302"/>
      <c r="J181" s="302"/>
      <c r="K181" s="302"/>
      <c r="L181" s="302"/>
      <c r="M181" s="302"/>
      <c r="N181" s="302"/>
      <c r="P181" s="255"/>
      <c r="Q181" s="420"/>
      <c r="R181" s="420"/>
      <c r="S181" s="420"/>
      <c r="T181" s="420"/>
      <c r="U181" s="420"/>
      <c r="V181" s="420"/>
      <c r="W181" s="420"/>
      <c r="X181" s="420"/>
      <c r="Y181" s="420"/>
      <c r="Z181" s="420"/>
      <c r="AA181" s="420"/>
      <c r="AB181" s="420"/>
      <c r="AC181" s="420"/>
      <c r="AD181" s="420"/>
      <c r="AE181" s="420"/>
      <c r="AF181" s="420"/>
      <c r="AG181" s="420"/>
      <c r="AH181" s="420"/>
      <c r="AI181" s="420"/>
      <c r="AJ181" s="420"/>
      <c r="AK181" s="420"/>
      <c r="AL181" s="420"/>
      <c r="AM181" s="420"/>
      <c r="AN181" s="420"/>
      <c r="AO181" s="420"/>
      <c r="AP181" s="420"/>
      <c r="AQ181" s="420"/>
      <c r="AR181" s="420"/>
      <c r="AS181" s="420"/>
      <c r="AT181" s="420"/>
      <c r="AU181" s="420"/>
      <c r="AV181" s="420"/>
      <c r="AW181" s="420"/>
      <c r="AX181" s="420"/>
      <c r="AY181" s="420"/>
      <c r="AZ181" s="420"/>
      <c r="BA181" s="420"/>
      <c r="BB181" s="420"/>
      <c r="BC181" s="420"/>
      <c r="BD181" s="420"/>
      <c r="BE181" s="420"/>
      <c r="BF181" s="420"/>
      <c r="BG181" s="420"/>
    </row>
    <row r="182" spans="1:59" s="428" customFormat="1" x14ac:dyDescent="0.3">
      <c r="A182" s="429"/>
      <c r="B182" s="429"/>
      <c r="C182" s="354"/>
      <c r="D182" s="302"/>
      <c r="E182" s="302"/>
      <c r="F182" s="302"/>
      <c r="G182" s="302"/>
      <c r="H182" s="302"/>
      <c r="I182" s="302"/>
      <c r="J182" s="302"/>
      <c r="K182" s="302"/>
      <c r="L182" s="302"/>
      <c r="M182" s="302"/>
      <c r="N182" s="302"/>
      <c r="P182" s="255"/>
      <c r="Q182" s="420"/>
      <c r="R182" s="420"/>
      <c r="S182" s="420"/>
      <c r="T182" s="420"/>
      <c r="U182" s="420"/>
      <c r="V182" s="420"/>
      <c r="W182" s="420"/>
      <c r="X182" s="420"/>
      <c r="Y182" s="420"/>
      <c r="Z182" s="420"/>
      <c r="AA182" s="420"/>
      <c r="AB182" s="420"/>
      <c r="AC182" s="420"/>
      <c r="AD182" s="420"/>
      <c r="AE182" s="420"/>
      <c r="AF182" s="420"/>
      <c r="AG182" s="420"/>
      <c r="AH182" s="420"/>
      <c r="AI182" s="420"/>
      <c r="AJ182" s="420"/>
      <c r="AK182" s="420"/>
      <c r="AL182" s="420"/>
      <c r="AM182" s="420"/>
      <c r="AN182" s="420"/>
      <c r="AO182" s="420"/>
      <c r="AP182" s="420"/>
      <c r="AQ182" s="420"/>
      <c r="AR182" s="420"/>
      <c r="AS182" s="420"/>
      <c r="AT182" s="420"/>
      <c r="AU182" s="420"/>
      <c r="AV182" s="420"/>
      <c r="AW182" s="420"/>
      <c r="AX182" s="420"/>
      <c r="AY182" s="420"/>
      <c r="AZ182" s="420"/>
      <c r="BA182" s="420"/>
      <c r="BB182" s="420"/>
      <c r="BC182" s="420"/>
      <c r="BD182" s="420"/>
      <c r="BE182" s="420"/>
      <c r="BF182" s="420"/>
      <c r="BG182" s="420"/>
    </row>
    <row r="183" spans="1:59" s="428" customFormat="1" x14ac:dyDescent="0.3">
      <c r="A183" s="429"/>
      <c r="B183" s="429"/>
      <c r="C183" s="354"/>
      <c r="D183" s="302"/>
      <c r="E183" s="302"/>
      <c r="F183" s="302"/>
      <c r="G183" s="302"/>
      <c r="H183" s="302"/>
      <c r="I183" s="302"/>
      <c r="J183" s="302"/>
      <c r="K183" s="302"/>
      <c r="L183" s="302"/>
      <c r="M183" s="302"/>
      <c r="N183" s="302"/>
      <c r="P183" s="255"/>
      <c r="Q183" s="420"/>
      <c r="R183" s="420"/>
      <c r="S183" s="420"/>
      <c r="T183" s="420"/>
      <c r="U183" s="420"/>
      <c r="V183" s="420"/>
      <c r="W183" s="420"/>
      <c r="X183" s="420"/>
      <c r="Y183" s="420"/>
      <c r="Z183" s="420"/>
      <c r="AA183" s="420"/>
      <c r="AB183" s="420"/>
      <c r="AC183" s="420"/>
      <c r="AD183" s="420"/>
      <c r="AE183" s="420"/>
      <c r="AF183" s="420"/>
      <c r="AG183" s="420"/>
      <c r="AH183" s="420"/>
      <c r="AI183" s="420"/>
      <c r="AJ183" s="420"/>
      <c r="AK183" s="420"/>
      <c r="AL183" s="420"/>
      <c r="AM183" s="420"/>
      <c r="AN183" s="420"/>
      <c r="AO183" s="420"/>
      <c r="AP183" s="420"/>
      <c r="AQ183" s="420"/>
      <c r="AR183" s="420"/>
      <c r="AS183" s="420"/>
      <c r="AT183" s="420"/>
      <c r="AU183" s="420"/>
      <c r="AV183" s="420"/>
      <c r="AW183" s="420"/>
      <c r="AX183" s="420"/>
      <c r="AY183" s="420"/>
      <c r="AZ183" s="420"/>
      <c r="BA183" s="420"/>
      <c r="BB183" s="420"/>
      <c r="BC183" s="420"/>
      <c r="BD183" s="420"/>
      <c r="BE183" s="420"/>
      <c r="BF183" s="420"/>
      <c r="BG183" s="420"/>
    </row>
    <row r="184" spans="1:59" s="428" customFormat="1" x14ac:dyDescent="0.3">
      <c r="A184" s="429"/>
      <c r="B184" s="429"/>
      <c r="C184" s="354"/>
      <c r="D184" s="302"/>
      <c r="E184" s="302"/>
      <c r="F184" s="302"/>
      <c r="G184" s="302"/>
      <c r="H184" s="302"/>
      <c r="I184" s="302"/>
      <c r="J184" s="302"/>
      <c r="K184" s="302"/>
      <c r="L184" s="302"/>
      <c r="M184" s="302"/>
      <c r="N184" s="302"/>
      <c r="P184" s="255"/>
      <c r="Q184" s="420"/>
      <c r="R184" s="420"/>
      <c r="S184" s="420"/>
      <c r="T184" s="420"/>
      <c r="U184" s="420"/>
      <c r="V184" s="420"/>
      <c r="W184" s="420"/>
      <c r="X184" s="420"/>
      <c r="Y184" s="420"/>
      <c r="Z184" s="420"/>
      <c r="AA184" s="420"/>
      <c r="AB184" s="420"/>
      <c r="AC184" s="420"/>
      <c r="AD184" s="420"/>
      <c r="AE184" s="420"/>
      <c r="AF184" s="420"/>
      <c r="AG184" s="420"/>
      <c r="AH184" s="420"/>
      <c r="AI184" s="420"/>
      <c r="AJ184" s="420"/>
      <c r="AK184" s="420"/>
      <c r="AL184" s="420"/>
      <c r="AM184" s="420"/>
      <c r="AN184" s="420"/>
      <c r="AO184" s="420"/>
      <c r="AP184" s="420"/>
      <c r="AQ184" s="420"/>
      <c r="AR184" s="420"/>
      <c r="AS184" s="420"/>
      <c r="AT184" s="420"/>
      <c r="AU184" s="420"/>
      <c r="AV184" s="420"/>
      <c r="AW184" s="420"/>
      <c r="AX184" s="420"/>
      <c r="AY184" s="420"/>
      <c r="AZ184" s="420"/>
      <c r="BA184" s="420"/>
      <c r="BB184" s="420"/>
      <c r="BC184" s="420"/>
      <c r="BD184" s="420"/>
      <c r="BE184" s="420"/>
      <c r="BF184" s="420"/>
      <c r="BG184" s="420"/>
    </row>
    <row r="185" spans="1:59" s="428" customFormat="1" x14ac:dyDescent="0.3">
      <c r="A185" s="429"/>
      <c r="B185" s="429"/>
      <c r="C185" s="354"/>
      <c r="D185" s="302"/>
      <c r="E185" s="302"/>
      <c r="F185" s="302"/>
      <c r="G185" s="302"/>
      <c r="H185" s="302"/>
      <c r="I185" s="302"/>
      <c r="J185" s="302"/>
      <c r="K185" s="302"/>
      <c r="L185" s="302"/>
      <c r="M185" s="302"/>
      <c r="N185" s="302"/>
      <c r="P185" s="255"/>
      <c r="Q185" s="420"/>
      <c r="R185" s="420"/>
      <c r="S185" s="420"/>
      <c r="T185" s="420"/>
      <c r="U185" s="420"/>
      <c r="V185" s="420"/>
      <c r="W185" s="420"/>
      <c r="X185" s="420"/>
      <c r="Y185" s="420"/>
      <c r="Z185" s="420"/>
      <c r="AA185" s="420"/>
      <c r="AB185" s="420"/>
      <c r="AC185" s="420"/>
      <c r="AD185" s="420"/>
      <c r="AE185" s="420"/>
      <c r="AF185" s="420"/>
      <c r="AG185" s="420"/>
      <c r="AH185" s="420"/>
      <c r="AI185" s="420"/>
      <c r="AJ185" s="420"/>
      <c r="AK185" s="420"/>
      <c r="AL185" s="420"/>
      <c r="AM185" s="420"/>
      <c r="AN185" s="420"/>
      <c r="AO185" s="420"/>
      <c r="AP185" s="420"/>
      <c r="AQ185" s="420"/>
      <c r="AR185" s="420"/>
      <c r="AS185" s="420"/>
      <c r="AT185" s="420"/>
      <c r="AU185" s="420"/>
      <c r="AV185" s="420"/>
      <c r="AW185" s="420"/>
      <c r="AX185" s="420"/>
      <c r="AY185" s="420"/>
      <c r="AZ185" s="420"/>
      <c r="BA185" s="420"/>
      <c r="BB185" s="420"/>
      <c r="BC185" s="420"/>
      <c r="BD185" s="420"/>
      <c r="BE185" s="420"/>
      <c r="BF185" s="420"/>
      <c r="BG185" s="420"/>
    </row>
    <row r="186" spans="1:59" s="428" customFormat="1" x14ac:dyDescent="0.3">
      <c r="A186" s="429"/>
      <c r="B186" s="429"/>
      <c r="C186" s="354"/>
      <c r="D186" s="302"/>
      <c r="E186" s="302"/>
      <c r="F186" s="302"/>
      <c r="G186" s="302"/>
      <c r="H186" s="302"/>
      <c r="I186" s="302"/>
      <c r="J186" s="302"/>
      <c r="K186" s="302"/>
      <c r="L186" s="302"/>
      <c r="M186" s="302"/>
      <c r="N186" s="302"/>
      <c r="P186" s="255"/>
      <c r="Q186" s="420"/>
      <c r="R186" s="420"/>
      <c r="S186" s="420"/>
      <c r="T186" s="420"/>
      <c r="U186" s="420"/>
      <c r="V186" s="420"/>
      <c r="W186" s="420"/>
      <c r="X186" s="420"/>
      <c r="Y186" s="420"/>
      <c r="Z186" s="420"/>
      <c r="AA186" s="420"/>
      <c r="AB186" s="420"/>
      <c r="AC186" s="420"/>
      <c r="AD186" s="420"/>
      <c r="AE186" s="420"/>
      <c r="AF186" s="420"/>
      <c r="AG186" s="420"/>
      <c r="AH186" s="420"/>
      <c r="AI186" s="420"/>
      <c r="AJ186" s="420"/>
      <c r="AK186" s="420"/>
      <c r="AL186" s="420"/>
      <c r="AM186" s="420"/>
      <c r="AN186" s="420"/>
      <c r="AO186" s="420"/>
      <c r="AP186" s="420"/>
      <c r="AQ186" s="420"/>
      <c r="AR186" s="420"/>
      <c r="AS186" s="420"/>
      <c r="AT186" s="420"/>
      <c r="AU186" s="420"/>
      <c r="AV186" s="420"/>
      <c r="AW186" s="420"/>
      <c r="AX186" s="420"/>
      <c r="AY186" s="420"/>
      <c r="AZ186" s="420"/>
      <c r="BA186" s="420"/>
      <c r="BB186" s="420"/>
      <c r="BC186" s="420"/>
      <c r="BD186" s="420"/>
      <c r="BE186" s="420"/>
      <c r="BF186" s="420"/>
      <c r="BG186" s="420"/>
    </row>
    <row r="187" spans="1:59" s="428" customFormat="1" x14ac:dyDescent="0.3">
      <c r="A187" s="429"/>
      <c r="B187" s="429"/>
      <c r="C187" s="355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P187" s="255"/>
      <c r="Q187" s="420"/>
      <c r="R187" s="420"/>
      <c r="S187" s="420"/>
      <c r="T187" s="420"/>
      <c r="U187" s="420"/>
      <c r="V187" s="420"/>
      <c r="W187" s="420"/>
      <c r="X187" s="420"/>
      <c r="Y187" s="420"/>
      <c r="Z187" s="420"/>
      <c r="AA187" s="420"/>
      <c r="AB187" s="420"/>
      <c r="AC187" s="420"/>
      <c r="AD187" s="420"/>
      <c r="AE187" s="420"/>
      <c r="AF187" s="420"/>
      <c r="AG187" s="420"/>
      <c r="AH187" s="420"/>
      <c r="AI187" s="420"/>
      <c r="AJ187" s="420"/>
      <c r="AK187" s="420"/>
      <c r="AL187" s="420"/>
      <c r="AM187" s="420"/>
      <c r="AN187" s="420"/>
      <c r="AO187" s="420"/>
      <c r="AP187" s="420"/>
      <c r="AQ187" s="420"/>
      <c r="AR187" s="420"/>
      <c r="AS187" s="420"/>
      <c r="AT187" s="420"/>
      <c r="AU187" s="420"/>
      <c r="AV187" s="420"/>
      <c r="AW187" s="420"/>
      <c r="AX187" s="420"/>
      <c r="AY187" s="420"/>
      <c r="AZ187" s="420"/>
      <c r="BA187" s="420"/>
      <c r="BB187" s="420"/>
      <c r="BC187" s="420"/>
      <c r="BD187" s="420"/>
      <c r="BE187" s="420"/>
      <c r="BF187" s="420"/>
      <c r="BG187" s="420"/>
    </row>
    <row r="188" spans="1:59" s="428" customFormat="1" x14ac:dyDescent="0.3">
      <c r="A188" s="420"/>
      <c r="B188" s="420"/>
      <c r="C188" s="357"/>
      <c r="D188" s="302"/>
      <c r="E188" s="302"/>
      <c r="F188" s="302"/>
      <c r="G188" s="302"/>
      <c r="H188" s="302"/>
      <c r="I188" s="302"/>
      <c r="J188" s="302"/>
      <c r="K188" s="302"/>
      <c r="L188" s="302"/>
      <c r="M188" s="302"/>
      <c r="N188" s="302"/>
      <c r="P188" s="255"/>
      <c r="Q188" s="420"/>
      <c r="R188" s="420"/>
      <c r="S188" s="420"/>
      <c r="T188" s="420"/>
      <c r="U188" s="420"/>
      <c r="V188" s="420"/>
      <c r="W188" s="420"/>
      <c r="X188" s="420"/>
      <c r="Y188" s="420"/>
      <c r="Z188" s="420"/>
      <c r="AA188" s="420"/>
      <c r="AB188" s="420"/>
      <c r="AC188" s="420"/>
      <c r="AD188" s="420"/>
      <c r="AE188" s="420"/>
      <c r="AF188" s="420"/>
      <c r="AG188" s="420"/>
      <c r="AH188" s="420"/>
      <c r="AI188" s="420"/>
      <c r="AJ188" s="420"/>
      <c r="AK188" s="420"/>
      <c r="AL188" s="420"/>
      <c r="AM188" s="420"/>
      <c r="AN188" s="420"/>
      <c r="AO188" s="420"/>
      <c r="AP188" s="420"/>
      <c r="AQ188" s="420"/>
      <c r="AR188" s="420"/>
      <c r="AS188" s="420"/>
      <c r="AT188" s="420"/>
      <c r="AU188" s="420"/>
      <c r="AV188" s="420"/>
      <c r="AW188" s="420"/>
      <c r="AX188" s="420"/>
      <c r="AY188" s="420"/>
      <c r="AZ188" s="420"/>
      <c r="BA188" s="420"/>
      <c r="BB188" s="420"/>
      <c r="BC188" s="420"/>
      <c r="BD188" s="420"/>
      <c r="BE188" s="420"/>
      <c r="BF188" s="420"/>
      <c r="BG188" s="420"/>
    </row>
    <row r="189" spans="1:59" s="428" customFormat="1" x14ac:dyDescent="0.3">
      <c r="A189" s="420"/>
      <c r="B189" s="420"/>
      <c r="D189" s="420"/>
      <c r="E189" s="420"/>
      <c r="F189" s="420"/>
      <c r="G189" s="420"/>
      <c r="H189" s="420"/>
      <c r="I189" s="420"/>
      <c r="J189" s="420"/>
      <c r="K189" s="420"/>
      <c r="L189" s="420"/>
      <c r="M189" s="420"/>
      <c r="N189" s="420"/>
      <c r="P189" s="255"/>
      <c r="Q189" s="420"/>
      <c r="R189" s="420"/>
      <c r="S189" s="420"/>
      <c r="T189" s="420"/>
      <c r="U189" s="420"/>
      <c r="V189" s="420"/>
      <c r="W189" s="420"/>
      <c r="X189" s="420"/>
      <c r="Y189" s="420"/>
      <c r="Z189" s="420"/>
      <c r="AA189" s="420"/>
      <c r="AB189" s="420"/>
      <c r="AC189" s="420"/>
      <c r="AD189" s="420"/>
      <c r="AE189" s="420"/>
      <c r="AF189" s="420"/>
      <c r="AG189" s="420"/>
      <c r="AH189" s="420"/>
      <c r="AI189" s="420"/>
      <c r="AJ189" s="420"/>
      <c r="AK189" s="420"/>
      <c r="AL189" s="420"/>
      <c r="AM189" s="420"/>
      <c r="AN189" s="420"/>
      <c r="AO189" s="420"/>
      <c r="AP189" s="420"/>
      <c r="AQ189" s="420"/>
      <c r="AR189" s="420"/>
      <c r="AS189" s="420"/>
      <c r="AT189" s="420"/>
      <c r="AU189" s="420"/>
      <c r="AV189" s="420"/>
      <c r="AW189" s="420"/>
      <c r="AX189" s="420"/>
      <c r="AY189" s="420"/>
      <c r="AZ189" s="420"/>
      <c r="BA189" s="420"/>
      <c r="BB189" s="420"/>
      <c r="BC189" s="420"/>
      <c r="BD189" s="420"/>
      <c r="BE189" s="420"/>
      <c r="BF189" s="420"/>
      <c r="BG189" s="420"/>
    </row>
    <row r="190" spans="1:59" s="428" customFormat="1" x14ac:dyDescent="0.3">
      <c r="A190" s="420"/>
      <c r="B190" s="420"/>
      <c r="D190" s="420"/>
      <c r="E190" s="420"/>
      <c r="F190" s="420"/>
      <c r="G190" s="420"/>
      <c r="H190" s="420"/>
      <c r="I190" s="420"/>
      <c r="J190" s="420"/>
      <c r="K190" s="420"/>
      <c r="L190" s="420"/>
      <c r="M190" s="420"/>
      <c r="N190" s="420"/>
      <c r="P190" s="255"/>
      <c r="Q190" s="420"/>
      <c r="R190" s="420"/>
      <c r="S190" s="420"/>
      <c r="T190" s="420"/>
      <c r="U190" s="420"/>
      <c r="V190" s="420"/>
      <c r="W190" s="420"/>
      <c r="X190" s="420"/>
      <c r="Y190" s="420"/>
      <c r="Z190" s="420"/>
      <c r="AA190" s="420"/>
      <c r="AB190" s="420"/>
      <c r="AC190" s="420"/>
      <c r="AD190" s="420"/>
      <c r="AE190" s="420"/>
      <c r="AF190" s="420"/>
      <c r="AG190" s="420"/>
      <c r="AH190" s="420"/>
      <c r="AI190" s="420"/>
      <c r="AJ190" s="420"/>
      <c r="AK190" s="420"/>
      <c r="AL190" s="420"/>
      <c r="AM190" s="420"/>
      <c r="AN190" s="420"/>
      <c r="AO190" s="420"/>
      <c r="AP190" s="420"/>
      <c r="AQ190" s="420"/>
      <c r="AR190" s="420"/>
      <c r="AS190" s="420"/>
      <c r="AT190" s="420"/>
      <c r="AU190" s="420"/>
      <c r="AV190" s="420"/>
      <c r="AW190" s="420"/>
      <c r="AX190" s="420"/>
      <c r="AY190" s="420"/>
      <c r="AZ190" s="420"/>
      <c r="BA190" s="420"/>
      <c r="BB190" s="420"/>
      <c r="BC190" s="420"/>
      <c r="BD190" s="420"/>
      <c r="BE190" s="420"/>
      <c r="BF190" s="420"/>
      <c r="BG190" s="420"/>
    </row>
    <row r="191" spans="1:59" s="428" customFormat="1" x14ac:dyDescent="0.3">
      <c r="A191" s="420"/>
      <c r="B191" s="420"/>
      <c r="D191" s="420"/>
      <c r="E191" s="420"/>
      <c r="F191" s="420"/>
      <c r="G191" s="420"/>
      <c r="H191" s="420"/>
      <c r="I191" s="420"/>
      <c r="J191" s="420"/>
      <c r="K191" s="420"/>
      <c r="L191" s="420"/>
      <c r="M191" s="420"/>
      <c r="N191" s="420"/>
      <c r="P191" s="255"/>
      <c r="Q191" s="420"/>
      <c r="R191" s="420"/>
      <c r="S191" s="420"/>
      <c r="T191" s="420"/>
      <c r="U191" s="420"/>
      <c r="V191" s="420"/>
      <c r="W191" s="420"/>
      <c r="X191" s="420"/>
      <c r="Y191" s="420"/>
      <c r="Z191" s="420"/>
      <c r="AA191" s="420"/>
      <c r="AB191" s="420"/>
      <c r="AC191" s="420"/>
      <c r="AD191" s="420"/>
      <c r="AE191" s="420"/>
      <c r="AF191" s="420"/>
      <c r="AG191" s="420"/>
      <c r="AH191" s="420"/>
      <c r="AI191" s="420"/>
      <c r="AJ191" s="420"/>
      <c r="AK191" s="420"/>
      <c r="AL191" s="420"/>
      <c r="AM191" s="420"/>
      <c r="AN191" s="420"/>
      <c r="AO191" s="420"/>
      <c r="AP191" s="420"/>
      <c r="AQ191" s="420"/>
      <c r="AR191" s="420"/>
      <c r="AS191" s="420"/>
      <c r="AT191" s="420"/>
      <c r="AU191" s="420"/>
      <c r="AV191" s="420"/>
      <c r="AW191" s="420"/>
      <c r="AX191" s="420"/>
      <c r="AY191" s="420"/>
      <c r="AZ191" s="420"/>
      <c r="BA191" s="420"/>
      <c r="BB191" s="420"/>
      <c r="BC191" s="420"/>
      <c r="BD191" s="420"/>
      <c r="BE191" s="420"/>
      <c r="BF191" s="420"/>
      <c r="BG191" s="420"/>
    </row>
    <row r="192" spans="1:59" s="428" customFormat="1" x14ac:dyDescent="0.3">
      <c r="A192" s="420"/>
      <c r="B192" s="420"/>
      <c r="D192" s="420"/>
      <c r="E192" s="420"/>
      <c r="F192" s="420"/>
      <c r="G192" s="420"/>
      <c r="H192" s="420"/>
      <c r="I192" s="420"/>
      <c r="J192" s="420"/>
      <c r="K192" s="420"/>
      <c r="L192" s="420"/>
      <c r="M192" s="420"/>
      <c r="N192" s="420"/>
      <c r="P192" s="255"/>
      <c r="Q192" s="420"/>
      <c r="R192" s="420"/>
      <c r="S192" s="420"/>
      <c r="T192" s="420"/>
      <c r="U192" s="420"/>
      <c r="V192" s="420"/>
      <c r="W192" s="420"/>
      <c r="X192" s="420"/>
      <c r="Y192" s="420"/>
      <c r="Z192" s="420"/>
      <c r="AA192" s="420"/>
      <c r="AB192" s="420"/>
      <c r="AC192" s="420"/>
      <c r="AD192" s="420"/>
      <c r="AE192" s="420"/>
      <c r="AF192" s="420"/>
      <c r="AG192" s="420"/>
      <c r="AH192" s="420"/>
      <c r="AI192" s="420"/>
      <c r="AJ192" s="420"/>
      <c r="AK192" s="420"/>
      <c r="AL192" s="420"/>
      <c r="AM192" s="420"/>
      <c r="AN192" s="420"/>
      <c r="AO192" s="420"/>
      <c r="AP192" s="420"/>
      <c r="AQ192" s="420"/>
      <c r="AR192" s="420"/>
      <c r="AS192" s="420"/>
      <c r="AT192" s="420"/>
      <c r="AU192" s="420"/>
      <c r="AV192" s="420"/>
      <c r="AW192" s="420"/>
      <c r="AX192" s="420"/>
      <c r="AY192" s="420"/>
      <c r="AZ192" s="420"/>
      <c r="BA192" s="420"/>
      <c r="BB192" s="420"/>
      <c r="BC192" s="420"/>
      <c r="BD192" s="420"/>
      <c r="BE192" s="420"/>
      <c r="BF192" s="420"/>
      <c r="BG192" s="420"/>
    </row>
    <row r="193" spans="1:59" s="428" customFormat="1" x14ac:dyDescent="0.3">
      <c r="A193" s="420"/>
      <c r="B193" s="420"/>
      <c r="D193" s="420"/>
      <c r="E193" s="420"/>
      <c r="F193" s="420"/>
      <c r="G193" s="420"/>
      <c r="H193" s="420"/>
      <c r="I193" s="420"/>
      <c r="J193" s="420"/>
      <c r="K193" s="420"/>
      <c r="L193" s="420"/>
      <c r="M193" s="420"/>
      <c r="N193" s="420"/>
      <c r="P193" s="255"/>
      <c r="Q193" s="420"/>
      <c r="R193" s="420"/>
      <c r="S193" s="420"/>
      <c r="T193" s="420"/>
      <c r="U193" s="420"/>
      <c r="V193" s="420"/>
      <c r="W193" s="420"/>
      <c r="X193" s="420"/>
      <c r="Y193" s="420"/>
      <c r="Z193" s="420"/>
      <c r="AA193" s="420"/>
      <c r="AB193" s="420"/>
      <c r="AC193" s="420"/>
      <c r="AD193" s="420"/>
      <c r="AE193" s="420"/>
      <c r="AF193" s="420"/>
      <c r="AG193" s="420"/>
      <c r="AH193" s="420"/>
      <c r="AI193" s="420"/>
      <c r="AJ193" s="420"/>
      <c r="AK193" s="420"/>
      <c r="AL193" s="420"/>
      <c r="AM193" s="420"/>
      <c r="AN193" s="420"/>
      <c r="AO193" s="420"/>
      <c r="AP193" s="420"/>
      <c r="AQ193" s="420"/>
      <c r="AR193" s="420"/>
      <c r="AS193" s="420"/>
      <c r="AT193" s="420"/>
      <c r="AU193" s="420"/>
      <c r="AV193" s="420"/>
      <c r="AW193" s="420"/>
      <c r="AX193" s="420"/>
      <c r="AY193" s="420"/>
      <c r="AZ193" s="420"/>
      <c r="BA193" s="420"/>
      <c r="BB193" s="420"/>
      <c r="BC193" s="420"/>
      <c r="BD193" s="420"/>
      <c r="BE193" s="420"/>
      <c r="BF193" s="420"/>
      <c r="BG193" s="420"/>
    </row>
    <row r="194" spans="1:59" s="428" customFormat="1" x14ac:dyDescent="0.3">
      <c r="A194" s="420"/>
      <c r="B194" s="420"/>
      <c r="D194" s="420"/>
      <c r="E194" s="420"/>
      <c r="F194" s="420"/>
      <c r="G194" s="420"/>
      <c r="H194" s="420"/>
      <c r="I194" s="420"/>
      <c r="J194" s="420"/>
      <c r="K194" s="420"/>
      <c r="L194" s="420"/>
      <c r="M194" s="420"/>
      <c r="N194" s="420"/>
      <c r="P194" s="255"/>
      <c r="Q194" s="420"/>
      <c r="R194" s="420"/>
      <c r="S194" s="420"/>
      <c r="T194" s="420"/>
      <c r="U194" s="420"/>
      <c r="V194" s="420"/>
      <c r="W194" s="420"/>
      <c r="X194" s="420"/>
      <c r="Y194" s="420"/>
      <c r="Z194" s="420"/>
      <c r="AA194" s="420"/>
      <c r="AB194" s="420"/>
      <c r="AC194" s="420"/>
      <c r="AD194" s="420"/>
      <c r="AE194" s="420"/>
      <c r="AF194" s="420"/>
      <c r="AG194" s="420"/>
      <c r="AH194" s="420"/>
      <c r="AI194" s="420"/>
      <c r="AJ194" s="420"/>
      <c r="AK194" s="420"/>
      <c r="AL194" s="420"/>
      <c r="AM194" s="420"/>
      <c r="AN194" s="420"/>
      <c r="AO194" s="420"/>
      <c r="AP194" s="420"/>
      <c r="AQ194" s="420"/>
      <c r="AR194" s="420"/>
      <c r="AS194" s="420"/>
      <c r="AT194" s="420"/>
      <c r="AU194" s="420"/>
      <c r="AV194" s="420"/>
      <c r="AW194" s="420"/>
      <c r="AX194" s="420"/>
      <c r="AY194" s="420"/>
      <c r="AZ194" s="420"/>
      <c r="BA194" s="420"/>
      <c r="BB194" s="420"/>
      <c r="BC194" s="420"/>
      <c r="BD194" s="420"/>
      <c r="BE194" s="420"/>
      <c r="BF194" s="420"/>
      <c r="BG194" s="420"/>
    </row>
    <row r="195" spans="1:59" s="428" customFormat="1" x14ac:dyDescent="0.3">
      <c r="A195" s="420"/>
      <c r="B195" s="420"/>
      <c r="D195" s="420"/>
      <c r="E195" s="420"/>
      <c r="F195" s="420"/>
      <c r="G195" s="420"/>
      <c r="H195" s="420"/>
      <c r="I195" s="420"/>
      <c r="J195" s="420"/>
      <c r="K195" s="420"/>
      <c r="L195" s="420"/>
      <c r="M195" s="420"/>
      <c r="N195" s="420"/>
      <c r="P195" s="255"/>
      <c r="Q195" s="420"/>
      <c r="R195" s="420"/>
      <c r="S195" s="420"/>
      <c r="T195" s="420"/>
      <c r="U195" s="420"/>
      <c r="V195" s="420"/>
      <c r="W195" s="420"/>
      <c r="X195" s="420"/>
      <c r="Y195" s="420"/>
      <c r="Z195" s="420"/>
      <c r="AA195" s="420"/>
      <c r="AB195" s="420"/>
      <c r="AC195" s="420"/>
      <c r="AD195" s="420"/>
      <c r="AE195" s="420"/>
      <c r="AF195" s="420"/>
      <c r="AG195" s="420"/>
      <c r="AH195" s="420"/>
      <c r="AI195" s="420"/>
      <c r="AJ195" s="420"/>
      <c r="AK195" s="420"/>
      <c r="AL195" s="420"/>
      <c r="AM195" s="420"/>
      <c r="AN195" s="420"/>
      <c r="AO195" s="420"/>
      <c r="AP195" s="420"/>
      <c r="AQ195" s="420"/>
      <c r="AR195" s="420"/>
      <c r="AS195" s="420"/>
      <c r="AT195" s="420"/>
      <c r="AU195" s="420"/>
      <c r="AV195" s="420"/>
      <c r="AW195" s="420"/>
      <c r="AX195" s="420"/>
      <c r="AY195" s="420"/>
      <c r="AZ195" s="420"/>
      <c r="BA195" s="420"/>
      <c r="BB195" s="420"/>
      <c r="BC195" s="420"/>
      <c r="BD195" s="420"/>
      <c r="BE195" s="420"/>
      <c r="BF195" s="420"/>
      <c r="BG195" s="420"/>
    </row>
    <row r="196" spans="1:59" s="428" customFormat="1" x14ac:dyDescent="0.3">
      <c r="A196" s="420"/>
      <c r="B196" s="420"/>
      <c r="D196" s="420"/>
      <c r="E196" s="420"/>
      <c r="F196" s="420"/>
      <c r="G196" s="420"/>
      <c r="H196" s="420"/>
      <c r="I196" s="420"/>
      <c r="J196" s="420"/>
      <c r="K196" s="420"/>
      <c r="L196" s="420"/>
      <c r="M196" s="420"/>
      <c r="N196" s="420"/>
      <c r="P196" s="255"/>
      <c r="Q196" s="420"/>
      <c r="R196" s="420"/>
      <c r="S196" s="420"/>
      <c r="T196" s="420"/>
      <c r="U196" s="420"/>
      <c r="V196" s="420"/>
      <c r="W196" s="420"/>
      <c r="X196" s="420"/>
      <c r="Y196" s="420"/>
      <c r="Z196" s="420"/>
      <c r="AA196" s="420"/>
      <c r="AB196" s="420"/>
      <c r="AC196" s="420"/>
      <c r="AD196" s="420"/>
      <c r="AE196" s="420"/>
      <c r="AF196" s="420"/>
      <c r="AG196" s="420"/>
      <c r="AH196" s="420"/>
      <c r="AI196" s="420"/>
      <c r="AJ196" s="420"/>
      <c r="AK196" s="420"/>
      <c r="AL196" s="420"/>
      <c r="AM196" s="420"/>
      <c r="AN196" s="420"/>
      <c r="AO196" s="420"/>
      <c r="AP196" s="420"/>
      <c r="AQ196" s="420"/>
      <c r="AR196" s="420"/>
      <c r="AS196" s="420"/>
      <c r="AT196" s="420"/>
      <c r="AU196" s="420"/>
      <c r="AV196" s="420"/>
      <c r="AW196" s="420"/>
      <c r="AX196" s="420"/>
      <c r="AY196" s="420"/>
      <c r="AZ196" s="420"/>
      <c r="BA196" s="420"/>
      <c r="BB196" s="420"/>
      <c r="BC196" s="420"/>
      <c r="BD196" s="420"/>
      <c r="BE196" s="420"/>
      <c r="BF196" s="420"/>
      <c r="BG196" s="420"/>
    </row>
    <row r="197" spans="1:59" s="428" customFormat="1" x14ac:dyDescent="0.3">
      <c r="A197" s="420"/>
      <c r="B197" s="420"/>
      <c r="D197" s="420"/>
      <c r="E197" s="420"/>
      <c r="F197" s="420"/>
      <c r="G197" s="420"/>
      <c r="H197" s="420"/>
      <c r="I197" s="420"/>
      <c r="J197" s="420"/>
      <c r="K197" s="420"/>
      <c r="L197" s="420"/>
      <c r="M197" s="420"/>
      <c r="N197" s="420"/>
      <c r="P197" s="255"/>
      <c r="Q197" s="420"/>
      <c r="R197" s="420"/>
      <c r="S197" s="420"/>
      <c r="T197" s="420"/>
      <c r="U197" s="420"/>
      <c r="V197" s="420"/>
      <c r="W197" s="420"/>
      <c r="X197" s="420"/>
      <c r="Y197" s="420"/>
      <c r="Z197" s="420"/>
      <c r="AA197" s="420"/>
      <c r="AB197" s="420"/>
      <c r="AC197" s="420"/>
      <c r="AD197" s="420"/>
      <c r="AE197" s="420"/>
      <c r="AF197" s="420"/>
      <c r="AG197" s="420"/>
      <c r="AH197" s="420"/>
      <c r="AI197" s="420"/>
      <c r="AJ197" s="420"/>
      <c r="AK197" s="420"/>
      <c r="AL197" s="420"/>
      <c r="AM197" s="420"/>
      <c r="AN197" s="420"/>
      <c r="AO197" s="420"/>
      <c r="AP197" s="420"/>
      <c r="AQ197" s="420"/>
      <c r="AR197" s="420"/>
      <c r="AS197" s="420"/>
      <c r="AT197" s="420"/>
      <c r="AU197" s="420"/>
      <c r="AV197" s="420"/>
      <c r="AW197" s="420"/>
      <c r="AX197" s="420"/>
      <c r="AY197" s="420"/>
      <c r="AZ197" s="420"/>
      <c r="BA197" s="420"/>
      <c r="BB197" s="420"/>
      <c r="BC197" s="420"/>
      <c r="BD197" s="420"/>
      <c r="BE197" s="420"/>
      <c r="BF197" s="420"/>
      <c r="BG197" s="420"/>
    </row>
    <row r="198" spans="1:59" s="428" customFormat="1" x14ac:dyDescent="0.3">
      <c r="A198" s="420"/>
      <c r="B198" s="420"/>
      <c r="D198" s="420"/>
      <c r="E198" s="420"/>
      <c r="F198" s="420"/>
      <c r="G198" s="420"/>
      <c r="H198" s="420"/>
      <c r="I198" s="420"/>
      <c r="J198" s="420"/>
      <c r="K198" s="420"/>
      <c r="L198" s="420"/>
      <c r="M198" s="420"/>
      <c r="N198" s="420"/>
      <c r="P198" s="255"/>
      <c r="Q198" s="420"/>
      <c r="R198" s="420"/>
      <c r="S198" s="420"/>
      <c r="T198" s="420"/>
      <c r="U198" s="420"/>
      <c r="V198" s="420"/>
      <c r="W198" s="420"/>
      <c r="X198" s="420"/>
      <c r="Y198" s="420"/>
      <c r="Z198" s="420"/>
      <c r="AA198" s="420"/>
      <c r="AB198" s="420"/>
      <c r="AC198" s="420"/>
      <c r="AD198" s="420"/>
      <c r="AE198" s="420"/>
      <c r="AF198" s="420"/>
      <c r="AG198" s="420"/>
      <c r="AH198" s="420"/>
      <c r="AI198" s="420"/>
      <c r="AJ198" s="420"/>
      <c r="AK198" s="420"/>
      <c r="AL198" s="420"/>
      <c r="AM198" s="420"/>
      <c r="AN198" s="420"/>
      <c r="AO198" s="420"/>
      <c r="AP198" s="420"/>
      <c r="AQ198" s="420"/>
      <c r="AR198" s="420"/>
      <c r="AS198" s="420"/>
      <c r="AT198" s="420"/>
      <c r="AU198" s="420"/>
      <c r="AV198" s="420"/>
      <c r="AW198" s="420"/>
      <c r="AX198" s="420"/>
      <c r="AY198" s="420"/>
      <c r="AZ198" s="420"/>
      <c r="BA198" s="420"/>
      <c r="BB198" s="420"/>
      <c r="BC198" s="420"/>
      <c r="BD198" s="420"/>
      <c r="BE198" s="420"/>
      <c r="BF198" s="420"/>
      <c r="BG198" s="420"/>
    </row>
    <row r="199" spans="1:59" s="428" customFormat="1" x14ac:dyDescent="0.3">
      <c r="A199" s="51"/>
      <c r="B199" s="51"/>
      <c r="C199" s="358"/>
      <c r="D199" s="250"/>
      <c r="E199" s="250"/>
      <c r="F199" s="250"/>
      <c r="G199" s="250"/>
      <c r="H199" s="250"/>
      <c r="I199" s="250"/>
      <c r="J199" s="250"/>
      <c r="K199" s="250"/>
      <c r="L199" s="250"/>
      <c r="M199" s="250"/>
      <c r="N199" s="250"/>
      <c r="P199" s="255"/>
      <c r="Q199" s="420"/>
      <c r="R199" s="420"/>
      <c r="S199" s="420"/>
      <c r="T199" s="420"/>
      <c r="U199" s="420"/>
      <c r="V199" s="420"/>
      <c r="W199" s="420"/>
      <c r="X199" s="420"/>
      <c r="Y199" s="420"/>
      <c r="Z199" s="420"/>
      <c r="AA199" s="420"/>
      <c r="AB199" s="420"/>
      <c r="AC199" s="420"/>
      <c r="AD199" s="420"/>
      <c r="AE199" s="420"/>
      <c r="AF199" s="420"/>
      <c r="AG199" s="420"/>
      <c r="AH199" s="420"/>
      <c r="AI199" s="420"/>
      <c r="AJ199" s="420"/>
      <c r="AK199" s="420"/>
      <c r="AL199" s="420"/>
      <c r="AM199" s="420"/>
      <c r="AN199" s="420"/>
      <c r="AO199" s="420"/>
      <c r="AP199" s="420"/>
      <c r="AQ199" s="420"/>
      <c r="AR199" s="420"/>
      <c r="AS199" s="420"/>
      <c r="AT199" s="420"/>
      <c r="AU199" s="420"/>
      <c r="AV199" s="420"/>
      <c r="AW199" s="420"/>
      <c r="AX199" s="420"/>
      <c r="AY199" s="420"/>
      <c r="AZ199" s="420"/>
      <c r="BA199" s="420"/>
      <c r="BB199" s="420"/>
      <c r="BC199" s="420"/>
      <c r="BD199" s="420"/>
      <c r="BE199" s="420"/>
      <c r="BF199" s="420"/>
      <c r="BG199" s="420"/>
    </row>
    <row r="200" spans="1:59" s="428" customFormat="1" x14ac:dyDescent="0.3">
      <c r="A200" s="51"/>
      <c r="B200" s="51"/>
      <c r="C200" s="359"/>
      <c r="D200" s="250"/>
      <c r="E200" s="250"/>
      <c r="F200" s="250"/>
      <c r="G200" s="250"/>
      <c r="H200" s="250"/>
      <c r="I200" s="250"/>
      <c r="J200" s="250"/>
      <c r="K200" s="250"/>
      <c r="L200" s="250"/>
      <c r="M200" s="250"/>
      <c r="N200" s="250"/>
      <c r="P200" s="255"/>
      <c r="Q200" s="420"/>
      <c r="R200" s="420"/>
      <c r="S200" s="420"/>
      <c r="T200" s="420"/>
      <c r="U200" s="420"/>
      <c r="V200" s="420"/>
      <c r="W200" s="420"/>
      <c r="X200" s="420"/>
      <c r="Y200" s="420"/>
      <c r="Z200" s="420"/>
      <c r="AA200" s="420"/>
      <c r="AB200" s="420"/>
      <c r="AC200" s="420"/>
      <c r="AD200" s="420"/>
      <c r="AE200" s="420"/>
      <c r="AF200" s="420"/>
      <c r="AG200" s="420"/>
      <c r="AH200" s="420"/>
      <c r="AI200" s="420"/>
      <c r="AJ200" s="420"/>
      <c r="AK200" s="420"/>
      <c r="AL200" s="420"/>
      <c r="AM200" s="420"/>
      <c r="AN200" s="420"/>
      <c r="AO200" s="420"/>
      <c r="AP200" s="420"/>
      <c r="AQ200" s="420"/>
      <c r="AR200" s="420"/>
      <c r="AS200" s="420"/>
      <c r="AT200" s="420"/>
      <c r="AU200" s="420"/>
      <c r="AV200" s="420"/>
      <c r="AW200" s="420"/>
      <c r="AX200" s="420"/>
      <c r="AY200" s="420"/>
      <c r="AZ200" s="420"/>
      <c r="BA200" s="420"/>
      <c r="BB200" s="420"/>
      <c r="BC200" s="420"/>
      <c r="BD200" s="420"/>
      <c r="BE200" s="420"/>
      <c r="BF200" s="420"/>
      <c r="BG200" s="420"/>
    </row>
    <row r="201" spans="1:59" s="428" customFormat="1" x14ac:dyDescent="0.3">
      <c r="A201" s="51"/>
      <c r="B201" s="51"/>
      <c r="C201" s="360"/>
      <c r="D201" s="250"/>
      <c r="E201" s="250"/>
      <c r="F201" s="250"/>
      <c r="G201" s="250"/>
      <c r="H201" s="250"/>
      <c r="I201" s="250"/>
      <c r="J201" s="250"/>
      <c r="K201" s="250"/>
      <c r="L201" s="250"/>
      <c r="M201" s="250"/>
      <c r="N201" s="250"/>
      <c r="P201" s="255"/>
      <c r="Q201" s="420"/>
      <c r="R201" s="420"/>
      <c r="S201" s="420"/>
      <c r="T201" s="420"/>
      <c r="U201" s="420"/>
      <c r="V201" s="420"/>
      <c r="W201" s="420"/>
      <c r="X201" s="420"/>
      <c r="Y201" s="420"/>
      <c r="Z201" s="420"/>
      <c r="AA201" s="420"/>
      <c r="AB201" s="420"/>
      <c r="AC201" s="420"/>
      <c r="AD201" s="420"/>
      <c r="AE201" s="420"/>
      <c r="AF201" s="420"/>
      <c r="AG201" s="420"/>
      <c r="AH201" s="420"/>
      <c r="AI201" s="420"/>
      <c r="AJ201" s="420"/>
      <c r="AK201" s="420"/>
      <c r="AL201" s="420"/>
      <c r="AM201" s="420"/>
      <c r="AN201" s="420"/>
      <c r="AO201" s="420"/>
      <c r="AP201" s="420"/>
      <c r="AQ201" s="420"/>
      <c r="AR201" s="420"/>
      <c r="AS201" s="420"/>
      <c r="AT201" s="420"/>
      <c r="AU201" s="420"/>
      <c r="AV201" s="420"/>
      <c r="AW201" s="420"/>
      <c r="AX201" s="420"/>
      <c r="AY201" s="420"/>
      <c r="AZ201" s="420"/>
      <c r="BA201" s="420"/>
      <c r="BB201" s="420"/>
      <c r="BC201" s="420"/>
      <c r="BD201" s="420"/>
      <c r="BE201" s="420"/>
      <c r="BF201" s="420"/>
      <c r="BG201" s="420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W250"/>
  <sheetViews>
    <sheetView showGridLines="0" zoomScale="90" zoomScaleNormal="90" workbookViewId="0">
      <pane xSplit="3" ySplit="1" topLeftCell="D65" activePane="bottomRight" state="frozen"/>
      <selection activeCell="H12" sqref="H12"/>
      <selection pane="topRight" activeCell="H12" sqref="H12"/>
      <selection pane="bottomLeft" activeCell="H12" sqref="H12"/>
      <selection pane="bottomRight" activeCell="A2" sqref="A2:XFD72"/>
    </sheetView>
  </sheetViews>
  <sheetFormatPr defaultColWidth="9.109375" defaultRowHeight="24.9" customHeight="1" x14ac:dyDescent="0.25"/>
  <cols>
    <col min="1" max="2" width="10.6640625" style="237" customWidth="1"/>
    <col min="3" max="3" width="38.6640625" style="216" customWidth="1"/>
    <col min="4" max="4" width="10.6640625" style="232" customWidth="1"/>
    <col min="5" max="22" width="7.88671875" style="232" customWidth="1"/>
    <col min="23" max="16384" width="9.109375" style="216"/>
  </cols>
  <sheetData>
    <row r="1" spans="1:22" ht="24.9" customHeight="1" x14ac:dyDescent="0.25">
      <c r="A1" s="212" t="s">
        <v>167</v>
      </c>
      <c r="B1" s="212" t="s">
        <v>139</v>
      </c>
      <c r="C1" s="213" t="s">
        <v>168</v>
      </c>
      <c r="D1" s="214" t="s">
        <v>140</v>
      </c>
      <c r="E1" s="215" t="s">
        <v>169</v>
      </c>
      <c r="F1" s="215" t="s">
        <v>170</v>
      </c>
      <c r="G1" s="215" t="s">
        <v>171</v>
      </c>
      <c r="H1" s="215" t="s">
        <v>172</v>
      </c>
      <c r="I1" s="215" t="s">
        <v>173</v>
      </c>
      <c r="J1" s="215" t="s">
        <v>174</v>
      </c>
      <c r="K1" s="215" t="s">
        <v>175</v>
      </c>
      <c r="L1" s="215" t="s">
        <v>176</v>
      </c>
      <c r="M1" s="215" t="s">
        <v>177</v>
      </c>
      <c r="N1" s="215" t="s">
        <v>178</v>
      </c>
      <c r="O1" s="215">
        <v>65</v>
      </c>
      <c r="P1" s="215" t="s">
        <v>179</v>
      </c>
      <c r="Q1" s="215" t="s">
        <v>180</v>
      </c>
      <c r="R1" s="215" t="s">
        <v>181</v>
      </c>
      <c r="S1" s="215" t="s">
        <v>182</v>
      </c>
      <c r="T1" s="215" t="s">
        <v>183</v>
      </c>
      <c r="U1" s="215" t="s">
        <v>184</v>
      </c>
      <c r="V1" s="215" t="s">
        <v>185</v>
      </c>
    </row>
    <row r="2" spans="1:22" s="365" customFormat="1" ht="24.9" customHeight="1" x14ac:dyDescent="0.2">
      <c r="A2" s="361">
        <v>2018</v>
      </c>
      <c r="B2" s="218">
        <v>1</v>
      </c>
      <c r="C2" s="362" t="s">
        <v>2</v>
      </c>
      <c r="D2" s="220" t="s">
        <v>46</v>
      </c>
      <c r="E2" s="363"/>
      <c r="F2" s="363"/>
      <c r="G2" s="363"/>
      <c r="H2" s="363"/>
      <c r="I2" s="363"/>
      <c r="J2" s="363"/>
      <c r="K2" s="363"/>
      <c r="L2" s="363"/>
      <c r="M2" s="363"/>
      <c r="N2" s="364"/>
      <c r="O2" s="364"/>
      <c r="P2" s="364">
        <v>48882</v>
      </c>
      <c r="Q2" s="364">
        <v>46583</v>
      </c>
      <c r="R2" s="364">
        <v>27287</v>
      </c>
      <c r="S2" s="364">
        <v>17709</v>
      </c>
      <c r="T2" s="364">
        <v>10102</v>
      </c>
      <c r="U2" s="364">
        <v>3493</v>
      </c>
      <c r="V2" s="364">
        <v>784</v>
      </c>
    </row>
    <row r="3" spans="1:22" s="365" customFormat="1" ht="24.9" customHeight="1" x14ac:dyDescent="0.2">
      <c r="A3" s="361">
        <v>2018</v>
      </c>
      <c r="B3" s="218">
        <v>1</v>
      </c>
      <c r="C3" s="362" t="s">
        <v>2</v>
      </c>
      <c r="D3" s="220" t="s">
        <v>45</v>
      </c>
      <c r="E3" s="363"/>
      <c r="F3" s="363"/>
      <c r="G3" s="363"/>
      <c r="H3" s="363"/>
      <c r="I3" s="363"/>
      <c r="J3" s="363"/>
      <c r="K3" s="363"/>
      <c r="L3" s="363"/>
      <c r="M3" s="363"/>
      <c r="N3" s="364"/>
      <c r="O3" s="364"/>
      <c r="P3" s="364">
        <v>70997</v>
      </c>
      <c r="Q3" s="364">
        <v>77525</v>
      </c>
      <c r="R3" s="364">
        <v>52228</v>
      </c>
      <c r="S3" s="364">
        <v>34625</v>
      </c>
      <c r="T3" s="364">
        <v>16741</v>
      </c>
      <c r="U3" s="364">
        <v>4069</v>
      </c>
      <c r="V3" s="364">
        <v>635</v>
      </c>
    </row>
    <row r="4" spans="1:22" s="365" customFormat="1" ht="24.9" customHeight="1" x14ac:dyDescent="0.2">
      <c r="A4" s="361">
        <v>2018</v>
      </c>
      <c r="B4" s="218">
        <v>1</v>
      </c>
      <c r="C4" s="366" t="s">
        <v>186</v>
      </c>
      <c r="D4" s="221" t="s">
        <v>46</v>
      </c>
      <c r="E4" s="363"/>
      <c r="F4" s="363"/>
      <c r="G4" s="363"/>
      <c r="H4" s="363"/>
      <c r="I4" s="363"/>
      <c r="J4" s="363"/>
      <c r="K4" s="363"/>
      <c r="L4" s="363"/>
      <c r="M4" s="363"/>
      <c r="N4" s="364"/>
      <c r="O4" s="364"/>
      <c r="P4" s="364">
        <v>12377</v>
      </c>
      <c r="Q4" s="364">
        <v>14002</v>
      </c>
      <c r="R4" s="364">
        <v>10691</v>
      </c>
      <c r="S4" s="364">
        <v>9227</v>
      </c>
      <c r="T4" s="364">
        <v>6895</v>
      </c>
      <c r="U4" s="364">
        <v>3684</v>
      </c>
      <c r="V4" s="364">
        <v>1165</v>
      </c>
    </row>
    <row r="5" spans="1:22" s="365" customFormat="1" ht="24.9" customHeight="1" x14ac:dyDescent="0.2">
      <c r="A5" s="361">
        <v>2018</v>
      </c>
      <c r="B5" s="218">
        <v>1</v>
      </c>
      <c r="C5" s="367" t="s">
        <v>186</v>
      </c>
      <c r="D5" s="221" t="s">
        <v>45</v>
      </c>
      <c r="E5" s="363"/>
      <c r="F5" s="363"/>
      <c r="G5" s="363"/>
      <c r="H5" s="363"/>
      <c r="I5" s="363"/>
      <c r="J5" s="363"/>
      <c r="K5" s="363"/>
      <c r="L5" s="363"/>
      <c r="M5" s="363"/>
      <c r="N5" s="364"/>
      <c r="O5" s="364"/>
      <c r="P5" s="364">
        <v>10099</v>
      </c>
      <c r="Q5" s="364">
        <v>10319</v>
      </c>
      <c r="R5" s="364">
        <v>7061</v>
      </c>
      <c r="S5" s="364">
        <v>4805</v>
      </c>
      <c r="T5" s="364">
        <v>3147</v>
      </c>
      <c r="U5" s="364">
        <v>1489</v>
      </c>
      <c r="V5" s="364">
        <v>302</v>
      </c>
    </row>
    <row r="6" spans="1:22" s="365" customFormat="1" ht="24.9" customHeight="1" x14ac:dyDescent="0.2">
      <c r="A6" s="361">
        <v>2018</v>
      </c>
      <c r="B6" s="218">
        <v>1</v>
      </c>
      <c r="C6" s="368" t="s">
        <v>7</v>
      </c>
      <c r="D6" s="220" t="s">
        <v>46</v>
      </c>
      <c r="E6" s="363"/>
      <c r="F6" s="363"/>
      <c r="G6" s="363"/>
      <c r="H6" s="363"/>
      <c r="I6" s="363"/>
      <c r="J6" s="363"/>
      <c r="K6" s="363"/>
      <c r="L6" s="363"/>
      <c r="M6" s="363"/>
      <c r="N6" s="363"/>
      <c r="O6" s="363"/>
      <c r="P6" s="363"/>
      <c r="Q6" s="363"/>
      <c r="R6" s="363"/>
      <c r="S6" s="363"/>
      <c r="T6" s="363"/>
      <c r="U6" s="363"/>
      <c r="V6" s="363"/>
    </row>
    <row r="7" spans="1:22" s="365" customFormat="1" ht="24.9" customHeight="1" x14ac:dyDescent="0.2">
      <c r="A7" s="361">
        <v>2018</v>
      </c>
      <c r="B7" s="218">
        <v>1</v>
      </c>
      <c r="C7" s="368" t="s">
        <v>7</v>
      </c>
      <c r="D7" s="220" t="s">
        <v>45</v>
      </c>
      <c r="E7" s="363"/>
      <c r="F7" s="363"/>
      <c r="G7" s="363"/>
      <c r="H7" s="363"/>
      <c r="I7" s="363"/>
      <c r="J7" s="363"/>
      <c r="K7" s="363"/>
      <c r="L7" s="363"/>
      <c r="M7" s="363"/>
      <c r="N7" s="363"/>
      <c r="O7" s="363"/>
      <c r="P7" s="363"/>
      <c r="Q7" s="363"/>
      <c r="R7" s="363"/>
      <c r="S7" s="363"/>
      <c r="T7" s="363"/>
      <c r="U7" s="363"/>
      <c r="V7" s="363"/>
    </row>
    <row r="8" spans="1:22" s="365" customFormat="1" ht="24.9" customHeight="1" x14ac:dyDescent="0.2">
      <c r="A8" s="361">
        <v>2018</v>
      </c>
      <c r="B8" s="218">
        <v>1</v>
      </c>
      <c r="C8" s="362" t="s">
        <v>187</v>
      </c>
      <c r="D8" s="220" t="s">
        <v>46</v>
      </c>
      <c r="E8" s="363"/>
      <c r="F8" s="364">
        <v>1</v>
      </c>
      <c r="G8" s="364">
        <v>9</v>
      </c>
      <c r="H8" s="364">
        <v>137</v>
      </c>
      <c r="I8" s="364">
        <v>431</v>
      </c>
      <c r="J8" s="364">
        <v>986</v>
      </c>
      <c r="K8" s="364">
        <v>1753</v>
      </c>
      <c r="L8" s="364">
        <v>3089</v>
      </c>
      <c r="M8" s="364">
        <v>5415</v>
      </c>
      <c r="N8" s="364">
        <v>8309</v>
      </c>
      <c r="O8" s="364">
        <v>2011</v>
      </c>
      <c r="P8" s="364">
        <v>9573</v>
      </c>
      <c r="Q8" s="364">
        <v>14864</v>
      </c>
      <c r="R8" s="364">
        <v>17385</v>
      </c>
      <c r="S8" s="364">
        <v>18331</v>
      </c>
      <c r="T8" s="364">
        <v>13325</v>
      </c>
      <c r="U8" s="364">
        <v>6190</v>
      </c>
      <c r="V8" s="364">
        <v>1728</v>
      </c>
    </row>
    <row r="9" spans="1:22" s="365" customFormat="1" ht="24.9" customHeight="1" x14ac:dyDescent="0.2">
      <c r="A9" s="361">
        <v>2018</v>
      </c>
      <c r="B9" s="218">
        <v>1</v>
      </c>
      <c r="C9" s="362" t="s">
        <v>187</v>
      </c>
      <c r="D9" s="220" t="s">
        <v>45</v>
      </c>
      <c r="E9" s="363"/>
      <c r="F9" s="363"/>
      <c r="G9" s="364">
        <v>2</v>
      </c>
      <c r="H9" s="364">
        <v>29</v>
      </c>
      <c r="I9" s="364">
        <v>128</v>
      </c>
      <c r="J9" s="364">
        <v>306</v>
      </c>
      <c r="K9" s="364">
        <v>596</v>
      </c>
      <c r="L9" s="364">
        <v>1092</v>
      </c>
      <c r="M9" s="364">
        <v>1977</v>
      </c>
      <c r="N9" s="364">
        <v>3122</v>
      </c>
      <c r="O9" s="364">
        <v>732</v>
      </c>
      <c r="P9" s="364">
        <v>2403</v>
      </c>
      <c r="Q9" s="364">
        <v>2683</v>
      </c>
      <c r="R9" s="364">
        <v>2123</v>
      </c>
      <c r="S9" s="364">
        <v>1563</v>
      </c>
      <c r="T9" s="364">
        <v>966</v>
      </c>
      <c r="U9" s="364">
        <v>365</v>
      </c>
      <c r="V9" s="364">
        <v>65</v>
      </c>
    </row>
    <row r="10" spans="1:22" s="365" customFormat="1" ht="24.9" customHeight="1" x14ac:dyDescent="0.2">
      <c r="A10" s="361">
        <v>2018</v>
      </c>
      <c r="B10" s="218">
        <v>2</v>
      </c>
      <c r="C10" s="369" t="s">
        <v>85</v>
      </c>
      <c r="D10" s="220" t="s">
        <v>46</v>
      </c>
      <c r="E10" s="364">
        <v>306</v>
      </c>
      <c r="F10" s="364">
        <v>669</v>
      </c>
      <c r="G10" s="364">
        <v>780</v>
      </c>
      <c r="H10" s="364">
        <v>736</v>
      </c>
      <c r="I10" s="364">
        <v>855</v>
      </c>
      <c r="J10" s="364">
        <v>861</v>
      </c>
      <c r="K10" s="364">
        <v>890</v>
      </c>
      <c r="L10" s="364">
        <v>944</v>
      </c>
      <c r="M10" s="364">
        <v>647</v>
      </c>
      <c r="N10" s="364">
        <v>331</v>
      </c>
      <c r="O10" s="364">
        <v>64</v>
      </c>
      <c r="P10" s="364">
        <v>16</v>
      </c>
      <c r="Q10" s="364">
        <v>7</v>
      </c>
      <c r="R10" s="364">
        <v>8</v>
      </c>
      <c r="S10" s="364">
        <v>5</v>
      </c>
      <c r="T10" s="364">
        <v>1</v>
      </c>
      <c r="U10" s="364">
        <v>1</v>
      </c>
      <c r="V10" s="370"/>
    </row>
    <row r="11" spans="1:22" s="365" customFormat="1" ht="24.9" customHeight="1" x14ac:dyDescent="0.2">
      <c r="A11" s="361">
        <v>2018</v>
      </c>
      <c r="B11" s="218">
        <v>2</v>
      </c>
      <c r="C11" s="369" t="s">
        <v>85</v>
      </c>
      <c r="D11" s="220" t="s">
        <v>45</v>
      </c>
      <c r="E11" s="364">
        <v>287</v>
      </c>
      <c r="F11" s="364">
        <v>765</v>
      </c>
      <c r="G11" s="364">
        <v>1074</v>
      </c>
      <c r="H11" s="364">
        <v>1210</v>
      </c>
      <c r="I11" s="364">
        <v>1199</v>
      </c>
      <c r="J11" s="364">
        <v>1226</v>
      </c>
      <c r="K11" s="364">
        <v>1059</v>
      </c>
      <c r="L11" s="364">
        <v>916</v>
      </c>
      <c r="M11" s="364">
        <v>789</v>
      </c>
      <c r="N11" s="364">
        <v>448</v>
      </c>
      <c r="O11" s="364">
        <v>133</v>
      </c>
      <c r="P11" s="364">
        <v>29</v>
      </c>
      <c r="Q11" s="364">
        <v>9</v>
      </c>
      <c r="R11" s="364">
        <v>3</v>
      </c>
      <c r="S11" s="371">
        <v>1</v>
      </c>
      <c r="T11" s="370"/>
      <c r="U11" s="370"/>
      <c r="V11" s="370"/>
    </row>
    <row r="12" spans="1:22" s="365" customFormat="1" ht="24.9" customHeight="1" x14ac:dyDescent="0.2">
      <c r="A12" s="361">
        <v>2018</v>
      </c>
      <c r="B12" s="218">
        <v>2</v>
      </c>
      <c r="C12" s="369" t="s">
        <v>188</v>
      </c>
      <c r="D12" s="220" t="s">
        <v>46</v>
      </c>
      <c r="E12" s="364">
        <v>62</v>
      </c>
      <c r="F12" s="364">
        <v>156</v>
      </c>
      <c r="G12" s="364">
        <v>234</v>
      </c>
      <c r="H12" s="364">
        <v>285</v>
      </c>
      <c r="I12" s="364">
        <v>194</v>
      </c>
      <c r="J12" s="364">
        <v>149</v>
      </c>
      <c r="K12" s="364">
        <v>58</v>
      </c>
      <c r="L12" s="364">
        <v>34</v>
      </c>
      <c r="M12" s="364">
        <v>22</v>
      </c>
      <c r="N12" s="364">
        <v>16</v>
      </c>
      <c r="O12" s="364">
        <v>4</v>
      </c>
      <c r="P12" s="364">
        <v>5</v>
      </c>
      <c r="Q12" s="364">
        <v>4</v>
      </c>
      <c r="R12" s="364">
        <v>3</v>
      </c>
      <c r="S12" s="370"/>
      <c r="T12" s="370"/>
      <c r="U12" s="370"/>
      <c r="V12" s="370"/>
    </row>
    <row r="13" spans="1:22" s="365" customFormat="1" ht="24.9" customHeight="1" x14ac:dyDescent="0.2">
      <c r="A13" s="361">
        <v>2018</v>
      </c>
      <c r="B13" s="218">
        <v>2</v>
      </c>
      <c r="C13" s="369" t="s">
        <v>189</v>
      </c>
      <c r="D13" s="220" t="s">
        <v>45</v>
      </c>
      <c r="E13" s="364">
        <v>138</v>
      </c>
      <c r="F13" s="364">
        <v>278</v>
      </c>
      <c r="G13" s="364">
        <v>410</v>
      </c>
      <c r="H13" s="364">
        <v>434</v>
      </c>
      <c r="I13" s="364">
        <v>329</v>
      </c>
      <c r="J13" s="364">
        <v>203</v>
      </c>
      <c r="K13" s="364">
        <v>113</v>
      </c>
      <c r="L13" s="364">
        <v>51</v>
      </c>
      <c r="M13" s="364">
        <v>20</v>
      </c>
      <c r="N13" s="364">
        <v>10</v>
      </c>
      <c r="O13" s="364">
        <v>1</v>
      </c>
      <c r="P13" s="364">
        <v>9</v>
      </c>
      <c r="Q13" s="364">
        <v>2</v>
      </c>
      <c r="R13" s="364">
        <v>1</v>
      </c>
      <c r="S13" s="370"/>
      <c r="T13" s="370"/>
      <c r="U13" s="370"/>
      <c r="V13" s="370"/>
    </row>
    <row r="14" spans="1:22" s="365" customFormat="1" ht="24.9" customHeight="1" x14ac:dyDescent="0.2">
      <c r="A14" s="361">
        <v>2018</v>
      </c>
      <c r="B14" s="218">
        <v>2</v>
      </c>
      <c r="C14" s="369" t="s">
        <v>15</v>
      </c>
      <c r="D14" s="220" t="s">
        <v>46</v>
      </c>
      <c r="E14" s="364"/>
      <c r="F14" s="364">
        <v>3</v>
      </c>
      <c r="G14" s="364">
        <v>8</v>
      </c>
      <c r="H14" s="364">
        <v>17</v>
      </c>
      <c r="I14" s="364">
        <v>28</v>
      </c>
      <c r="J14" s="364">
        <v>59</v>
      </c>
      <c r="K14" s="364">
        <v>79</v>
      </c>
      <c r="L14" s="364">
        <v>106</v>
      </c>
      <c r="M14" s="364">
        <v>142</v>
      </c>
      <c r="N14" s="364">
        <v>105</v>
      </c>
      <c r="O14" s="364">
        <v>32</v>
      </c>
      <c r="P14" s="364"/>
      <c r="Q14" s="364"/>
      <c r="R14" s="364"/>
      <c r="S14" s="370"/>
      <c r="T14" s="370"/>
      <c r="U14" s="370"/>
      <c r="V14" s="370"/>
    </row>
    <row r="15" spans="1:22" s="365" customFormat="1" ht="24.9" customHeight="1" x14ac:dyDescent="0.2">
      <c r="A15" s="361">
        <v>2018</v>
      </c>
      <c r="B15" s="218">
        <v>2</v>
      </c>
      <c r="C15" s="369" t="s">
        <v>15</v>
      </c>
      <c r="D15" s="220" t="s">
        <v>45</v>
      </c>
      <c r="E15" s="364"/>
      <c r="F15" s="364">
        <v>40</v>
      </c>
      <c r="G15" s="364">
        <v>109</v>
      </c>
      <c r="H15" s="364">
        <v>180</v>
      </c>
      <c r="I15" s="364">
        <v>340</v>
      </c>
      <c r="J15" s="364">
        <v>488</v>
      </c>
      <c r="K15" s="364">
        <v>783</v>
      </c>
      <c r="L15" s="364">
        <v>1074</v>
      </c>
      <c r="M15" s="364">
        <v>1204</v>
      </c>
      <c r="N15" s="364">
        <v>1445</v>
      </c>
      <c r="O15" s="364">
        <v>288</v>
      </c>
      <c r="P15" s="364">
        <v>5</v>
      </c>
      <c r="Q15" s="364"/>
      <c r="R15" s="364"/>
      <c r="S15" s="370"/>
      <c r="T15" s="370"/>
      <c r="U15" s="370"/>
      <c r="V15" s="370"/>
    </row>
    <row r="16" spans="1:22" s="365" customFormat="1" ht="24.9" customHeight="1" x14ac:dyDescent="0.2">
      <c r="A16" s="361">
        <v>2018</v>
      </c>
      <c r="B16" s="218">
        <v>2</v>
      </c>
      <c r="C16" s="369" t="s">
        <v>88</v>
      </c>
      <c r="D16" s="220" t="s">
        <v>46</v>
      </c>
      <c r="E16" s="364">
        <v>1594</v>
      </c>
      <c r="F16" s="364">
        <v>4858</v>
      </c>
      <c r="G16" s="364">
        <v>7805</v>
      </c>
      <c r="H16" s="364">
        <v>9377</v>
      </c>
      <c r="I16" s="364">
        <v>9296</v>
      </c>
      <c r="J16" s="364">
        <v>8406</v>
      </c>
      <c r="K16" s="364">
        <v>7861</v>
      </c>
      <c r="L16" s="364">
        <v>6057</v>
      </c>
      <c r="M16" s="364">
        <v>4636</v>
      </c>
      <c r="N16" s="364">
        <v>3924</v>
      </c>
      <c r="O16" s="364">
        <v>869</v>
      </c>
      <c r="P16" s="364">
        <v>12</v>
      </c>
      <c r="Q16" s="364"/>
      <c r="R16" s="364"/>
      <c r="S16" s="370"/>
      <c r="T16" s="370"/>
      <c r="U16" s="370"/>
      <c r="V16" s="370"/>
    </row>
    <row r="17" spans="1:22" s="365" customFormat="1" ht="24.9" customHeight="1" x14ac:dyDescent="0.2">
      <c r="A17" s="361">
        <v>2018</v>
      </c>
      <c r="B17" s="218">
        <v>2</v>
      </c>
      <c r="C17" s="369" t="s">
        <v>88</v>
      </c>
      <c r="D17" s="220" t="s">
        <v>45</v>
      </c>
      <c r="E17" s="364">
        <v>2154</v>
      </c>
      <c r="F17" s="364">
        <v>7540</v>
      </c>
      <c r="G17" s="364">
        <v>11110</v>
      </c>
      <c r="H17" s="364">
        <v>11139</v>
      </c>
      <c r="I17" s="364">
        <v>11125</v>
      </c>
      <c r="J17" s="364">
        <v>10311</v>
      </c>
      <c r="K17" s="364">
        <v>10210</v>
      </c>
      <c r="L17" s="364">
        <v>9217</v>
      </c>
      <c r="M17" s="364">
        <v>7807</v>
      </c>
      <c r="N17" s="364">
        <v>7805</v>
      </c>
      <c r="O17" s="364">
        <v>1998</v>
      </c>
      <c r="P17" s="364">
        <v>22</v>
      </c>
      <c r="Q17" s="364"/>
      <c r="R17" s="364"/>
      <c r="S17" s="370"/>
      <c r="T17" s="372"/>
      <c r="U17" s="372"/>
      <c r="V17" s="370"/>
    </row>
    <row r="18" spans="1:22" s="365" customFormat="1" ht="24.9" customHeight="1" x14ac:dyDescent="0.2">
      <c r="A18" s="361">
        <v>2018</v>
      </c>
      <c r="B18" s="218">
        <v>2</v>
      </c>
      <c r="C18" s="369" t="s">
        <v>19</v>
      </c>
      <c r="D18" s="220" t="s">
        <v>46</v>
      </c>
      <c r="E18" s="364">
        <v>8</v>
      </c>
      <c r="F18" s="364">
        <v>724</v>
      </c>
      <c r="G18" s="364">
        <v>1639</v>
      </c>
      <c r="H18" s="364">
        <v>2264</v>
      </c>
      <c r="I18" s="364">
        <v>2628</v>
      </c>
      <c r="J18" s="364">
        <v>2130</v>
      </c>
      <c r="K18" s="364">
        <v>1784</v>
      </c>
      <c r="L18" s="364">
        <v>1635</v>
      </c>
      <c r="M18" s="364">
        <v>1656</v>
      </c>
      <c r="N18" s="364">
        <v>1675</v>
      </c>
      <c r="O18" s="364">
        <v>1474</v>
      </c>
      <c r="P18" s="364">
        <v>22</v>
      </c>
      <c r="Q18" s="364"/>
      <c r="R18" s="364"/>
      <c r="S18" s="370"/>
      <c r="T18" s="370"/>
      <c r="U18" s="370"/>
      <c r="V18" s="370"/>
    </row>
    <row r="19" spans="1:22" s="365" customFormat="1" ht="24.9" customHeight="1" x14ac:dyDescent="0.2">
      <c r="A19" s="361">
        <v>2018</v>
      </c>
      <c r="B19" s="218">
        <v>2</v>
      </c>
      <c r="C19" s="369" t="s">
        <v>19</v>
      </c>
      <c r="D19" s="220" t="s">
        <v>45</v>
      </c>
      <c r="E19" s="364">
        <v>7</v>
      </c>
      <c r="F19" s="364">
        <v>854</v>
      </c>
      <c r="G19" s="364">
        <v>1793</v>
      </c>
      <c r="H19" s="364">
        <v>2033</v>
      </c>
      <c r="I19" s="364">
        <v>2319</v>
      </c>
      <c r="J19" s="364">
        <v>2017</v>
      </c>
      <c r="K19" s="364">
        <v>1794</v>
      </c>
      <c r="L19" s="364">
        <v>1581</v>
      </c>
      <c r="M19" s="364">
        <v>1499</v>
      </c>
      <c r="N19" s="364">
        <v>1392</v>
      </c>
      <c r="O19" s="364">
        <v>1238</v>
      </c>
      <c r="P19" s="364">
        <v>23</v>
      </c>
      <c r="Q19" s="364"/>
      <c r="R19" s="364"/>
      <c r="S19" s="370"/>
      <c r="T19" s="370"/>
      <c r="U19" s="370"/>
      <c r="V19" s="370"/>
    </row>
    <row r="20" spans="1:22" s="365" customFormat="1" ht="24.9" customHeight="1" x14ac:dyDescent="0.2">
      <c r="A20" s="361">
        <v>2018</v>
      </c>
      <c r="B20" s="218">
        <v>2</v>
      </c>
      <c r="C20" s="373" t="s">
        <v>89</v>
      </c>
      <c r="D20" s="231" t="s">
        <v>46</v>
      </c>
      <c r="E20" s="364"/>
      <c r="F20" s="364"/>
      <c r="G20" s="364"/>
      <c r="H20" s="364"/>
      <c r="I20" s="364"/>
      <c r="J20" s="364"/>
      <c r="K20" s="364"/>
      <c r="L20" s="364"/>
      <c r="M20" s="364"/>
      <c r="N20" s="364"/>
      <c r="O20" s="364"/>
      <c r="P20" s="364"/>
      <c r="Q20" s="364"/>
      <c r="R20" s="364"/>
      <c r="S20" s="370"/>
      <c r="T20" s="370"/>
      <c r="U20" s="370"/>
      <c r="V20" s="370"/>
    </row>
    <row r="21" spans="1:22" s="365" customFormat="1" ht="24.9" customHeight="1" x14ac:dyDescent="0.2">
      <c r="A21" s="361">
        <v>2018</v>
      </c>
      <c r="B21" s="218">
        <v>2</v>
      </c>
      <c r="C21" s="373" t="s">
        <v>89</v>
      </c>
      <c r="D21" s="231" t="s">
        <v>45</v>
      </c>
      <c r="E21" s="364"/>
      <c r="F21" s="364"/>
      <c r="G21" s="364"/>
      <c r="H21" s="364"/>
      <c r="I21" s="364"/>
      <c r="J21" s="364"/>
      <c r="K21" s="364"/>
      <c r="L21" s="364"/>
      <c r="M21" s="364"/>
      <c r="N21" s="364"/>
      <c r="O21" s="364"/>
      <c r="P21" s="364"/>
      <c r="Q21" s="364"/>
      <c r="R21" s="364"/>
      <c r="S21" s="370"/>
      <c r="T21" s="370"/>
      <c r="U21" s="370"/>
      <c r="V21" s="370"/>
    </row>
    <row r="22" spans="1:22" s="365" customFormat="1" ht="24.9" customHeight="1" x14ac:dyDescent="0.2">
      <c r="A22" s="361">
        <v>2018</v>
      </c>
      <c r="B22" s="218">
        <v>2</v>
      </c>
      <c r="C22" s="369" t="s">
        <v>94</v>
      </c>
      <c r="D22" s="220" t="s">
        <v>46</v>
      </c>
      <c r="E22" s="364">
        <v>39</v>
      </c>
      <c r="F22" s="364">
        <v>874</v>
      </c>
      <c r="G22" s="364">
        <v>2733</v>
      </c>
      <c r="H22" s="364">
        <v>7791</v>
      </c>
      <c r="I22" s="364">
        <v>7863</v>
      </c>
      <c r="J22" s="364">
        <v>1777</v>
      </c>
      <c r="K22" s="364">
        <v>99</v>
      </c>
      <c r="L22" s="364">
        <v>6</v>
      </c>
      <c r="M22" s="364"/>
      <c r="N22" s="364"/>
      <c r="O22" s="364"/>
      <c r="P22" s="364"/>
      <c r="Q22" s="364"/>
      <c r="R22" s="364"/>
      <c r="S22" s="371"/>
      <c r="T22" s="371"/>
      <c r="U22" s="370"/>
      <c r="V22" s="370"/>
    </row>
    <row r="23" spans="1:22" s="365" customFormat="1" ht="24.9" customHeight="1" x14ac:dyDescent="0.2">
      <c r="A23" s="361">
        <v>2018</v>
      </c>
      <c r="B23" s="218">
        <v>2</v>
      </c>
      <c r="C23" s="369" t="s">
        <v>164</v>
      </c>
      <c r="D23" s="220" t="s">
        <v>45</v>
      </c>
      <c r="E23" s="364">
        <v>39</v>
      </c>
      <c r="F23" s="364">
        <v>8</v>
      </c>
      <c r="G23" s="364">
        <v>59</v>
      </c>
      <c r="H23" s="364">
        <v>194</v>
      </c>
      <c r="I23" s="364">
        <v>187</v>
      </c>
      <c r="J23" s="364">
        <v>72</v>
      </c>
      <c r="K23" s="364">
        <v>19</v>
      </c>
      <c r="L23" s="364">
        <v>1</v>
      </c>
      <c r="M23" s="364"/>
      <c r="N23" s="364"/>
      <c r="O23" s="364"/>
      <c r="P23" s="364"/>
      <c r="Q23" s="364"/>
      <c r="R23" s="364"/>
      <c r="S23" s="364"/>
      <c r="T23" s="364"/>
      <c r="U23" s="370"/>
      <c r="V23" s="370"/>
    </row>
    <row r="24" spans="1:22" s="365" customFormat="1" ht="24.9" customHeight="1" x14ac:dyDescent="0.2">
      <c r="A24" s="361">
        <v>2018</v>
      </c>
      <c r="B24" s="218">
        <v>2</v>
      </c>
      <c r="C24" s="369" t="s">
        <v>191</v>
      </c>
      <c r="D24" s="220" t="s">
        <v>46</v>
      </c>
      <c r="E24" s="364">
        <v>630</v>
      </c>
      <c r="F24" s="364">
        <v>5780</v>
      </c>
      <c r="G24" s="364">
        <v>10215</v>
      </c>
      <c r="H24" s="364">
        <v>8909</v>
      </c>
      <c r="I24" s="364">
        <v>6934</v>
      </c>
      <c r="J24" s="364">
        <v>4029</v>
      </c>
      <c r="K24" s="364">
        <v>1806</v>
      </c>
      <c r="L24" s="364">
        <v>437</v>
      </c>
      <c r="M24" s="364">
        <v>75</v>
      </c>
      <c r="N24" s="364">
        <v>4</v>
      </c>
      <c r="O24" s="364">
        <v>1</v>
      </c>
      <c r="P24" s="370"/>
      <c r="Q24" s="370"/>
      <c r="R24" s="370"/>
      <c r="S24" s="370"/>
      <c r="T24" s="370"/>
      <c r="U24" s="370"/>
      <c r="V24" s="370"/>
    </row>
    <row r="25" spans="1:22" s="365" customFormat="1" ht="24.9" customHeight="1" x14ac:dyDescent="0.2">
      <c r="A25" s="361">
        <v>2018</v>
      </c>
      <c r="B25" s="218">
        <v>2</v>
      </c>
      <c r="C25" s="369" t="s">
        <v>191</v>
      </c>
      <c r="D25" s="220" t="s">
        <v>45</v>
      </c>
      <c r="E25" s="364">
        <v>3</v>
      </c>
      <c r="F25" s="364">
        <v>19</v>
      </c>
      <c r="G25" s="364">
        <v>57</v>
      </c>
      <c r="H25" s="364">
        <v>73</v>
      </c>
      <c r="I25" s="364">
        <v>99</v>
      </c>
      <c r="J25" s="364">
        <v>79</v>
      </c>
      <c r="K25" s="364">
        <v>59</v>
      </c>
      <c r="L25" s="364">
        <v>38</v>
      </c>
      <c r="M25" s="364">
        <v>13</v>
      </c>
      <c r="N25" s="364">
        <v>5</v>
      </c>
      <c r="O25" s="370"/>
      <c r="P25" s="370"/>
      <c r="Q25" s="370"/>
      <c r="R25" s="370"/>
      <c r="S25" s="370"/>
      <c r="T25" s="370"/>
      <c r="U25" s="370"/>
      <c r="V25" s="370"/>
    </row>
    <row r="26" spans="1:22" s="365" customFormat="1" ht="24.9" customHeight="1" x14ac:dyDescent="0.2">
      <c r="A26" s="361">
        <v>2018</v>
      </c>
      <c r="B26" s="218">
        <v>2</v>
      </c>
      <c r="C26" s="369" t="s">
        <v>91</v>
      </c>
      <c r="D26" s="220" t="s">
        <v>46</v>
      </c>
      <c r="E26" s="364"/>
      <c r="F26" s="364"/>
      <c r="G26" s="364"/>
      <c r="H26" s="364">
        <v>1</v>
      </c>
      <c r="I26" s="364">
        <v>1</v>
      </c>
      <c r="J26" s="364">
        <v>5</v>
      </c>
      <c r="K26" s="364">
        <v>2</v>
      </c>
      <c r="L26" s="364"/>
      <c r="M26" s="364"/>
      <c r="N26" s="364"/>
      <c r="O26" s="364"/>
      <c r="P26" s="370"/>
      <c r="Q26" s="370"/>
      <c r="R26" s="370"/>
      <c r="S26" s="370"/>
      <c r="T26" s="370"/>
      <c r="U26" s="370"/>
      <c r="V26" s="370"/>
    </row>
    <row r="27" spans="1:22" s="365" customFormat="1" ht="24.9" customHeight="1" x14ac:dyDescent="0.2">
      <c r="A27" s="361">
        <v>2018</v>
      </c>
      <c r="B27" s="218">
        <v>2</v>
      </c>
      <c r="C27" s="369" t="s">
        <v>91</v>
      </c>
      <c r="D27" s="220" t="s">
        <v>45</v>
      </c>
      <c r="E27" s="370"/>
      <c r="F27" s="370"/>
      <c r="G27" s="370"/>
      <c r="H27" s="370"/>
      <c r="I27" s="370"/>
      <c r="J27" s="370"/>
      <c r="K27" s="370"/>
      <c r="L27" s="370"/>
      <c r="M27" s="370"/>
      <c r="N27" s="370"/>
      <c r="O27" s="370"/>
      <c r="P27" s="370"/>
      <c r="Q27" s="370"/>
      <c r="R27" s="370"/>
      <c r="S27" s="370"/>
      <c r="T27" s="370"/>
      <c r="U27" s="370"/>
      <c r="V27" s="370"/>
    </row>
    <row r="28" spans="1:22" s="365" customFormat="1" ht="24.9" customHeight="1" x14ac:dyDescent="0.2">
      <c r="A28" s="361">
        <v>2018</v>
      </c>
      <c r="B28" s="218">
        <v>2</v>
      </c>
      <c r="C28" s="369" t="s">
        <v>290</v>
      </c>
      <c r="D28" s="220" t="s">
        <v>46</v>
      </c>
      <c r="E28" s="364"/>
      <c r="F28" s="364">
        <v>4</v>
      </c>
      <c r="G28" s="364">
        <v>6</v>
      </c>
      <c r="H28" s="364">
        <v>11</v>
      </c>
      <c r="I28" s="364">
        <v>3</v>
      </c>
      <c r="J28" s="364">
        <v>1</v>
      </c>
      <c r="K28" s="364"/>
      <c r="L28" s="364"/>
      <c r="M28" s="364"/>
      <c r="N28" s="364"/>
      <c r="O28" s="364"/>
      <c r="P28" s="364"/>
      <c r="Q28" s="364"/>
      <c r="R28" s="364"/>
      <c r="S28" s="364"/>
      <c r="T28" s="364"/>
      <c r="U28" s="370"/>
      <c r="V28" s="370"/>
    </row>
    <row r="29" spans="1:22" s="365" customFormat="1" ht="24.9" customHeight="1" x14ac:dyDescent="0.2">
      <c r="A29" s="361">
        <v>2018</v>
      </c>
      <c r="B29" s="218">
        <v>3</v>
      </c>
      <c r="C29" s="374" t="s">
        <v>97</v>
      </c>
      <c r="D29" s="220" t="s">
        <v>46</v>
      </c>
      <c r="E29" s="364">
        <v>76</v>
      </c>
      <c r="F29" s="364">
        <v>822</v>
      </c>
      <c r="G29" s="364">
        <v>963</v>
      </c>
      <c r="H29" s="364">
        <v>662</v>
      </c>
      <c r="I29" s="364">
        <v>531</v>
      </c>
      <c r="J29" s="364">
        <v>420</v>
      </c>
      <c r="K29" s="364">
        <v>312</v>
      </c>
      <c r="L29" s="364">
        <v>195</v>
      </c>
      <c r="M29" s="364">
        <v>92</v>
      </c>
      <c r="N29" s="364">
        <v>35</v>
      </c>
      <c r="O29" s="364">
        <v>2</v>
      </c>
      <c r="P29" s="364"/>
      <c r="Q29" s="364"/>
      <c r="R29" s="364"/>
      <c r="S29" s="364"/>
      <c r="T29" s="370"/>
      <c r="U29" s="370"/>
      <c r="V29" s="370"/>
    </row>
    <row r="30" spans="1:22" s="365" customFormat="1" ht="24.9" customHeight="1" x14ac:dyDescent="0.2">
      <c r="A30" s="361">
        <v>2018</v>
      </c>
      <c r="B30" s="218">
        <v>3</v>
      </c>
      <c r="C30" s="374" t="s">
        <v>97</v>
      </c>
      <c r="D30" s="220" t="s">
        <v>45</v>
      </c>
      <c r="E30" s="364">
        <v>104</v>
      </c>
      <c r="F30" s="364">
        <v>912</v>
      </c>
      <c r="G30" s="364">
        <v>1336</v>
      </c>
      <c r="H30" s="364">
        <v>853</v>
      </c>
      <c r="I30" s="364">
        <v>536</v>
      </c>
      <c r="J30" s="364">
        <v>425</v>
      </c>
      <c r="K30" s="364">
        <v>254</v>
      </c>
      <c r="L30" s="364">
        <v>155</v>
      </c>
      <c r="M30" s="364">
        <v>94</v>
      </c>
      <c r="N30" s="364">
        <v>36</v>
      </c>
      <c r="O30" s="364">
        <v>1</v>
      </c>
      <c r="P30" s="364"/>
      <c r="Q30" s="364"/>
      <c r="R30" s="364"/>
      <c r="S30" s="364"/>
      <c r="T30" s="370"/>
      <c r="U30" s="370"/>
      <c r="V30" s="370"/>
    </row>
    <row r="31" spans="1:22" s="365" customFormat="1" ht="24.9" customHeight="1" x14ac:dyDescent="0.2">
      <c r="A31" s="361">
        <v>2018</v>
      </c>
      <c r="B31" s="218">
        <v>3</v>
      </c>
      <c r="C31" s="374" t="s">
        <v>100</v>
      </c>
      <c r="D31" s="220" t="s">
        <v>46</v>
      </c>
      <c r="E31" s="364">
        <v>1</v>
      </c>
      <c r="F31" s="364">
        <v>38</v>
      </c>
      <c r="G31" s="364">
        <v>254</v>
      </c>
      <c r="H31" s="364">
        <v>434</v>
      </c>
      <c r="I31" s="364">
        <v>424</v>
      </c>
      <c r="J31" s="364">
        <v>311</v>
      </c>
      <c r="K31" s="364">
        <v>256</v>
      </c>
      <c r="L31" s="364">
        <v>168</v>
      </c>
      <c r="M31" s="364">
        <v>103</v>
      </c>
      <c r="N31" s="364">
        <v>50</v>
      </c>
      <c r="O31" s="364">
        <v>3</v>
      </c>
      <c r="P31" s="364"/>
      <c r="Q31" s="364"/>
      <c r="R31" s="364"/>
      <c r="S31" s="364"/>
      <c r="T31" s="370"/>
      <c r="U31" s="370"/>
      <c r="V31" s="370"/>
    </row>
    <row r="32" spans="1:22" s="365" customFormat="1" ht="24.9" customHeight="1" x14ac:dyDescent="0.2">
      <c r="A32" s="361">
        <v>2018</v>
      </c>
      <c r="B32" s="218">
        <v>3</v>
      </c>
      <c r="C32" s="374" t="s">
        <v>100</v>
      </c>
      <c r="D32" s="220" t="s">
        <v>192</v>
      </c>
      <c r="E32" s="364">
        <v>2</v>
      </c>
      <c r="F32" s="364">
        <v>43</v>
      </c>
      <c r="G32" s="364">
        <v>349</v>
      </c>
      <c r="H32" s="364">
        <v>823</v>
      </c>
      <c r="I32" s="364">
        <v>947</v>
      </c>
      <c r="J32" s="364">
        <v>811</v>
      </c>
      <c r="K32" s="364">
        <v>667</v>
      </c>
      <c r="L32" s="364">
        <v>523</v>
      </c>
      <c r="M32" s="364">
        <v>327</v>
      </c>
      <c r="N32" s="364">
        <v>125</v>
      </c>
      <c r="O32" s="364">
        <v>6</v>
      </c>
      <c r="P32" s="364">
        <v>1</v>
      </c>
      <c r="Q32" s="364"/>
      <c r="R32" s="364"/>
      <c r="S32" s="364"/>
      <c r="T32" s="370"/>
      <c r="U32" s="370"/>
      <c r="V32" s="370"/>
    </row>
    <row r="33" spans="1:22" s="365" customFormat="1" ht="24.9" customHeight="1" x14ac:dyDescent="0.2">
      <c r="A33" s="361">
        <v>2018</v>
      </c>
      <c r="B33" s="218">
        <v>3</v>
      </c>
      <c r="C33" s="374" t="s">
        <v>193</v>
      </c>
      <c r="D33" s="220" t="s">
        <v>46</v>
      </c>
      <c r="E33" s="364"/>
      <c r="F33" s="364">
        <v>2</v>
      </c>
      <c r="G33" s="364">
        <v>10</v>
      </c>
      <c r="H33" s="364">
        <v>20</v>
      </c>
      <c r="I33" s="364">
        <v>38</v>
      </c>
      <c r="J33" s="364">
        <v>31</v>
      </c>
      <c r="K33" s="364">
        <v>31</v>
      </c>
      <c r="L33" s="364">
        <v>26</v>
      </c>
      <c r="M33" s="364">
        <v>5</v>
      </c>
      <c r="N33" s="364">
        <v>4</v>
      </c>
      <c r="O33" s="364"/>
      <c r="P33" s="364"/>
      <c r="Q33" s="364"/>
      <c r="R33" s="364"/>
      <c r="S33" s="364"/>
      <c r="T33" s="370"/>
      <c r="U33" s="370"/>
      <c r="V33" s="370"/>
    </row>
    <row r="34" spans="1:22" s="365" customFormat="1" ht="24.9" customHeight="1" x14ac:dyDescent="0.2">
      <c r="A34" s="361">
        <v>2018</v>
      </c>
      <c r="B34" s="218">
        <v>3</v>
      </c>
      <c r="C34" s="374" t="s">
        <v>193</v>
      </c>
      <c r="D34" s="220" t="s">
        <v>45</v>
      </c>
      <c r="E34" s="370"/>
      <c r="F34" s="370"/>
      <c r="G34" s="364">
        <v>9</v>
      </c>
      <c r="H34" s="364">
        <v>31</v>
      </c>
      <c r="I34" s="364">
        <v>36</v>
      </c>
      <c r="J34" s="364">
        <v>30</v>
      </c>
      <c r="K34" s="364">
        <v>23</v>
      </c>
      <c r="L34" s="364">
        <v>16</v>
      </c>
      <c r="M34" s="364">
        <v>10</v>
      </c>
      <c r="N34" s="364">
        <v>7</v>
      </c>
      <c r="O34" s="364">
        <v>1</v>
      </c>
      <c r="P34" s="370"/>
      <c r="Q34" s="370"/>
      <c r="R34" s="370"/>
      <c r="S34" s="370"/>
      <c r="T34" s="370"/>
      <c r="U34" s="370"/>
      <c r="V34" s="370"/>
    </row>
    <row r="35" spans="1:22" s="365" customFormat="1" ht="24.9" customHeight="1" x14ac:dyDescent="0.2">
      <c r="A35" s="361">
        <v>2018</v>
      </c>
      <c r="B35" s="218">
        <v>3</v>
      </c>
      <c r="C35" s="374" t="s">
        <v>24</v>
      </c>
      <c r="D35" s="220" t="s">
        <v>46</v>
      </c>
      <c r="E35" s="370"/>
      <c r="F35" s="370"/>
      <c r="G35" s="364">
        <v>7</v>
      </c>
      <c r="H35" s="364">
        <v>14</v>
      </c>
      <c r="I35" s="364">
        <v>26</v>
      </c>
      <c r="J35" s="364">
        <v>52</v>
      </c>
      <c r="K35" s="364">
        <v>84</v>
      </c>
      <c r="L35" s="364">
        <v>113</v>
      </c>
      <c r="M35" s="364">
        <v>140</v>
      </c>
      <c r="N35" s="364">
        <v>140</v>
      </c>
      <c r="O35" s="364">
        <v>9</v>
      </c>
      <c r="P35" s="370"/>
      <c r="Q35" s="370"/>
      <c r="R35" s="370"/>
      <c r="S35" s="370"/>
      <c r="T35" s="370"/>
      <c r="U35" s="370"/>
      <c r="V35" s="370"/>
    </row>
    <row r="36" spans="1:22" s="365" customFormat="1" ht="24.9" customHeight="1" x14ac:dyDescent="0.2">
      <c r="A36" s="361">
        <v>2018</v>
      </c>
      <c r="B36" s="218">
        <v>3</v>
      </c>
      <c r="C36" s="374" t="s">
        <v>24</v>
      </c>
      <c r="D36" s="220" t="s">
        <v>192</v>
      </c>
      <c r="E36" s="370"/>
      <c r="F36" s="370"/>
      <c r="G36" s="364">
        <v>30</v>
      </c>
      <c r="H36" s="364">
        <v>55</v>
      </c>
      <c r="I36" s="364">
        <v>87</v>
      </c>
      <c r="J36" s="364">
        <v>192</v>
      </c>
      <c r="K36" s="364">
        <v>327</v>
      </c>
      <c r="L36" s="364">
        <v>495</v>
      </c>
      <c r="M36" s="364">
        <v>580</v>
      </c>
      <c r="N36" s="364">
        <v>646</v>
      </c>
      <c r="O36" s="364">
        <v>106</v>
      </c>
      <c r="P36" s="370"/>
      <c r="Q36" s="370"/>
      <c r="R36" s="370"/>
      <c r="S36" s="370"/>
      <c r="T36" s="370"/>
      <c r="U36" s="370"/>
      <c r="V36" s="370"/>
    </row>
    <row r="37" spans="1:22" s="365" customFormat="1" ht="24.9" customHeight="1" x14ac:dyDescent="0.25">
      <c r="A37" s="361">
        <v>2018</v>
      </c>
      <c r="B37" s="218">
        <v>3</v>
      </c>
      <c r="C37" s="375" t="s">
        <v>106</v>
      </c>
      <c r="D37" s="220" t="s">
        <v>46</v>
      </c>
      <c r="E37" s="364">
        <v>20</v>
      </c>
      <c r="F37" s="364">
        <v>210</v>
      </c>
      <c r="G37" s="364">
        <v>193</v>
      </c>
      <c r="H37" s="364">
        <v>247</v>
      </c>
      <c r="I37" s="364">
        <v>249</v>
      </c>
      <c r="J37" s="364">
        <v>263</v>
      </c>
      <c r="K37" s="364">
        <v>283</v>
      </c>
      <c r="L37" s="364">
        <v>305</v>
      </c>
      <c r="M37" s="364">
        <v>271</v>
      </c>
      <c r="N37" s="364">
        <v>116</v>
      </c>
      <c r="O37" s="364">
        <v>3</v>
      </c>
      <c r="P37" s="364"/>
      <c r="Q37" s="370"/>
      <c r="R37" s="370"/>
      <c r="S37" s="370"/>
      <c r="T37" s="370"/>
      <c r="U37" s="370"/>
      <c r="V37" s="370"/>
    </row>
    <row r="38" spans="1:22" s="365" customFormat="1" ht="24.9" customHeight="1" x14ac:dyDescent="0.25">
      <c r="A38" s="361">
        <v>2018</v>
      </c>
      <c r="B38" s="218">
        <v>3</v>
      </c>
      <c r="C38" s="375" t="s">
        <v>106</v>
      </c>
      <c r="D38" s="220" t="s">
        <v>45</v>
      </c>
      <c r="E38" s="364">
        <v>12</v>
      </c>
      <c r="F38" s="364">
        <v>337</v>
      </c>
      <c r="G38" s="364">
        <v>376</v>
      </c>
      <c r="H38" s="364">
        <v>453</v>
      </c>
      <c r="I38" s="364">
        <v>418</v>
      </c>
      <c r="J38" s="364">
        <v>532</v>
      </c>
      <c r="K38" s="364">
        <v>528</v>
      </c>
      <c r="L38" s="364">
        <v>675</v>
      </c>
      <c r="M38" s="364">
        <v>571</v>
      </c>
      <c r="N38" s="364">
        <v>296</v>
      </c>
      <c r="O38" s="364">
        <v>8</v>
      </c>
      <c r="P38" s="371"/>
      <c r="Q38" s="371"/>
      <c r="R38" s="371"/>
      <c r="S38" s="370"/>
      <c r="T38" s="370"/>
      <c r="U38" s="370"/>
      <c r="V38" s="370"/>
    </row>
    <row r="39" spans="1:22" s="365" customFormat="1" ht="24.9" customHeight="1" x14ac:dyDescent="0.2">
      <c r="A39" s="361">
        <v>2018</v>
      </c>
      <c r="B39" s="218">
        <v>3</v>
      </c>
      <c r="C39" s="376" t="s">
        <v>194</v>
      </c>
      <c r="D39" s="220" t="s">
        <v>46</v>
      </c>
      <c r="E39" s="370"/>
      <c r="F39" s="370"/>
      <c r="G39" s="370"/>
      <c r="H39" s="370"/>
      <c r="I39" s="370"/>
      <c r="J39" s="370"/>
      <c r="K39" s="370"/>
      <c r="L39" s="370"/>
      <c r="M39" s="370"/>
      <c r="N39" s="370"/>
      <c r="O39" s="370"/>
      <c r="P39" s="370"/>
      <c r="Q39" s="370"/>
      <c r="R39" s="370"/>
      <c r="S39" s="370"/>
      <c r="T39" s="370"/>
      <c r="U39" s="370"/>
      <c r="V39" s="370"/>
    </row>
    <row r="40" spans="1:22" s="365" customFormat="1" ht="24.9" customHeight="1" x14ac:dyDescent="0.2">
      <c r="A40" s="361">
        <v>2018</v>
      </c>
      <c r="B40" s="218">
        <v>3</v>
      </c>
      <c r="C40" s="376" t="s">
        <v>194</v>
      </c>
      <c r="D40" s="220" t="s">
        <v>192</v>
      </c>
      <c r="E40" s="364"/>
      <c r="F40" s="364"/>
      <c r="G40" s="364"/>
      <c r="H40" s="364"/>
      <c r="I40" s="364"/>
      <c r="J40" s="364"/>
      <c r="K40" s="364"/>
      <c r="L40" s="364"/>
      <c r="M40" s="364"/>
      <c r="N40" s="364"/>
      <c r="O40" s="364"/>
      <c r="P40" s="364"/>
      <c r="Q40" s="364"/>
      <c r="R40" s="364"/>
      <c r="S40" s="364"/>
      <c r="T40" s="364"/>
      <c r="U40" s="364"/>
      <c r="V40" s="364"/>
    </row>
    <row r="41" spans="1:22" s="365" customFormat="1" ht="24.9" customHeight="1" x14ac:dyDescent="0.2">
      <c r="A41" s="361">
        <v>2018</v>
      </c>
      <c r="B41" s="218">
        <v>3</v>
      </c>
      <c r="C41" s="377" t="s">
        <v>195</v>
      </c>
      <c r="D41" s="220" t="s">
        <v>46</v>
      </c>
      <c r="E41" s="364"/>
      <c r="F41" s="364"/>
      <c r="G41" s="364"/>
      <c r="H41" s="364"/>
      <c r="I41" s="364"/>
      <c r="J41" s="364"/>
      <c r="K41" s="364"/>
      <c r="L41" s="364"/>
      <c r="M41" s="364"/>
      <c r="N41" s="364">
        <v>1</v>
      </c>
      <c r="O41" s="364"/>
      <c r="P41" s="364"/>
      <c r="Q41" s="364"/>
      <c r="R41" s="364"/>
      <c r="S41" s="364"/>
      <c r="T41" s="364"/>
      <c r="U41" s="364"/>
      <c r="V41" s="364"/>
    </row>
    <row r="42" spans="1:22" s="365" customFormat="1" ht="24.9" customHeight="1" x14ac:dyDescent="0.2">
      <c r="A42" s="361">
        <v>2018</v>
      </c>
      <c r="B42" s="218">
        <v>3</v>
      </c>
      <c r="C42" s="377" t="s">
        <v>195</v>
      </c>
      <c r="D42" s="220" t="s">
        <v>45</v>
      </c>
      <c r="E42" s="364"/>
      <c r="F42" s="364"/>
      <c r="G42" s="364">
        <v>1</v>
      </c>
      <c r="H42" s="364"/>
      <c r="I42" s="364"/>
      <c r="J42" s="364"/>
      <c r="K42" s="364"/>
      <c r="L42" s="364"/>
      <c r="M42" s="364">
        <v>1</v>
      </c>
      <c r="N42" s="364">
        <v>1</v>
      </c>
      <c r="O42" s="364"/>
      <c r="P42" s="364"/>
      <c r="Q42" s="364"/>
      <c r="R42" s="364"/>
      <c r="S42" s="364"/>
      <c r="T42" s="364"/>
      <c r="U42" s="364"/>
      <c r="V42" s="364"/>
    </row>
    <row r="43" spans="1:22" s="365" customFormat="1" ht="24.9" customHeight="1" x14ac:dyDescent="0.2">
      <c r="A43" s="361">
        <v>2018</v>
      </c>
      <c r="B43" s="218">
        <v>3</v>
      </c>
      <c r="C43" s="374" t="s">
        <v>23</v>
      </c>
      <c r="D43" s="220" t="s">
        <v>196</v>
      </c>
      <c r="E43" s="364">
        <v>34</v>
      </c>
      <c r="F43" s="364">
        <v>612</v>
      </c>
      <c r="G43" s="364">
        <v>1360</v>
      </c>
      <c r="H43" s="364">
        <v>1431</v>
      </c>
      <c r="I43" s="364">
        <v>1839</v>
      </c>
      <c r="J43" s="364">
        <v>2072</v>
      </c>
      <c r="K43" s="364">
        <v>2354</v>
      </c>
      <c r="L43" s="364">
        <v>2463</v>
      </c>
      <c r="M43" s="364">
        <v>4119</v>
      </c>
      <c r="N43" s="364">
        <v>4060</v>
      </c>
      <c r="O43" s="364">
        <v>584</v>
      </c>
      <c r="P43" s="364"/>
      <c r="Q43" s="364"/>
      <c r="R43" s="364"/>
      <c r="S43" s="364"/>
      <c r="T43" s="364"/>
      <c r="U43" s="364"/>
      <c r="V43" s="364"/>
    </row>
    <row r="44" spans="1:22" s="365" customFormat="1" ht="24.9" customHeight="1" x14ac:dyDescent="0.2">
      <c r="A44" s="361">
        <v>2018</v>
      </c>
      <c r="B44" s="218">
        <v>3</v>
      </c>
      <c r="C44" s="374" t="s">
        <v>23</v>
      </c>
      <c r="D44" s="220" t="s">
        <v>45</v>
      </c>
      <c r="E44" s="364">
        <v>55</v>
      </c>
      <c r="F44" s="364">
        <v>441</v>
      </c>
      <c r="G44" s="364">
        <v>588</v>
      </c>
      <c r="H44" s="364">
        <v>614</v>
      </c>
      <c r="I44" s="364">
        <v>835</v>
      </c>
      <c r="J44" s="364">
        <v>1040</v>
      </c>
      <c r="K44" s="364">
        <v>1337</v>
      </c>
      <c r="L44" s="364">
        <v>1499</v>
      </c>
      <c r="M44" s="364">
        <v>2715</v>
      </c>
      <c r="N44" s="364">
        <v>2922</v>
      </c>
      <c r="O44" s="364">
        <v>445</v>
      </c>
      <c r="P44" s="364"/>
      <c r="Q44" s="364"/>
      <c r="R44" s="364"/>
      <c r="S44" s="364"/>
      <c r="T44" s="364"/>
      <c r="U44" s="364"/>
      <c r="V44" s="364"/>
    </row>
    <row r="45" spans="1:22" s="365" customFormat="1" ht="24.9" customHeight="1" x14ac:dyDescent="0.2">
      <c r="A45" s="361">
        <v>2018</v>
      </c>
      <c r="B45" s="218">
        <v>3</v>
      </c>
      <c r="C45" s="376" t="s">
        <v>101</v>
      </c>
      <c r="D45" s="220" t="s">
        <v>196</v>
      </c>
      <c r="E45" s="370"/>
      <c r="F45" s="370"/>
      <c r="G45" s="370"/>
      <c r="H45" s="370"/>
      <c r="I45" s="370"/>
      <c r="J45" s="370"/>
      <c r="K45" s="370"/>
      <c r="L45" s="370"/>
      <c r="M45" s="370"/>
      <c r="N45" s="370"/>
      <c r="O45" s="370"/>
      <c r="P45" s="370"/>
      <c r="Q45" s="370"/>
      <c r="R45" s="370"/>
      <c r="S45" s="370"/>
      <c r="T45" s="370"/>
      <c r="U45" s="370"/>
      <c r="V45" s="370"/>
    </row>
    <row r="46" spans="1:22" s="365" customFormat="1" ht="24.9" customHeight="1" x14ac:dyDescent="0.2">
      <c r="A46" s="361">
        <v>2018</v>
      </c>
      <c r="B46" s="218">
        <v>3</v>
      </c>
      <c r="C46" s="376" t="s">
        <v>101</v>
      </c>
      <c r="D46" s="220" t="s">
        <v>45</v>
      </c>
      <c r="E46" s="370"/>
      <c r="F46" s="370"/>
      <c r="G46" s="370"/>
      <c r="H46" s="370"/>
      <c r="I46" s="370"/>
      <c r="J46" s="370"/>
      <c r="K46" s="370"/>
      <c r="L46" s="370"/>
      <c r="M46" s="370"/>
      <c r="N46" s="370"/>
      <c r="O46" s="370"/>
      <c r="P46" s="370"/>
      <c r="Q46" s="370"/>
      <c r="R46" s="370"/>
      <c r="S46" s="370"/>
      <c r="T46" s="370"/>
      <c r="U46" s="370"/>
      <c r="V46" s="370"/>
    </row>
    <row r="47" spans="1:22" s="365" customFormat="1" ht="24.9" customHeight="1" x14ac:dyDescent="0.2">
      <c r="A47" s="361">
        <v>2018</v>
      </c>
      <c r="B47" s="218">
        <v>3</v>
      </c>
      <c r="C47" s="376" t="s">
        <v>103</v>
      </c>
      <c r="D47" s="220" t="s">
        <v>196</v>
      </c>
      <c r="E47" s="370"/>
      <c r="F47" s="370"/>
      <c r="G47" s="370"/>
      <c r="H47" s="370"/>
      <c r="I47" s="370"/>
      <c r="J47" s="370"/>
      <c r="K47" s="370"/>
      <c r="L47" s="370"/>
      <c r="M47" s="370"/>
      <c r="N47" s="370"/>
      <c r="O47" s="370"/>
      <c r="P47" s="370"/>
      <c r="Q47" s="370"/>
      <c r="R47" s="370"/>
      <c r="S47" s="370"/>
      <c r="T47" s="370"/>
      <c r="U47" s="370"/>
      <c r="V47" s="370"/>
    </row>
    <row r="48" spans="1:22" s="365" customFormat="1" ht="24.9" customHeight="1" x14ac:dyDescent="0.2">
      <c r="A48" s="361">
        <v>2018</v>
      </c>
      <c r="B48" s="218">
        <v>3</v>
      </c>
      <c r="C48" s="376" t="s">
        <v>103</v>
      </c>
      <c r="D48" s="220" t="s">
        <v>45</v>
      </c>
      <c r="E48" s="370"/>
      <c r="F48" s="370"/>
      <c r="G48" s="370"/>
      <c r="H48" s="370"/>
      <c r="I48" s="370"/>
      <c r="J48" s="370"/>
      <c r="K48" s="370"/>
      <c r="L48" s="370"/>
      <c r="M48" s="370"/>
      <c r="N48" s="370"/>
      <c r="O48" s="370"/>
      <c r="P48" s="370"/>
      <c r="Q48" s="370"/>
      <c r="R48" s="370"/>
      <c r="S48" s="370"/>
      <c r="T48" s="370"/>
      <c r="U48" s="370"/>
      <c r="V48" s="370"/>
    </row>
    <row r="49" spans="1:22" s="365" customFormat="1" ht="24.9" customHeight="1" x14ac:dyDescent="0.2">
      <c r="A49" s="361">
        <v>2018</v>
      </c>
      <c r="B49" s="218">
        <v>3</v>
      </c>
      <c r="C49" s="374" t="s">
        <v>108</v>
      </c>
      <c r="D49" s="220" t="s">
        <v>196</v>
      </c>
      <c r="E49" s="370"/>
      <c r="F49" s="370"/>
      <c r="G49" s="364">
        <v>7</v>
      </c>
      <c r="H49" s="364">
        <v>34</v>
      </c>
      <c r="I49" s="364">
        <v>114</v>
      </c>
      <c r="J49" s="364">
        <v>229</v>
      </c>
      <c r="K49" s="364">
        <v>288</v>
      </c>
      <c r="L49" s="364">
        <v>306</v>
      </c>
      <c r="M49" s="364">
        <v>253</v>
      </c>
      <c r="N49" s="364">
        <v>177</v>
      </c>
      <c r="O49" s="364">
        <v>53</v>
      </c>
      <c r="P49" s="370"/>
      <c r="Q49" s="370"/>
      <c r="R49" s="370"/>
      <c r="S49" s="370"/>
      <c r="T49" s="370"/>
      <c r="U49" s="370"/>
      <c r="V49" s="370"/>
    </row>
    <row r="50" spans="1:22" s="365" customFormat="1" ht="24.9" customHeight="1" x14ac:dyDescent="0.2">
      <c r="A50" s="361">
        <v>2018</v>
      </c>
      <c r="B50" s="218">
        <v>3</v>
      </c>
      <c r="C50" s="374" t="s">
        <v>108</v>
      </c>
      <c r="D50" s="220" t="s">
        <v>45</v>
      </c>
      <c r="E50" s="364"/>
      <c r="F50" s="364"/>
      <c r="G50" s="364">
        <v>5</v>
      </c>
      <c r="H50" s="364">
        <v>20</v>
      </c>
      <c r="I50" s="364">
        <v>84</v>
      </c>
      <c r="J50" s="364">
        <v>127</v>
      </c>
      <c r="K50" s="364">
        <v>162</v>
      </c>
      <c r="L50" s="364">
        <v>187</v>
      </c>
      <c r="M50" s="364">
        <v>160</v>
      </c>
      <c r="N50" s="364">
        <v>167</v>
      </c>
      <c r="O50" s="364">
        <v>51</v>
      </c>
      <c r="P50" s="364"/>
      <c r="Q50" s="364"/>
      <c r="R50" s="364"/>
      <c r="S50" s="364"/>
      <c r="T50" s="364"/>
      <c r="U50" s="364"/>
      <c r="V50" s="370"/>
    </row>
    <row r="51" spans="1:22" s="365" customFormat="1" ht="24.9" customHeight="1" x14ac:dyDescent="0.2">
      <c r="A51" s="361">
        <v>2018</v>
      </c>
      <c r="B51" s="234">
        <v>4</v>
      </c>
      <c r="C51" s="378" t="s">
        <v>112</v>
      </c>
      <c r="D51" s="220" t="s">
        <v>46</v>
      </c>
      <c r="E51" s="364">
        <v>48</v>
      </c>
      <c r="F51" s="364">
        <v>631</v>
      </c>
      <c r="G51" s="364">
        <v>2132</v>
      </c>
      <c r="H51" s="364">
        <v>4497</v>
      </c>
      <c r="I51" s="364">
        <v>7224</v>
      </c>
      <c r="J51" s="364">
        <v>7921</v>
      </c>
      <c r="K51" s="364">
        <v>8750</v>
      </c>
      <c r="L51" s="364">
        <v>7726</v>
      </c>
      <c r="M51" s="364">
        <v>6179</v>
      </c>
      <c r="N51" s="364">
        <v>4929</v>
      </c>
      <c r="O51" s="364">
        <v>931</v>
      </c>
      <c r="P51" s="364">
        <v>3361</v>
      </c>
      <c r="Q51" s="364">
        <v>3484</v>
      </c>
      <c r="R51" s="364">
        <v>2041</v>
      </c>
      <c r="S51" s="364">
        <v>957</v>
      </c>
      <c r="T51" s="364">
        <v>258</v>
      </c>
      <c r="U51" s="364">
        <v>33</v>
      </c>
      <c r="V51" s="364">
        <v>5</v>
      </c>
    </row>
    <row r="52" spans="1:22" s="365" customFormat="1" ht="24.9" customHeight="1" x14ac:dyDescent="0.2">
      <c r="A52" s="361">
        <v>2018</v>
      </c>
      <c r="B52" s="234">
        <v>4</v>
      </c>
      <c r="C52" s="378" t="s">
        <v>112</v>
      </c>
      <c r="D52" s="220" t="s">
        <v>45</v>
      </c>
      <c r="E52" s="364">
        <v>24</v>
      </c>
      <c r="F52" s="364">
        <v>193</v>
      </c>
      <c r="G52" s="364">
        <v>377</v>
      </c>
      <c r="H52" s="364">
        <v>688</v>
      </c>
      <c r="I52" s="364">
        <v>1093</v>
      </c>
      <c r="J52" s="364">
        <v>1720</v>
      </c>
      <c r="K52" s="364">
        <v>2424</v>
      </c>
      <c r="L52" s="364">
        <v>2710</v>
      </c>
      <c r="M52" s="364">
        <v>2394</v>
      </c>
      <c r="N52" s="364">
        <v>2080</v>
      </c>
      <c r="O52" s="364">
        <v>375</v>
      </c>
      <c r="P52" s="364">
        <v>1431</v>
      </c>
      <c r="Q52" s="364">
        <v>1580</v>
      </c>
      <c r="R52" s="364">
        <v>986</v>
      </c>
      <c r="S52" s="364">
        <v>541</v>
      </c>
      <c r="T52" s="364">
        <v>158</v>
      </c>
      <c r="U52" s="364">
        <v>33</v>
      </c>
      <c r="V52" s="370"/>
    </row>
    <row r="53" spans="1:22" s="365" customFormat="1" ht="24.9" customHeight="1" x14ac:dyDescent="0.2">
      <c r="A53" s="361">
        <v>2018</v>
      </c>
      <c r="B53" s="234">
        <v>4</v>
      </c>
      <c r="C53" s="378" t="s">
        <v>28</v>
      </c>
      <c r="D53" s="220" t="s">
        <v>46</v>
      </c>
      <c r="E53" s="364">
        <v>2814</v>
      </c>
      <c r="F53" s="364">
        <v>4131</v>
      </c>
      <c r="G53" s="364">
        <v>4218</v>
      </c>
      <c r="H53" s="364">
        <v>4625</v>
      </c>
      <c r="I53" s="364">
        <v>5672</v>
      </c>
      <c r="J53" s="364">
        <v>6206</v>
      </c>
      <c r="K53" s="364">
        <v>7165</v>
      </c>
      <c r="L53" s="364">
        <v>8020</v>
      </c>
      <c r="M53" s="364">
        <v>8273</v>
      </c>
      <c r="N53" s="364">
        <v>7962</v>
      </c>
      <c r="O53" s="364">
        <v>1419</v>
      </c>
      <c r="P53" s="364">
        <v>43</v>
      </c>
      <c r="Q53" s="370"/>
      <c r="R53" s="370"/>
      <c r="S53" s="370"/>
      <c r="T53" s="370"/>
      <c r="U53" s="370"/>
      <c r="V53" s="370"/>
    </row>
    <row r="54" spans="1:22" s="365" customFormat="1" ht="24.9" customHeight="1" x14ac:dyDescent="0.2">
      <c r="A54" s="361">
        <v>2018</v>
      </c>
      <c r="B54" s="234">
        <v>4</v>
      </c>
      <c r="C54" s="378" t="s">
        <v>28</v>
      </c>
      <c r="D54" s="220" t="s">
        <v>45</v>
      </c>
      <c r="E54" s="364">
        <v>4886</v>
      </c>
      <c r="F54" s="364">
        <v>6095</v>
      </c>
      <c r="G54" s="364">
        <v>5805</v>
      </c>
      <c r="H54" s="364">
        <v>5940</v>
      </c>
      <c r="I54" s="364">
        <v>7252</v>
      </c>
      <c r="J54" s="364">
        <v>7859</v>
      </c>
      <c r="K54" s="364">
        <v>9154</v>
      </c>
      <c r="L54" s="364">
        <v>9942</v>
      </c>
      <c r="M54" s="364">
        <v>10499</v>
      </c>
      <c r="N54" s="364">
        <v>10778</v>
      </c>
      <c r="O54" s="364">
        <v>2004</v>
      </c>
      <c r="P54" s="364">
        <v>73</v>
      </c>
      <c r="Q54" s="370"/>
      <c r="R54" s="370"/>
      <c r="S54" s="370"/>
      <c r="T54" s="370"/>
      <c r="U54" s="370"/>
      <c r="V54" s="370"/>
    </row>
    <row r="55" spans="1:22" s="365" customFormat="1" ht="24.9" customHeight="1" x14ac:dyDescent="0.2">
      <c r="A55" s="361">
        <v>2018</v>
      </c>
      <c r="B55" s="234">
        <v>4</v>
      </c>
      <c r="C55" s="378" t="s">
        <v>29</v>
      </c>
      <c r="D55" s="220" t="s">
        <v>46</v>
      </c>
      <c r="E55" s="364"/>
      <c r="F55" s="364">
        <v>282</v>
      </c>
      <c r="G55" s="364">
        <v>1308</v>
      </c>
      <c r="H55" s="364">
        <v>3119</v>
      </c>
      <c r="I55" s="364">
        <v>4683</v>
      </c>
      <c r="J55" s="364">
        <v>4508</v>
      </c>
      <c r="K55" s="364">
        <v>4758</v>
      </c>
      <c r="L55" s="364">
        <v>5164</v>
      </c>
      <c r="M55" s="364">
        <v>5231</v>
      </c>
      <c r="N55" s="364">
        <v>5131</v>
      </c>
      <c r="O55" s="364">
        <v>2020</v>
      </c>
      <c r="P55" s="364"/>
      <c r="Q55" s="364"/>
      <c r="R55" s="364"/>
      <c r="S55" s="364"/>
      <c r="T55" s="364"/>
      <c r="U55" s="364"/>
      <c r="V55" s="370"/>
    </row>
    <row r="56" spans="1:22" s="365" customFormat="1" ht="24.9" customHeight="1" x14ac:dyDescent="0.2">
      <c r="A56" s="361">
        <v>2018</v>
      </c>
      <c r="B56" s="234">
        <v>4</v>
      </c>
      <c r="C56" s="378" t="s">
        <v>29</v>
      </c>
      <c r="D56" s="220" t="s">
        <v>45</v>
      </c>
      <c r="E56" s="364"/>
      <c r="F56" s="364">
        <v>260</v>
      </c>
      <c r="G56" s="364">
        <v>849</v>
      </c>
      <c r="H56" s="364">
        <v>1366</v>
      </c>
      <c r="I56" s="364">
        <v>2196</v>
      </c>
      <c r="J56" s="364">
        <v>2396</v>
      </c>
      <c r="K56" s="364">
        <v>2307</v>
      </c>
      <c r="L56" s="364">
        <v>2552</v>
      </c>
      <c r="M56" s="364">
        <v>2849</v>
      </c>
      <c r="N56" s="364">
        <v>3524</v>
      </c>
      <c r="O56" s="364">
        <v>1492</v>
      </c>
      <c r="P56" s="364"/>
      <c r="Q56" s="364"/>
      <c r="R56" s="364"/>
      <c r="S56" s="364"/>
      <c r="T56" s="370"/>
      <c r="U56" s="370"/>
      <c r="V56" s="370"/>
    </row>
    <row r="57" spans="1:22" s="365" customFormat="1" ht="24.9" customHeight="1" x14ac:dyDescent="0.2">
      <c r="A57" s="361">
        <v>2018</v>
      </c>
      <c r="B57" s="234">
        <v>4</v>
      </c>
      <c r="C57" s="378" t="s">
        <v>116</v>
      </c>
      <c r="D57" s="220" t="s">
        <v>46</v>
      </c>
      <c r="E57" s="364"/>
      <c r="F57" s="364">
        <v>19</v>
      </c>
      <c r="G57" s="364">
        <v>30</v>
      </c>
      <c r="H57" s="364">
        <v>30</v>
      </c>
      <c r="I57" s="364">
        <v>36</v>
      </c>
      <c r="J57" s="364">
        <v>43</v>
      </c>
      <c r="K57" s="364">
        <v>44</v>
      </c>
      <c r="L57" s="364">
        <v>49</v>
      </c>
      <c r="M57" s="364">
        <v>41</v>
      </c>
      <c r="N57" s="364">
        <v>29</v>
      </c>
      <c r="O57" s="364">
        <v>8</v>
      </c>
      <c r="P57" s="364"/>
      <c r="Q57" s="364"/>
      <c r="R57" s="364"/>
      <c r="S57" s="364"/>
      <c r="T57" s="370"/>
      <c r="U57" s="370"/>
      <c r="V57" s="370"/>
    </row>
    <row r="58" spans="1:22" s="365" customFormat="1" ht="24.9" customHeight="1" x14ac:dyDescent="0.2">
      <c r="A58" s="361">
        <v>2018</v>
      </c>
      <c r="B58" s="234">
        <v>4</v>
      </c>
      <c r="C58" s="378" t="s">
        <v>116</v>
      </c>
      <c r="D58" s="220" t="s">
        <v>45</v>
      </c>
      <c r="E58" s="364">
        <v>1</v>
      </c>
      <c r="F58" s="364">
        <v>39</v>
      </c>
      <c r="G58" s="364">
        <v>57</v>
      </c>
      <c r="H58" s="364">
        <v>66</v>
      </c>
      <c r="I58" s="364">
        <v>115</v>
      </c>
      <c r="J58" s="364">
        <v>94</v>
      </c>
      <c r="K58" s="364">
        <v>78</v>
      </c>
      <c r="L58" s="364">
        <v>77</v>
      </c>
      <c r="M58" s="364">
        <v>58</v>
      </c>
      <c r="N58" s="364">
        <v>31</v>
      </c>
      <c r="O58" s="364">
        <v>9</v>
      </c>
      <c r="P58" s="364"/>
      <c r="Q58" s="364"/>
      <c r="R58" s="364"/>
      <c r="S58" s="364"/>
      <c r="T58" s="370"/>
      <c r="U58" s="370"/>
      <c r="V58" s="370"/>
    </row>
    <row r="59" spans="1:22" s="365" customFormat="1" ht="24.9" customHeight="1" x14ac:dyDescent="0.2">
      <c r="A59" s="361">
        <v>2018</v>
      </c>
      <c r="B59" s="234">
        <v>4</v>
      </c>
      <c r="C59" s="379" t="s">
        <v>197</v>
      </c>
      <c r="D59" s="220" t="s">
        <v>46</v>
      </c>
      <c r="E59" s="370"/>
      <c r="F59" s="370"/>
      <c r="G59" s="370"/>
      <c r="H59" s="370"/>
      <c r="I59" s="370"/>
      <c r="J59" s="370"/>
      <c r="K59" s="370"/>
      <c r="L59" s="370"/>
      <c r="M59" s="370"/>
      <c r="N59" s="370"/>
      <c r="O59" s="370"/>
      <c r="P59" s="370"/>
      <c r="Q59" s="370"/>
      <c r="R59" s="370"/>
      <c r="S59" s="370"/>
      <c r="T59" s="370"/>
      <c r="U59" s="370"/>
      <c r="V59" s="370"/>
    </row>
    <row r="60" spans="1:22" s="365" customFormat="1" ht="24.9" customHeight="1" x14ac:dyDescent="0.2">
      <c r="A60" s="361">
        <v>2018</v>
      </c>
      <c r="B60" s="234">
        <v>4</v>
      </c>
      <c r="C60" s="379" t="s">
        <v>197</v>
      </c>
      <c r="D60" s="220" t="s">
        <v>45</v>
      </c>
      <c r="E60" s="370"/>
      <c r="F60" s="370"/>
      <c r="G60" s="370"/>
      <c r="H60" s="370"/>
      <c r="I60" s="370"/>
      <c r="J60" s="370"/>
      <c r="K60" s="370"/>
      <c r="L60" s="370"/>
      <c r="M60" s="370"/>
      <c r="N60" s="370"/>
      <c r="O60" s="370"/>
      <c r="P60" s="370"/>
      <c r="Q60" s="370"/>
      <c r="R60" s="370"/>
      <c r="S60" s="370"/>
      <c r="T60" s="370"/>
      <c r="U60" s="370"/>
      <c r="V60" s="370"/>
    </row>
    <row r="61" spans="1:22" s="365" customFormat="1" ht="24.9" customHeight="1" x14ac:dyDescent="0.2">
      <c r="A61" s="361">
        <v>2018</v>
      </c>
      <c r="B61" s="234">
        <v>4</v>
      </c>
      <c r="C61" s="378" t="s">
        <v>30</v>
      </c>
      <c r="D61" s="220" t="s">
        <v>46</v>
      </c>
      <c r="E61" s="370"/>
      <c r="F61" s="364">
        <v>1</v>
      </c>
      <c r="G61" s="364">
        <v>51</v>
      </c>
      <c r="H61" s="364">
        <v>454</v>
      </c>
      <c r="I61" s="364">
        <v>1437</v>
      </c>
      <c r="J61" s="364">
        <v>2257</v>
      </c>
      <c r="K61" s="364">
        <v>3309</v>
      </c>
      <c r="L61" s="364">
        <v>4805</v>
      </c>
      <c r="M61" s="364">
        <v>7770</v>
      </c>
      <c r="N61" s="364">
        <v>10647</v>
      </c>
      <c r="O61" s="364">
        <v>2507</v>
      </c>
      <c r="P61" s="364">
        <v>37</v>
      </c>
      <c r="Q61" s="364">
        <v>6</v>
      </c>
      <c r="R61" s="370"/>
      <c r="S61" s="370"/>
      <c r="T61" s="370"/>
      <c r="U61" s="370"/>
      <c r="V61" s="370"/>
    </row>
    <row r="62" spans="1:22" s="365" customFormat="1" ht="24.9" customHeight="1" x14ac:dyDescent="0.2">
      <c r="A62" s="361">
        <v>2018</v>
      </c>
      <c r="B62" s="234">
        <v>4</v>
      </c>
      <c r="C62" s="378" t="s">
        <v>30</v>
      </c>
      <c r="D62" s="220" t="s">
        <v>45</v>
      </c>
      <c r="E62" s="370"/>
      <c r="F62" s="364">
        <v>1</v>
      </c>
      <c r="G62" s="364">
        <v>14</v>
      </c>
      <c r="H62" s="364">
        <v>196</v>
      </c>
      <c r="I62" s="364">
        <v>615</v>
      </c>
      <c r="J62" s="364">
        <v>1265</v>
      </c>
      <c r="K62" s="364">
        <v>2036</v>
      </c>
      <c r="L62" s="364">
        <v>3125</v>
      </c>
      <c r="M62" s="364">
        <v>5398</v>
      </c>
      <c r="N62" s="364">
        <v>9314</v>
      </c>
      <c r="O62" s="364">
        <v>2476</v>
      </c>
      <c r="P62" s="364">
        <v>42</v>
      </c>
      <c r="Q62" s="364">
        <v>5</v>
      </c>
      <c r="R62" s="370"/>
      <c r="S62" s="370"/>
      <c r="T62" s="370"/>
      <c r="U62" s="370"/>
      <c r="V62" s="370"/>
    </row>
    <row r="63" spans="1:22" s="365" customFormat="1" ht="24.9" customHeight="1" x14ac:dyDescent="0.2">
      <c r="A63" s="361">
        <v>2018</v>
      </c>
      <c r="B63" s="234">
        <v>4</v>
      </c>
      <c r="C63" s="378" t="s">
        <v>198</v>
      </c>
      <c r="D63" s="220" t="s">
        <v>46</v>
      </c>
      <c r="E63" s="370"/>
      <c r="F63" s="370"/>
      <c r="G63" s="370"/>
      <c r="H63" s="370"/>
      <c r="I63" s="370"/>
      <c r="J63" s="370"/>
      <c r="K63" s="370"/>
      <c r="L63" s="370"/>
      <c r="M63" s="370"/>
      <c r="N63" s="370"/>
      <c r="O63" s="370"/>
      <c r="P63" s="370"/>
      <c r="Q63" s="370"/>
      <c r="R63" s="370"/>
      <c r="S63" s="370"/>
      <c r="T63" s="370"/>
      <c r="U63" s="370"/>
      <c r="V63" s="370"/>
    </row>
    <row r="64" spans="1:22" s="365" customFormat="1" ht="24.9" customHeight="1" x14ac:dyDescent="0.2">
      <c r="A64" s="361">
        <v>2018</v>
      </c>
      <c r="B64" s="234">
        <v>4</v>
      </c>
      <c r="C64" s="378" t="s">
        <v>198</v>
      </c>
      <c r="D64" s="220" t="s">
        <v>45</v>
      </c>
      <c r="E64" s="370"/>
      <c r="F64" s="370"/>
      <c r="G64" s="370"/>
      <c r="H64" s="370"/>
      <c r="I64" s="370"/>
      <c r="J64" s="370"/>
      <c r="K64" s="370"/>
      <c r="L64" s="370"/>
      <c r="M64" s="370"/>
      <c r="N64" s="370"/>
      <c r="O64" s="370"/>
      <c r="P64" s="370"/>
      <c r="Q64" s="370"/>
      <c r="R64" s="370"/>
      <c r="S64" s="370"/>
      <c r="T64" s="370"/>
      <c r="U64" s="370"/>
      <c r="V64" s="370"/>
    </row>
    <row r="65" spans="1:22" s="365" customFormat="1" ht="24.9" customHeight="1" x14ac:dyDescent="0.2">
      <c r="A65" s="361">
        <v>2018</v>
      </c>
      <c r="B65" s="237">
        <v>5</v>
      </c>
      <c r="C65" s="380" t="s">
        <v>199</v>
      </c>
      <c r="D65" s="236" t="s">
        <v>46</v>
      </c>
      <c r="E65" s="371"/>
      <c r="F65" s="364">
        <v>382</v>
      </c>
      <c r="G65" s="364">
        <v>2630</v>
      </c>
      <c r="H65" s="364">
        <v>5231</v>
      </c>
      <c r="I65" s="364">
        <v>7320</v>
      </c>
      <c r="J65" s="364">
        <v>7152</v>
      </c>
      <c r="K65" s="364">
        <v>5595</v>
      </c>
      <c r="L65" s="364">
        <v>3062</v>
      </c>
      <c r="M65" s="364">
        <v>950</v>
      </c>
      <c r="N65" s="364">
        <v>141</v>
      </c>
      <c r="O65" s="364">
        <v>9</v>
      </c>
      <c r="P65" s="364">
        <v>6</v>
      </c>
      <c r="Q65" s="364"/>
      <c r="R65" s="364"/>
      <c r="S65" s="371"/>
      <c r="T65" s="371"/>
      <c r="U65" s="371"/>
      <c r="V65" s="371"/>
    </row>
    <row r="66" spans="1:22" s="365" customFormat="1" ht="24.9" customHeight="1" x14ac:dyDescent="0.2">
      <c r="A66" s="361">
        <v>2018</v>
      </c>
      <c r="B66" s="237">
        <v>5</v>
      </c>
      <c r="C66" s="380" t="s">
        <v>199</v>
      </c>
      <c r="D66" s="220" t="s">
        <v>45</v>
      </c>
      <c r="E66" s="371"/>
      <c r="F66" s="364">
        <v>108</v>
      </c>
      <c r="G66" s="364">
        <v>874</v>
      </c>
      <c r="H66" s="364">
        <v>2816</v>
      </c>
      <c r="I66" s="364">
        <v>5055</v>
      </c>
      <c r="J66" s="364">
        <v>5320</v>
      </c>
      <c r="K66" s="364">
        <v>4054</v>
      </c>
      <c r="L66" s="364">
        <v>2355</v>
      </c>
      <c r="M66" s="364">
        <v>804</v>
      </c>
      <c r="N66" s="364">
        <v>229</v>
      </c>
      <c r="O66" s="364">
        <v>11</v>
      </c>
      <c r="P66" s="364">
        <v>12</v>
      </c>
      <c r="Q66" s="364"/>
      <c r="R66" s="364"/>
      <c r="S66" s="371"/>
      <c r="T66" s="371"/>
      <c r="U66" s="371"/>
      <c r="V66" s="371"/>
    </row>
    <row r="67" spans="1:22" s="365" customFormat="1" ht="24.9" customHeight="1" x14ac:dyDescent="0.2">
      <c r="A67" s="361">
        <v>2018</v>
      </c>
      <c r="B67" s="217">
        <v>6</v>
      </c>
      <c r="C67" s="381" t="s">
        <v>128</v>
      </c>
      <c r="D67" s="236" t="s">
        <v>196</v>
      </c>
      <c r="E67" s="519" t="s">
        <v>291</v>
      </c>
      <c r="F67" s="520"/>
      <c r="G67" s="520"/>
      <c r="H67" s="520"/>
      <c r="I67" s="521"/>
      <c r="J67" s="371"/>
      <c r="K67" s="371"/>
      <c r="L67" s="371"/>
      <c r="M67" s="371"/>
      <c r="N67" s="371"/>
      <c r="O67" s="371"/>
      <c r="P67" s="371"/>
      <c r="Q67" s="370"/>
      <c r="R67" s="370"/>
      <c r="S67" s="370"/>
      <c r="T67" s="370"/>
      <c r="U67" s="370"/>
      <c r="V67" s="370"/>
    </row>
    <row r="68" spans="1:22" s="365" customFormat="1" ht="24.9" customHeight="1" x14ac:dyDescent="0.2">
      <c r="A68" s="361">
        <v>2018</v>
      </c>
      <c r="B68" s="217">
        <v>6</v>
      </c>
      <c r="C68" s="381" t="s">
        <v>128</v>
      </c>
      <c r="D68" s="236" t="s">
        <v>45</v>
      </c>
      <c r="E68" s="370"/>
      <c r="F68" s="370"/>
      <c r="G68" s="370"/>
      <c r="H68" s="370"/>
      <c r="I68" s="370"/>
      <c r="J68" s="370"/>
      <c r="K68" s="370"/>
      <c r="L68" s="370"/>
      <c r="M68" s="370"/>
      <c r="N68" s="370"/>
      <c r="O68" s="370"/>
      <c r="P68" s="370"/>
      <c r="Q68" s="370"/>
      <c r="R68" s="370"/>
      <c r="S68" s="370"/>
      <c r="T68" s="370"/>
      <c r="U68" s="370"/>
      <c r="V68" s="370"/>
    </row>
    <row r="69" spans="1:22" s="365" customFormat="1" ht="24.9" customHeight="1" x14ac:dyDescent="0.2">
      <c r="A69" s="361">
        <v>2018</v>
      </c>
      <c r="B69" s="218">
        <v>6</v>
      </c>
      <c r="C69" s="382" t="s">
        <v>200</v>
      </c>
      <c r="D69" s="220" t="s">
        <v>46</v>
      </c>
      <c r="E69" s="364">
        <v>18</v>
      </c>
      <c r="F69" s="364">
        <v>81</v>
      </c>
      <c r="G69" s="364">
        <v>155</v>
      </c>
      <c r="H69" s="364">
        <v>229</v>
      </c>
      <c r="I69" s="364">
        <v>262</v>
      </c>
      <c r="J69" s="383">
        <v>284</v>
      </c>
      <c r="K69" s="364">
        <v>289</v>
      </c>
      <c r="L69" s="364">
        <v>310</v>
      </c>
      <c r="M69" s="364">
        <v>298</v>
      </c>
      <c r="N69" s="364">
        <v>290</v>
      </c>
      <c r="O69" s="364">
        <v>50</v>
      </c>
      <c r="P69" s="364">
        <v>159</v>
      </c>
      <c r="Q69" s="364">
        <v>266</v>
      </c>
      <c r="R69" s="364">
        <v>244</v>
      </c>
      <c r="S69" s="364">
        <v>245</v>
      </c>
      <c r="T69" s="364">
        <v>113</v>
      </c>
      <c r="U69" s="364">
        <v>34</v>
      </c>
      <c r="V69" s="364">
        <v>5</v>
      </c>
    </row>
    <row r="70" spans="1:22" s="365" customFormat="1" ht="24.9" customHeight="1" x14ac:dyDescent="0.2">
      <c r="A70" s="361">
        <v>2018</v>
      </c>
      <c r="B70" s="218">
        <v>6</v>
      </c>
      <c r="C70" s="382" t="s">
        <v>200</v>
      </c>
      <c r="D70" s="220" t="s">
        <v>45</v>
      </c>
      <c r="E70" s="364">
        <v>13</v>
      </c>
      <c r="F70" s="364">
        <v>46</v>
      </c>
      <c r="G70" s="364">
        <v>67</v>
      </c>
      <c r="H70" s="364">
        <v>147</v>
      </c>
      <c r="I70" s="364">
        <v>260</v>
      </c>
      <c r="J70" s="364">
        <v>327</v>
      </c>
      <c r="K70" s="364">
        <v>368</v>
      </c>
      <c r="L70" s="364">
        <v>393</v>
      </c>
      <c r="M70" s="364">
        <v>359</v>
      </c>
      <c r="N70" s="364">
        <v>324</v>
      </c>
      <c r="O70" s="364">
        <v>56</v>
      </c>
      <c r="P70" s="364">
        <v>171</v>
      </c>
      <c r="Q70" s="364">
        <v>177</v>
      </c>
      <c r="R70" s="364">
        <v>153</v>
      </c>
      <c r="S70" s="364">
        <v>90</v>
      </c>
      <c r="T70" s="364">
        <v>37</v>
      </c>
      <c r="U70" s="364">
        <v>14</v>
      </c>
      <c r="V70" s="364">
        <v>1</v>
      </c>
    </row>
    <row r="71" spans="1:22" s="365" customFormat="1" ht="24.9" customHeight="1" x14ac:dyDescent="0.2">
      <c r="A71" s="361">
        <v>2018</v>
      </c>
      <c r="B71" s="217">
        <v>6</v>
      </c>
      <c r="C71" s="384" t="s">
        <v>131</v>
      </c>
      <c r="D71" s="236" t="s">
        <v>196</v>
      </c>
      <c r="E71" s="364">
        <v>22</v>
      </c>
      <c r="F71" s="364">
        <v>416</v>
      </c>
      <c r="G71" s="364">
        <v>1543</v>
      </c>
      <c r="H71" s="364">
        <v>2167</v>
      </c>
      <c r="I71" s="364">
        <v>1988</v>
      </c>
      <c r="J71" s="364">
        <v>1559</v>
      </c>
      <c r="K71" s="364">
        <v>1203</v>
      </c>
      <c r="L71" s="364">
        <v>867</v>
      </c>
      <c r="M71" s="364">
        <v>696</v>
      </c>
      <c r="N71" s="364">
        <v>464</v>
      </c>
      <c r="O71" s="364">
        <v>67</v>
      </c>
      <c r="P71" s="364">
        <v>210</v>
      </c>
      <c r="Q71" s="364">
        <v>166</v>
      </c>
      <c r="R71" s="364">
        <v>116</v>
      </c>
      <c r="S71" s="364">
        <v>84</v>
      </c>
      <c r="T71" s="364">
        <v>46</v>
      </c>
      <c r="U71" s="364">
        <v>10</v>
      </c>
      <c r="V71" s="364">
        <v>2</v>
      </c>
    </row>
    <row r="72" spans="1:22" s="365" customFormat="1" ht="24.9" customHeight="1" x14ac:dyDescent="0.2">
      <c r="A72" s="361">
        <v>2018</v>
      </c>
      <c r="B72" s="217">
        <v>6</v>
      </c>
      <c r="C72" s="384" t="s">
        <v>131</v>
      </c>
      <c r="D72" s="236" t="s">
        <v>45</v>
      </c>
      <c r="E72" s="364">
        <v>4</v>
      </c>
      <c r="F72" s="364">
        <v>158</v>
      </c>
      <c r="G72" s="364">
        <v>555</v>
      </c>
      <c r="H72" s="364">
        <v>1052</v>
      </c>
      <c r="I72" s="364">
        <v>1512</v>
      </c>
      <c r="J72" s="364">
        <v>1679</v>
      </c>
      <c r="K72" s="364">
        <v>1624</v>
      </c>
      <c r="L72" s="364">
        <v>1392</v>
      </c>
      <c r="M72" s="364">
        <v>1195</v>
      </c>
      <c r="N72" s="364">
        <v>949</v>
      </c>
      <c r="O72" s="364">
        <v>170</v>
      </c>
      <c r="P72" s="364">
        <v>448</v>
      </c>
      <c r="Q72" s="364">
        <v>293</v>
      </c>
      <c r="R72" s="364">
        <v>126</v>
      </c>
      <c r="S72" s="364">
        <v>66</v>
      </c>
      <c r="T72" s="364">
        <v>26</v>
      </c>
      <c r="U72" s="364">
        <v>4</v>
      </c>
      <c r="V72" s="364">
        <v>1</v>
      </c>
    </row>
    <row r="73" spans="1:22" ht="24.9" customHeight="1" x14ac:dyDescent="0.25">
      <c r="A73" s="217">
        <v>2017</v>
      </c>
      <c r="B73" s="218">
        <v>1</v>
      </c>
      <c r="C73" s="219" t="s">
        <v>2</v>
      </c>
      <c r="D73" s="220" t="s">
        <v>46</v>
      </c>
      <c r="E73" s="221"/>
      <c r="F73" s="221"/>
      <c r="G73" s="221"/>
      <c r="H73" s="221"/>
      <c r="I73" s="221"/>
      <c r="J73" s="221"/>
      <c r="K73" s="221"/>
      <c r="L73" s="221"/>
      <c r="M73" s="221"/>
      <c r="N73" s="221"/>
      <c r="O73" s="221">
        <v>1770</v>
      </c>
      <c r="P73" s="221">
        <v>44752</v>
      </c>
      <c r="Q73" s="221">
        <v>43660</v>
      </c>
      <c r="R73" s="221">
        <v>25247</v>
      </c>
      <c r="S73" s="221">
        <v>17327</v>
      </c>
      <c r="T73" s="221">
        <v>9523</v>
      </c>
      <c r="U73" s="221">
        <v>3162</v>
      </c>
      <c r="V73" s="221">
        <v>731</v>
      </c>
    </row>
    <row r="74" spans="1:22" ht="24.9" customHeight="1" x14ac:dyDescent="0.25">
      <c r="A74" s="217">
        <v>2017</v>
      </c>
      <c r="B74" s="218">
        <v>1</v>
      </c>
      <c r="C74" s="219" t="s">
        <v>2</v>
      </c>
      <c r="D74" s="220" t="s">
        <v>45</v>
      </c>
      <c r="E74" s="221"/>
      <c r="F74" s="221"/>
      <c r="G74" s="221"/>
      <c r="H74" s="221"/>
      <c r="I74" s="221"/>
      <c r="J74" s="221"/>
      <c r="K74" s="221"/>
      <c r="L74" s="221"/>
      <c r="M74" s="221"/>
      <c r="N74" s="221"/>
      <c r="O74" s="221">
        <v>2431</v>
      </c>
      <c r="P74" s="221">
        <v>67740</v>
      </c>
      <c r="Q74" s="221">
        <v>74692</v>
      </c>
      <c r="R74" s="221">
        <v>50091</v>
      </c>
      <c r="S74" s="221">
        <v>33604</v>
      </c>
      <c r="T74" s="221">
        <v>15319</v>
      </c>
      <c r="U74" s="221">
        <v>3748</v>
      </c>
      <c r="V74" s="221">
        <v>581</v>
      </c>
    </row>
    <row r="75" spans="1:22" ht="24.9" customHeight="1" x14ac:dyDescent="0.25">
      <c r="A75" s="217">
        <v>2017</v>
      </c>
      <c r="B75" s="218">
        <v>1</v>
      </c>
      <c r="C75" s="222" t="s">
        <v>186</v>
      </c>
      <c r="D75" s="221" t="s">
        <v>46</v>
      </c>
      <c r="E75" s="221"/>
      <c r="F75" s="221"/>
      <c r="G75" s="221"/>
      <c r="H75" s="221"/>
      <c r="I75" s="221"/>
      <c r="J75" s="221"/>
      <c r="K75" s="221"/>
      <c r="L75" s="221"/>
      <c r="M75" s="221"/>
      <c r="N75" s="221"/>
      <c r="O75" s="221">
        <v>94</v>
      </c>
      <c r="P75" s="221">
        <v>12282</v>
      </c>
      <c r="Q75" s="221">
        <v>13625</v>
      </c>
      <c r="R75" s="221">
        <v>10836</v>
      </c>
      <c r="S75" s="221">
        <v>9385</v>
      </c>
      <c r="T75" s="221">
        <v>7123</v>
      </c>
      <c r="U75" s="221">
        <v>3715</v>
      </c>
      <c r="V75" s="221">
        <v>1199</v>
      </c>
    </row>
    <row r="76" spans="1:22" s="224" customFormat="1" ht="24.9" customHeight="1" x14ac:dyDescent="0.25">
      <c r="A76" s="217">
        <v>2017</v>
      </c>
      <c r="B76" s="218">
        <v>1</v>
      </c>
      <c r="C76" s="223" t="s">
        <v>186</v>
      </c>
      <c r="D76" s="221" t="s">
        <v>45</v>
      </c>
      <c r="E76" s="221"/>
      <c r="F76" s="221"/>
      <c r="G76" s="221"/>
      <c r="H76" s="221"/>
      <c r="I76" s="221"/>
      <c r="J76" s="221"/>
      <c r="K76" s="221"/>
      <c r="L76" s="221"/>
      <c r="M76" s="221"/>
      <c r="N76" s="221"/>
      <c r="O76" s="221">
        <v>89</v>
      </c>
      <c r="P76" s="221">
        <v>9983</v>
      </c>
      <c r="Q76" s="221">
        <v>9737</v>
      </c>
      <c r="R76" s="221">
        <v>7047</v>
      </c>
      <c r="S76" s="221">
        <v>4802</v>
      </c>
      <c r="T76" s="221">
        <v>3433</v>
      </c>
      <c r="U76" s="221">
        <v>1490</v>
      </c>
      <c r="V76" s="221">
        <v>300</v>
      </c>
    </row>
    <row r="77" spans="1:22" ht="24.9" customHeight="1" x14ac:dyDescent="0.25">
      <c r="A77" s="217">
        <v>2017</v>
      </c>
      <c r="B77" s="218">
        <v>1</v>
      </c>
      <c r="C77" s="219" t="s">
        <v>7</v>
      </c>
      <c r="D77" s="220" t="s">
        <v>46</v>
      </c>
      <c r="E77" s="221"/>
      <c r="F77" s="221"/>
      <c r="G77" s="221"/>
      <c r="H77" s="221"/>
      <c r="I77" s="221"/>
      <c r="J77" s="221"/>
      <c r="K77" s="221"/>
      <c r="L77" s="221"/>
      <c r="M77" s="221"/>
      <c r="N77" s="221"/>
      <c r="O77" s="221"/>
      <c r="P77" s="221">
        <v>5</v>
      </c>
      <c r="Q77" s="221">
        <v>11</v>
      </c>
      <c r="R77" s="221">
        <v>6</v>
      </c>
      <c r="S77" s="221">
        <v>1</v>
      </c>
      <c r="T77" s="221"/>
      <c r="U77" s="221"/>
      <c r="V77" s="221"/>
    </row>
    <row r="78" spans="1:22" ht="24.9" customHeight="1" x14ac:dyDescent="0.25">
      <c r="A78" s="217">
        <v>2017</v>
      </c>
      <c r="B78" s="218">
        <v>1</v>
      </c>
      <c r="C78" s="219" t="s">
        <v>7</v>
      </c>
      <c r="D78" s="220" t="s">
        <v>45</v>
      </c>
      <c r="E78" s="221"/>
      <c r="F78" s="221"/>
      <c r="G78" s="221"/>
      <c r="H78" s="221"/>
      <c r="I78" s="221"/>
      <c r="J78" s="221"/>
      <c r="K78" s="221"/>
      <c r="L78" s="221"/>
      <c r="M78" s="221"/>
      <c r="N78" s="221"/>
      <c r="O78" s="221"/>
      <c r="P78" s="221">
        <v>10</v>
      </c>
      <c r="Q78" s="221">
        <v>11</v>
      </c>
      <c r="R78" s="221">
        <v>7</v>
      </c>
      <c r="S78" s="221">
        <v>4</v>
      </c>
      <c r="T78" s="221"/>
      <c r="U78" s="221"/>
      <c r="V78" s="221"/>
    </row>
    <row r="79" spans="1:22" ht="24.9" customHeight="1" x14ac:dyDescent="0.25">
      <c r="A79" s="217">
        <v>2017</v>
      </c>
      <c r="B79" s="218">
        <v>1</v>
      </c>
      <c r="C79" s="219" t="s">
        <v>187</v>
      </c>
      <c r="D79" s="220" t="s">
        <v>46</v>
      </c>
      <c r="E79" s="221"/>
      <c r="F79" s="221">
        <v>1</v>
      </c>
      <c r="G79" s="221">
        <v>12</v>
      </c>
      <c r="H79" s="221">
        <v>153</v>
      </c>
      <c r="I79" s="221">
        <v>436</v>
      </c>
      <c r="J79" s="221">
        <v>1006</v>
      </c>
      <c r="K79" s="221">
        <v>1782</v>
      </c>
      <c r="L79" s="221">
        <v>3219</v>
      </c>
      <c r="M79" s="221">
        <v>5569</v>
      </c>
      <c r="N79" s="221">
        <v>8268</v>
      </c>
      <c r="O79" s="221">
        <v>2271</v>
      </c>
      <c r="P79" s="221">
        <v>9562</v>
      </c>
      <c r="Q79" s="221">
        <v>14940</v>
      </c>
      <c r="R79" s="221">
        <v>17431</v>
      </c>
      <c r="S79" s="221">
        <v>18036</v>
      </c>
      <c r="T79" s="221">
        <v>12747</v>
      </c>
      <c r="U79" s="221">
        <v>6066</v>
      </c>
      <c r="V79" s="221">
        <v>1664</v>
      </c>
    </row>
    <row r="80" spans="1:22" ht="24.9" customHeight="1" x14ac:dyDescent="0.25">
      <c r="A80" s="217">
        <v>2017</v>
      </c>
      <c r="B80" s="218">
        <v>1</v>
      </c>
      <c r="C80" s="219" t="s">
        <v>187</v>
      </c>
      <c r="D80" s="220" t="s">
        <v>45</v>
      </c>
      <c r="E80" s="221"/>
      <c r="F80" s="221"/>
      <c r="G80" s="221">
        <v>5</v>
      </c>
      <c r="H80" s="221">
        <v>32</v>
      </c>
      <c r="I80" s="221">
        <v>128</v>
      </c>
      <c r="J80" s="221">
        <v>321</v>
      </c>
      <c r="K80" s="221">
        <v>592</v>
      </c>
      <c r="L80" s="221">
        <v>1132</v>
      </c>
      <c r="M80" s="221">
        <v>2017</v>
      </c>
      <c r="N80" s="221">
        <v>3134</v>
      </c>
      <c r="O80" s="221">
        <v>811</v>
      </c>
      <c r="P80" s="221">
        <v>2347</v>
      </c>
      <c r="Q80" s="221">
        <v>2588</v>
      </c>
      <c r="R80" s="221">
        <v>2008</v>
      </c>
      <c r="S80" s="221">
        <v>1500</v>
      </c>
      <c r="T80" s="221">
        <v>923</v>
      </c>
      <c r="U80" s="221">
        <v>333</v>
      </c>
      <c r="V80" s="221">
        <v>57</v>
      </c>
    </row>
    <row r="81" spans="1:23" ht="24.9" customHeight="1" x14ac:dyDescent="0.25">
      <c r="A81" s="217">
        <v>2017</v>
      </c>
      <c r="B81" s="218">
        <v>2</v>
      </c>
      <c r="C81" s="225" t="s">
        <v>85</v>
      </c>
      <c r="D81" s="220" t="s">
        <v>46</v>
      </c>
      <c r="E81" s="211">
        <v>341</v>
      </c>
      <c r="F81" s="211">
        <v>680</v>
      </c>
      <c r="G81" s="211">
        <v>726</v>
      </c>
      <c r="H81" s="211">
        <v>729</v>
      </c>
      <c r="I81" s="226">
        <v>767</v>
      </c>
      <c r="J81" s="226">
        <v>745</v>
      </c>
      <c r="K81" s="226">
        <v>834</v>
      </c>
      <c r="L81" s="226">
        <v>818</v>
      </c>
      <c r="M81" s="226">
        <v>568</v>
      </c>
      <c r="N81" s="226">
        <v>274</v>
      </c>
      <c r="O81" s="226">
        <v>75</v>
      </c>
      <c r="P81" s="226">
        <v>15</v>
      </c>
      <c r="Q81" s="226">
        <v>6</v>
      </c>
      <c r="R81" s="226">
        <v>7</v>
      </c>
      <c r="S81" s="226">
        <v>1</v>
      </c>
      <c r="T81" s="226">
        <v>0</v>
      </c>
      <c r="U81" s="226">
        <v>0</v>
      </c>
      <c r="V81" s="226">
        <v>0</v>
      </c>
    </row>
    <row r="82" spans="1:23" ht="24.9" customHeight="1" x14ac:dyDescent="0.25">
      <c r="A82" s="217">
        <v>2017</v>
      </c>
      <c r="B82" s="218">
        <v>2</v>
      </c>
      <c r="C82" s="225" t="s">
        <v>85</v>
      </c>
      <c r="D82" s="220" t="s">
        <v>45</v>
      </c>
      <c r="E82" s="211">
        <v>315</v>
      </c>
      <c r="F82" s="226">
        <v>804</v>
      </c>
      <c r="G82" s="226">
        <v>1019</v>
      </c>
      <c r="H82" s="226">
        <v>1129</v>
      </c>
      <c r="I82" s="226">
        <v>1015</v>
      </c>
      <c r="J82" s="226">
        <v>1019</v>
      </c>
      <c r="K82" s="226">
        <v>959</v>
      </c>
      <c r="L82" s="226">
        <v>799</v>
      </c>
      <c r="M82" s="226">
        <v>711</v>
      </c>
      <c r="N82" s="226">
        <v>365</v>
      </c>
      <c r="O82" s="226">
        <v>115</v>
      </c>
      <c r="P82" s="226">
        <v>34</v>
      </c>
      <c r="Q82" s="226">
        <v>13</v>
      </c>
      <c r="R82" s="226">
        <v>7</v>
      </c>
      <c r="S82" s="226">
        <v>1</v>
      </c>
      <c r="T82" s="226">
        <v>0</v>
      </c>
      <c r="U82" s="226">
        <v>0</v>
      </c>
      <c r="V82" s="226">
        <v>0</v>
      </c>
    </row>
    <row r="83" spans="1:23" ht="24.9" customHeight="1" x14ac:dyDescent="0.25">
      <c r="A83" s="217">
        <v>2017</v>
      </c>
      <c r="B83" s="218">
        <v>2</v>
      </c>
      <c r="C83" s="225" t="s">
        <v>188</v>
      </c>
      <c r="D83" s="220" t="s">
        <v>46</v>
      </c>
      <c r="E83" s="211">
        <v>51</v>
      </c>
      <c r="F83" s="227">
        <v>144</v>
      </c>
      <c r="G83" s="227">
        <v>203</v>
      </c>
      <c r="H83" s="227">
        <v>267</v>
      </c>
      <c r="I83" s="227">
        <v>163</v>
      </c>
      <c r="J83" s="227">
        <v>108</v>
      </c>
      <c r="K83" s="227">
        <v>54</v>
      </c>
      <c r="L83" s="227">
        <v>23</v>
      </c>
      <c r="M83" s="227">
        <v>23</v>
      </c>
      <c r="N83" s="227">
        <v>11</v>
      </c>
      <c r="O83" s="227">
        <v>1</v>
      </c>
      <c r="P83" s="227">
        <v>5</v>
      </c>
      <c r="Q83" s="227">
        <v>3</v>
      </c>
      <c r="R83" s="227">
        <v>2</v>
      </c>
      <c r="S83" s="227">
        <v>0</v>
      </c>
      <c r="T83" s="227">
        <v>0</v>
      </c>
      <c r="U83" s="227">
        <v>0</v>
      </c>
      <c r="V83" s="227">
        <v>0</v>
      </c>
    </row>
    <row r="84" spans="1:23" ht="24.9" customHeight="1" x14ac:dyDescent="0.25">
      <c r="A84" s="217">
        <v>2017</v>
      </c>
      <c r="B84" s="218">
        <v>2</v>
      </c>
      <c r="C84" s="225" t="s">
        <v>189</v>
      </c>
      <c r="D84" s="220" t="s">
        <v>45</v>
      </c>
      <c r="E84" s="211">
        <v>148</v>
      </c>
      <c r="F84" s="226">
        <v>266</v>
      </c>
      <c r="G84" s="226">
        <v>435</v>
      </c>
      <c r="H84" s="226">
        <v>415</v>
      </c>
      <c r="I84" s="226">
        <v>304</v>
      </c>
      <c r="J84" s="226">
        <v>194</v>
      </c>
      <c r="K84" s="226">
        <v>105</v>
      </c>
      <c r="L84" s="226">
        <v>42</v>
      </c>
      <c r="M84" s="226">
        <v>21</v>
      </c>
      <c r="N84" s="226">
        <v>3</v>
      </c>
      <c r="O84" s="226">
        <v>1</v>
      </c>
      <c r="P84" s="226">
        <v>5</v>
      </c>
      <c r="Q84" s="226">
        <v>4</v>
      </c>
      <c r="R84" s="226">
        <v>1</v>
      </c>
      <c r="S84" s="226">
        <v>0</v>
      </c>
      <c r="T84" s="226">
        <v>0</v>
      </c>
      <c r="U84" s="226">
        <v>0</v>
      </c>
      <c r="V84" s="226">
        <v>0</v>
      </c>
    </row>
    <row r="85" spans="1:23" s="224" customFormat="1" ht="24.9" customHeight="1" x14ac:dyDescent="0.25">
      <c r="A85" s="217">
        <v>2017</v>
      </c>
      <c r="B85" s="218">
        <v>2</v>
      </c>
      <c r="C85" s="225" t="s">
        <v>15</v>
      </c>
      <c r="D85" s="220" t="s">
        <v>46</v>
      </c>
      <c r="E85" s="211"/>
      <c r="F85" s="211">
        <v>5</v>
      </c>
      <c r="G85" s="211">
        <v>10</v>
      </c>
      <c r="H85" s="211">
        <v>15</v>
      </c>
      <c r="I85" s="211">
        <v>37</v>
      </c>
      <c r="J85" s="211">
        <v>60</v>
      </c>
      <c r="K85" s="211">
        <v>80</v>
      </c>
      <c r="L85" s="211">
        <v>117</v>
      </c>
      <c r="M85" s="211">
        <v>143</v>
      </c>
      <c r="N85" s="211">
        <v>118</v>
      </c>
      <c r="O85" s="211">
        <v>23</v>
      </c>
      <c r="P85" s="211">
        <v>1</v>
      </c>
      <c r="Q85" s="211"/>
      <c r="R85" s="211"/>
      <c r="S85" s="211"/>
      <c r="T85" s="211"/>
      <c r="U85" s="211"/>
      <c r="V85" s="211"/>
    </row>
    <row r="86" spans="1:23" ht="24.9" customHeight="1" x14ac:dyDescent="0.25">
      <c r="A86" s="217">
        <v>2017</v>
      </c>
      <c r="B86" s="218">
        <v>2</v>
      </c>
      <c r="C86" s="225" t="s">
        <v>15</v>
      </c>
      <c r="D86" s="220" t="s">
        <v>45</v>
      </c>
      <c r="E86" s="211">
        <v>3</v>
      </c>
      <c r="F86" s="211">
        <v>54</v>
      </c>
      <c r="G86" s="211">
        <v>115</v>
      </c>
      <c r="H86" s="211">
        <v>218</v>
      </c>
      <c r="I86" s="211">
        <v>388</v>
      </c>
      <c r="J86" s="211">
        <v>588</v>
      </c>
      <c r="K86" s="211">
        <v>875</v>
      </c>
      <c r="L86" s="211">
        <v>1199</v>
      </c>
      <c r="M86" s="211">
        <v>1321</v>
      </c>
      <c r="N86" s="211">
        <v>1520</v>
      </c>
      <c r="O86" s="211">
        <v>335</v>
      </c>
      <c r="P86" s="211">
        <v>9</v>
      </c>
      <c r="Q86" s="211"/>
      <c r="R86" s="211"/>
      <c r="S86" s="211"/>
      <c r="T86" s="211"/>
      <c r="U86" s="211"/>
      <c r="V86" s="211"/>
    </row>
    <row r="87" spans="1:23" s="228" customFormat="1" ht="24.9" customHeight="1" x14ac:dyDescent="0.25">
      <c r="A87" s="217">
        <v>2017</v>
      </c>
      <c r="B87" s="218">
        <v>2</v>
      </c>
      <c r="C87" s="225" t="s">
        <v>190</v>
      </c>
      <c r="D87" s="220" t="s">
        <v>46</v>
      </c>
      <c r="E87" s="211"/>
      <c r="F87" s="211"/>
      <c r="G87" s="211"/>
      <c r="H87" s="211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6"/>
    </row>
    <row r="88" spans="1:23" s="228" customFormat="1" ht="24.9" customHeight="1" x14ac:dyDescent="0.25">
      <c r="A88" s="217">
        <v>2017</v>
      </c>
      <c r="B88" s="218">
        <v>2</v>
      </c>
      <c r="C88" s="225" t="s">
        <v>88</v>
      </c>
      <c r="D88" s="220" t="s">
        <v>46</v>
      </c>
      <c r="E88" s="211">
        <v>1993</v>
      </c>
      <c r="F88" s="211">
        <v>6189</v>
      </c>
      <c r="G88" s="211">
        <v>9627</v>
      </c>
      <c r="H88" s="211">
        <v>10713</v>
      </c>
      <c r="I88" s="211">
        <v>10396</v>
      </c>
      <c r="J88" s="211">
        <v>9436</v>
      </c>
      <c r="K88" s="211">
        <v>8707</v>
      </c>
      <c r="L88" s="211">
        <v>6936</v>
      </c>
      <c r="M88" s="211">
        <v>5109</v>
      </c>
      <c r="N88" s="211">
        <v>4186</v>
      </c>
      <c r="O88" s="211">
        <v>887</v>
      </c>
      <c r="P88" s="211">
        <v>17</v>
      </c>
      <c r="Q88" s="211"/>
      <c r="R88" s="211"/>
      <c r="S88" s="211"/>
      <c r="T88" s="211"/>
      <c r="U88" s="211"/>
      <c r="V88" s="211"/>
      <c r="W88" s="216"/>
    </row>
    <row r="89" spans="1:23" ht="24.9" customHeight="1" x14ac:dyDescent="0.25">
      <c r="A89" s="217">
        <v>2017</v>
      </c>
      <c r="B89" s="218">
        <v>2</v>
      </c>
      <c r="C89" s="225" t="s">
        <v>88</v>
      </c>
      <c r="D89" s="220" t="s">
        <v>45</v>
      </c>
      <c r="E89" s="211">
        <v>2678</v>
      </c>
      <c r="F89" s="211">
        <v>9292</v>
      </c>
      <c r="G89" s="211">
        <v>13660</v>
      </c>
      <c r="H89" s="211">
        <v>14089</v>
      </c>
      <c r="I89" s="211">
        <v>13673</v>
      </c>
      <c r="J89" s="211">
        <v>12779</v>
      </c>
      <c r="K89" s="211">
        <v>12364</v>
      </c>
      <c r="L89" s="211">
        <v>11142</v>
      </c>
      <c r="M89" s="211">
        <v>9310</v>
      </c>
      <c r="N89" s="211">
        <v>9106</v>
      </c>
      <c r="O89" s="211">
        <v>1977</v>
      </c>
      <c r="P89" s="211">
        <v>44</v>
      </c>
      <c r="Q89" s="211"/>
      <c r="R89" s="211"/>
      <c r="S89" s="211"/>
      <c r="T89" s="211"/>
      <c r="U89" s="211"/>
      <c r="V89" s="211"/>
    </row>
    <row r="90" spans="1:23" s="230" customFormat="1" ht="24.9" customHeight="1" x14ac:dyDescent="0.25">
      <c r="A90" s="217">
        <v>2017</v>
      </c>
      <c r="B90" s="218">
        <v>2</v>
      </c>
      <c r="C90" s="225" t="s">
        <v>19</v>
      </c>
      <c r="D90" s="220" t="s">
        <v>46</v>
      </c>
      <c r="E90" s="211">
        <v>1</v>
      </c>
      <c r="F90" s="211">
        <v>676</v>
      </c>
      <c r="G90" s="211">
        <v>1685</v>
      </c>
      <c r="H90" s="211">
        <v>2500</v>
      </c>
      <c r="I90" s="211">
        <v>2825</v>
      </c>
      <c r="J90" s="211">
        <v>2227</v>
      </c>
      <c r="K90" s="211">
        <v>1798</v>
      </c>
      <c r="L90" s="211">
        <v>1829</v>
      </c>
      <c r="M90" s="211">
        <v>1687</v>
      </c>
      <c r="N90" s="211">
        <v>1575</v>
      </c>
      <c r="O90" s="211">
        <v>1477</v>
      </c>
      <c r="P90" s="211">
        <v>49</v>
      </c>
      <c r="Q90" s="211"/>
      <c r="R90" s="211"/>
      <c r="S90" s="211"/>
      <c r="T90" s="211"/>
      <c r="U90" s="211"/>
      <c r="V90" s="211"/>
      <c r="W90" s="229"/>
    </row>
    <row r="91" spans="1:23" ht="24.9" customHeight="1" x14ac:dyDescent="0.25">
      <c r="A91" s="217">
        <v>2017</v>
      </c>
      <c r="B91" s="218">
        <v>2</v>
      </c>
      <c r="C91" s="225" t="s">
        <v>19</v>
      </c>
      <c r="D91" s="220" t="s">
        <v>45</v>
      </c>
      <c r="E91" s="211">
        <v>12</v>
      </c>
      <c r="F91" s="211">
        <v>837</v>
      </c>
      <c r="G91" s="211">
        <v>1695</v>
      </c>
      <c r="H91" s="211">
        <v>2103</v>
      </c>
      <c r="I91" s="211">
        <v>2467</v>
      </c>
      <c r="J91" s="211">
        <v>2126</v>
      </c>
      <c r="K91" s="211">
        <v>1852</v>
      </c>
      <c r="L91" s="211">
        <v>1655</v>
      </c>
      <c r="M91" s="211">
        <v>1517</v>
      </c>
      <c r="N91" s="211">
        <v>1490</v>
      </c>
      <c r="O91" s="211">
        <v>1340</v>
      </c>
      <c r="P91" s="211">
        <v>40</v>
      </c>
      <c r="Q91" s="211"/>
      <c r="R91" s="211"/>
      <c r="S91" s="211"/>
      <c r="T91" s="211"/>
      <c r="U91" s="211"/>
      <c r="V91" s="211"/>
    </row>
    <row r="92" spans="1:23" ht="24.9" customHeight="1" x14ac:dyDescent="0.25">
      <c r="A92" s="217">
        <v>2017</v>
      </c>
      <c r="B92" s="218">
        <v>2</v>
      </c>
      <c r="C92" s="225" t="s">
        <v>94</v>
      </c>
      <c r="D92" s="220" t="s">
        <v>46</v>
      </c>
      <c r="E92" s="211"/>
      <c r="F92" s="211"/>
      <c r="G92" s="211"/>
      <c r="H92" s="211"/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</row>
    <row r="93" spans="1:23" ht="24.9" customHeight="1" x14ac:dyDescent="0.25">
      <c r="A93" s="217">
        <v>2017</v>
      </c>
      <c r="B93" s="218">
        <v>2</v>
      </c>
      <c r="C93" s="225" t="s">
        <v>94</v>
      </c>
      <c r="D93" s="220" t="s">
        <v>45</v>
      </c>
      <c r="E93" s="211"/>
      <c r="F93" s="211"/>
      <c r="G93" s="211"/>
      <c r="H93" s="211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</row>
    <row r="94" spans="1:23" ht="24.9" customHeight="1" x14ac:dyDescent="0.25">
      <c r="A94" s="217">
        <v>2017</v>
      </c>
      <c r="B94" s="218">
        <v>2</v>
      </c>
      <c r="C94" s="225" t="s">
        <v>191</v>
      </c>
      <c r="D94" s="220" t="s">
        <v>46</v>
      </c>
      <c r="E94" s="211">
        <v>709</v>
      </c>
      <c r="F94" s="211">
        <v>6060</v>
      </c>
      <c r="G94" s="211">
        <v>10393</v>
      </c>
      <c r="H94" s="211">
        <v>8836</v>
      </c>
      <c r="I94" s="211">
        <v>6770</v>
      </c>
      <c r="J94" s="211">
        <v>3945</v>
      </c>
      <c r="K94" s="211">
        <v>1656</v>
      </c>
      <c r="L94" s="211">
        <v>437</v>
      </c>
      <c r="M94" s="211">
        <v>77</v>
      </c>
      <c r="N94" s="211">
        <v>4</v>
      </c>
      <c r="O94" s="211"/>
      <c r="P94" s="211"/>
      <c r="Q94" s="211"/>
      <c r="R94" s="211"/>
      <c r="S94" s="211"/>
      <c r="T94" s="211"/>
      <c r="U94" s="211"/>
      <c r="V94" s="211"/>
    </row>
    <row r="95" spans="1:23" ht="24.9" customHeight="1" x14ac:dyDescent="0.25">
      <c r="A95" s="217">
        <v>2017</v>
      </c>
      <c r="B95" s="218">
        <v>2</v>
      </c>
      <c r="C95" s="225" t="s">
        <v>191</v>
      </c>
      <c r="D95" s="220" t="s">
        <v>45</v>
      </c>
      <c r="E95" s="211">
        <v>1</v>
      </c>
      <c r="F95" s="211">
        <v>13</v>
      </c>
      <c r="G95" s="211">
        <v>61</v>
      </c>
      <c r="H95" s="211">
        <v>61</v>
      </c>
      <c r="I95" s="211">
        <v>108</v>
      </c>
      <c r="J95" s="211">
        <v>70</v>
      </c>
      <c r="K95" s="211">
        <v>62</v>
      </c>
      <c r="L95" s="211">
        <v>31</v>
      </c>
      <c r="M95" s="211">
        <v>12</v>
      </c>
      <c r="N95" s="211">
        <v>4</v>
      </c>
      <c r="O95" s="211"/>
      <c r="P95" s="211"/>
      <c r="Q95" s="211"/>
      <c r="R95" s="211"/>
      <c r="S95" s="211"/>
      <c r="T95" s="211"/>
      <c r="U95" s="211"/>
      <c r="V95" s="211"/>
    </row>
    <row r="96" spans="1:23" ht="24.9" customHeight="1" x14ac:dyDescent="0.25">
      <c r="A96" s="217">
        <v>2017</v>
      </c>
      <c r="B96" s="218">
        <v>2</v>
      </c>
      <c r="C96" s="216" t="s">
        <v>89</v>
      </c>
      <c r="D96" s="231" t="s">
        <v>46</v>
      </c>
      <c r="N96" s="220"/>
      <c r="O96" s="220">
        <v>39</v>
      </c>
      <c r="P96" s="220">
        <v>10</v>
      </c>
      <c r="Q96" s="220"/>
    </row>
    <row r="97" spans="1:17" ht="24.9" customHeight="1" x14ac:dyDescent="0.25">
      <c r="A97" s="217">
        <v>2017</v>
      </c>
      <c r="B97" s="218">
        <v>2</v>
      </c>
      <c r="C97" s="216" t="s">
        <v>89</v>
      </c>
      <c r="D97" s="231" t="s">
        <v>45</v>
      </c>
      <c r="N97" s="220"/>
      <c r="O97" s="220">
        <v>122</v>
      </c>
      <c r="P97" s="220"/>
      <c r="Q97" s="220"/>
    </row>
    <row r="98" spans="1:17" ht="24.9" customHeight="1" x14ac:dyDescent="0.25">
      <c r="A98" s="217">
        <v>2017</v>
      </c>
      <c r="B98" s="218">
        <v>3</v>
      </c>
      <c r="C98" s="219" t="s">
        <v>97</v>
      </c>
      <c r="D98" s="220" t="s">
        <v>46</v>
      </c>
      <c r="E98" s="220">
        <v>117</v>
      </c>
      <c r="F98" s="220">
        <v>1002</v>
      </c>
      <c r="G98" s="220">
        <v>1233</v>
      </c>
      <c r="H98" s="220">
        <v>765</v>
      </c>
      <c r="I98" s="220">
        <v>664</v>
      </c>
      <c r="J98" s="220">
        <v>477</v>
      </c>
      <c r="K98" s="220">
        <v>341</v>
      </c>
      <c r="L98" s="220">
        <v>220</v>
      </c>
      <c r="M98" s="220">
        <v>102</v>
      </c>
      <c r="N98" s="220">
        <v>39</v>
      </c>
      <c r="O98" s="220">
        <v>3</v>
      </c>
      <c r="P98" s="220"/>
    </row>
    <row r="99" spans="1:17" ht="24.9" customHeight="1" x14ac:dyDescent="0.25">
      <c r="A99" s="217">
        <v>2017</v>
      </c>
      <c r="B99" s="218">
        <v>3</v>
      </c>
      <c r="C99" s="219" t="s">
        <v>97</v>
      </c>
      <c r="D99" s="220" t="s">
        <v>45</v>
      </c>
      <c r="E99" s="220">
        <v>84</v>
      </c>
      <c r="F99" s="220">
        <v>1218</v>
      </c>
      <c r="G99" s="220">
        <v>1644</v>
      </c>
      <c r="H99" s="220">
        <v>1069</v>
      </c>
      <c r="I99" s="220">
        <v>727</v>
      </c>
      <c r="J99" s="220">
        <v>499</v>
      </c>
      <c r="K99" s="220">
        <v>355</v>
      </c>
      <c r="L99" s="220">
        <v>186</v>
      </c>
      <c r="M99" s="220">
        <v>120</v>
      </c>
      <c r="N99" s="220">
        <v>45</v>
      </c>
      <c r="O99" s="220">
        <v>6</v>
      </c>
      <c r="P99" s="220"/>
    </row>
    <row r="100" spans="1:17" ht="24.9" customHeight="1" x14ac:dyDescent="0.25">
      <c r="A100" s="217">
        <v>2017</v>
      </c>
      <c r="B100" s="218">
        <v>3</v>
      </c>
      <c r="C100" s="219" t="s">
        <v>100</v>
      </c>
      <c r="D100" s="220" t="s">
        <v>46</v>
      </c>
      <c r="E100" s="220"/>
      <c r="F100" s="220">
        <v>57</v>
      </c>
      <c r="G100" s="220">
        <v>300</v>
      </c>
      <c r="H100" s="220">
        <v>569</v>
      </c>
      <c r="I100" s="220">
        <v>538</v>
      </c>
      <c r="J100" s="220">
        <v>420</v>
      </c>
      <c r="K100" s="220">
        <v>337</v>
      </c>
      <c r="L100" s="220">
        <v>225</v>
      </c>
      <c r="M100" s="220">
        <v>144</v>
      </c>
      <c r="N100" s="220">
        <v>57</v>
      </c>
      <c r="O100" s="220">
        <v>3</v>
      </c>
      <c r="P100" s="220"/>
    </row>
    <row r="101" spans="1:17" ht="24.9" customHeight="1" x14ac:dyDescent="0.25">
      <c r="A101" s="217">
        <v>2017</v>
      </c>
      <c r="B101" s="218">
        <v>3</v>
      </c>
      <c r="C101" s="219" t="s">
        <v>100</v>
      </c>
      <c r="D101" s="220" t="s">
        <v>192</v>
      </c>
      <c r="E101" s="220"/>
      <c r="F101" s="220">
        <v>70</v>
      </c>
      <c r="G101" s="220">
        <v>669</v>
      </c>
      <c r="H101" s="220">
        <v>1279</v>
      </c>
      <c r="I101" s="220">
        <v>1449</v>
      </c>
      <c r="J101" s="220">
        <v>1132</v>
      </c>
      <c r="K101" s="220">
        <v>1020</v>
      </c>
      <c r="L101" s="220">
        <v>767</v>
      </c>
      <c r="M101" s="220">
        <v>421</v>
      </c>
      <c r="N101" s="220">
        <v>186</v>
      </c>
      <c r="O101" s="220">
        <v>12</v>
      </c>
      <c r="P101" s="220"/>
    </row>
    <row r="102" spans="1:17" ht="24.9" customHeight="1" x14ac:dyDescent="0.25">
      <c r="A102" s="217">
        <v>2017</v>
      </c>
      <c r="B102" s="218">
        <v>3</v>
      </c>
      <c r="C102" s="219" t="s">
        <v>193</v>
      </c>
      <c r="D102" s="220" t="s">
        <v>46</v>
      </c>
      <c r="E102" s="220"/>
      <c r="F102" s="220"/>
      <c r="G102" s="220">
        <v>12</v>
      </c>
      <c r="H102" s="220">
        <v>19</v>
      </c>
      <c r="I102" s="220">
        <v>42</v>
      </c>
      <c r="J102" s="220">
        <v>23</v>
      </c>
      <c r="K102" s="220">
        <v>18</v>
      </c>
      <c r="L102" s="220">
        <v>21</v>
      </c>
      <c r="M102" s="220">
        <v>15</v>
      </c>
      <c r="N102" s="220">
        <v>3</v>
      </c>
      <c r="O102" s="220"/>
      <c r="P102" s="220"/>
    </row>
    <row r="103" spans="1:17" ht="24.9" customHeight="1" x14ac:dyDescent="0.25">
      <c r="A103" s="217">
        <v>2017</v>
      </c>
      <c r="B103" s="218">
        <v>3</v>
      </c>
      <c r="C103" s="219" t="s">
        <v>193</v>
      </c>
      <c r="D103" s="220" t="s">
        <v>45</v>
      </c>
      <c r="E103" s="220"/>
      <c r="F103" s="220">
        <v>2</v>
      </c>
      <c r="G103" s="220">
        <v>17</v>
      </c>
      <c r="H103" s="220">
        <v>26</v>
      </c>
      <c r="I103" s="220">
        <v>41</v>
      </c>
      <c r="J103" s="220">
        <v>34</v>
      </c>
      <c r="K103" s="220">
        <v>28</v>
      </c>
      <c r="L103" s="220">
        <v>27</v>
      </c>
      <c r="M103" s="220">
        <v>13</v>
      </c>
      <c r="N103" s="220">
        <v>9</v>
      </c>
      <c r="O103" s="220">
        <v>1</v>
      </c>
      <c r="P103" s="220"/>
    </row>
    <row r="104" spans="1:17" ht="24.9" customHeight="1" x14ac:dyDescent="0.25">
      <c r="A104" s="217">
        <v>2017</v>
      </c>
      <c r="B104" s="218">
        <v>3</v>
      </c>
      <c r="C104" s="219" t="s">
        <v>24</v>
      </c>
      <c r="D104" s="220" t="s">
        <v>46</v>
      </c>
      <c r="E104" s="220"/>
      <c r="F104" s="220">
        <v>1</v>
      </c>
      <c r="G104" s="220">
        <v>8</v>
      </c>
      <c r="H104" s="220">
        <v>6</v>
      </c>
      <c r="I104" s="220">
        <v>24</v>
      </c>
      <c r="J104" s="220">
        <v>55</v>
      </c>
      <c r="K104" s="220">
        <v>75</v>
      </c>
      <c r="L104" s="220">
        <v>104</v>
      </c>
      <c r="M104" s="220">
        <v>133</v>
      </c>
      <c r="N104" s="220">
        <v>119</v>
      </c>
      <c r="O104" s="220">
        <v>21</v>
      </c>
      <c r="P104" s="220"/>
    </row>
    <row r="105" spans="1:17" ht="24.9" customHeight="1" x14ac:dyDescent="0.25">
      <c r="A105" s="217">
        <v>2017</v>
      </c>
      <c r="B105" s="218">
        <v>3</v>
      </c>
      <c r="C105" s="219" t="s">
        <v>24</v>
      </c>
      <c r="D105" s="220" t="s">
        <v>192</v>
      </c>
      <c r="E105" s="220"/>
      <c r="F105" s="220">
        <v>1</v>
      </c>
      <c r="G105" s="220">
        <v>23</v>
      </c>
      <c r="H105" s="220">
        <v>50</v>
      </c>
      <c r="I105" s="220">
        <v>72</v>
      </c>
      <c r="J105" s="220">
        <v>190</v>
      </c>
      <c r="K105" s="220">
        <v>281</v>
      </c>
      <c r="L105" s="220">
        <v>464</v>
      </c>
      <c r="M105" s="220">
        <v>533</v>
      </c>
      <c r="N105" s="220">
        <v>630</v>
      </c>
      <c r="O105" s="220">
        <v>115</v>
      </c>
      <c r="P105" s="220"/>
    </row>
    <row r="106" spans="1:17" ht="24.9" customHeight="1" x14ac:dyDescent="0.25">
      <c r="A106" s="217">
        <v>2017</v>
      </c>
      <c r="B106" s="218">
        <v>3</v>
      </c>
      <c r="C106" s="233" t="s">
        <v>106</v>
      </c>
      <c r="D106" s="220" t="s">
        <v>46</v>
      </c>
      <c r="E106" s="220">
        <v>28</v>
      </c>
      <c r="F106" s="220">
        <v>258</v>
      </c>
      <c r="G106" s="220">
        <v>204</v>
      </c>
      <c r="H106" s="220">
        <v>256</v>
      </c>
      <c r="I106" s="220">
        <v>318</v>
      </c>
      <c r="J106" s="220">
        <v>287</v>
      </c>
      <c r="K106" s="220">
        <v>303</v>
      </c>
      <c r="L106" s="220">
        <v>294</v>
      </c>
      <c r="M106" s="220">
        <v>263</v>
      </c>
      <c r="N106" s="220">
        <v>106</v>
      </c>
      <c r="O106" s="220">
        <v>1</v>
      </c>
      <c r="P106" s="220"/>
    </row>
    <row r="107" spans="1:17" ht="24.9" customHeight="1" x14ac:dyDescent="0.25">
      <c r="A107" s="217">
        <v>2017</v>
      </c>
      <c r="B107" s="218">
        <v>3</v>
      </c>
      <c r="C107" s="233" t="s">
        <v>106</v>
      </c>
      <c r="D107" s="220" t="s">
        <v>45</v>
      </c>
      <c r="E107" s="220">
        <v>23</v>
      </c>
      <c r="F107" s="220">
        <v>456</v>
      </c>
      <c r="G107" s="220">
        <v>400</v>
      </c>
      <c r="H107" s="220">
        <v>382</v>
      </c>
      <c r="I107" s="220">
        <v>414</v>
      </c>
      <c r="J107" s="220">
        <v>474</v>
      </c>
      <c r="K107" s="220">
        <v>561</v>
      </c>
      <c r="L107" s="220">
        <v>580</v>
      </c>
      <c r="M107" s="220">
        <v>537</v>
      </c>
      <c r="N107" s="220">
        <v>257</v>
      </c>
      <c r="O107" s="220">
        <v>7</v>
      </c>
      <c r="P107" s="220"/>
    </row>
    <row r="108" spans="1:17" ht="24.9" customHeight="1" x14ac:dyDescent="0.25">
      <c r="A108" s="217">
        <v>2017</v>
      </c>
      <c r="B108" s="218">
        <v>3</v>
      </c>
      <c r="C108" s="219" t="s">
        <v>194</v>
      </c>
      <c r="D108" s="220" t="s">
        <v>46</v>
      </c>
      <c r="E108" s="220"/>
      <c r="F108" s="220"/>
      <c r="G108" s="220"/>
      <c r="H108" s="220"/>
      <c r="I108" s="220"/>
      <c r="J108" s="220"/>
      <c r="K108" s="220"/>
      <c r="L108" s="220"/>
      <c r="M108" s="220"/>
      <c r="N108" s="220"/>
      <c r="O108" s="220"/>
      <c r="P108" s="220"/>
    </row>
    <row r="109" spans="1:17" ht="24.9" customHeight="1" x14ac:dyDescent="0.25">
      <c r="A109" s="217">
        <v>2017</v>
      </c>
      <c r="B109" s="218">
        <v>3</v>
      </c>
      <c r="C109" s="219" t="s">
        <v>194</v>
      </c>
      <c r="D109" s="220" t="s">
        <v>192</v>
      </c>
      <c r="E109" s="220"/>
      <c r="F109" s="220"/>
      <c r="G109" s="220"/>
      <c r="H109" s="220"/>
      <c r="I109" s="220"/>
      <c r="J109" s="220"/>
      <c r="K109" s="220"/>
      <c r="L109" s="220"/>
      <c r="M109" s="220"/>
      <c r="N109" s="220"/>
      <c r="O109" s="220"/>
      <c r="P109" s="220"/>
    </row>
    <row r="110" spans="1:17" ht="24.9" customHeight="1" x14ac:dyDescent="0.25">
      <c r="A110" s="217">
        <v>2017</v>
      </c>
      <c r="B110" s="218">
        <v>3</v>
      </c>
      <c r="C110" s="219" t="s">
        <v>195</v>
      </c>
      <c r="D110" s="220" t="s">
        <v>46</v>
      </c>
      <c r="E110" s="220"/>
      <c r="F110" s="220"/>
      <c r="G110" s="220"/>
      <c r="H110" s="220">
        <v>1</v>
      </c>
      <c r="I110" s="220"/>
      <c r="J110" s="220">
        <v>1</v>
      </c>
      <c r="K110" s="220"/>
      <c r="L110" s="220"/>
      <c r="M110" s="220"/>
      <c r="N110" s="220">
        <v>1</v>
      </c>
      <c r="O110" s="220"/>
      <c r="P110" s="220"/>
    </row>
    <row r="111" spans="1:17" ht="24.9" customHeight="1" x14ac:dyDescent="0.25">
      <c r="A111" s="217">
        <v>2017</v>
      </c>
      <c r="B111" s="218">
        <v>3</v>
      </c>
      <c r="C111" s="219" t="s">
        <v>195</v>
      </c>
      <c r="D111" s="220" t="s">
        <v>45</v>
      </c>
      <c r="E111" s="220"/>
      <c r="F111" s="220"/>
      <c r="G111" s="220"/>
      <c r="H111" s="220">
        <v>1</v>
      </c>
      <c r="I111" s="220"/>
      <c r="J111" s="220"/>
      <c r="K111" s="220"/>
      <c r="L111" s="220">
        <v>1</v>
      </c>
      <c r="M111" s="220">
        <v>1</v>
      </c>
      <c r="N111" s="220">
        <v>1</v>
      </c>
      <c r="O111" s="220"/>
      <c r="P111" s="220"/>
    </row>
    <row r="112" spans="1:17" ht="24.9" customHeight="1" x14ac:dyDescent="0.25">
      <c r="A112" s="217">
        <v>2017</v>
      </c>
      <c r="B112" s="218">
        <v>3</v>
      </c>
      <c r="C112" s="219" t="s">
        <v>23</v>
      </c>
      <c r="D112" s="220" t="s">
        <v>196</v>
      </c>
      <c r="E112" s="211">
        <v>45</v>
      </c>
      <c r="F112" s="220">
        <v>531</v>
      </c>
      <c r="G112" s="211">
        <v>822</v>
      </c>
      <c r="H112" s="211">
        <v>932</v>
      </c>
      <c r="I112" s="211">
        <v>1160</v>
      </c>
      <c r="J112" s="211">
        <v>1086</v>
      </c>
      <c r="K112" s="211">
        <v>1081</v>
      </c>
      <c r="L112" s="211">
        <v>972</v>
      </c>
      <c r="M112" s="211">
        <v>1371</v>
      </c>
      <c r="N112" s="211">
        <v>1080</v>
      </c>
      <c r="O112" s="211">
        <v>119</v>
      </c>
      <c r="P112" s="211">
        <v>1</v>
      </c>
    </row>
    <row r="113" spans="1:22" ht="24.9" customHeight="1" x14ac:dyDescent="0.25">
      <c r="A113" s="217">
        <v>2017</v>
      </c>
      <c r="B113" s="218">
        <v>3</v>
      </c>
      <c r="C113" s="219" t="s">
        <v>23</v>
      </c>
      <c r="D113" s="220" t="s">
        <v>45</v>
      </c>
      <c r="E113" s="211">
        <v>44</v>
      </c>
      <c r="F113" s="220">
        <v>398</v>
      </c>
      <c r="G113" s="211">
        <v>600</v>
      </c>
      <c r="H113" s="211">
        <v>599</v>
      </c>
      <c r="I113" s="211">
        <v>962</v>
      </c>
      <c r="J113" s="211">
        <v>1188</v>
      </c>
      <c r="K113" s="211">
        <v>1434</v>
      </c>
      <c r="L113" s="211">
        <v>1610</v>
      </c>
      <c r="M113" s="211">
        <v>2647</v>
      </c>
      <c r="N113" s="211">
        <v>2754</v>
      </c>
      <c r="O113" s="211">
        <v>395</v>
      </c>
      <c r="P113" s="211">
        <v>1</v>
      </c>
    </row>
    <row r="114" spans="1:22" ht="24.9" customHeight="1" x14ac:dyDescent="0.25">
      <c r="A114" s="217">
        <v>2017</v>
      </c>
      <c r="B114" s="218">
        <v>3</v>
      </c>
      <c r="C114" s="219" t="s">
        <v>101</v>
      </c>
      <c r="D114" s="220" t="s">
        <v>196</v>
      </c>
      <c r="E114" s="220"/>
      <c r="F114" s="220">
        <v>1</v>
      </c>
      <c r="G114" s="220">
        <v>1</v>
      </c>
      <c r="H114" s="220">
        <v>1</v>
      </c>
      <c r="I114" s="220">
        <v>3</v>
      </c>
      <c r="J114" s="220">
        <v>1</v>
      </c>
      <c r="K114" s="220">
        <v>1</v>
      </c>
      <c r="L114" s="220">
        <v>0</v>
      </c>
      <c r="M114" s="220">
        <v>2</v>
      </c>
      <c r="N114" s="220">
        <v>1</v>
      </c>
      <c r="O114" s="220">
        <v>0</v>
      </c>
      <c r="P114" s="220">
        <v>0</v>
      </c>
    </row>
    <row r="115" spans="1:22" ht="24.9" customHeight="1" x14ac:dyDescent="0.25">
      <c r="A115" s="217">
        <v>2017</v>
      </c>
      <c r="B115" s="218">
        <v>3</v>
      </c>
      <c r="C115" s="219" t="s">
        <v>101</v>
      </c>
      <c r="D115" s="220" t="s">
        <v>45</v>
      </c>
      <c r="E115" s="220"/>
      <c r="F115" s="220">
        <v>0</v>
      </c>
      <c r="G115" s="220">
        <v>4</v>
      </c>
      <c r="H115" s="220">
        <v>4</v>
      </c>
      <c r="I115" s="220">
        <v>2</v>
      </c>
      <c r="J115" s="220">
        <v>3</v>
      </c>
      <c r="K115" s="220">
        <v>10</v>
      </c>
      <c r="L115" s="220">
        <v>10</v>
      </c>
      <c r="M115" s="220">
        <v>5</v>
      </c>
      <c r="N115" s="220">
        <v>5</v>
      </c>
      <c r="O115" s="220"/>
      <c r="P115" s="220"/>
    </row>
    <row r="116" spans="1:22" ht="24.9" customHeight="1" x14ac:dyDescent="0.25">
      <c r="A116" s="217">
        <v>2017</v>
      </c>
      <c r="B116" s="218">
        <v>3</v>
      </c>
      <c r="C116" s="219" t="s">
        <v>103</v>
      </c>
      <c r="D116" s="220" t="s">
        <v>196</v>
      </c>
      <c r="E116" s="220">
        <v>1</v>
      </c>
      <c r="F116" s="220">
        <v>5</v>
      </c>
      <c r="G116" s="220">
        <v>1</v>
      </c>
      <c r="H116" s="220">
        <v>1</v>
      </c>
      <c r="I116" s="220"/>
      <c r="J116" s="220">
        <v>1</v>
      </c>
      <c r="K116" s="220"/>
      <c r="L116" s="220">
        <v>1</v>
      </c>
      <c r="M116" s="220"/>
      <c r="N116" s="220"/>
      <c r="O116" s="220"/>
      <c r="P116" s="220"/>
    </row>
    <row r="117" spans="1:22" ht="24.9" customHeight="1" x14ac:dyDescent="0.25">
      <c r="A117" s="217">
        <v>2017</v>
      </c>
      <c r="B117" s="218">
        <v>3</v>
      </c>
      <c r="C117" s="219" t="s">
        <v>103</v>
      </c>
      <c r="D117" s="220" t="s">
        <v>45</v>
      </c>
      <c r="E117" s="220">
        <v>1</v>
      </c>
      <c r="F117" s="220">
        <v>9</v>
      </c>
      <c r="G117" s="220">
        <v>3</v>
      </c>
      <c r="H117" s="220">
        <v>1</v>
      </c>
      <c r="I117" s="220">
        <v>1</v>
      </c>
      <c r="J117" s="220">
        <v>2</v>
      </c>
      <c r="K117" s="220"/>
      <c r="L117" s="220">
        <v>1</v>
      </c>
      <c r="M117" s="220">
        <v>1</v>
      </c>
      <c r="N117" s="220"/>
      <c r="O117" s="220"/>
      <c r="P117" s="220"/>
    </row>
    <row r="118" spans="1:22" ht="24.9" customHeight="1" x14ac:dyDescent="0.25">
      <c r="A118" s="217">
        <v>2017</v>
      </c>
      <c r="B118" s="218">
        <v>3</v>
      </c>
      <c r="C118" s="219" t="s">
        <v>108</v>
      </c>
      <c r="D118" s="220" t="s">
        <v>196</v>
      </c>
      <c r="E118" s="220">
        <v>10</v>
      </c>
      <c r="F118" s="220">
        <v>672</v>
      </c>
      <c r="G118" s="211">
        <v>12</v>
      </c>
      <c r="H118" s="211">
        <v>57</v>
      </c>
      <c r="I118" s="211">
        <v>164</v>
      </c>
      <c r="J118" s="211">
        <v>225</v>
      </c>
      <c r="K118" s="211">
        <v>240</v>
      </c>
      <c r="L118" s="211">
        <v>303</v>
      </c>
      <c r="M118" s="211">
        <v>223</v>
      </c>
      <c r="N118" s="211">
        <v>167</v>
      </c>
      <c r="O118" s="211">
        <v>17</v>
      </c>
      <c r="P118" s="220"/>
    </row>
    <row r="119" spans="1:22" ht="24.9" customHeight="1" x14ac:dyDescent="0.25">
      <c r="A119" s="217">
        <v>2017</v>
      </c>
      <c r="B119" s="218">
        <v>3</v>
      </c>
      <c r="C119" s="219" t="s">
        <v>108</v>
      </c>
      <c r="D119" s="220" t="s">
        <v>45</v>
      </c>
      <c r="E119" s="220"/>
      <c r="F119" s="220"/>
      <c r="G119" s="211">
        <v>9</v>
      </c>
      <c r="H119" s="211">
        <v>32</v>
      </c>
      <c r="I119" s="211">
        <v>99</v>
      </c>
      <c r="J119" s="211">
        <v>122</v>
      </c>
      <c r="K119" s="211">
        <v>169</v>
      </c>
      <c r="L119" s="211">
        <v>159</v>
      </c>
      <c r="M119" s="211">
        <v>157</v>
      </c>
      <c r="N119" s="211">
        <v>151</v>
      </c>
      <c r="O119" s="211">
        <v>18</v>
      </c>
      <c r="P119" s="220">
        <f>SUM(E119:O119)</f>
        <v>916</v>
      </c>
    </row>
    <row r="120" spans="1:22" ht="24.9" customHeight="1" x14ac:dyDescent="0.25">
      <c r="A120" s="217">
        <v>2017</v>
      </c>
      <c r="B120" s="234">
        <v>4</v>
      </c>
      <c r="C120" s="235" t="s">
        <v>112</v>
      </c>
      <c r="D120" s="220" t="s">
        <v>46</v>
      </c>
      <c r="E120" s="236">
        <v>42</v>
      </c>
      <c r="F120" s="236">
        <v>596</v>
      </c>
      <c r="G120" s="236">
        <v>1965</v>
      </c>
      <c r="H120" s="236">
        <v>4197</v>
      </c>
      <c r="I120" s="236">
        <v>6624</v>
      </c>
      <c r="J120" s="236">
        <v>7486</v>
      </c>
      <c r="K120" s="236">
        <v>8222</v>
      </c>
      <c r="L120" s="236">
        <v>7306</v>
      </c>
      <c r="M120" s="236">
        <v>5827</v>
      </c>
      <c r="N120" s="236">
        <v>4812</v>
      </c>
      <c r="O120" s="236">
        <v>874</v>
      </c>
      <c r="P120" s="236">
        <v>3257</v>
      </c>
      <c r="Q120" s="236">
        <v>3283</v>
      </c>
      <c r="R120" s="236">
        <v>1907</v>
      </c>
      <c r="S120" s="236">
        <v>863</v>
      </c>
      <c r="T120" s="236">
        <v>231</v>
      </c>
      <c r="U120" s="236">
        <v>28</v>
      </c>
      <c r="V120" s="236">
        <v>3</v>
      </c>
    </row>
    <row r="121" spans="1:22" ht="24.9" customHeight="1" x14ac:dyDescent="0.25">
      <c r="A121" s="217">
        <v>2017</v>
      </c>
      <c r="B121" s="234">
        <v>4</v>
      </c>
      <c r="C121" s="235" t="s">
        <v>112</v>
      </c>
      <c r="D121" s="220" t="s">
        <v>45</v>
      </c>
      <c r="E121" s="236">
        <v>22</v>
      </c>
      <c r="F121" s="236">
        <v>188</v>
      </c>
      <c r="G121" s="236">
        <v>355</v>
      </c>
      <c r="H121" s="236">
        <v>634</v>
      </c>
      <c r="I121" s="236">
        <v>1022</v>
      </c>
      <c r="J121" s="236">
        <v>1711</v>
      </c>
      <c r="K121" s="236">
        <v>2343</v>
      </c>
      <c r="L121" s="236">
        <v>2565</v>
      </c>
      <c r="M121" s="236">
        <v>2307</v>
      </c>
      <c r="N121" s="236">
        <v>1956</v>
      </c>
      <c r="O121" s="236">
        <v>352</v>
      </c>
      <c r="P121" s="236">
        <v>1298</v>
      </c>
      <c r="Q121" s="236">
        <v>1427</v>
      </c>
      <c r="R121" s="236">
        <v>925</v>
      </c>
      <c r="S121" s="236">
        <v>473</v>
      </c>
      <c r="T121" s="236">
        <v>136</v>
      </c>
      <c r="U121" s="236">
        <v>27</v>
      </c>
      <c r="V121" s="236"/>
    </row>
    <row r="122" spans="1:22" ht="24.9" customHeight="1" x14ac:dyDescent="0.25">
      <c r="A122" s="217">
        <v>2017</v>
      </c>
      <c r="B122" s="234">
        <v>4</v>
      </c>
      <c r="C122" s="235" t="s">
        <v>28</v>
      </c>
      <c r="D122" s="220" t="s">
        <v>46</v>
      </c>
      <c r="E122" s="236">
        <v>2572</v>
      </c>
      <c r="F122" s="236">
        <v>3740</v>
      </c>
      <c r="G122" s="236">
        <v>4005</v>
      </c>
      <c r="H122" s="236">
        <v>4545</v>
      </c>
      <c r="I122" s="236">
        <v>5367</v>
      </c>
      <c r="J122" s="236">
        <v>5910</v>
      </c>
      <c r="K122" s="236">
        <v>6767</v>
      </c>
      <c r="L122" s="236">
        <v>7488</v>
      </c>
      <c r="M122" s="236">
        <v>7697</v>
      </c>
      <c r="N122" s="236">
        <v>7500</v>
      </c>
      <c r="O122" s="236">
        <v>1361</v>
      </c>
      <c r="P122" s="236">
        <v>45</v>
      </c>
      <c r="Q122" s="236"/>
      <c r="R122" s="236"/>
      <c r="S122" s="236"/>
      <c r="T122" s="236"/>
      <c r="U122" s="236"/>
      <c r="V122" s="236"/>
    </row>
    <row r="123" spans="1:22" ht="24.9" customHeight="1" x14ac:dyDescent="0.25">
      <c r="A123" s="217">
        <v>2017</v>
      </c>
      <c r="B123" s="234">
        <v>4</v>
      </c>
      <c r="C123" s="235" t="s">
        <v>28</v>
      </c>
      <c r="D123" s="220" t="s">
        <v>45</v>
      </c>
      <c r="E123" s="236">
        <v>4649</v>
      </c>
      <c r="F123" s="236">
        <v>5572</v>
      </c>
      <c r="G123" s="236">
        <v>5539</v>
      </c>
      <c r="H123" s="236">
        <v>5767</v>
      </c>
      <c r="I123" s="236">
        <v>7071</v>
      </c>
      <c r="J123" s="236">
        <v>7742</v>
      </c>
      <c r="K123" s="236">
        <v>8773</v>
      </c>
      <c r="L123" s="236">
        <v>9555</v>
      </c>
      <c r="M123" s="236">
        <v>9956</v>
      </c>
      <c r="N123" s="236">
        <v>10263</v>
      </c>
      <c r="O123" s="236">
        <v>1999</v>
      </c>
      <c r="P123" s="236">
        <v>46</v>
      </c>
      <c r="Q123" s="236"/>
      <c r="R123" s="236"/>
      <c r="S123" s="236"/>
      <c r="T123" s="236"/>
      <c r="U123" s="236"/>
      <c r="V123" s="236"/>
    </row>
    <row r="124" spans="1:22" ht="24.9" customHeight="1" x14ac:dyDescent="0.25">
      <c r="A124" s="217">
        <v>2017</v>
      </c>
      <c r="B124" s="234">
        <v>4</v>
      </c>
      <c r="C124" s="235" t="s">
        <v>29</v>
      </c>
      <c r="D124" s="220" t="s">
        <v>46</v>
      </c>
      <c r="E124" s="236">
        <v>2</v>
      </c>
      <c r="F124" s="236">
        <v>342</v>
      </c>
      <c r="G124" s="236">
        <v>1408</v>
      </c>
      <c r="H124" s="236">
        <v>3166</v>
      </c>
      <c r="I124" s="236">
        <v>4109</v>
      </c>
      <c r="J124" s="236">
        <v>4192</v>
      </c>
      <c r="K124" s="236">
        <v>4748</v>
      </c>
      <c r="L124" s="236">
        <v>5052</v>
      </c>
      <c r="M124" s="236">
        <v>5003</v>
      </c>
      <c r="N124" s="236">
        <v>5243</v>
      </c>
      <c r="O124" s="236">
        <v>1047</v>
      </c>
      <c r="P124" s="236"/>
      <c r="Q124" s="236"/>
      <c r="R124" s="236"/>
      <c r="S124" s="236"/>
      <c r="T124" s="236"/>
      <c r="U124" s="236"/>
      <c r="V124" s="236"/>
    </row>
    <row r="125" spans="1:22" ht="24.9" customHeight="1" x14ac:dyDescent="0.25">
      <c r="A125" s="217">
        <v>2017</v>
      </c>
      <c r="B125" s="234">
        <v>4</v>
      </c>
      <c r="C125" s="235" t="s">
        <v>29</v>
      </c>
      <c r="D125" s="220" t="s">
        <v>45</v>
      </c>
      <c r="E125" s="236">
        <v>2</v>
      </c>
      <c r="F125" s="236">
        <v>232</v>
      </c>
      <c r="G125" s="236">
        <v>664</v>
      </c>
      <c r="H125" s="236">
        <v>1269</v>
      </c>
      <c r="I125" s="236">
        <v>1933</v>
      </c>
      <c r="J125" s="236">
        <v>2081</v>
      </c>
      <c r="K125" s="236">
        <v>2278</v>
      </c>
      <c r="L125" s="236">
        <v>2524</v>
      </c>
      <c r="M125" s="236">
        <v>3011</v>
      </c>
      <c r="N125" s="236">
        <v>3652</v>
      </c>
      <c r="O125" s="236">
        <v>851</v>
      </c>
      <c r="P125" s="236"/>
      <c r="Q125" s="236"/>
      <c r="R125" s="236"/>
      <c r="S125" s="236"/>
      <c r="T125" s="236"/>
      <c r="U125" s="236"/>
      <c r="V125" s="236"/>
    </row>
    <row r="126" spans="1:22" ht="24.9" customHeight="1" x14ac:dyDescent="0.25">
      <c r="A126" s="217">
        <v>2017</v>
      </c>
      <c r="B126" s="234">
        <v>4</v>
      </c>
      <c r="C126" s="235" t="s">
        <v>116</v>
      </c>
      <c r="D126" s="220" t="s">
        <v>46</v>
      </c>
      <c r="E126" s="236">
        <v>4</v>
      </c>
      <c r="F126" s="236">
        <v>31</v>
      </c>
      <c r="G126" s="236">
        <v>33</v>
      </c>
      <c r="H126" s="236">
        <v>38</v>
      </c>
      <c r="I126" s="236">
        <v>43</v>
      </c>
      <c r="J126" s="236">
        <v>53</v>
      </c>
      <c r="K126" s="236">
        <v>46</v>
      </c>
      <c r="L126" s="236">
        <v>49</v>
      </c>
      <c r="M126" s="236">
        <v>47</v>
      </c>
      <c r="N126" s="236">
        <v>30</v>
      </c>
      <c r="O126" s="236">
        <v>1</v>
      </c>
      <c r="P126" s="236"/>
      <c r="Q126" s="236"/>
      <c r="R126" s="236"/>
      <c r="S126" s="236"/>
      <c r="T126" s="236"/>
      <c r="U126" s="236"/>
      <c r="V126" s="236"/>
    </row>
    <row r="127" spans="1:22" ht="24.9" customHeight="1" x14ac:dyDescent="0.25">
      <c r="A127" s="217">
        <v>2017</v>
      </c>
      <c r="B127" s="234">
        <v>4</v>
      </c>
      <c r="C127" s="235" t="s">
        <v>116</v>
      </c>
      <c r="D127" s="220" t="s">
        <v>45</v>
      </c>
      <c r="E127" s="236">
        <v>2</v>
      </c>
      <c r="F127" s="236">
        <v>47</v>
      </c>
      <c r="G127" s="236">
        <v>67</v>
      </c>
      <c r="H127" s="236">
        <v>91</v>
      </c>
      <c r="I127" s="236">
        <v>121</v>
      </c>
      <c r="J127" s="236">
        <v>111</v>
      </c>
      <c r="K127" s="236">
        <v>82</v>
      </c>
      <c r="L127" s="236">
        <v>82</v>
      </c>
      <c r="M127" s="236">
        <v>51</v>
      </c>
      <c r="N127" s="236">
        <v>48</v>
      </c>
      <c r="O127" s="236">
        <v>1</v>
      </c>
      <c r="P127" s="236"/>
      <c r="Q127" s="236"/>
      <c r="R127" s="236"/>
      <c r="S127" s="236"/>
      <c r="T127" s="236"/>
      <c r="U127" s="236"/>
      <c r="V127" s="236"/>
    </row>
    <row r="128" spans="1:22" ht="24.9" customHeight="1" x14ac:dyDescent="0.25">
      <c r="A128" s="217">
        <v>2017</v>
      </c>
      <c r="B128" s="234">
        <v>4</v>
      </c>
      <c r="C128" s="235" t="s">
        <v>197</v>
      </c>
      <c r="D128" s="220" t="s">
        <v>46</v>
      </c>
      <c r="E128" s="236"/>
      <c r="F128" s="236"/>
      <c r="G128" s="236">
        <v>9</v>
      </c>
      <c r="H128" s="236">
        <v>32</v>
      </c>
      <c r="I128" s="236">
        <v>99</v>
      </c>
      <c r="J128" s="236">
        <v>122</v>
      </c>
      <c r="K128" s="236">
        <v>169</v>
      </c>
      <c r="L128" s="236">
        <v>159</v>
      </c>
      <c r="M128" s="236">
        <v>157</v>
      </c>
      <c r="N128" s="236">
        <v>151</v>
      </c>
      <c r="O128" s="236">
        <v>18</v>
      </c>
      <c r="P128" s="236"/>
      <c r="Q128" s="236"/>
      <c r="R128" s="236"/>
      <c r="S128" s="236"/>
      <c r="T128" s="236"/>
      <c r="U128" s="236"/>
      <c r="V128" s="236"/>
    </row>
    <row r="129" spans="1:22" ht="24.9" customHeight="1" x14ac:dyDescent="0.25">
      <c r="A129" s="217">
        <v>2017</v>
      </c>
      <c r="B129" s="234">
        <v>4</v>
      </c>
      <c r="C129" s="235" t="s">
        <v>197</v>
      </c>
      <c r="D129" s="220" t="s">
        <v>45</v>
      </c>
      <c r="E129" s="236"/>
      <c r="F129" s="236">
        <v>11</v>
      </c>
      <c r="G129" s="236">
        <v>21</v>
      </c>
      <c r="H129" s="236">
        <v>43</v>
      </c>
      <c r="I129" s="236">
        <v>57</v>
      </c>
      <c r="J129" s="236">
        <v>52</v>
      </c>
      <c r="K129" s="236">
        <v>29</v>
      </c>
      <c r="L129" s="236">
        <v>41</v>
      </c>
      <c r="M129" s="236">
        <v>26</v>
      </c>
      <c r="N129" s="236">
        <v>20</v>
      </c>
      <c r="O129" s="236"/>
      <c r="P129" s="236"/>
      <c r="Q129" s="236"/>
      <c r="R129" s="236"/>
      <c r="S129" s="236"/>
      <c r="T129" s="236"/>
      <c r="U129" s="236"/>
      <c r="V129" s="236"/>
    </row>
    <row r="130" spans="1:22" ht="24.9" customHeight="1" x14ac:dyDescent="0.25">
      <c r="A130" s="217">
        <v>2017</v>
      </c>
      <c r="B130" s="234">
        <v>4</v>
      </c>
      <c r="C130" s="235" t="s">
        <v>30</v>
      </c>
      <c r="D130" s="220" t="s">
        <v>46</v>
      </c>
      <c r="E130" s="236"/>
      <c r="F130" s="236">
        <v>1</v>
      </c>
      <c r="G130" s="236">
        <v>56</v>
      </c>
      <c r="H130" s="236">
        <v>488</v>
      </c>
      <c r="I130" s="236">
        <v>1408</v>
      </c>
      <c r="J130" s="236">
        <v>2164</v>
      </c>
      <c r="K130" s="236">
        <v>3217</v>
      </c>
      <c r="L130" s="236">
        <v>4969</v>
      </c>
      <c r="M130" s="236">
        <v>7822</v>
      </c>
      <c r="N130" s="236">
        <v>10243</v>
      </c>
      <c r="O130" s="236">
        <v>2380</v>
      </c>
      <c r="P130" s="236">
        <v>30</v>
      </c>
      <c r="Q130" s="236">
        <v>2</v>
      </c>
      <c r="R130" s="236"/>
      <c r="S130" s="236"/>
      <c r="T130" s="236"/>
      <c r="U130" s="236"/>
      <c r="V130" s="236"/>
    </row>
    <row r="131" spans="1:22" ht="24.9" customHeight="1" x14ac:dyDescent="0.25">
      <c r="A131" s="217">
        <v>2017</v>
      </c>
      <c r="B131" s="234">
        <v>4</v>
      </c>
      <c r="C131" s="235" t="s">
        <v>30</v>
      </c>
      <c r="D131" s="220" t="s">
        <v>45</v>
      </c>
      <c r="E131" s="236"/>
      <c r="F131" s="236">
        <v>1</v>
      </c>
      <c r="G131" s="236">
        <v>22</v>
      </c>
      <c r="H131" s="236">
        <v>220</v>
      </c>
      <c r="I131" s="236">
        <v>652</v>
      </c>
      <c r="J131" s="236">
        <v>1247</v>
      </c>
      <c r="K131" s="236">
        <v>2045</v>
      </c>
      <c r="L131" s="236">
        <v>3189</v>
      </c>
      <c r="M131" s="236">
        <v>5461</v>
      </c>
      <c r="N131" s="236">
        <v>9387</v>
      </c>
      <c r="O131" s="236">
        <v>2474</v>
      </c>
      <c r="P131" s="236">
        <v>26</v>
      </c>
      <c r="Q131" s="236"/>
      <c r="R131" s="236"/>
      <c r="S131" s="236"/>
      <c r="T131" s="236"/>
      <c r="U131" s="236"/>
      <c r="V131" s="236"/>
    </row>
    <row r="132" spans="1:22" ht="24.9" customHeight="1" x14ac:dyDescent="0.25">
      <c r="A132" s="217">
        <v>2017</v>
      </c>
      <c r="B132" s="234">
        <v>4</v>
      </c>
      <c r="C132" s="235" t="s">
        <v>198</v>
      </c>
      <c r="D132" s="220" t="s">
        <v>46</v>
      </c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P132" s="236"/>
      <c r="Q132" s="236"/>
      <c r="R132" s="236"/>
      <c r="S132" s="236"/>
      <c r="T132" s="236"/>
      <c r="U132" s="236"/>
      <c r="V132" s="236"/>
    </row>
    <row r="133" spans="1:22" ht="24.9" customHeight="1" x14ac:dyDescent="0.25">
      <c r="A133" s="217">
        <v>2017</v>
      </c>
      <c r="B133" s="234">
        <v>4</v>
      </c>
      <c r="C133" s="235" t="s">
        <v>198</v>
      </c>
      <c r="D133" s="220" t="s">
        <v>45</v>
      </c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P133" s="236"/>
      <c r="Q133" s="236"/>
      <c r="R133" s="236"/>
      <c r="S133" s="236"/>
      <c r="T133" s="236"/>
      <c r="U133" s="236"/>
      <c r="V133" s="236"/>
    </row>
    <row r="134" spans="1:22" ht="24.9" customHeight="1" x14ac:dyDescent="0.25">
      <c r="A134" s="217">
        <v>2017</v>
      </c>
      <c r="B134" s="237">
        <v>5</v>
      </c>
      <c r="C134" s="216" t="s">
        <v>199</v>
      </c>
      <c r="D134" s="236" t="s">
        <v>46</v>
      </c>
      <c r="E134" s="238">
        <v>3</v>
      </c>
      <c r="F134" s="238">
        <v>484</v>
      </c>
      <c r="G134" s="238">
        <v>3006</v>
      </c>
      <c r="H134" s="238">
        <v>5725</v>
      </c>
      <c r="I134" s="238">
        <v>8067</v>
      </c>
      <c r="J134" s="238">
        <v>7376</v>
      </c>
      <c r="K134" s="238">
        <v>5713</v>
      </c>
      <c r="L134" s="238">
        <v>3077</v>
      </c>
      <c r="M134" s="238">
        <v>915</v>
      </c>
      <c r="N134" s="238">
        <v>139</v>
      </c>
      <c r="O134" s="238">
        <v>6</v>
      </c>
      <c r="P134" s="238">
        <v>5</v>
      </c>
    </row>
    <row r="135" spans="1:22" ht="24.9" customHeight="1" x14ac:dyDescent="0.25">
      <c r="A135" s="217">
        <v>2017</v>
      </c>
      <c r="B135" s="237">
        <v>5</v>
      </c>
      <c r="C135" s="216" t="s">
        <v>199</v>
      </c>
      <c r="D135" s="220" t="s">
        <v>45</v>
      </c>
      <c r="E135" s="238">
        <v>1</v>
      </c>
      <c r="F135" s="238">
        <v>141</v>
      </c>
      <c r="G135" s="238">
        <v>1027</v>
      </c>
      <c r="H135" s="238">
        <v>3292</v>
      </c>
      <c r="I135" s="238">
        <v>5646</v>
      </c>
      <c r="J135" s="238">
        <v>5573</v>
      </c>
      <c r="K135" s="238">
        <v>4205</v>
      </c>
      <c r="L135" s="238">
        <v>2363</v>
      </c>
      <c r="M135" s="238">
        <v>759</v>
      </c>
      <c r="N135" s="238">
        <v>195</v>
      </c>
      <c r="O135" s="238">
        <v>14</v>
      </c>
      <c r="P135" s="238">
        <v>13</v>
      </c>
    </row>
    <row r="136" spans="1:22" ht="24.9" customHeight="1" x14ac:dyDescent="0.25">
      <c r="A136" s="217">
        <v>2017</v>
      </c>
      <c r="B136" s="218">
        <v>6</v>
      </c>
      <c r="C136" s="225" t="s">
        <v>200</v>
      </c>
      <c r="D136" s="220" t="s">
        <v>46</v>
      </c>
      <c r="E136" s="211"/>
      <c r="F136" s="211"/>
      <c r="G136" s="211"/>
      <c r="H136" s="211"/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</row>
    <row r="137" spans="1:22" ht="24.9" customHeight="1" x14ac:dyDescent="0.25">
      <c r="A137" s="217">
        <v>2017</v>
      </c>
      <c r="B137" s="217">
        <v>6</v>
      </c>
      <c r="C137" s="239" t="s">
        <v>128</v>
      </c>
      <c r="D137" s="236" t="s">
        <v>196</v>
      </c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P137" s="236"/>
      <c r="Q137" s="236"/>
      <c r="R137" s="236"/>
      <c r="S137" s="236"/>
      <c r="T137" s="236"/>
      <c r="U137" s="236"/>
      <c r="V137" s="236"/>
    </row>
    <row r="138" spans="1:22" ht="24.9" customHeight="1" x14ac:dyDescent="0.25">
      <c r="A138" s="217">
        <v>2017</v>
      </c>
      <c r="B138" s="217">
        <v>6</v>
      </c>
      <c r="C138" s="239" t="s">
        <v>131</v>
      </c>
      <c r="D138" s="236" t="s">
        <v>196</v>
      </c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P138" s="236"/>
      <c r="Q138" s="236"/>
      <c r="R138" s="236"/>
      <c r="S138" s="236"/>
      <c r="T138" s="236"/>
      <c r="U138" s="236"/>
      <c r="V138" s="236"/>
    </row>
    <row r="139" spans="1:22" ht="24.9" customHeight="1" x14ac:dyDescent="0.25">
      <c r="A139" s="217">
        <v>2017</v>
      </c>
      <c r="B139" s="217">
        <v>6</v>
      </c>
      <c r="C139" s="239" t="s">
        <v>128</v>
      </c>
      <c r="D139" s="236" t="s">
        <v>45</v>
      </c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P139" s="236"/>
      <c r="Q139" s="236"/>
      <c r="R139" s="236"/>
      <c r="S139" s="236"/>
      <c r="T139" s="236"/>
      <c r="U139" s="236"/>
      <c r="V139" s="236"/>
    </row>
    <row r="140" spans="1:22" ht="24.9" customHeight="1" x14ac:dyDescent="0.25">
      <c r="A140" s="217">
        <v>2017</v>
      </c>
      <c r="B140" s="218">
        <v>6</v>
      </c>
      <c r="C140" s="225" t="s">
        <v>200</v>
      </c>
      <c r="D140" s="220" t="s">
        <v>45</v>
      </c>
      <c r="E140" s="211"/>
      <c r="F140" s="211"/>
      <c r="G140" s="211"/>
      <c r="H140" s="211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</row>
    <row r="141" spans="1:22" ht="24.9" customHeight="1" x14ac:dyDescent="0.25">
      <c r="A141" s="217">
        <v>2017</v>
      </c>
      <c r="B141" s="217">
        <v>6</v>
      </c>
      <c r="C141" s="239" t="s">
        <v>131</v>
      </c>
      <c r="D141" s="236" t="s">
        <v>45</v>
      </c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</row>
    <row r="142" spans="1:22" ht="24.9" customHeight="1" x14ac:dyDescent="0.25">
      <c r="A142" s="218">
        <v>2016</v>
      </c>
      <c r="B142" s="218">
        <v>1</v>
      </c>
      <c r="C142" s="219" t="s">
        <v>2</v>
      </c>
      <c r="D142" s="220" t="s">
        <v>46</v>
      </c>
      <c r="E142" s="221">
        <v>0</v>
      </c>
      <c r="F142" s="221">
        <v>0</v>
      </c>
      <c r="G142" s="221">
        <v>0</v>
      </c>
      <c r="H142" s="221">
        <v>0</v>
      </c>
      <c r="I142" s="221">
        <v>0</v>
      </c>
      <c r="J142" s="221">
        <v>0</v>
      </c>
      <c r="K142" s="221">
        <v>0</v>
      </c>
      <c r="L142" s="221">
        <v>0</v>
      </c>
      <c r="M142" s="221">
        <v>0</v>
      </c>
      <c r="N142" s="221">
        <v>0</v>
      </c>
      <c r="O142" s="221">
        <v>1541</v>
      </c>
      <c r="P142" s="221">
        <v>52505</v>
      </c>
      <c r="Q142" s="221">
        <v>30923</v>
      </c>
      <c r="R142" s="221">
        <v>23539</v>
      </c>
      <c r="S142" s="221">
        <v>16993</v>
      </c>
      <c r="T142" s="221">
        <v>8706</v>
      </c>
      <c r="U142" s="221">
        <v>2909</v>
      </c>
      <c r="V142" s="221">
        <v>693</v>
      </c>
    </row>
    <row r="143" spans="1:22" ht="24.9" customHeight="1" x14ac:dyDescent="0.25">
      <c r="A143" s="218">
        <v>2016</v>
      </c>
      <c r="B143" s="218">
        <v>1</v>
      </c>
      <c r="C143" s="222" t="s">
        <v>186</v>
      </c>
      <c r="D143" s="221" t="s">
        <v>46</v>
      </c>
      <c r="E143" s="221">
        <v>0</v>
      </c>
      <c r="F143" s="221">
        <v>0</v>
      </c>
      <c r="G143" s="221">
        <v>0</v>
      </c>
      <c r="H143" s="221">
        <v>0</v>
      </c>
      <c r="I143" s="221">
        <v>0</v>
      </c>
      <c r="J143" s="221">
        <v>0</v>
      </c>
      <c r="K143" s="221">
        <v>0</v>
      </c>
      <c r="L143" s="221">
        <v>0</v>
      </c>
      <c r="M143" s="221">
        <v>0</v>
      </c>
      <c r="N143" s="221">
        <v>0</v>
      </c>
      <c r="O143" s="221">
        <v>120</v>
      </c>
      <c r="P143" s="221">
        <v>15411</v>
      </c>
      <c r="Q143" s="221">
        <v>10130</v>
      </c>
      <c r="R143" s="221">
        <v>11029</v>
      </c>
      <c r="S143" s="221">
        <v>9724</v>
      </c>
      <c r="T143" s="221">
        <v>7214</v>
      </c>
      <c r="U143" s="221">
        <v>3828</v>
      </c>
      <c r="V143" s="221">
        <v>1221</v>
      </c>
    </row>
    <row r="144" spans="1:22" ht="24.9" customHeight="1" x14ac:dyDescent="0.25">
      <c r="A144" s="218">
        <v>2016</v>
      </c>
      <c r="B144" s="218">
        <v>1</v>
      </c>
      <c r="C144" s="219" t="s">
        <v>7</v>
      </c>
      <c r="D144" s="220" t="s">
        <v>46</v>
      </c>
      <c r="E144" s="221">
        <v>0</v>
      </c>
      <c r="F144" s="221">
        <v>0</v>
      </c>
      <c r="G144" s="221">
        <v>0</v>
      </c>
      <c r="H144" s="221">
        <v>0</v>
      </c>
      <c r="I144" s="221">
        <v>0</v>
      </c>
      <c r="J144" s="221">
        <v>0</v>
      </c>
      <c r="K144" s="221">
        <v>0</v>
      </c>
      <c r="L144" s="221">
        <v>0</v>
      </c>
      <c r="M144" s="221">
        <v>0</v>
      </c>
      <c r="N144" s="221">
        <v>0</v>
      </c>
      <c r="O144" s="221">
        <v>0</v>
      </c>
      <c r="P144" s="221">
        <v>22</v>
      </c>
      <c r="Q144" s="221">
        <v>19</v>
      </c>
      <c r="R144" s="221">
        <v>14</v>
      </c>
      <c r="S144" s="221">
        <v>1</v>
      </c>
      <c r="T144" s="221">
        <v>0</v>
      </c>
      <c r="U144" s="221">
        <v>0</v>
      </c>
      <c r="V144" s="221">
        <v>0</v>
      </c>
    </row>
    <row r="145" spans="1:23" ht="24.9" customHeight="1" x14ac:dyDescent="0.25">
      <c r="A145" s="218">
        <v>2016</v>
      </c>
      <c r="B145" s="218">
        <v>1</v>
      </c>
      <c r="C145" s="219" t="s">
        <v>187</v>
      </c>
      <c r="D145" s="220" t="s">
        <v>46</v>
      </c>
      <c r="E145" s="221">
        <v>0</v>
      </c>
      <c r="F145" s="221">
        <v>1</v>
      </c>
      <c r="G145" s="221">
        <v>16</v>
      </c>
      <c r="H145" s="221">
        <v>174</v>
      </c>
      <c r="I145" s="221">
        <v>448</v>
      </c>
      <c r="J145" s="221">
        <v>998</v>
      </c>
      <c r="K145" s="221">
        <v>1842</v>
      </c>
      <c r="L145" s="221">
        <v>3299</v>
      </c>
      <c r="M145" s="221">
        <v>5679</v>
      </c>
      <c r="N145" s="221">
        <v>8587</v>
      </c>
      <c r="O145" s="221">
        <v>2113</v>
      </c>
      <c r="P145" s="221">
        <v>9745</v>
      </c>
      <c r="Q145" s="221">
        <v>14866</v>
      </c>
      <c r="R145" s="221">
        <v>17486</v>
      </c>
      <c r="S145" s="221">
        <v>17572</v>
      </c>
      <c r="T145" s="221">
        <v>12568</v>
      </c>
      <c r="U145" s="221">
        <v>6034</v>
      </c>
      <c r="V145" s="221">
        <v>1521</v>
      </c>
    </row>
    <row r="146" spans="1:23" ht="24.9" customHeight="1" x14ac:dyDescent="0.25">
      <c r="A146" s="218">
        <v>2016</v>
      </c>
      <c r="B146" s="218">
        <v>1</v>
      </c>
      <c r="C146" s="219" t="s">
        <v>2</v>
      </c>
      <c r="D146" s="220" t="s">
        <v>45</v>
      </c>
      <c r="E146" s="221">
        <v>0</v>
      </c>
      <c r="F146" s="221">
        <v>0</v>
      </c>
      <c r="G146" s="221">
        <v>0</v>
      </c>
      <c r="H146" s="221">
        <v>0</v>
      </c>
      <c r="I146" s="221">
        <v>0</v>
      </c>
      <c r="J146" s="221">
        <v>0</v>
      </c>
      <c r="K146" s="221">
        <v>0</v>
      </c>
      <c r="L146" s="221">
        <v>0</v>
      </c>
      <c r="M146" s="221">
        <v>0</v>
      </c>
      <c r="N146" s="221">
        <v>0</v>
      </c>
      <c r="O146" s="221">
        <v>2118</v>
      </c>
      <c r="P146" s="221">
        <v>83756</v>
      </c>
      <c r="Q146" s="221">
        <v>54710</v>
      </c>
      <c r="R146" s="221">
        <v>48285</v>
      </c>
      <c r="S146" s="221">
        <v>32473</v>
      </c>
      <c r="T146" s="221">
        <v>13962</v>
      </c>
      <c r="U146" s="221">
        <v>3398</v>
      </c>
      <c r="V146" s="221">
        <v>551</v>
      </c>
    </row>
    <row r="147" spans="1:23" s="224" customFormat="1" ht="24.9" customHeight="1" x14ac:dyDescent="0.25">
      <c r="A147" s="218">
        <v>2016</v>
      </c>
      <c r="B147" s="218">
        <v>1</v>
      </c>
      <c r="C147" s="223" t="s">
        <v>186</v>
      </c>
      <c r="D147" s="221" t="s">
        <v>45</v>
      </c>
      <c r="E147" s="221">
        <v>0</v>
      </c>
      <c r="F147" s="221">
        <v>0</v>
      </c>
      <c r="G147" s="221">
        <v>0</v>
      </c>
      <c r="H147" s="221">
        <v>0</v>
      </c>
      <c r="I147" s="221">
        <v>0</v>
      </c>
      <c r="J147" s="221">
        <v>0</v>
      </c>
      <c r="K147" s="221">
        <v>0</v>
      </c>
      <c r="L147" s="221">
        <v>0</v>
      </c>
      <c r="M147" s="221">
        <v>0</v>
      </c>
      <c r="N147" s="221">
        <v>0</v>
      </c>
      <c r="O147" s="221">
        <v>106</v>
      </c>
      <c r="P147" s="221">
        <v>12021</v>
      </c>
      <c r="Q147" s="221">
        <v>7104</v>
      </c>
      <c r="R147" s="221">
        <v>7001</v>
      </c>
      <c r="S147" s="221">
        <v>4946</v>
      </c>
      <c r="T147" s="221">
        <v>3605</v>
      </c>
      <c r="U147" s="221">
        <v>1463</v>
      </c>
      <c r="V147" s="221">
        <v>298</v>
      </c>
    </row>
    <row r="148" spans="1:23" ht="24.9" customHeight="1" x14ac:dyDescent="0.25">
      <c r="A148" s="218">
        <v>2016</v>
      </c>
      <c r="B148" s="218">
        <v>1</v>
      </c>
      <c r="C148" s="219" t="s">
        <v>7</v>
      </c>
      <c r="D148" s="220" t="s">
        <v>45</v>
      </c>
      <c r="E148" s="221">
        <v>0</v>
      </c>
      <c r="F148" s="221">
        <v>0</v>
      </c>
      <c r="G148" s="221">
        <v>0</v>
      </c>
      <c r="H148" s="221">
        <v>0</v>
      </c>
      <c r="I148" s="221">
        <v>0</v>
      </c>
      <c r="J148" s="221">
        <v>0</v>
      </c>
      <c r="K148" s="221">
        <v>0</v>
      </c>
      <c r="L148" s="221">
        <v>0</v>
      </c>
      <c r="M148" s="221">
        <v>0</v>
      </c>
      <c r="N148" s="221">
        <v>0</v>
      </c>
      <c r="O148" s="221">
        <v>0</v>
      </c>
      <c r="P148" s="221">
        <v>47</v>
      </c>
      <c r="Q148" s="221">
        <v>30</v>
      </c>
      <c r="R148" s="221">
        <v>12</v>
      </c>
      <c r="S148" s="221">
        <v>4</v>
      </c>
      <c r="T148" s="221">
        <v>0</v>
      </c>
      <c r="U148" s="221">
        <v>0</v>
      </c>
      <c r="V148" s="221">
        <v>0</v>
      </c>
    </row>
    <row r="149" spans="1:23" ht="24.9" customHeight="1" x14ac:dyDescent="0.25">
      <c r="A149" s="218">
        <v>2016</v>
      </c>
      <c r="B149" s="218">
        <v>1</v>
      </c>
      <c r="C149" s="219" t="s">
        <v>187</v>
      </c>
      <c r="D149" s="220" t="s">
        <v>45</v>
      </c>
      <c r="E149" s="221">
        <v>0</v>
      </c>
      <c r="F149" s="221">
        <v>0</v>
      </c>
      <c r="G149" s="221">
        <v>1</v>
      </c>
      <c r="H149" s="221">
        <v>40</v>
      </c>
      <c r="I149" s="221">
        <v>132</v>
      </c>
      <c r="J149" s="221">
        <v>338</v>
      </c>
      <c r="K149" s="221">
        <v>626</v>
      </c>
      <c r="L149" s="221">
        <v>1202</v>
      </c>
      <c r="M149" s="221">
        <v>2107</v>
      </c>
      <c r="N149" s="221">
        <v>3185</v>
      </c>
      <c r="O149" s="221">
        <v>736</v>
      </c>
      <c r="P149" s="221">
        <v>2347</v>
      </c>
      <c r="Q149" s="221">
        <v>2409</v>
      </c>
      <c r="R149" s="221">
        <v>1947</v>
      </c>
      <c r="S149" s="221">
        <v>1422</v>
      </c>
      <c r="T149" s="221">
        <v>883</v>
      </c>
      <c r="U149" s="221">
        <v>289</v>
      </c>
      <c r="V149" s="221">
        <v>60</v>
      </c>
    </row>
    <row r="150" spans="1:23" ht="24.9" customHeight="1" x14ac:dyDescent="0.25">
      <c r="A150" s="218">
        <v>2016</v>
      </c>
      <c r="B150" s="218">
        <v>2</v>
      </c>
      <c r="C150" s="225" t="s">
        <v>85</v>
      </c>
      <c r="D150" s="220" t="s">
        <v>46</v>
      </c>
      <c r="E150" s="211">
        <v>201</v>
      </c>
      <c r="F150" s="211">
        <v>696</v>
      </c>
      <c r="G150" s="211">
        <v>697</v>
      </c>
      <c r="H150" s="211">
        <v>778</v>
      </c>
      <c r="I150" s="211">
        <v>822</v>
      </c>
      <c r="J150" s="211">
        <v>801</v>
      </c>
      <c r="K150" s="211">
        <v>864</v>
      </c>
      <c r="L150" s="211">
        <v>822</v>
      </c>
      <c r="M150" s="211">
        <v>617</v>
      </c>
      <c r="N150" s="211">
        <v>353</v>
      </c>
      <c r="O150" s="211">
        <v>31</v>
      </c>
      <c r="P150" s="211">
        <v>67</v>
      </c>
      <c r="Q150" s="211">
        <v>12</v>
      </c>
      <c r="R150" s="211">
        <v>6</v>
      </c>
      <c r="S150" s="211">
        <v>3</v>
      </c>
      <c r="T150" s="211">
        <v>1</v>
      </c>
      <c r="U150" s="211">
        <v>0</v>
      </c>
      <c r="V150" s="211">
        <v>0</v>
      </c>
    </row>
    <row r="151" spans="1:23" ht="24.9" customHeight="1" x14ac:dyDescent="0.25">
      <c r="A151" s="218">
        <v>2016</v>
      </c>
      <c r="B151" s="218">
        <v>2</v>
      </c>
      <c r="C151" s="225" t="s">
        <v>188</v>
      </c>
      <c r="D151" s="220" t="s">
        <v>46</v>
      </c>
      <c r="E151" s="211">
        <v>29</v>
      </c>
      <c r="F151" s="211">
        <v>102</v>
      </c>
      <c r="G151" s="211">
        <v>162</v>
      </c>
      <c r="H151" s="211">
        <v>207</v>
      </c>
      <c r="I151" s="211">
        <v>144</v>
      </c>
      <c r="J151" s="211">
        <v>85</v>
      </c>
      <c r="K151" s="211">
        <v>48</v>
      </c>
      <c r="L151" s="211">
        <v>28</v>
      </c>
      <c r="M151" s="211">
        <v>16</v>
      </c>
      <c r="N151" s="211">
        <v>15</v>
      </c>
      <c r="O151" s="211">
        <v>2</v>
      </c>
      <c r="P151" s="211">
        <v>4</v>
      </c>
      <c r="Q151" s="211">
        <v>0</v>
      </c>
      <c r="R151" s="211">
        <v>2</v>
      </c>
      <c r="S151" s="211">
        <v>0</v>
      </c>
      <c r="T151" s="211">
        <v>0</v>
      </c>
      <c r="U151" s="211">
        <v>0</v>
      </c>
      <c r="V151" s="211">
        <v>0</v>
      </c>
    </row>
    <row r="152" spans="1:23" s="224" customFormat="1" ht="24.9" customHeight="1" x14ac:dyDescent="0.25">
      <c r="A152" s="218">
        <v>2016</v>
      </c>
      <c r="B152" s="218">
        <v>2</v>
      </c>
      <c r="C152" s="225" t="s">
        <v>15</v>
      </c>
      <c r="D152" s="220" t="s">
        <v>46</v>
      </c>
      <c r="E152" s="211">
        <v>1</v>
      </c>
      <c r="F152" s="211">
        <v>15</v>
      </c>
      <c r="G152" s="211">
        <v>8</v>
      </c>
      <c r="H152" s="211">
        <v>41</v>
      </c>
      <c r="I152" s="211">
        <v>54</v>
      </c>
      <c r="J152" s="211">
        <v>108</v>
      </c>
      <c r="K152" s="211">
        <v>117</v>
      </c>
      <c r="L152" s="211">
        <v>142</v>
      </c>
      <c r="M152" s="211">
        <v>130</v>
      </c>
      <c r="N152" s="211">
        <v>22</v>
      </c>
      <c r="O152" s="211">
        <v>0</v>
      </c>
      <c r="P152" s="211">
        <v>0</v>
      </c>
      <c r="Q152" s="211">
        <v>0</v>
      </c>
      <c r="R152" s="211">
        <v>0</v>
      </c>
      <c r="S152" s="211">
        <v>0</v>
      </c>
      <c r="T152" s="211">
        <v>0</v>
      </c>
      <c r="U152" s="211">
        <v>0</v>
      </c>
      <c r="V152" s="211">
        <v>0</v>
      </c>
    </row>
    <row r="153" spans="1:23" s="228" customFormat="1" ht="24.9" customHeight="1" x14ac:dyDescent="0.25">
      <c r="A153" s="218">
        <v>2016</v>
      </c>
      <c r="B153" s="218">
        <v>2</v>
      </c>
      <c r="C153" s="225" t="s">
        <v>190</v>
      </c>
      <c r="D153" s="220" t="s">
        <v>46</v>
      </c>
      <c r="E153" s="211">
        <v>0</v>
      </c>
      <c r="F153" s="211">
        <v>8</v>
      </c>
      <c r="G153" s="211">
        <v>11</v>
      </c>
      <c r="H153" s="211">
        <v>8</v>
      </c>
      <c r="I153" s="211">
        <v>10</v>
      </c>
      <c r="J153" s="211">
        <v>8</v>
      </c>
      <c r="K153" s="211">
        <v>8</v>
      </c>
      <c r="L153" s="211">
        <v>1</v>
      </c>
      <c r="M153" s="211">
        <v>0</v>
      </c>
      <c r="N153" s="211">
        <v>0</v>
      </c>
      <c r="O153" s="211">
        <v>0</v>
      </c>
      <c r="P153" s="211">
        <v>0</v>
      </c>
      <c r="Q153" s="211">
        <v>0</v>
      </c>
      <c r="R153" s="211">
        <v>0</v>
      </c>
      <c r="S153" s="211">
        <v>0</v>
      </c>
      <c r="T153" s="211">
        <v>0</v>
      </c>
      <c r="U153" s="211">
        <v>0</v>
      </c>
      <c r="V153" s="211">
        <v>0</v>
      </c>
      <c r="W153" s="216"/>
    </row>
    <row r="154" spans="1:23" s="228" customFormat="1" ht="24.9" customHeight="1" x14ac:dyDescent="0.25">
      <c r="A154" s="218">
        <v>2016</v>
      </c>
      <c r="B154" s="218">
        <v>2</v>
      </c>
      <c r="C154" s="225" t="s">
        <v>88</v>
      </c>
      <c r="D154" s="220" t="s">
        <v>46</v>
      </c>
      <c r="E154" s="211">
        <v>2543</v>
      </c>
      <c r="F154" s="211">
        <v>7554</v>
      </c>
      <c r="G154" s="211">
        <v>11701</v>
      </c>
      <c r="H154" s="211">
        <v>12534</v>
      </c>
      <c r="I154" s="211">
        <v>11655</v>
      </c>
      <c r="J154" s="211">
        <v>10722</v>
      </c>
      <c r="K154" s="211">
        <v>9760</v>
      </c>
      <c r="L154" s="211">
        <v>7784</v>
      </c>
      <c r="M154" s="211">
        <v>5721</v>
      </c>
      <c r="N154" s="211">
        <v>4582</v>
      </c>
      <c r="O154" s="211">
        <v>724</v>
      </c>
      <c r="P154" s="211">
        <v>10</v>
      </c>
      <c r="Q154" s="211">
        <v>0</v>
      </c>
      <c r="R154" s="211">
        <v>0</v>
      </c>
      <c r="S154" s="211">
        <v>0</v>
      </c>
      <c r="T154" s="211">
        <v>0</v>
      </c>
      <c r="U154" s="211">
        <v>0</v>
      </c>
      <c r="V154" s="211">
        <v>0</v>
      </c>
      <c r="W154" s="216"/>
    </row>
    <row r="155" spans="1:23" s="230" customFormat="1" ht="24.9" customHeight="1" x14ac:dyDescent="0.3">
      <c r="A155" s="218">
        <v>2016</v>
      </c>
      <c r="B155" s="218">
        <v>2</v>
      </c>
      <c r="C155" s="225" t="s">
        <v>19</v>
      </c>
      <c r="D155" s="220" t="s">
        <v>46</v>
      </c>
      <c r="E155" s="211">
        <v>12</v>
      </c>
      <c r="F155" s="211">
        <v>2683</v>
      </c>
      <c r="G155" s="211">
        <v>2885</v>
      </c>
      <c r="H155" s="211">
        <v>2980</v>
      </c>
      <c r="I155" s="211">
        <v>2321</v>
      </c>
      <c r="J155" s="211">
        <v>1988</v>
      </c>
      <c r="K155" s="211">
        <v>1966</v>
      </c>
      <c r="L155" s="211">
        <v>1809</v>
      </c>
      <c r="M155" s="211">
        <v>1596</v>
      </c>
      <c r="N155" s="211">
        <v>1392</v>
      </c>
      <c r="O155" s="211">
        <v>34</v>
      </c>
      <c r="P155" s="211">
        <v>0</v>
      </c>
      <c r="Q155" s="211">
        <v>0</v>
      </c>
      <c r="R155" s="211">
        <v>0</v>
      </c>
      <c r="S155" s="211">
        <v>0</v>
      </c>
      <c r="T155" s="211">
        <v>0</v>
      </c>
      <c r="U155" s="211">
        <v>0</v>
      </c>
      <c r="V155" s="211">
        <v>0</v>
      </c>
      <c r="W155" s="229"/>
    </row>
    <row r="156" spans="1:23" ht="24.9" customHeight="1" x14ac:dyDescent="0.25">
      <c r="A156" s="218">
        <v>2016</v>
      </c>
      <c r="B156" s="218">
        <v>2</v>
      </c>
      <c r="C156" s="225" t="s">
        <v>94</v>
      </c>
      <c r="D156" s="220" t="s">
        <v>46</v>
      </c>
      <c r="E156" s="211">
        <v>21</v>
      </c>
      <c r="F156" s="211">
        <v>665</v>
      </c>
      <c r="G156" s="211">
        <v>2514</v>
      </c>
      <c r="H156" s="211">
        <v>7301</v>
      </c>
      <c r="I156" s="211">
        <v>6882</v>
      </c>
      <c r="J156" s="211">
        <v>1529</v>
      </c>
      <c r="K156" s="211">
        <v>94</v>
      </c>
      <c r="L156" s="211">
        <v>4</v>
      </c>
      <c r="M156" s="211">
        <v>0</v>
      </c>
      <c r="N156" s="211">
        <v>0</v>
      </c>
      <c r="O156" s="211">
        <v>0</v>
      </c>
      <c r="P156" s="211">
        <v>0</v>
      </c>
      <c r="Q156" s="211">
        <v>0</v>
      </c>
      <c r="R156" s="211">
        <v>0</v>
      </c>
      <c r="S156" s="211">
        <v>0</v>
      </c>
      <c r="T156" s="211">
        <v>0</v>
      </c>
      <c r="U156" s="211">
        <v>0</v>
      </c>
      <c r="V156" s="211">
        <v>0</v>
      </c>
    </row>
    <row r="157" spans="1:23" ht="24.9" customHeight="1" x14ac:dyDescent="0.25">
      <c r="A157" s="218">
        <v>2016</v>
      </c>
      <c r="B157" s="218">
        <v>2</v>
      </c>
      <c r="C157" s="225" t="s">
        <v>191</v>
      </c>
      <c r="D157" s="220" t="s">
        <v>46</v>
      </c>
      <c r="E157" s="211">
        <v>1416</v>
      </c>
      <c r="F157" s="211">
        <v>16757</v>
      </c>
      <c r="G157" s="211">
        <v>9000</v>
      </c>
      <c r="H157" s="211">
        <v>6704</v>
      </c>
      <c r="I157" s="211">
        <v>3959</v>
      </c>
      <c r="J157" s="211">
        <v>1558</v>
      </c>
      <c r="K157" s="211">
        <v>424</v>
      </c>
      <c r="L157" s="211">
        <v>65</v>
      </c>
      <c r="M157" s="211">
        <v>4</v>
      </c>
      <c r="N157" s="211">
        <v>0</v>
      </c>
      <c r="O157" s="211">
        <v>0</v>
      </c>
      <c r="P157" s="211">
        <v>0</v>
      </c>
      <c r="Q157" s="211">
        <v>0</v>
      </c>
      <c r="R157" s="211">
        <v>0</v>
      </c>
      <c r="S157" s="211">
        <v>0</v>
      </c>
      <c r="T157" s="211">
        <v>0</v>
      </c>
      <c r="U157" s="211">
        <v>0</v>
      </c>
      <c r="V157" s="211">
        <v>0</v>
      </c>
    </row>
    <row r="158" spans="1:23" ht="24.9" customHeight="1" x14ac:dyDescent="0.25">
      <c r="A158" s="218">
        <v>2016</v>
      </c>
      <c r="B158" s="218">
        <v>2</v>
      </c>
      <c r="C158" s="216" t="s">
        <v>89</v>
      </c>
      <c r="D158" s="231" t="s">
        <v>46</v>
      </c>
      <c r="N158" s="220">
        <v>40</v>
      </c>
      <c r="O158" s="220">
        <v>92</v>
      </c>
      <c r="P158" s="220">
        <v>1</v>
      </c>
      <c r="Q158" s="220">
        <v>0</v>
      </c>
    </row>
    <row r="159" spans="1:23" ht="24.9" customHeight="1" x14ac:dyDescent="0.25">
      <c r="A159" s="218">
        <v>2016</v>
      </c>
      <c r="B159" s="218">
        <v>2</v>
      </c>
      <c r="C159" s="225" t="s">
        <v>85</v>
      </c>
      <c r="D159" s="220" t="s">
        <v>45</v>
      </c>
      <c r="E159" s="211">
        <v>213</v>
      </c>
      <c r="F159" s="211">
        <v>790</v>
      </c>
      <c r="G159" s="211">
        <v>999</v>
      </c>
      <c r="H159" s="211">
        <v>1078</v>
      </c>
      <c r="I159" s="211">
        <v>1052</v>
      </c>
      <c r="J159" s="211">
        <v>1072</v>
      </c>
      <c r="K159" s="211">
        <v>878</v>
      </c>
      <c r="L159" s="211">
        <v>816</v>
      </c>
      <c r="M159" s="211">
        <v>726</v>
      </c>
      <c r="N159" s="211">
        <v>447</v>
      </c>
      <c r="O159" s="211">
        <v>50</v>
      </c>
      <c r="P159" s="211">
        <v>153</v>
      </c>
      <c r="Q159" s="211">
        <v>14</v>
      </c>
      <c r="R159" s="211">
        <v>6</v>
      </c>
      <c r="S159" s="211">
        <v>1</v>
      </c>
      <c r="T159" s="211">
        <v>1</v>
      </c>
      <c r="U159" s="211">
        <v>0</v>
      </c>
      <c r="V159" s="211">
        <v>0</v>
      </c>
    </row>
    <row r="160" spans="1:23" ht="24.9" customHeight="1" x14ac:dyDescent="0.25">
      <c r="A160" s="218">
        <v>2016</v>
      </c>
      <c r="B160" s="218">
        <v>2</v>
      </c>
      <c r="C160" s="225" t="s">
        <v>189</v>
      </c>
      <c r="D160" s="220" t="s">
        <v>45</v>
      </c>
      <c r="E160" s="211">
        <v>72</v>
      </c>
      <c r="F160" s="211">
        <v>211</v>
      </c>
      <c r="G160" s="211">
        <v>357</v>
      </c>
      <c r="H160" s="211">
        <v>361</v>
      </c>
      <c r="I160" s="211">
        <v>279</v>
      </c>
      <c r="J160" s="211">
        <v>189</v>
      </c>
      <c r="K160" s="211">
        <v>108</v>
      </c>
      <c r="L160" s="211">
        <v>45</v>
      </c>
      <c r="M160" s="211">
        <v>18</v>
      </c>
      <c r="N160" s="211">
        <v>7</v>
      </c>
      <c r="O160" s="211">
        <v>1</v>
      </c>
      <c r="P160" s="211">
        <v>6</v>
      </c>
      <c r="Q160" s="211">
        <v>3</v>
      </c>
      <c r="R160" s="211">
        <v>1</v>
      </c>
      <c r="S160" s="211">
        <v>0</v>
      </c>
      <c r="T160" s="211">
        <v>0</v>
      </c>
      <c r="U160" s="211">
        <v>0</v>
      </c>
      <c r="V160" s="211">
        <v>0</v>
      </c>
    </row>
    <row r="161" spans="1:22" ht="24.9" customHeight="1" x14ac:dyDescent="0.25">
      <c r="A161" s="218">
        <v>2016</v>
      </c>
      <c r="B161" s="218">
        <v>2</v>
      </c>
      <c r="C161" s="225" t="s">
        <v>15</v>
      </c>
      <c r="D161" s="220" t="s">
        <v>45</v>
      </c>
      <c r="E161" s="211">
        <v>6</v>
      </c>
      <c r="F161" s="211">
        <v>204</v>
      </c>
      <c r="G161" s="211">
        <v>232</v>
      </c>
      <c r="H161" s="211">
        <v>417</v>
      </c>
      <c r="I161" s="211">
        <v>663</v>
      </c>
      <c r="J161" s="211">
        <v>989</v>
      </c>
      <c r="K161" s="211">
        <v>1262</v>
      </c>
      <c r="L161" s="211">
        <v>1438</v>
      </c>
      <c r="M161" s="211">
        <v>1630</v>
      </c>
      <c r="N161" s="211">
        <v>338</v>
      </c>
      <c r="O161" s="211">
        <v>0</v>
      </c>
      <c r="P161" s="211">
        <v>0</v>
      </c>
      <c r="Q161" s="211">
        <v>0</v>
      </c>
      <c r="R161" s="211">
        <v>0</v>
      </c>
      <c r="S161" s="211">
        <v>0</v>
      </c>
      <c r="T161" s="211">
        <v>0</v>
      </c>
      <c r="U161" s="211">
        <v>0</v>
      </c>
      <c r="V161" s="211">
        <v>0</v>
      </c>
    </row>
    <row r="162" spans="1:22" ht="24.9" customHeight="1" x14ac:dyDescent="0.25">
      <c r="A162" s="218">
        <v>2016</v>
      </c>
      <c r="B162" s="218">
        <v>2</v>
      </c>
      <c r="C162" s="225" t="s">
        <v>88</v>
      </c>
      <c r="D162" s="220" t="s">
        <v>45</v>
      </c>
      <c r="E162" s="211">
        <v>3394</v>
      </c>
      <c r="F162" s="211">
        <v>11704</v>
      </c>
      <c r="G162" s="211">
        <v>17164</v>
      </c>
      <c r="H162" s="211">
        <v>17413</v>
      </c>
      <c r="I162" s="211">
        <v>16667</v>
      </c>
      <c r="J162" s="211">
        <v>15559</v>
      </c>
      <c r="K162" s="211">
        <v>14783</v>
      </c>
      <c r="L162" s="211">
        <v>13252</v>
      </c>
      <c r="M162" s="211">
        <v>10783</v>
      </c>
      <c r="N162" s="211">
        <v>10300</v>
      </c>
      <c r="O162" s="211">
        <v>1915</v>
      </c>
      <c r="P162" s="211">
        <v>36</v>
      </c>
      <c r="Q162" s="211">
        <v>0</v>
      </c>
      <c r="R162" s="211">
        <v>0</v>
      </c>
      <c r="S162" s="211">
        <v>0</v>
      </c>
      <c r="T162" s="211">
        <v>0</v>
      </c>
      <c r="U162" s="211">
        <v>0</v>
      </c>
      <c r="V162" s="211">
        <v>0</v>
      </c>
    </row>
    <row r="163" spans="1:22" ht="24.9" customHeight="1" x14ac:dyDescent="0.25">
      <c r="A163" s="218">
        <v>2016</v>
      </c>
      <c r="B163" s="218">
        <v>2</v>
      </c>
      <c r="C163" s="225" t="s">
        <v>19</v>
      </c>
      <c r="D163" s="220" t="s">
        <v>45</v>
      </c>
      <c r="E163" s="211">
        <v>21</v>
      </c>
      <c r="F163" s="211">
        <v>2484</v>
      </c>
      <c r="G163" s="211">
        <v>2316</v>
      </c>
      <c r="H163" s="211">
        <v>2527</v>
      </c>
      <c r="I163" s="211">
        <v>2332</v>
      </c>
      <c r="J163" s="211">
        <v>2092</v>
      </c>
      <c r="K163" s="211">
        <v>1817</v>
      </c>
      <c r="L163" s="211">
        <v>1678</v>
      </c>
      <c r="M163" s="211">
        <v>1462</v>
      </c>
      <c r="N163" s="211">
        <v>1198</v>
      </c>
      <c r="O163" s="211">
        <v>32</v>
      </c>
      <c r="P163" s="211">
        <v>11</v>
      </c>
      <c r="Q163" s="211">
        <v>0</v>
      </c>
      <c r="R163" s="211">
        <v>0</v>
      </c>
      <c r="S163" s="211">
        <v>0</v>
      </c>
      <c r="T163" s="211">
        <v>0</v>
      </c>
      <c r="U163" s="211">
        <v>0</v>
      </c>
      <c r="V163" s="211">
        <v>0</v>
      </c>
    </row>
    <row r="164" spans="1:22" ht="24.9" customHeight="1" x14ac:dyDescent="0.25">
      <c r="A164" s="218">
        <v>2016</v>
      </c>
      <c r="B164" s="218">
        <v>2</v>
      </c>
      <c r="C164" s="225" t="s">
        <v>94</v>
      </c>
      <c r="D164" s="220" t="s">
        <v>45</v>
      </c>
      <c r="E164" s="211">
        <v>0</v>
      </c>
      <c r="F164" s="211">
        <v>0</v>
      </c>
      <c r="G164" s="211">
        <v>1</v>
      </c>
      <c r="H164" s="211">
        <v>1</v>
      </c>
      <c r="I164" s="211">
        <v>0</v>
      </c>
      <c r="J164" s="211">
        <v>0</v>
      </c>
      <c r="K164" s="211">
        <v>0</v>
      </c>
      <c r="L164" s="211">
        <v>0</v>
      </c>
      <c r="M164" s="211">
        <v>0</v>
      </c>
      <c r="N164" s="211">
        <v>0</v>
      </c>
      <c r="O164" s="211">
        <v>0</v>
      </c>
      <c r="P164" s="211">
        <v>0</v>
      </c>
      <c r="Q164" s="211">
        <v>0</v>
      </c>
      <c r="R164" s="211">
        <v>0</v>
      </c>
      <c r="S164" s="211">
        <v>0</v>
      </c>
      <c r="T164" s="211">
        <v>0</v>
      </c>
      <c r="U164" s="211">
        <v>0</v>
      </c>
      <c r="V164" s="211">
        <v>0</v>
      </c>
    </row>
    <row r="165" spans="1:22" ht="24.9" customHeight="1" x14ac:dyDescent="0.25">
      <c r="A165" s="218">
        <v>2016</v>
      </c>
      <c r="B165" s="218">
        <v>2</v>
      </c>
      <c r="C165" s="225" t="s">
        <v>191</v>
      </c>
      <c r="D165" s="220" t="s">
        <v>45</v>
      </c>
      <c r="E165" s="211">
        <v>1</v>
      </c>
      <c r="F165" s="211">
        <v>72</v>
      </c>
      <c r="G165" s="211">
        <v>79</v>
      </c>
      <c r="H165" s="211">
        <v>106</v>
      </c>
      <c r="I165" s="211">
        <v>76</v>
      </c>
      <c r="J165" s="211">
        <v>57</v>
      </c>
      <c r="K165" s="211">
        <v>27</v>
      </c>
      <c r="L165" s="211">
        <v>11</v>
      </c>
      <c r="M165" s="211">
        <v>1</v>
      </c>
      <c r="N165" s="211">
        <v>0</v>
      </c>
      <c r="O165" s="211">
        <v>0</v>
      </c>
      <c r="P165" s="211">
        <v>0</v>
      </c>
      <c r="Q165" s="211">
        <v>0</v>
      </c>
      <c r="R165" s="211">
        <v>0</v>
      </c>
      <c r="S165" s="211">
        <v>0</v>
      </c>
      <c r="T165" s="211">
        <v>0</v>
      </c>
      <c r="U165" s="211">
        <v>0</v>
      </c>
      <c r="V165" s="211">
        <v>0</v>
      </c>
    </row>
    <row r="166" spans="1:22" ht="24.9" customHeight="1" x14ac:dyDescent="0.25">
      <c r="A166" s="218">
        <v>2016</v>
      </c>
      <c r="B166" s="218">
        <v>2</v>
      </c>
      <c r="C166" s="216" t="s">
        <v>89</v>
      </c>
      <c r="D166" s="231" t="s">
        <v>45</v>
      </c>
      <c r="N166" s="220">
        <v>128</v>
      </c>
      <c r="O166" s="220">
        <v>287</v>
      </c>
      <c r="P166" s="220">
        <v>3</v>
      </c>
      <c r="Q166" s="220">
        <v>0</v>
      </c>
    </row>
    <row r="167" spans="1:22" ht="24.9" customHeight="1" x14ac:dyDescent="0.25">
      <c r="A167" s="218">
        <v>2016</v>
      </c>
      <c r="B167" s="218">
        <v>3</v>
      </c>
      <c r="C167" s="219" t="s">
        <v>97</v>
      </c>
      <c r="D167" s="220" t="s">
        <v>46</v>
      </c>
      <c r="E167" s="220">
        <v>92</v>
      </c>
      <c r="F167" s="220">
        <v>1299</v>
      </c>
      <c r="G167" s="220">
        <v>1463</v>
      </c>
      <c r="H167" s="220">
        <v>935</v>
      </c>
      <c r="I167" s="220">
        <v>767</v>
      </c>
      <c r="J167" s="220">
        <v>548</v>
      </c>
      <c r="K167" s="220">
        <v>398</v>
      </c>
      <c r="L167" s="220">
        <v>252</v>
      </c>
      <c r="M167" s="220">
        <v>114</v>
      </c>
      <c r="N167" s="220">
        <v>37</v>
      </c>
      <c r="O167" s="220">
        <v>4</v>
      </c>
      <c r="P167" s="220">
        <v>0</v>
      </c>
    </row>
    <row r="168" spans="1:22" ht="24.9" customHeight="1" x14ac:dyDescent="0.25">
      <c r="A168" s="218">
        <v>2016</v>
      </c>
      <c r="B168" s="218">
        <v>3</v>
      </c>
      <c r="C168" s="219" t="s">
        <v>100</v>
      </c>
      <c r="D168" s="220" t="s">
        <v>46</v>
      </c>
      <c r="E168" s="220">
        <v>0</v>
      </c>
      <c r="F168" s="220">
        <v>49</v>
      </c>
      <c r="G168" s="220">
        <v>329</v>
      </c>
      <c r="H168" s="220">
        <v>606</v>
      </c>
      <c r="I168" s="220">
        <v>562</v>
      </c>
      <c r="J168" s="220">
        <v>477</v>
      </c>
      <c r="K168" s="220">
        <v>363</v>
      </c>
      <c r="L168" s="220">
        <v>249</v>
      </c>
      <c r="M168" s="220">
        <v>144</v>
      </c>
      <c r="N168" s="220">
        <v>54</v>
      </c>
      <c r="O168" s="220">
        <v>4</v>
      </c>
      <c r="P168" s="220">
        <v>0</v>
      </c>
    </row>
    <row r="169" spans="1:22" ht="24.9" customHeight="1" x14ac:dyDescent="0.25">
      <c r="A169" s="218">
        <v>2016</v>
      </c>
      <c r="B169" s="218">
        <v>3</v>
      </c>
      <c r="C169" s="219" t="s">
        <v>24</v>
      </c>
      <c r="D169" s="220" t="s">
        <v>46</v>
      </c>
      <c r="E169" s="220">
        <v>0</v>
      </c>
      <c r="F169" s="220">
        <v>2</v>
      </c>
      <c r="G169" s="220">
        <v>5</v>
      </c>
      <c r="H169" s="220">
        <v>4</v>
      </c>
      <c r="I169" s="220">
        <v>15</v>
      </c>
      <c r="J169" s="220">
        <v>39</v>
      </c>
      <c r="K169" s="220">
        <v>71</v>
      </c>
      <c r="L169" s="220">
        <v>99</v>
      </c>
      <c r="M169" s="220">
        <v>131</v>
      </c>
      <c r="N169" s="220">
        <v>112</v>
      </c>
      <c r="O169" s="220">
        <v>17</v>
      </c>
      <c r="P169" s="220">
        <v>0</v>
      </c>
    </row>
    <row r="170" spans="1:22" ht="24.9" customHeight="1" x14ac:dyDescent="0.25">
      <c r="A170" s="218">
        <v>2016</v>
      </c>
      <c r="B170" s="218">
        <v>3</v>
      </c>
      <c r="C170" s="219" t="s">
        <v>193</v>
      </c>
      <c r="D170" s="220" t="s">
        <v>46</v>
      </c>
      <c r="E170" s="220">
        <v>0</v>
      </c>
      <c r="F170" s="220">
        <v>1</v>
      </c>
      <c r="G170" s="220">
        <v>13</v>
      </c>
      <c r="H170" s="220">
        <v>27</v>
      </c>
      <c r="I170" s="220">
        <v>41</v>
      </c>
      <c r="J170" s="220">
        <v>31</v>
      </c>
      <c r="K170" s="220">
        <v>10</v>
      </c>
      <c r="L170" s="220">
        <v>12</v>
      </c>
      <c r="M170" s="220">
        <v>4</v>
      </c>
      <c r="N170" s="220">
        <v>4</v>
      </c>
      <c r="O170" s="220">
        <v>0</v>
      </c>
      <c r="P170" s="220">
        <v>0</v>
      </c>
    </row>
    <row r="171" spans="1:22" ht="24.9" customHeight="1" x14ac:dyDescent="0.25">
      <c r="A171" s="218">
        <v>2016</v>
      </c>
      <c r="B171" s="218">
        <v>3</v>
      </c>
      <c r="C171" s="233" t="s">
        <v>106</v>
      </c>
      <c r="D171" s="220" t="s">
        <v>46</v>
      </c>
      <c r="E171" s="220">
        <v>18</v>
      </c>
      <c r="F171" s="220">
        <v>370</v>
      </c>
      <c r="G171" s="220">
        <v>279</v>
      </c>
      <c r="H171" s="220">
        <v>284</v>
      </c>
      <c r="I171" s="220">
        <v>283</v>
      </c>
      <c r="J171" s="220">
        <v>300</v>
      </c>
      <c r="K171" s="220">
        <v>317</v>
      </c>
      <c r="L171" s="220">
        <v>318</v>
      </c>
      <c r="M171" s="220">
        <v>232</v>
      </c>
      <c r="N171" s="220">
        <v>90</v>
      </c>
      <c r="O171" s="220">
        <v>0</v>
      </c>
      <c r="P171" s="220">
        <v>0</v>
      </c>
    </row>
    <row r="172" spans="1:22" ht="24.9" customHeight="1" x14ac:dyDescent="0.25">
      <c r="A172" s="218">
        <v>2016</v>
      </c>
      <c r="B172" s="218">
        <v>3</v>
      </c>
      <c r="C172" s="219" t="s">
        <v>194</v>
      </c>
      <c r="D172" s="220" t="s">
        <v>46</v>
      </c>
      <c r="E172" s="220">
        <v>0</v>
      </c>
      <c r="F172" s="220">
        <v>0</v>
      </c>
      <c r="G172" s="220">
        <v>1</v>
      </c>
      <c r="H172" s="220">
        <v>0</v>
      </c>
      <c r="I172" s="220">
        <v>0</v>
      </c>
      <c r="J172" s="220">
        <v>0</v>
      </c>
      <c r="K172" s="220">
        <v>0</v>
      </c>
      <c r="L172" s="220">
        <v>0</v>
      </c>
      <c r="M172" s="220">
        <v>0</v>
      </c>
      <c r="N172" s="220">
        <v>0</v>
      </c>
      <c r="O172" s="220">
        <v>0</v>
      </c>
      <c r="P172" s="220">
        <v>0</v>
      </c>
    </row>
    <row r="173" spans="1:22" ht="24.9" customHeight="1" x14ac:dyDescent="0.25">
      <c r="A173" s="218">
        <v>2016</v>
      </c>
      <c r="B173" s="218">
        <v>3</v>
      </c>
      <c r="C173" s="219" t="s">
        <v>195</v>
      </c>
      <c r="D173" s="220" t="s">
        <v>46</v>
      </c>
      <c r="E173" s="220">
        <v>0</v>
      </c>
      <c r="F173" s="220">
        <v>0</v>
      </c>
      <c r="G173" s="220">
        <v>0</v>
      </c>
      <c r="H173" s="220">
        <v>1</v>
      </c>
      <c r="I173" s="220">
        <v>0</v>
      </c>
      <c r="J173" s="220">
        <v>1</v>
      </c>
      <c r="K173" s="220">
        <v>0</v>
      </c>
      <c r="L173" s="220">
        <v>0</v>
      </c>
      <c r="M173" s="220">
        <v>0</v>
      </c>
      <c r="N173" s="220">
        <v>1</v>
      </c>
      <c r="O173" s="220">
        <v>0</v>
      </c>
      <c r="P173" s="220">
        <v>0</v>
      </c>
    </row>
    <row r="174" spans="1:22" ht="24.9" customHeight="1" x14ac:dyDescent="0.25">
      <c r="A174" s="218">
        <v>2016</v>
      </c>
      <c r="B174" s="218">
        <v>3</v>
      </c>
      <c r="C174" s="219" t="s">
        <v>23</v>
      </c>
      <c r="D174" s="220" t="s">
        <v>196</v>
      </c>
      <c r="E174" s="211">
        <v>55</v>
      </c>
      <c r="F174" s="220">
        <v>464</v>
      </c>
      <c r="G174" s="211">
        <v>900</v>
      </c>
      <c r="H174" s="211">
        <v>1033</v>
      </c>
      <c r="I174" s="211">
        <v>1272</v>
      </c>
      <c r="J174" s="211">
        <v>1165</v>
      </c>
      <c r="K174" s="211">
        <v>1077</v>
      </c>
      <c r="L174" s="211">
        <v>1072</v>
      </c>
      <c r="M174" s="211">
        <v>1371</v>
      </c>
      <c r="N174" s="211">
        <v>959</v>
      </c>
      <c r="O174" s="211">
        <v>105</v>
      </c>
      <c r="P174" s="211">
        <v>0</v>
      </c>
    </row>
    <row r="175" spans="1:22" ht="24.9" customHeight="1" x14ac:dyDescent="0.25">
      <c r="A175" s="218">
        <v>2016</v>
      </c>
      <c r="B175" s="218">
        <v>3</v>
      </c>
      <c r="C175" s="219" t="s">
        <v>101</v>
      </c>
      <c r="D175" s="220" t="s">
        <v>196</v>
      </c>
      <c r="E175" s="220">
        <v>0</v>
      </c>
      <c r="F175" s="220">
        <v>9</v>
      </c>
      <c r="G175" s="220">
        <v>15</v>
      </c>
      <c r="H175" s="220">
        <v>10</v>
      </c>
      <c r="I175" s="220">
        <v>9</v>
      </c>
      <c r="J175" s="220">
        <v>5</v>
      </c>
      <c r="K175" s="220">
        <v>9</v>
      </c>
      <c r="L175" s="220">
        <v>2</v>
      </c>
      <c r="M175" s="220">
        <v>8</v>
      </c>
      <c r="N175" s="220">
        <v>1</v>
      </c>
      <c r="O175" s="220">
        <v>0</v>
      </c>
      <c r="P175" s="220">
        <v>0</v>
      </c>
    </row>
    <row r="176" spans="1:22" ht="24.9" customHeight="1" x14ac:dyDescent="0.25">
      <c r="A176" s="218">
        <v>2016</v>
      </c>
      <c r="B176" s="218">
        <v>3</v>
      </c>
      <c r="C176" s="219" t="s">
        <v>103</v>
      </c>
      <c r="D176" s="220" t="s">
        <v>196</v>
      </c>
      <c r="E176" s="220">
        <v>25</v>
      </c>
      <c r="F176" s="220">
        <v>172</v>
      </c>
      <c r="G176" s="220">
        <v>170</v>
      </c>
      <c r="H176" s="220">
        <v>120</v>
      </c>
      <c r="I176" s="220">
        <v>97</v>
      </c>
      <c r="J176" s="220">
        <v>74</v>
      </c>
      <c r="K176" s="220">
        <v>71</v>
      </c>
      <c r="L176" s="220">
        <v>47</v>
      </c>
      <c r="M176" s="220">
        <v>30</v>
      </c>
      <c r="N176" s="220">
        <v>15</v>
      </c>
      <c r="O176" s="220">
        <v>0</v>
      </c>
      <c r="P176" s="220">
        <v>0</v>
      </c>
    </row>
    <row r="177" spans="1:22" ht="24.9" customHeight="1" x14ac:dyDescent="0.25">
      <c r="A177" s="218">
        <v>2016</v>
      </c>
      <c r="B177" s="218">
        <v>3</v>
      </c>
      <c r="C177" s="219" t="s">
        <v>108</v>
      </c>
      <c r="D177" s="220" t="s">
        <v>196</v>
      </c>
      <c r="E177" s="220">
        <v>0</v>
      </c>
      <c r="F177" s="220">
        <v>1</v>
      </c>
      <c r="G177" s="211">
        <v>16</v>
      </c>
      <c r="H177" s="211">
        <v>58</v>
      </c>
      <c r="I177" s="211">
        <v>137</v>
      </c>
      <c r="J177" s="211">
        <v>178</v>
      </c>
      <c r="K177" s="211">
        <v>195</v>
      </c>
      <c r="L177" s="211">
        <v>240</v>
      </c>
      <c r="M177" s="211">
        <v>172</v>
      </c>
      <c r="N177" s="211">
        <v>141</v>
      </c>
      <c r="O177" s="211">
        <v>17</v>
      </c>
      <c r="P177" s="220">
        <v>0</v>
      </c>
    </row>
    <row r="178" spans="1:22" ht="24.9" customHeight="1" x14ac:dyDescent="0.25">
      <c r="A178" s="218">
        <v>2016</v>
      </c>
      <c r="B178" s="218">
        <v>3</v>
      </c>
      <c r="C178" s="219" t="s">
        <v>97</v>
      </c>
      <c r="D178" s="220" t="s">
        <v>45</v>
      </c>
      <c r="E178" s="220">
        <v>101</v>
      </c>
      <c r="F178" s="220">
        <v>1652</v>
      </c>
      <c r="G178" s="220">
        <v>2327</v>
      </c>
      <c r="H178" s="220">
        <v>1444</v>
      </c>
      <c r="I178" s="220">
        <v>944</v>
      </c>
      <c r="J178" s="220">
        <v>644</v>
      </c>
      <c r="K178" s="220">
        <v>429</v>
      </c>
      <c r="L178" s="220">
        <v>257</v>
      </c>
      <c r="M178" s="220">
        <v>142</v>
      </c>
      <c r="N178" s="220">
        <v>44</v>
      </c>
      <c r="O178" s="220">
        <v>2</v>
      </c>
      <c r="P178" s="220">
        <v>0</v>
      </c>
    </row>
    <row r="179" spans="1:22" ht="24.9" customHeight="1" x14ac:dyDescent="0.25">
      <c r="A179" s="218">
        <v>2016</v>
      </c>
      <c r="B179" s="218">
        <v>3</v>
      </c>
      <c r="C179" s="219" t="s">
        <v>23</v>
      </c>
      <c r="D179" s="220" t="s">
        <v>45</v>
      </c>
      <c r="E179" s="211">
        <v>48</v>
      </c>
      <c r="F179" s="220">
        <v>348</v>
      </c>
      <c r="G179" s="211">
        <v>634</v>
      </c>
      <c r="H179" s="211">
        <v>683</v>
      </c>
      <c r="I179" s="211">
        <v>1115</v>
      </c>
      <c r="J179" s="211">
        <v>1305</v>
      </c>
      <c r="K179" s="211">
        <v>1609</v>
      </c>
      <c r="L179" s="211">
        <v>1725</v>
      </c>
      <c r="M179" s="211">
        <v>2662</v>
      </c>
      <c r="N179" s="211">
        <v>2472</v>
      </c>
      <c r="O179" s="211">
        <v>282</v>
      </c>
      <c r="P179" s="211">
        <v>0</v>
      </c>
    </row>
    <row r="180" spans="1:22" ht="24.9" customHeight="1" x14ac:dyDescent="0.25">
      <c r="A180" s="218">
        <v>2016</v>
      </c>
      <c r="B180" s="218">
        <v>3</v>
      </c>
      <c r="C180" s="219" t="s">
        <v>101</v>
      </c>
      <c r="D180" s="220" t="s">
        <v>45</v>
      </c>
      <c r="E180" s="220">
        <v>0</v>
      </c>
      <c r="F180" s="220">
        <v>45</v>
      </c>
      <c r="G180" s="220">
        <v>75</v>
      </c>
      <c r="H180" s="220">
        <v>68</v>
      </c>
      <c r="I180" s="220">
        <v>68</v>
      </c>
      <c r="J180" s="220">
        <v>86</v>
      </c>
      <c r="K180" s="220">
        <v>89</v>
      </c>
      <c r="L180" s="220">
        <v>96</v>
      </c>
      <c r="M180" s="220">
        <v>71</v>
      </c>
      <c r="N180" s="220">
        <v>40</v>
      </c>
      <c r="O180" s="220">
        <v>0</v>
      </c>
      <c r="P180" s="220">
        <v>0</v>
      </c>
    </row>
    <row r="181" spans="1:22" ht="24.9" customHeight="1" x14ac:dyDescent="0.25">
      <c r="A181" s="218">
        <v>2016</v>
      </c>
      <c r="B181" s="218">
        <v>3</v>
      </c>
      <c r="C181" s="219" t="s">
        <v>103</v>
      </c>
      <c r="D181" s="220" t="s">
        <v>45</v>
      </c>
      <c r="E181" s="220">
        <v>16</v>
      </c>
      <c r="F181" s="220">
        <v>131</v>
      </c>
      <c r="G181" s="220">
        <v>216</v>
      </c>
      <c r="H181" s="220">
        <v>169</v>
      </c>
      <c r="I181" s="220">
        <v>122</v>
      </c>
      <c r="J181" s="220">
        <v>104</v>
      </c>
      <c r="K181" s="220">
        <v>73</v>
      </c>
      <c r="L181" s="220">
        <v>63</v>
      </c>
      <c r="M181" s="220">
        <v>34</v>
      </c>
      <c r="N181" s="220">
        <v>14</v>
      </c>
      <c r="O181" s="220">
        <v>1</v>
      </c>
      <c r="P181" s="220">
        <v>0</v>
      </c>
    </row>
    <row r="182" spans="1:22" ht="24.9" customHeight="1" x14ac:dyDescent="0.25">
      <c r="A182" s="218">
        <v>2016</v>
      </c>
      <c r="B182" s="218">
        <v>3</v>
      </c>
      <c r="C182" s="219" t="s">
        <v>108</v>
      </c>
      <c r="D182" s="220" t="s">
        <v>45</v>
      </c>
      <c r="E182" s="220">
        <v>0</v>
      </c>
      <c r="F182" s="220">
        <v>1</v>
      </c>
      <c r="G182" s="211">
        <v>7</v>
      </c>
      <c r="H182" s="211">
        <v>31</v>
      </c>
      <c r="I182" s="211">
        <v>62</v>
      </c>
      <c r="J182" s="211">
        <v>105</v>
      </c>
      <c r="K182" s="211">
        <v>125</v>
      </c>
      <c r="L182" s="211">
        <v>136</v>
      </c>
      <c r="M182" s="211">
        <v>125</v>
      </c>
      <c r="N182" s="211">
        <v>111</v>
      </c>
      <c r="O182" s="211">
        <v>15</v>
      </c>
      <c r="P182" s="220">
        <v>0</v>
      </c>
    </row>
    <row r="183" spans="1:22" ht="24.9" customHeight="1" x14ac:dyDescent="0.25">
      <c r="A183" s="218">
        <v>2016</v>
      </c>
      <c r="B183" s="218">
        <v>3</v>
      </c>
      <c r="C183" s="219" t="s">
        <v>193</v>
      </c>
      <c r="D183" s="220" t="s">
        <v>45</v>
      </c>
      <c r="E183" s="220">
        <v>0</v>
      </c>
      <c r="F183" s="220">
        <v>1</v>
      </c>
      <c r="G183" s="220">
        <v>17</v>
      </c>
      <c r="H183" s="220">
        <v>39</v>
      </c>
      <c r="I183" s="220">
        <v>55</v>
      </c>
      <c r="J183" s="220">
        <v>49</v>
      </c>
      <c r="K183" s="220">
        <v>31</v>
      </c>
      <c r="L183" s="220">
        <v>21</v>
      </c>
      <c r="M183" s="220">
        <v>22</v>
      </c>
      <c r="N183" s="220">
        <v>11</v>
      </c>
      <c r="O183" s="220">
        <v>1</v>
      </c>
      <c r="P183" s="220">
        <v>0</v>
      </c>
    </row>
    <row r="184" spans="1:22" ht="24.9" customHeight="1" x14ac:dyDescent="0.25">
      <c r="A184" s="218">
        <v>2016</v>
      </c>
      <c r="B184" s="218">
        <v>3</v>
      </c>
      <c r="C184" s="233" t="s">
        <v>106</v>
      </c>
      <c r="D184" s="220" t="s">
        <v>45</v>
      </c>
      <c r="E184" s="220">
        <v>32</v>
      </c>
      <c r="F184" s="220">
        <v>630</v>
      </c>
      <c r="G184" s="220">
        <v>493</v>
      </c>
      <c r="H184" s="220">
        <v>482</v>
      </c>
      <c r="I184" s="220">
        <v>502</v>
      </c>
      <c r="J184" s="220">
        <v>578</v>
      </c>
      <c r="K184" s="220">
        <v>663</v>
      </c>
      <c r="L184" s="220">
        <v>659</v>
      </c>
      <c r="M184" s="220">
        <v>544</v>
      </c>
      <c r="N184" s="220">
        <v>193</v>
      </c>
      <c r="O184" s="220">
        <v>6</v>
      </c>
      <c r="P184" s="220">
        <v>0</v>
      </c>
    </row>
    <row r="185" spans="1:22" ht="24.9" customHeight="1" x14ac:dyDescent="0.25">
      <c r="A185" s="218">
        <v>2016</v>
      </c>
      <c r="B185" s="218">
        <v>3</v>
      </c>
      <c r="C185" s="219" t="s">
        <v>195</v>
      </c>
      <c r="D185" s="220" t="s">
        <v>45</v>
      </c>
      <c r="E185" s="220">
        <v>0</v>
      </c>
      <c r="F185" s="220">
        <v>1</v>
      </c>
      <c r="G185" s="220">
        <v>0</v>
      </c>
      <c r="H185" s="220">
        <v>3</v>
      </c>
      <c r="I185" s="220">
        <v>1</v>
      </c>
      <c r="J185" s="220">
        <v>0</v>
      </c>
      <c r="K185" s="220">
        <v>0</v>
      </c>
      <c r="L185" s="220">
        <v>2</v>
      </c>
      <c r="M185" s="220">
        <v>1</v>
      </c>
      <c r="N185" s="220">
        <v>0</v>
      </c>
      <c r="O185" s="220">
        <v>1</v>
      </c>
      <c r="P185" s="220">
        <v>0</v>
      </c>
    </row>
    <row r="186" spans="1:22" ht="24.9" customHeight="1" x14ac:dyDescent="0.25">
      <c r="A186" s="218">
        <v>2016</v>
      </c>
      <c r="B186" s="218">
        <v>3</v>
      </c>
      <c r="C186" s="219" t="s">
        <v>100</v>
      </c>
      <c r="D186" s="220" t="s">
        <v>192</v>
      </c>
      <c r="E186" s="220">
        <v>0</v>
      </c>
      <c r="F186" s="220">
        <v>98</v>
      </c>
      <c r="G186" s="220">
        <v>853</v>
      </c>
      <c r="H186" s="220">
        <v>1622</v>
      </c>
      <c r="I186" s="220">
        <v>1703</v>
      </c>
      <c r="J186" s="220">
        <v>1334</v>
      </c>
      <c r="K186" s="220">
        <v>1139</v>
      </c>
      <c r="L186" s="220">
        <v>733</v>
      </c>
      <c r="M186" s="220">
        <v>456</v>
      </c>
      <c r="N186" s="220">
        <v>188</v>
      </c>
      <c r="O186" s="220">
        <v>12</v>
      </c>
      <c r="P186" s="220">
        <v>3</v>
      </c>
    </row>
    <row r="187" spans="1:22" ht="24.9" customHeight="1" x14ac:dyDescent="0.25">
      <c r="A187" s="218">
        <v>2016</v>
      </c>
      <c r="B187" s="218">
        <v>3</v>
      </c>
      <c r="C187" s="219" t="s">
        <v>24</v>
      </c>
      <c r="D187" s="220" t="s">
        <v>192</v>
      </c>
      <c r="E187" s="220">
        <v>0</v>
      </c>
      <c r="F187" s="220">
        <v>2</v>
      </c>
      <c r="G187" s="220">
        <v>10</v>
      </c>
      <c r="H187" s="220">
        <v>37</v>
      </c>
      <c r="I187" s="220">
        <v>60</v>
      </c>
      <c r="J187" s="220">
        <v>147</v>
      </c>
      <c r="K187" s="220">
        <v>241</v>
      </c>
      <c r="L187" s="220">
        <v>394</v>
      </c>
      <c r="M187" s="220">
        <v>508</v>
      </c>
      <c r="N187" s="220">
        <v>578</v>
      </c>
      <c r="O187" s="220">
        <v>99</v>
      </c>
      <c r="P187" s="220">
        <v>0</v>
      </c>
    </row>
    <row r="188" spans="1:22" ht="24.9" customHeight="1" x14ac:dyDescent="0.25">
      <c r="A188" s="218">
        <v>2016</v>
      </c>
      <c r="B188" s="218">
        <v>3</v>
      </c>
      <c r="C188" s="219" t="s">
        <v>194</v>
      </c>
      <c r="D188" s="220" t="s">
        <v>192</v>
      </c>
      <c r="E188" s="220">
        <v>0</v>
      </c>
      <c r="F188" s="220">
        <v>0</v>
      </c>
      <c r="G188" s="220">
        <v>0</v>
      </c>
      <c r="H188" s="220">
        <v>0</v>
      </c>
      <c r="I188" s="220">
        <v>0</v>
      </c>
      <c r="J188" s="220">
        <v>0</v>
      </c>
      <c r="K188" s="220">
        <v>0</v>
      </c>
      <c r="L188" s="220">
        <v>0</v>
      </c>
      <c r="M188" s="220">
        <v>0</v>
      </c>
      <c r="N188" s="220">
        <v>0</v>
      </c>
      <c r="O188" s="220">
        <v>0</v>
      </c>
      <c r="P188" s="220">
        <v>0</v>
      </c>
    </row>
    <row r="189" spans="1:22" ht="24.9" customHeight="1" x14ac:dyDescent="0.25">
      <c r="A189" s="234">
        <v>2016</v>
      </c>
      <c r="B189" s="234">
        <v>4</v>
      </c>
      <c r="C189" s="235" t="s">
        <v>112</v>
      </c>
      <c r="D189" s="220" t="s">
        <v>46</v>
      </c>
      <c r="E189" s="236">
        <v>42</v>
      </c>
      <c r="F189" s="236">
        <v>556</v>
      </c>
      <c r="G189" s="236">
        <v>1885</v>
      </c>
      <c r="H189" s="236">
        <v>3946</v>
      </c>
      <c r="I189" s="236">
        <v>6021</v>
      </c>
      <c r="J189" s="236">
        <v>7279</v>
      </c>
      <c r="K189" s="236">
        <v>7568</v>
      </c>
      <c r="L189" s="236">
        <v>6765</v>
      </c>
      <c r="M189" s="236">
        <v>5471</v>
      </c>
      <c r="N189" s="236">
        <v>4614</v>
      </c>
      <c r="O189" s="236">
        <v>799</v>
      </c>
      <c r="P189" s="236">
        <v>3175</v>
      </c>
      <c r="Q189" s="236">
        <v>3045</v>
      </c>
      <c r="R189" s="236">
        <v>1795</v>
      </c>
      <c r="S189" s="236">
        <v>769</v>
      </c>
      <c r="T189" s="236">
        <v>218</v>
      </c>
      <c r="U189" s="236">
        <v>27</v>
      </c>
      <c r="V189" s="236">
        <v>3</v>
      </c>
    </row>
    <row r="190" spans="1:22" ht="24.9" customHeight="1" x14ac:dyDescent="0.25">
      <c r="A190" s="234">
        <v>2016</v>
      </c>
      <c r="B190" s="234">
        <v>4</v>
      </c>
      <c r="C190" s="235" t="s">
        <v>28</v>
      </c>
      <c r="D190" s="220" t="s">
        <v>46</v>
      </c>
      <c r="E190" s="236">
        <v>2327</v>
      </c>
      <c r="F190" s="236">
        <v>3472</v>
      </c>
      <c r="G190" s="236">
        <v>3802</v>
      </c>
      <c r="H190" s="236">
        <v>4483</v>
      </c>
      <c r="I190" s="236">
        <v>5011</v>
      </c>
      <c r="J190" s="236">
        <v>5626</v>
      </c>
      <c r="K190" s="236">
        <v>6287</v>
      </c>
      <c r="L190" s="236">
        <v>7045</v>
      </c>
      <c r="M190" s="236">
        <v>7055</v>
      </c>
      <c r="N190" s="236">
        <v>6983</v>
      </c>
      <c r="O190" s="236">
        <v>1250</v>
      </c>
      <c r="P190" s="236">
        <v>34</v>
      </c>
      <c r="Q190" s="236">
        <v>0</v>
      </c>
      <c r="R190" s="236">
        <v>0</v>
      </c>
      <c r="S190" s="236">
        <v>0</v>
      </c>
      <c r="T190" s="236">
        <v>0</v>
      </c>
      <c r="U190" s="236">
        <v>0</v>
      </c>
      <c r="V190" s="236">
        <v>0</v>
      </c>
    </row>
    <row r="191" spans="1:22" ht="24.9" customHeight="1" x14ac:dyDescent="0.25">
      <c r="A191" s="234">
        <v>2016</v>
      </c>
      <c r="B191" s="234">
        <v>4</v>
      </c>
      <c r="C191" s="235" t="s">
        <v>29</v>
      </c>
      <c r="D191" s="220" t="s">
        <v>46</v>
      </c>
      <c r="E191" s="236">
        <v>3</v>
      </c>
      <c r="F191" s="236">
        <v>330</v>
      </c>
      <c r="G191" s="236">
        <v>1504</v>
      </c>
      <c r="H191" s="236">
        <v>3252</v>
      </c>
      <c r="I191" s="236">
        <v>4065</v>
      </c>
      <c r="J191" s="236">
        <v>4374</v>
      </c>
      <c r="K191" s="236">
        <v>4836</v>
      </c>
      <c r="L191" s="236">
        <v>5082</v>
      </c>
      <c r="M191" s="236">
        <v>5278</v>
      </c>
      <c r="N191" s="236">
        <v>5568</v>
      </c>
      <c r="O191" s="236">
        <v>1068</v>
      </c>
      <c r="P191" s="236">
        <v>0</v>
      </c>
      <c r="Q191" s="236">
        <v>0</v>
      </c>
      <c r="R191" s="236">
        <v>0</v>
      </c>
      <c r="S191" s="236">
        <v>0</v>
      </c>
      <c r="T191" s="236">
        <v>0</v>
      </c>
      <c r="U191" s="236">
        <v>0</v>
      </c>
      <c r="V191" s="236">
        <v>0</v>
      </c>
    </row>
    <row r="192" spans="1:22" ht="24.9" customHeight="1" x14ac:dyDescent="0.25">
      <c r="A192" s="234">
        <v>2016</v>
      </c>
      <c r="B192" s="234">
        <v>4</v>
      </c>
      <c r="C192" s="235" t="s">
        <v>116</v>
      </c>
      <c r="D192" s="220" t="s">
        <v>46</v>
      </c>
      <c r="E192" s="236">
        <v>3</v>
      </c>
      <c r="F192" s="236">
        <v>30</v>
      </c>
      <c r="G192" s="236">
        <v>36</v>
      </c>
      <c r="H192" s="236">
        <v>49</v>
      </c>
      <c r="I192" s="236">
        <v>60</v>
      </c>
      <c r="J192" s="236">
        <v>51</v>
      </c>
      <c r="K192" s="236">
        <v>43</v>
      </c>
      <c r="L192" s="236">
        <v>51</v>
      </c>
      <c r="M192" s="236">
        <v>40</v>
      </c>
      <c r="N192" s="236">
        <v>24</v>
      </c>
      <c r="O192" s="236">
        <v>7</v>
      </c>
      <c r="P192" s="236">
        <v>0</v>
      </c>
      <c r="Q192" s="236">
        <v>0</v>
      </c>
      <c r="R192" s="236">
        <v>0</v>
      </c>
      <c r="S192" s="236">
        <v>0</v>
      </c>
      <c r="T192" s="236">
        <v>0</v>
      </c>
      <c r="U192" s="236">
        <v>0</v>
      </c>
      <c r="V192" s="236">
        <v>0</v>
      </c>
    </row>
    <row r="193" spans="1:22" ht="24.9" customHeight="1" x14ac:dyDescent="0.25">
      <c r="A193" s="234">
        <v>2016</v>
      </c>
      <c r="B193" s="234">
        <v>4</v>
      </c>
      <c r="C193" s="235" t="s">
        <v>197</v>
      </c>
      <c r="D193" s="220" t="s">
        <v>46</v>
      </c>
      <c r="E193" s="236">
        <v>0</v>
      </c>
      <c r="F193" s="236">
        <v>6</v>
      </c>
      <c r="G193" s="236">
        <v>16</v>
      </c>
      <c r="H193" s="236">
        <v>20</v>
      </c>
      <c r="I193" s="236">
        <v>29</v>
      </c>
      <c r="J193" s="236">
        <v>32</v>
      </c>
      <c r="K193" s="236">
        <v>28</v>
      </c>
      <c r="L193" s="236">
        <v>26</v>
      </c>
      <c r="M193" s="236">
        <v>24</v>
      </c>
      <c r="N193" s="236">
        <v>11</v>
      </c>
      <c r="O193" s="236">
        <v>1</v>
      </c>
      <c r="P193" s="236">
        <v>0</v>
      </c>
      <c r="Q193" s="236">
        <v>0</v>
      </c>
      <c r="R193" s="236">
        <v>0</v>
      </c>
      <c r="S193" s="236">
        <v>0</v>
      </c>
      <c r="T193" s="236">
        <v>0</v>
      </c>
      <c r="U193" s="236">
        <v>0</v>
      </c>
      <c r="V193" s="236">
        <v>0</v>
      </c>
    </row>
    <row r="194" spans="1:22" ht="24.9" customHeight="1" x14ac:dyDescent="0.25">
      <c r="A194" s="234">
        <v>2016</v>
      </c>
      <c r="B194" s="234">
        <v>4</v>
      </c>
      <c r="C194" s="235" t="s">
        <v>30</v>
      </c>
      <c r="D194" s="220" t="s">
        <v>46</v>
      </c>
      <c r="E194" s="236">
        <v>0</v>
      </c>
      <c r="F194" s="236">
        <v>0</v>
      </c>
      <c r="G194" s="236">
        <v>55</v>
      </c>
      <c r="H194" s="236">
        <v>443</v>
      </c>
      <c r="I194" s="236">
        <v>1255</v>
      </c>
      <c r="J194" s="236">
        <v>1949</v>
      </c>
      <c r="K194" s="236">
        <v>3029</v>
      </c>
      <c r="L194" s="236">
        <v>4942</v>
      </c>
      <c r="M194" s="236">
        <v>7449</v>
      </c>
      <c r="N194" s="236">
        <v>9789</v>
      </c>
      <c r="O194" s="236">
        <v>2203</v>
      </c>
      <c r="P194" s="236">
        <v>18</v>
      </c>
      <c r="Q194" s="236">
        <v>1</v>
      </c>
      <c r="R194" s="236">
        <v>0</v>
      </c>
      <c r="S194" s="236">
        <v>0</v>
      </c>
      <c r="T194" s="236">
        <v>0</v>
      </c>
      <c r="U194" s="236">
        <v>0</v>
      </c>
      <c r="V194" s="236">
        <v>0</v>
      </c>
    </row>
    <row r="195" spans="1:22" ht="24.9" customHeight="1" x14ac:dyDescent="0.25">
      <c r="A195" s="234">
        <v>2016</v>
      </c>
      <c r="B195" s="234">
        <v>4</v>
      </c>
      <c r="C195" s="235" t="s">
        <v>148</v>
      </c>
      <c r="D195" s="220" t="s">
        <v>46</v>
      </c>
      <c r="E195" s="236">
        <v>50</v>
      </c>
      <c r="F195" s="236">
        <v>644</v>
      </c>
      <c r="G195" s="236">
        <v>2371</v>
      </c>
      <c r="H195" s="236">
        <v>5507</v>
      </c>
      <c r="I195" s="236">
        <v>9431</v>
      </c>
      <c r="J195" s="236">
        <v>11482</v>
      </c>
      <c r="K195" s="236">
        <v>10880</v>
      </c>
      <c r="L195" s="236">
        <v>8454</v>
      </c>
      <c r="M195" s="236">
        <v>6331</v>
      </c>
      <c r="N195" s="236">
        <v>5233</v>
      </c>
      <c r="O195" s="236">
        <v>917</v>
      </c>
      <c r="P195" s="236">
        <v>3603</v>
      </c>
      <c r="Q195" s="236">
        <v>3551</v>
      </c>
      <c r="R195" s="236">
        <v>2145</v>
      </c>
      <c r="S195" s="236">
        <v>982</v>
      </c>
      <c r="T195" s="236">
        <v>282</v>
      </c>
      <c r="U195" s="236">
        <v>38</v>
      </c>
      <c r="V195" s="236">
        <v>5</v>
      </c>
    </row>
    <row r="196" spans="1:22" ht="24.9" customHeight="1" x14ac:dyDescent="0.25">
      <c r="A196" s="234">
        <v>2016</v>
      </c>
      <c r="B196" s="234">
        <v>4</v>
      </c>
      <c r="C196" s="235" t="s">
        <v>112</v>
      </c>
      <c r="D196" s="220" t="s">
        <v>45</v>
      </c>
      <c r="E196" s="236">
        <v>18</v>
      </c>
      <c r="F196" s="236">
        <v>182</v>
      </c>
      <c r="G196" s="236">
        <v>336</v>
      </c>
      <c r="H196" s="236">
        <v>541</v>
      </c>
      <c r="I196" s="236">
        <v>980</v>
      </c>
      <c r="J196" s="236">
        <v>1669</v>
      </c>
      <c r="K196" s="236">
        <v>2162</v>
      </c>
      <c r="L196" s="236">
        <v>2361</v>
      </c>
      <c r="M196" s="236">
        <v>2172</v>
      </c>
      <c r="N196" s="236">
        <v>1808</v>
      </c>
      <c r="O196" s="236">
        <v>332</v>
      </c>
      <c r="P196" s="236">
        <v>1240</v>
      </c>
      <c r="Q196" s="236">
        <v>1250</v>
      </c>
      <c r="R196" s="236">
        <v>834</v>
      </c>
      <c r="S196" s="236">
        <v>441</v>
      </c>
      <c r="T196" s="236">
        <v>131</v>
      </c>
      <c r="U196" s="236">
        <v>23</v>
      </c>
      <c r="V196" s="236">
        <v>1</v>
      </c>
    </row>
    <row r="197" spans="1:22" ht="24.9" customHeight="1" x14ac:dyDescent="0.25">
      <c r="A197" s="234">
        <v>2016</v>
      </c>
      <c r="B197" s="234">
        <v>4</v>
      </c>
      <c r="C197" s="235" t="s">
        <v>28</v>
      </c>
      <c r="D197" s="220" t="s">
        <v>45</v>
      </c>
      <c r="E197" s="236">
        <v>4246</v>
      </c>
      <c r="F197" s="236">
        <v>5153</v>
      </c>
      <c r="G197" s="236">
        <v>5235</v>
      </c>
      <c r="H197" s="236">
        <v>5643</v>
      </c>
      <c r="I197" s="236">
        <v>6856</v>
      </c>
      <c r="J197" s="236">
        <v>7453</v>
      </c>
      <c r="K197" s="236">
        <v>8405</v>
      </c>
      <c r="L197" s="236">
        <v>8965</v>
      </c>
      <c r="M197" s="236">
        <v>9289</v>
      </c>
      <c r="N197" s="236">
        <v>9750</v>
      </c>
      <c r="O197" s="236">
        <v>1780</v>
      </c>
      <c r="P197" s="236">
        <v>53</v>
      </c>
      <c r="Q197" s="236">
        <v>0</v>
      </c>
      <c r="R197" s="236">
        <v>0</v>
      </c>
      <c r="S197" s="236">
        <v>0</v>
      </c>
      <c r="T197" s="236">
        <v>0</v>
      </c>
      <c r="U197" s="236">
        <v>0</v>
      </c>
      <c r="V197" s="236">
        <v>0</v>
      </c>
    </row>
    <row r="198" spans="1:22" ht="24.9" customHeight="1" x14ac:dyDescent="0.25">
      <c r="A198" s="234">
        <v>2016</v>
      </c>
      <c r="B198" s="234">
        <v>4</v>
      </c>
      <c r="C198" s="235" t="s">
        <v>29</v>
      </c>
      <c r="D198" s="220" t="s">
        <v>45</v>
      </c>
      <c r="E198" s="236">
        <v>3</v>
      </c>
      <c r="F198" s="236">
        <v>228</v>
      </c>
      <c r="G198" s="236">
        <v>736</v>
      </c>
      <c r="H198" s="236">
        <v>1232</v>
      </c>
      <c r="I198" s="236">
        <v>1897</v>
      </c>
      <c r="J198" s="236">
        <v>2088</v>
      </c>
      <c r="K198" s="236">
        <v>2242</v>
      </c>
      <c r="L198" s="236">
        <v>2582</v>
      </c>
      <c r="M198" s="236">
        <v>3175</v>
      </c>
      <c r="N198" s="236">
        <v>4083</v>
      </c>
      <c r="O198" s="236">
        <v>866</v>
      </c>
      <c r="P198" s="236">
        <v>0</v>
      </c>
      <c r="Q198" s="236">
        <v>0</v>
      </c>
      <c r="R198" s="236">
        <v>0</v>
      </c>
      <c r="S198" s="236">
        <v>0</v>
      </c>
      <c r="T198" s="236">
        <v>0</v>
      </c>
      <c r="U198" s="236">
        <v>0</v>
      </c>
      <c r="V198" s="236">
        <v>0</v>
      </c>
    </row>
    <row r="199" spans="1:22" ht="24.9" customHeight="1" x14ac:dyDescent="0.25">
      <c r="A199" s="234">
        <v>2016</v>
      </c>
      <c r="B199" s="234">
        <v>4</v>
      </c>
      <c r="C199" s="235" t="s">
        <v>116</v>
      </c>
      <c r="D199" s="220" t="s">
        <v>45</v>
      </c>
      <c r="E199" s="236">
        <v>2</v>
      </c>
      <c r="F199" s="236">
        <v>38</v>
      </c>
      <c r="G199" s="236">
        <v>63</v>
      </c>
      <c r="H199" s="236">
        <v>94</v>
      </c>
      <c r="I199" s="236">
        <v>92</v>
      </c>
      <c r="J199" s="236">
        <v>105</v>
      </c>
      <c r="K199" s="236">
        <v>73</v>
      </c>
      <c r="L199" s="236">
        <v>58</v>
      </c>
      <c r="M199" s="236">
        <v>51</v>
      </c>
      <c r="N199" s="236">
        <v>37</v>
      </c>
      <c r="O199" s="236">
        <v>3</v>
      </c>
      <c r="P199" s="236">
        <v>0</v>
      </c>
      <c r="Q199" s="236">
        <v>0</v>
      </c>
      <c r="R199" s="236">
        <v>0</v>
      </c>
      <c r="S199" s="236">
        <v>0</v>
      </c>
      <c r="T199" s="236">
        <v>0</v>
      </c>
      <c r="U199" s="236">
        <v>0</v>
      </c>
      <c r="V199" s="236">
        <v>0</v>
      </c>
    </row>
    <row r="200" spans="1:22" ht="24.9" customHeight="1" x14ac:dyDescent="0.25">
      <c r="A200" s="234">
        <v>2016</v>
      </c>
      <c r="B200" s="234">
        <v>4</v>
      </c>
      <c r="C200" s="235" t="s">
        <v>197</v>
      </c>
      <c r="D200" s="220" t="s">
        <v>45</v>
      </c>
      <c r="E200" s="236">
        <v>0</v>
      </c>
      <c r="F200" s="236">
        <v>6</v>
      </c>
      <c r="G200" s="236">
        <v>13</v>
      </c>
      <c r="H200" s="236">
        <v>37</v>
      </c>
      <c r="I200" s="236">
        <v>54</v>
      </c>
      <c r="J200" s="236">
        <v>42</v>
      </c>
      <c r="K200" s="236">
        <v>32</v>
      </c>
      <c r="L200" s="236">
        <v>19</v>
      </c>
      <c r="M200" s="236">
        <v>19</v>
      </c>
      <c r="N200" s="236">
        <v>7</v>
      </c>
      <c r="O200" s="236">
        <v>1</v>
      </c>
      <c r="P200" s="236">
        <v>0</v>
      </c>
      <c r="Q200" s="236">
        <v>0</v>
      </c>
      <c r="R200" s="236">
        <v>0</v>
      </c>
      <c r="S200" s="236">
        <v>0</v>
      </c>
      <c r="T200" s="236">
        <v>0</v>
      </c>
      <c r="U200" s="236">
        <v>0</v>
      </c>
      <c r="V200" s="236">
        <v>0</v>
      </c>
    </row>
    <row r="201" spans="1:22" ht="24.9" customHeight="1" x14ac:dyDescent="0.25">
      <c r="A201" s="234">
        <v>2016</v>
      </c>
      <c r="B201" s="234">
        <v>4</v>
      </c>
      <c r="C201" s="235" t="s">
        <v>30</v>
      </c>
      <c r="D201" s="220" t="s">
        <v>45</v>
      </c>
      <c r="E201" s="236">
        <v>0</v>
      </c>
      <c r="F201" s="236">
        <v>1</v>
      </c>
      <c r="G201" s="236">
        <v>28</v>
      </c>
      <c r="H201" s="236">
        <v>198</v>
      </c>
      <c r="I201" s="236">
        <v>622</v>
      </c>
      <c r="J201" s="236">
        <v>1218</v>
      </c>
      <c r="K201" s="236">
        <v>1898</v>
      </c>
      <c r="L201" s="236">
        <v>3126</v>
      </c>
      <c r="M201" s="236">
        <v>5529</v>
      </c>
      <c r="N201" s="236">
        <v>9394</v>
      </c>
      <c r="O201" s="236">
        <v>2364</v>
      </c>
      <c r="P201" s="236">
        <v>20</v>
      </c>
      <c r="Q201" s="236">
        <v>1</v>
      </c>
      <c r="R201" s="236">
        <v>0</v>
      </c>
      <c r="S201" s="236">
        <v>0</v>
      </c>
      <c r="T201" s="236">
        <v>0</v>
      </c>
      <c r="U201" s="236">
        <v>0</v>
      </c>
      <c r="V201" s="236">
        <v>0</v>
      </c>
    </row>
    <row r="202" spans="1:22" ht="24.9" customHeight="1" x14ac:dyDescent="0.25">
      <c r="A202" s="234">
        <v>2016</v>
      </c>
      <c r="B202" s="234">
        <v>4</v>
      </c>
      <c r="C202" s="235" t="s">
        <v>148</v>
      </c>
      <c r="D202" s="220" t="s">
        <v>45</v>
      </c>
      <c r="E202" s="236">
        <v>18</v>
      </c>
      <c r="F202" s="236">
        <v>182</v>
      </c>
      <c r="G202" s="236">
        <v>338</v>
      </c>
      <c r="H202" s="236">
        <v>593</v>
      </c>
      <c r="I202" s="236">
        <v>1136</v>
      </c>
      <c r="J202" s="236">
        <v>1926</v>
      </c>
      <c r="K202" s="236">
        <v>2445</v>
      </c>
      <c r="L202" s="236">
        <v>2513</v>
      </c>
      <c r="M202" s="236">
        <v>2326</v>
      </c>
      <c r="N202" s="236">
        <v>1942</v>
      </c>
      <c r="O202" s="236">
        <v>355</v>
      </c>
      <c r="P202" s="236">
        <v>1348</v>
      </c>
      <c r="Q202" s="236">
        <v>1402</v>
      </c>
      <c r="R202" s="236">
        <v>993</v>
      </c>
      <c r="S202" s="236">
        <v>571</v>
      </c>
      <c r="T202" s="236">
        <v>179</v>
      </c>
      <c r="U202" s="236">
        <v>30</v>
      </c>
      <c r="V202" s="236">
        <v>9</v>
      </c>
    </row>
    <row r="203" spans="1:22" ht="24.9" customHeight="1" x14ac:dyDescent="0.25">
      <c r="A203" s="237">
        <v>2016</v>
      </c>
      <c r="B203" s="237">
        <v>5</v>
      </c>
      <c r="C203" s="216" t="s">
        <v>121</v>
      </c>
      <c r="D203" s="220" t="s">
        <v>46</v>
      </c>
      <c r="E203" s="238">
        <v>2</v>
      </c>
      <c r="F203" s="238">
        <v>496</v>
      </c>
      <c r="G203" s="238">
        <v>3046</v>
      </c>
      <c r="H203" s="238">
        <v>6044</v>
      </c>
      <c r="I203" s="238">
        <v>8259</v>
      </c>
      <c r="J203" s="238">
        <v>7342</v>
      </c>
      <c r="K203" s="238">
        <v>5534</v>
      </c>
      <c r="L203" s="238">
        <v>2872</v>
      </c>
      <c r="M203" s="238">
        <v>836</v>
      </c>
      <c r="N203" s="238">
        <v>122</v>
      </c>
      <c r="O203" s="238">
        <v>5</v>
      </c>
      <c r="P203" s="238">
        <v>5</v>
      </c>
    </row>
    <row r="204" spans="1:22" ht="24.9" customHeight="1" x14ac:dyDescent="0.25">
      <c r="A204" s="237">
        <v>2016</v>
      </c>
      <c r="B204" s="237">
        <v>5</v>
      </c>
      <c r="C204" s="216" t="s">
        <v>121</v>
      </c>
      <c r="D204" s="236" t="s">
        <v>46</v>
      </c>
      <c r="E204" s="238"/>
      <c r="F204" s="238">
        <v>449</v>
      </c>
      <c r="G204" s="238">
        <v>3112</v>
      </c>
      <c r="H204" s="238">
        <v>6274</v>
      </c>
      <c r="I204" s="238">
        <v>8031</v>
      </c>
      <c r="J204" s="238">
        <v>7283</v>
      </c>
      <c r="K204" s="238">
        <v>5288</v>
      </c>
      <c r="L204" s="238">
        <v>2724</v>
      </c>
      <c r="M204" s="238">
        <v>759</v>
      </c>
      <c r="N204" s="238">
        <v>120</v>
      </c>
      <c r="O204" s="238">
        <v>6</v>
      </c>
      <c r="P204" s="238">
        <v>1</v>
      </c>
    </row>
    <row r="205" spans="1:22" ht="24.9" customHeight="1" x14ac:dyDescent="0.25">
      <c r="A205" s="237">
        <v>2016</v>
      </c>
      <c r="B205" s="237">
        <v>5</v>
      </c>
      <c r="C205" s="216" t="s">
        <v>121</v>
      </c>
      <c r="D205" s="236" t="s">
        <v>46</v>
      </c>
      <c r="E205" s="238"/>
      <c r="F205" s="238">
        <v>389</v>
      </c>
      <c r="G205" s="238">
        <v>2792</v>
      </c>
      <c r="H205" s="238">
        <v>5636</v>
      </c>
      <c r="I205" s="238">
        <v>7014</v>
      </c>
      <c r="J205" s="238">
        <v>6345</v>
      </c>
      <c r="K205" s="238">
        <v>4668</v>
      </c>
      <c r="L205" s="238">
        <v>2312</v>
      </c>
      <c r="M205" s="238">
        <v>696</v>
      </c>
      <c r="N205" s="238">
        <v>107</v>
      </c>
      <c r="O205" s="238">
        <v>2</v>
      </c>
      <c r="P205" s="238">
        <v>2</v>
      </c>
    </row>
    <row r="206" spans="1:22" ht="24.9" customHeight="1" x14ac:dyDescent="0.25">
      <c r="A206" s="237">
        <v>2016</v>
      </c>
      <c r="B206" s="237">
        <v>5</v>
      </c>
      <c r="C206" s="216" t="s">
        <v>121</v>
      </c>
      <c r="D206" s="220" t="s">
        <v>45</v>
      </c>
      <c r="E206" s="238">
        <v>0</v>
      </c>
      <c r="F206" s="238">
        <v>138</v>
      </c>
      <c r="G206" s="238">
        <v>1078</v>
      </c>
      <c r="H206" s="238">
        <v>3550</v>
      </c>
      <c r="I206" s="238">
        <v>5793</v>
      </c>
      <c r="J206" s="238">
        <v>5410</v>
      </c>
      <c r="K206" s="238">
        <v>4020</v>
      </c>
      <c r="L206" s="238">
        <v>2113</v>
      </c>
      <c r="M206" s="238">
        <v>709</v>
      </c>
      <c r="N206" s="238">
        <v>163</v>
      </c>
      <c r="O206" s="238">
        <v>12</v>
      </c>
      <c r="P206" s="238">
        <v>18</v>
      </c>
    </row>
    <row r="207" spans="1:22" ht="24.9" customHeight="1" x14ac:dyDescent="0.25">
      <c r="A207" s="237">
        <v>2016</v>
      </c>
      <c r="B207" s="237">
        <v>5</v>
      </c>
      <c r="C207" s="216" t="s">
        <v>121</v>
      </c>
      <c r="D207" s="236" t="s">
        <v>45</v>
      </c>
      <c r="E207" s="238">
        <v>1</v>
      </c>
      <c r="F207" s="238">
        <v>146</v>
      </c>
      <c r="G207" s="238">
        <v>1062</v>
      </c>
      <c r="H207" s="238">
        <v>3530</v>
      </c>
      <c r="I207" s="238">
        <v>5457</v>
      </c>
      <c r="J207" s="238">
        <v>5149</v>
      </c>
      <c r="K207" s="238">
        <v>3824</v>
      </c>
      <c r="L207" s="238">
        <v>1870</v>
      </c>
      <c r="M207" s="238">
        <v>656</v>
      </c>
      <c r="N207" s="238">
        <v>139</v>
      </c>
      <c r="O207" s="238">
        <v>21</v>
      </c>
      <c r="P207" s="238">
        <v>11</v>
      </c>
    </row>
    <row r="208" spans="1:22" ht="24.9" customHeight="1" x14ac:dyDescent="0.25">
      <c r="A208" s="237">
        <v>2016</v>
      </c>
      <c r="B208" s="237">
        <v>5</v>
      </c>
      <c r="C208" s="216" t="s">
        <v>121</v>
      </c>
      <c r="D208" s="236" t="s">
        <v>45</v>
      </c>
      <c r="E208" s="238"/>
      <c r="F208" s="238">
        <v>108</v>
      </c>
      <c r="G208" s="238">
        <v>1004</v>
      </c>
      <c r="H208" s="238">
        <v>3397</v>
      </c>
      <c r="I208" s="238">
        <v>5073</v>
      </c>
      <c r="J208" s="238">
        <v>4867</v>
      </c>
      <c r="K208" s="238">
        <v>3508</v>
      </c>
      <c r="L208" s="238">
        <v>1657</v>
      </c>
      <c r="M208" s="238">
        <v>567</v>
      </c>
      <c r="N208" s="238">
        <v>140</v>
      </c>
      <c r="O208" s="238">
        <v>13</v>
      </c>
      <c r="P208" s="238">
        <v>9</v>
      </c>
    </row>
    <row r="209" spans="1:22" ht="24.9" customHeight="1" x14ac:dyDescent="0.25">
      <c r="A209" s="218">
        <v>2016</v>
      </c>
      <c r="B209" s="218">
        <v>6</v>
      </c>
      <c r="C209" s="225" t="s">
        <v>200</v>
      </c>
      <c r="D209" s="220" t="s">
        <v>46</v>
      </c>
      <c r="E209" s="211">
        <v>19</v>
      </c>
      <c r="F209" s="211">
        <v>153</v>
      </c>
      <c r="G209" s="211">
        <v>205</v>
      </c>
      <c r="H209" s="211">
        <v>277</v>
      </c>
      <c r="I209" s="211">
        <v>303</v>
      </c>
      <c r="J209" s="211">
        <v>286</v>
      </c>
      <c r="K209" s="211">
        <v>269</v>
      </c>
      <c r="L209" s="211">
        <v>286</v>
      </c>
      <c r="M209" s="211">
        <v>314</v>
      </c>
      <c r="N209" s="211">
        <v>340</v>
      </c>
      <c r="O209" s="211">
        <v>70</v>
      </c>
      <c r="P209" s="211">
        <v>229</v>
      </c>
      <c r="Q209" s="211">
        <v>299</v>
      </c>
      <c r="R209" s="211">
        <v>338</v>
      </c>
      <c r="S209" s="211">
        <v>330</v>
      </c>
      <c r="T209" s="211">
        <v>166</v>
      </c>
      <c r="U209" s="211">
        <v>60</v>
      </c>
      <c r="V209" s="211">
        <v>11</v>
      </c>
    </row>
    <row r="210" spans="1:22" ht="24.9" customHeight="1" x14ac:dyDescent="0.25">
      <c r="A210" s="217">
        <v>2016</v>
      </c>
      <c r="B210" s="217">
        <v>6</v>
      </c>
      <c r="C210" s="239" t="s">
        <v>128</v>
      </c>
      <c r="D210" s="236" t="s">
        <v>196</v>
      </c>
      <c r="E210" s="236">
        <v>0</v>
      </c>
      <c r="F210" s="236">
        <v>0</v>
      </c>
      <c r="G210" s="236">
        <v>1</v>
      </c>
      <c r="H210" s="236">
        <v>22</v>
      </c>
      <c r="I210" s="236">
        <v>82</v>
      </c>
      <c r="J210" s="236">
        <v>128</v>
      </c>
      <c r="K210" s="236">
        <v>154</v>
      </c>
      <c r="L210" s="236">
        <v>87</v>
      </c>
      <c r="M210" s="236">
        <v>51</v>
      </c>
      <c r="N210" s="236">
        <v>33</v>
      </c>
      <c r="O210" s="236">
        <v>3</v>
      </c>
      <c r="P210" s="236">
        <v>10</v>
      </c>
      <c r="Q210" s="236">
        <v>3</v>
      </c>
      <c r="R210" s="236">
        <v>1</v>
      </c>
      <c r="S210" s="236">
        <v>0</v>
      </c>
      <c r="T210" s="236">
        <v>0</v>
      </c>
      <c r="U210" s="236">
        <v>0</v>
      </c>
      <c r="V210" s="236">
        <v>0</v>
      </c>
    </row>
    <row r="211" spans="1:22" ht="24.9" customHeight="1" x14ac:dyDescent="0.25">
      <c r="A211" s="217">
        <v>2016</v>
      </c>
      <c r="B211" s="217">
        <v>6</v>
      </c>
      <c r="C211" s="239" t="s">
        <v>131</v>
      </c>
      <c r="D211" s="236" t="s">
        <v>196</v>
      </c>
      <c r="E211" s="236">
        <v>43</v>
      </c>
      <c r="F211" s="236">
        <v>1256</v>
      </c>
      <c r="G211" s="236">
        <v>3900</v>
      </c>
      <c r="H211" s="236">
        <v>4397</v>
      </c>
      <c r="I211" s="236">
        <v>3673</v>
      </c>
      <c r="J211" s="236">
        <v>2878</v>
      </c>
      <c r="K211" s="236">
        <v>2060</v>
      </c>
      <c r="L211" s="236">
        <v>1496</v>
      </c>
      <c r="M211" s="236">
        <v>1079</v>
      </c>
      <c r="N211" s="236">
        <v>657</v>
      </c>
      <c r="O211" s="236">
        <v>116</v>
      </c>
      <c r="P211" s="236">
        <v>309</v>
      </c>
      <c r="Q211" s="236">
        <v>234</v>
      </c>
      <c r="R211" s="236">
        <v>149</v>
      </c>
      <c r="S211" s="236">
        <v>98</v>
      </c>
      <c r="T211" s="236">
        <v>53</v>
      </c>
      <c r="U211" s="236">
        <v>24</v>
      </c>
      <c r="V211" s="236">
        <v>5</v>
      </c>
    </row>
    <row r="212" spans="1:22" ht="24.9" customHeight="1" x14ac:dyDescent="0.25">
      <c r="A212" s="217">
        <v>2016</v>
      </c>
      <c r="B212" s="217">
        <v>6</v>
      </c>
      <c r="C212" s="239" t="s">
        <v>128</v>
      </c>
      <c r="D212" s="236" t="s">
        <v>45</v>
      </c>
      <c r="E212" s="236">
        <v>0</v>
      </c>
      <c r="F212" s="236">
        <v>0</v>
      </c>
      <c r="G212" s="236">
        <v>1</v>
      </c>
      <c r="H212" s="236">
        <v>39</v>
      </c>
      <c r="I212" s="236">
        <v>155</v>
      </c>
      <c r="J212" s="236">
        <v>273</v>
      </c>
      <c r="K212" s="236">
        <v>288</v>
      </c>
      <c r="L212" s="236">
        <v>236</v>
      </c>
      <c r="M212" s="236">
        <v>147</v>
      </c>
      <c r="N212" s="236">
        <v>83</v>
      </c>
      <c r="O212" s="236">
        <v>9</v>
      </c>
      <c r="P212" s="236">
        <v>19</v>
      </c>
      <c r="Q212" s="236">
        <v>7</v>
      </c>
      <c r="R212" s="236">
        <v>0</v>
      </c>
      <c r="S212" s="236">
        <v>0</v>
      </c>
      <c r="T212" s="236">
        <v>0</v>
      </c>
      <c r="U212" s="236">
        <v>0</v>
      </c>
      <c r="V212" s="236">
        <v>0</v>
      </c>
    </row>
    <row r="213" spans="1:22" ht="24.9" customHeight="1" x14ac:dyDescent="0.25">
      <c r="A213" s="218">
        <v>2016</v>
      </c>
      <c r="B213" s="218">
        <v>6</v>
      </c>
      <c r="C213" s="225" t="s">
        <v>200</v>
      </c>
      <c r="D213" s="220" t="s">
        <v>45</v>
      </c>
      <c r="E213" s="211">
        <v>12</v>
      </c>
      <c r="F213" s="211">
        <v>61</v>
      </c>
      <c r="G213" s="211">
        <v>114</v>
      </c>
      <c r="H213" s="211">
        <v>165</v>
      </c>
      <c r="I213" s="211">
        <v>263</v>
      </c>
      <c r="J213" s="211">
        <v>278</v>
      </c>
      <c r="K213" s="211">
        <v>293</v>
      </c>
      <c r="L213" s="211">
        <v>335</v>
      </c>
      <c r="M213" s="211">
        <v>339</v>
      </c>
      <c r="N213" s="211">
        <v>334</v>
      </c>
      <c r="O213" s="211">
        <v>83</v>
      </c>
      <c r="P213" s="211">
        <v>225</v>
      </c>
      <c r="Q213" s="211">
        <v>201</v>
      </c>
      <c r="R213" s="211">
        <v>210</v>
      </c>
      <c r="S213" s="211">
        <v>130</v>
      </c>
      <c r="T213" s="211">
        <v>52</v>
      </c>
      <c r="U213" s="211">
        <v>22</v>
      </c>
      <c r="V213" s="211">
        <v>1</v>
      </c>
    </row>
    <row r="214" spans="1:22" ht="24.9" customHeight="1" x14ac:dyDescent="0.25">
      <c r="A214" s="217">
        <v>2016</v>
      </c>
      <c r="B214" s="217">
        <v>6</v>
      </c>
      <c r="C214" s="239" t="s">
        <v>131</v>
      </c>
      <c r="D214" s="236" t="s">
        <v>45</v>
      </c>
      <c r="E214" s="236">
        <v>17</v>
      </c>
      <c r="F214" s="236">
        <v>465</v>
      </c>
      <c r="G214" s="236">
        <v>1643</v>
      </c>
      <c r="H214" s="236">
        <v>2581</v>
      </c>
      <c r="I214" s="236">
        <v>3358</v>
      </c>
      <c r="J214" s="236">
        <v>3453</v>
      </c>
      <c r="K214" s="236">
        <v>3062</v>
      </c>
      <c r="L214" s="236">
        <v>2461</v>
      </c>
      <c r="M214" s="236">
        <v>1957</v>
      </c>
      <c r="N214" s="236">
        <v>1523</v>
      </c>
      <c r="O214" s="236">
        <v>213</v>
      </c>
      <c r="P214" s="236">
        <v>635</v>
      </c>
      <c r="Q214" s="236">
        <v>412</v>
      </c>
      <c r="R214" s="236">
        <v>190</v>
      </c>
      <c r="S214" s="236">
        <v>97</v>
      </c>
      <c r="T214" s="236">
        <v>21</v>
      </c>
      <c r="U214" s="236">
        <v>6</v>
      </c>
      <c r="V214" s="236">
        <v>0</v>
      </c>
    </row>
    <row r="215" spans="1:22" ht="24.9" customHeight="1" x14ac:dyDescent="0.25">
      <c r="A215" s="234">
        <v>2015</v>
      </c>
      <c r="B215" s="234">
        <v>4</v>
      </c>
      <c r="C215" s="235" t="s">
        <v>112</v>
      </c>
      <c r="D215" s="220" t="s">
        <v>46</v>
      </c>
      <c r="E215" s="236">
        <v>18</v>
      </c>
      <c r="F215" s="236">
        <v>483</v>
      </c>
      <c r="G215" s="236">
        <v>1642</v>
      </c>
      <c r="H215" s="236">
        <v>3485</v>
      </c>
      <c r="I215" s="236">
        <v>5260</v>
      </c>
      <c r="J215" s="236">
        <v>6770</v>
      </c>
      <c r="K215" s="236">
        <v>6811</v>
      </c>
      <c r="L215" s="236">
        <v>6119</v>
      </c>
      <c r="M215" s="236">
        <v>4902</v>
      </c>
      <c r="N215" s="236">
        <v>4201</v>
      </c>
      <c r="O215" s="236">
        <v>743</v>
      </c>
      <c r="P215" s="236">
        <v>3014</v>
      </c>
      <c r="Q215" s="236">
        <v>2671</v>
      </c>
      <c r="R215" s="236">
        <v>1591</v>
      </c>
      <c r="S215" s="236">
        <v>665</v>
      </c>
      <c r="T215" s="236">
        <v>191</v>
      </c>
      <c r="U215" s="236">
        <v>19</v>
      </c>
      <c r="V215" s="236">
        <v>5</v>
      </c>
    </row>
    <row r="216" spans="1:22" ht="24.9" customHeight="1" x14ac:dyDescent="0.25">
      <c r="A216" s="234">
        <v>2015</v>
      </c>
      <c r="B216" s="234">
        <v>4</v>
      </c>
      <c r="C216" s="235" t="s">
        <v>28</v>
      </c>
      <c r="D216" s="220" t="s">
        <v>46</v>
      </c>
      <c r="E216" s="236">
        <v>2110</v>
      </c>
      <c r="F216" s="236">
        <v>3297</v>
      </c>
      <c r="G216" s="236">
        <v>3537</v>
      </c>
      <c r="H216" s="236">
        <v>4356</v>
      </c>
      <c r="I216" s="236">
        <v>4718</v>
      </c>
      <c r="J216" s="236">
        <v>5281</v>
      </c>
      <c r="K216" s="236">
        <v>5822</v>
      </c>
      <c r="L216" s="236">
        <v>6399</v>
      </c>
      <c r="M216" s="236">
        <v>6575</v>
      </c>
      <c r="N216" s="236">
        <v>6517</v>
      </c>
      <c r="O216" s="236">
        <v>1176</v>
      </c>
      <c r="P216" s="236">
        <v>4</v>
      </c>
      <c r="Q216" s="236"/>
      <c r="R216" s="236"/>
      <c r="S216" s="236"/>
      <c r="T216" s="236"/>
      <c r="U216" s="236"/>
      <c r="V216" s="236"/>
    </row>
    <row r="217" spans="1:22" ht="24.9" customHeight="1" x14ac:dyDescent="0.25">
      <c r="A217" s="234">
        <v>2015</v>
      </c>
      <c r="B217" s="234">
        <v>4</v>
      </c>
      <c r="C217" s="235" t="s">
        <v>29</v>
      </c>
      <c r="D217" s="220" t="s">
        <v>46</v>
      </c>
      <c r="E217" s="236">
        <v>1</v>
      </c>
      <c r="F217" s="236">
        <v>389</v>
      </c>
      <c r="G217" s="236">
        <v>1586</v>
      </c>
      <c r="H217" s="236">
        <v>3341</v>
      </c>
      <c r="I217" s="236">
        <v>4098</v>
      </c>
      <c r="J217" s="236">
        <v>4632</v>
      </c>
      <c r="K217" s="236">
        <v>4793</v>
      </c>
      <c r="L217" s="236">
        <v>5185</v>
      </c>
      <c r="M217" s="236">
        <v>5325</v>
      </c>
      <c r="N217" s="236">
        <v>5721</v>
      </c>
      <c r="O217" s="236">
        <v>1056</v>
      </c>
      <c r="P217" s="236">
        <v>0</v>
      </c>
      <c r="Q217" s="236">
        <v>0</v>
      </c>
      <c r="R217" s="236">
        <v>0</v>
      </c>
      <c r="S217" s="236">
        <v>0</v>
      </c>
      <c r="T217" s="236">
        <v>0</v>
      </c>
      <c r="U217" s="236">
        <v>0</v>
      </c>
      <c r="V217" s="236">
        <v>0</v>
      </c>
    </row>
    <row r="218" spans="1:22" ht="24.9" customHeight="1" x14ac:dyDescent="0.25">
      <c r="A218" s="234">
        <v>2015</v>
      </c>
      <c r="B218" s="234">
        <v>4</v>
      </c>
      <c r="C218" s="235" t="s">
        <v>116</v>
      </c>
      <c r="D218" s="220" t="s">
        <v>46</v>
      </c>
      <c r="E218" s="236">
        <v>1</v>
      </c>
      <c r="F218" s="236">
        <v>25</v>
      </c>
      <c r="G218" s="236">
        <v>48</v>
      </c>
      <c r="H218" s="236">
        <v>45</v>
      </c>
      <c r="I218" s="236">
        <v>52</v>
      </c>
      <c r="J218" s="236">
        <v>51</v>
      </c>
      <c r="K218" s="236">
        <v>47</v>
      </c>
      <c r="L218" s="236">
        <v>49</v>
      </c>
      <c r="M218" s="236">
        <v>58</v>
      </c>
      <c r="N218" s="236">
        <v>31</v>
      </c>
      <c r="O218" s="236">
        <v>1</v>
      </c>
      <c r="P218" s="236">
        <v>0</v>
      </c>
      <c r="Q218" s="236">
        <v>0</v>
      </c>
      <c r="R218" s="236">
        <v>0</v>
      </c>
      <c r="S218" s="236">
        <v>0</v>
      </c>
      <c r="T218" s="236">
        <v>0</v>
      </c>
      <c r="U218" s="236">
        <v>0</v>
      </c>
      <c r="V218" s="236">
        <v>0</v>
      </c>
    </row>
    <row r="219" spans="1:22" ht="24.9" customHeight="1" x14ac:dyDescent="0.25">
      <c r="A219" s="234">
        <v>2015</v>
      </c>
      <c r="B219" s="234">
        <v>4</v>
      </c>
      <c r="C219" s="235" t="s">
        <v>197</v>
      </c>
      <c r="D219" s="220" t="s">
        <v>46</v>
      </c>
      <c r="E219" s="236">
        <v>0</v>
      </c>
      <c r="F219" s="236">
        <v>9</v>
      </c>
      <c r="G219" s="236">
        <v>15</v>
      </c>
      <c r="H219" s="236">
        <v>14</v>
      </c>
      <c r="I219" s="236">
        <v>18</v>
      </c>
      <c r="J219" s="236">
        <v>16</v>
      </c>
      <c r="K219" s="236">
        <v>16</v>
      </c>
      <c r="L219" s="236">
        <v>19</v>
      </c>
      <c r="M219" s="236">
        <v>9</v>
      </c>
      <c r="N219" s="236">
        <v>6</v>
      </c>
      <c r="O219" s="236">
        <v>0</v>
      </c>
      <c r="P219" s="236">
        <v>0</v>
      </c>
      <c r="Q219" s="236">
        <v>0</v>
      </c>
      <c r="R219" s="236">
        <v>0</v>
      </c>
      <c r="S219" s="236">
        <v>0</v>
      </c>
      <c r="T219" s="236">
        <v>0</v>
      </c>
      <c r="U219" s="236">
        <v>0</v>
      </c>
      <c r="V219" s="236">
        <v>0</v>
      </c>
    </row>
    <row r="220" spans="1:22" ht="24.9" customHeight="1" x14ac:dyDescent="0.25">
      <c r="A220" s="234">
        <v>2015</v>
      </c>
      <c r="B220" s="234">
        <v>4</v>
      </c>
      <c r="C220" s="235" t="s">
        <v>30</v>
      </c>
      <c r="D220" s="220" t="s">
        <v>46</v>
      </c>
      <c r="E220" s="236">
        <v>0</v>
      </c>
      <c r="F220" s="236">
        <v>1</v>
      </c>
      <c r="G220" s="236">
        <v>58</v>
      </c>
      <c r="H220" s="236">
        <v>412</v>
      </c>
      <c r="I220" s="236">
        <v>1145</v>
      </c>
      <c r="J220" s="236">
        <v>1944</v>
      </c>
      <c r="K220" s="236">
        <v>2916</v>
      </c>
      <c r="L220" s="236">
        <v>4918</v>
      </c>
      <c r="M220" s="236">
        <v>7217</v>
      </c>
      <c r="N220" s="236">
        <v>9476</v>
      </c>
      <c r="O220" s="236">
        <v>2172</v>
      </c>
      <c r="P220" s="236">
        <v>0</v>
      </c>
      <c r="Q220" s="236">
        <v>0</v>
      </c>
      <c r="R220" s="236">
        <v>0</v>
      </c>
      <c r="S220" s="236">
        <v>0</v>
      </c>
      <c r="T220" s="236">
        <v>0</v>
      </c>
      <c r="U220" s="236">
        <v>0</v>
      </c>
      <c r="V220" s="236">
        <v>0</v>
      </c>
    </row>
    <row r="221" spans="1:22" ht="24.9" customHeight="1" x14ac:dyDescent="0.25">
      <c r="A221" s="234">
        <v>2015</v>
      </c>
      <c r="B221" s="234">
        <v>4</v>
      </c>
      <c r="C221" s="235" t="s">
        <v>148</v>
      </c>
      <c r="D221" s="220" t="s">
        <v>46</v>
      </c>
      <c r="E221" s="236">
        <v>24</v>
      </c>
      <c r="F221" s="236">
        <v>571</v>
      </c>
      <c r="G221" s="236">
        <v>2099</v>
      </c>
      <c r="H221" s="236">
        <v>5002</v>
      </c>
      <c r="I221" s="236">
        <v>8327</v>
      </c>
      <c r="J221" s="236">
        <v>10509</v>
      </c>
      <c r="K221" s="236">
        <v>9665</v>
      </c>
      <c r="L221" s="236">
        <v>7388</v>
      </c>
      <c r="M221" s="236">
        <v>5496</v>
      </c>
      <c r="N221" s="236">
        <v>4613</v>
      </c>
      <c r="O221" s="236">
        <v>820</v>
      </c>
      <c r="P221" s="236">
        <v>3357</v>
      </c>
      <c r="Q221" s="236">
        <v>3093</v>
      </c>
      <c r="R221" s="236">
        <v>1877</v>
      </c>
      <c r="S221" s="236">
        <v>838</v>
      </c>
      <c r="T221" s="236">
        <v>246</v>
      </c>
      <c r="U221" s="236">
        <v>25</v>
      </c>
      <c r="V221" s="236">
        <v>5</v>
      </c>
    </row>
    <row r="222" spans="1:22" ht="24.9" customHeight="1" x14ac:dyDescent="0.25">
      <c r="A222" s="234">
        <v>2015</v>
      </c>
      <c r="B222" s="234">
        <v>4</v>
      </c>
      <c r="C222" s="235" t="s">
        <v>112</v>
      </c>
      <c r="D222" s="220" t="s">
        <v>45</v>
      </c>
      <c r="E222" s="236">
        <v>13</v>
      </c>
      <c r="F222" s="236">
        <v>154</v>
      </c>
      <c r="G222" s="236">
        <v>271</v>
      </c>
      <c r="H222" s="236">
        <v>444</v>
      </c>
      <c r="I222" s="236">
        <v>859</v>
      </c>
      <c r="J222" s="236">
        <v>1504</v>
      </c>
      <c r="K222" s="236">
        <v>1896</v>
      </c>
      <c r="L222" s="236">
        <v>2079</v>
      </c>
      <c r="M222" s="236">
        <v>1907</v>
      </c>
      <c r="N222" s="236">
        <v>1627</v>
      </c>
      <c r="O222" s="236">
        <v>297</v>
      </c>
      <c r="P222" s="236">
        <v>1113</v>
      </c>
      <c r="Q222" s="236">
        <v>1057</v>
      </c>
      <c r="R222" s="236">
        <v>698</v>
      </c>
      <c r="S222" s="236">
        <v>361</v>
      </c>
      <c r="T222" s="236">
        <v>116</v>
      </c>
      <c r="U222" s="236">
        <v>16</v>
      </c>
      <c r="V222" s="236">
        <v>1</v>
      </c>
    </row>
    <row r="223" spans="1:22" ht="24.9" customHeight="1" x14ac:dyDescent="0.25">
      <c r="A223" s="234">
        <v>2015</v>
      </c>
      <c r="B223" s="234">
        <v>4</v>
      </c>
      <c r="C223" s="235" t="s">
        <v>28</v>
      </c>
      <c r="D223" s="220" t="s">
        <v>45</v>
      </c>
      <c r="E223" s="236">
        <v>3769</v>
      </c>
      <c r="F223" s="236">
        <v>4902</v>
      </c>
      <c r="G223" s="236">
        <v>5024</v>
      </c>
      <c r="H223" s="236">
        <v>5599</v>
      </c>
      <c r="I223" s="236">
        <v>6400</v>
      </c>
      <c r="J223" s="236">
        <v>7312</v>
      </c>
      <c r="K223" s="236">
        <v>7905</v>
      </c>
      <c r="L223" s="236">
        <v>8495</v>
      </c>
      <c r="M223" s="236">
        <v>8786</v>
      </c>
      <c r="N223" s="236">
        <v>9142</v>
      </c>
      <c r="O223" s="236">
        <v>1907</v>
      </c>
      <c r="P223" s="236">
        <v>9</v>
      </c>
      <c r="Q223" s="236"/>
      <c r="R223" s="236"/>
      <c r="S223" s="236"/>
      <c r="T223" s="236"/>
      <c r="U223" s="236"/>
      <c r="V223" s="236"/>
    </row>
    <row r="224" spans="1:22" ht="24.9" customHeight="1" x14ac:dyDescent="0.25">
      <c r="A224" s="234">
        <v>2015</v>
      </c>
      <c r="B224" s="234">
        <v>4</v>
      </c>
      <c r="C224" s="235" t="s">
        <v>29</v>
      </c>
      <c r="D224" s="220" t="s">
        <v>45</v>
      </c>
      <c r="E224" s="236">
        <v>2</v>
      </c>
      <c r="F224" s="236">
        <v>241</v>
      </c>
      <c r="G224" s="236">
        <v>669</v>
      </c>
      <c r="H224" s="236">
        <v>1398</v>
      </c>
      <c r="I224" s="236">
        <v>1867</v>
      </c>
      <c r="J224" s="236">
        <v>2104</v>
      </c>
      <c r="K224" s="236">
        <v>2220</v>
      </c>
      <c r="L224" s="236">
        <v>2661</v>
      </c>
      <c r="M224" s="236">
        <v>3145</v>
      </c>
      <c r="N224" s="236">
        <v>4138</v>
      </c>
      <c r="O224" s="236">
        <v>968</v>
      </c>
      <c r="P224" s="236">
        <v>0</v>
      </c>
      <c r="Q224" s="236">
        <v>0</v>
      </c>
      <c r="R224" s="236">
        <v>0</v>
      </c>
      <c r="S224" s="236">
        <v>0</v>
      </c>
      <c r="T224" s="236">
        <v>0</v>
      </c>
      <c r="U224" s="236">
        <v>0</v>
      </c>
      <c r="V224" s="236">
        <v>0</v>
      </c>
    </row>
    <row r="225" spans="1:22" ht="24.9" customHeight="1" x14ac:dyDescent="0.25">
      <c r="A225" s="234">
        <v>2015</v>
      </c>
      <c r="B225" s="234">
        <v>4</v>
      </c>
      <c r="C225" s="235" t="s">
        <v>116</v>
      </c>
      <c r="D225" s="220" t="s">
        <v>45</v>
      </c>
      <c r="E225" s="236">
        <v>8</v>
      </c>
      <c r="F225" s="236">
        <v>48</v>
      </c>
      <c r="G225" s="236">
        <v>53</v>
      </c>
      <c r="H225" s="236">
        <v>96</v>
      </c>
      <c r="I225" s="236">
        <v>118</v>
      </c>
      <c r="J225" s="236">
        <v>112</v>
      </c>
      <c r="K225" s="236">
        <v>89</v>
      </c>
      <c r="L225" s="236">
        <v>69</v>
      </c>
      <c r="M225" s="236">
        <v>54</v>
      </c>
      <c r="N225" s="236">
        <v>34</v>
      </c>
      <c r="O225" s="236">
        <v>5</v>
      </c>
      <c r="P225" s="236">
        <v>0</v>
      </c>
      <c r="Q225" s="236">
        <v>0</v>
      </c>
      <c r="R225" s="236">
        <v>0</v>
      </c>
      <c r="S225" s="236">
        <v>0</v>
      </c>
      <c r="T225" s="236">
        <v>0</v>
      </c>
      <c r="U225" s="236">
        <v>0</v>
      </c>
      <c r="V225" s="236">
        <v>0</v>
      </c>
    </row>
    <row r="226" spans="1:22" ht="24.9" customHeight="1" x14ac:dyDescent="0.25">
      <c r="A226" s="234">
        <v>2015</v>
      </c>
      <c r="B226" s="234">
        <v>4</v>
      </c>
      <c r="C226" s="235" t="s">
        <v>197</v>
      </c>
      <c r="D226" s="220" t="s">
        <v>45</v>
      </c>
      <c r="E226" s="236">
        <v>0</v>
      </c>
      <c r="F226" s="236">
        <v>6</v>
      </c>
      <c r="G226" s="236">
        <v>16</v>
      </c>
      <c r="H226" s="236">
        <v>29</v>
      </c>
      <c r="I226" s="236">
        <v>40</v>
      </c>
      <c r="J226" s="236">
        <v>28</v>
      </c>
      <c r="K226" s="236">
        <v>20</v>
      </c>
      <c r="L226" s="236">
        <v>21</v>
      </c>
      <c r="M226" s="236">
        <v>12</v>
      </c>
      <c r="N226" s="236">
        <v>12</v>
      </c>
      <c r="O226" s="236">
        <v>0</v>
      </c>
      <c r="P226" s="236">
        <v>0</v>
      </c>
      <c r="Q226" s="236">
        <v>0</v>
      </c>
      <c r="R226" s="236">
        <v>0</v>
      </c>
      <c r="S226" s="236">
        <v>0</v>
      </c>
      <c r="T226" s="236">
        <v>0</v>
      </c>
      <c r="U226" s="236">
        <v>0</v>
      </c>
      <c r="V226" s="236">
        <v>0</v>
      </c>
    </row>
    <row r="227" spans="1:22" ht="24.9" customHeight="1" x14ac:dyDescent="0.25">
      <c r="A227" s="234">
        <v>2015</v>
      </c>
      <c r="B227" s="234">
        <v>4</v>
      </c>
      <c r="C227" s="235" t="s">
        <v>30</v>
      </c>
      <c r="D227" s="220" t="s">
        <v>45</v>
      </c>
      <c r="E227" s="236">
        <v>0</v>
      </c>
      <c r="F227" s="236">
        <v>0</v>
      </c>
      <c r="G227" s="236">
        <v>36</v>
      </c>
      <c r="H227" s="236">
        <v>220</v>
      </c>
      <c r="I227" s="236">
        <v>612</v>
      </c>
      <c r="J227" s="236">
        <v>1219</v>
      </c>
      <c r="K227" s="236">
        <v>1836</v>
      </c>
      <c r="L227" s="236">
        <v>3219</v>
      </c>
      <c r="M227" s="236">
        <v>5648</v>
      </c>
      <c r="N227" s="236">
        <v>9535</v>
      </c>
      <c r="O227" s="236">
        <v>2531</v>
      </c>
      <c r="P227" s="236">
        <v>0</v>
      </c>
      <c r="Q227" s="236">
        <v>0</v>
      </c>
      <c r="R227" s="236">
        <v>0</v>
      </c>
      <c r="S227" s="236">
        <v>0</v>
      </c>
      <c r="T227" s="236">
        <v>0</v>
      </c>
      <c r="U227" s="236">
        <v>0</v>
      </c>
      <c r="V227" s="236">
        <v>0</v>
      </c>
    </row>
    <row r="228" spans="1:22" ht="24.9" customHeight="1" x14ac:dyDescent="0.25">
      <c r="A228" s="234">
        <v>2015</v>
      </c>
      <c r="B228" s="234">
        <v>4</v>
      </c>
      <c r="C228" s="235" t="s">
        <v>148</v>
      </c>
      <c r="D228" s="220" t="s">
        <v>45</v>
      </c>
      <c r="E228" s="236">
        <v>14</v>
      </c>
      <c r="F228" s="236">
        <v>147</v>
      </c>
      <c r="G228" s="236">
        <v>270</v>
      </c>
      <c r="H228" s="236">
        <v>486</v>
      </c>
      <c r="I228" s="236">
        <v>1006</v>
      </c>
      <c r="J228" s="236">
        <v>1715</v>
      </c>
      <c r="K228" s="236">
        <v>2106</v>
      </c>
      <c r="L228" s="236">
        <v>2188</v>
      </c>
      <c r="M228" s="236">
        <v>2008</v>
      </c>
      <c r="N228" s="236">
        <v>1698</v>
      </c>
      <c r="O228" s="236">
        <v>306</v>
      </c>
      <c r="P228" s="236">
        <v>1205</v>
      </c>
      <c r="Q228" s="236">
        <v>1175</v>
      </c>
      <c r="R228" s="236">
        <v>824</v>
      </c>
      <c r="S228" s="236">
        <v>455</v>
      </c>
      <c r="T228" s="236">
        <v>151</v>
      </c>
      <c r="U228" s="236">
        <v>25</v>
      </c>
      <c r="V228" s="236">
        <v>2</v>
      </c>
    </row>
    <row r="229" spans="1:22" ht="24.9" customHeight="1" x14ac:dyDescent="0.25">
      <c r="A229" s="217">
        <v>2015</v>
      </c>
      <c r="B229" s="217">
        <v>6</v>
      </c>
      <c r="C229" s="239" t="s">
        <v>128</v>
      </c>
      <c r="D229" s="236" t="s">
        <v>196</v>
      </c>
      <c r="E229" s="236">
        <v>0</v>
      </c>
      <c r="F229" s="236">
        <v>0</v>
      </c>
      <c r="G229" s="236">
        <v>3</v>
      </c>
      <c r="H229" s="236">
        <v>57</v>
      </c>
      <c r="I229" s="236">
        <v>153</v>
      </c>
      <c r="J229" s="236">
        <v>236</v>
      </c>
      <c r="K229" s="236">
        <v>214</v>
      </c>
      <c r="L229" s="236">
        <v>133</v>
      </c>
      <c r="M229" s="236">
        <v>86</v>
      </c>
      <c r="N229" s="236">
        <v>37</v>
      </c>
      <c r="O229" s="236">
        <v>6</v>
      </c>
      <c r="P229" s="236">
        <v>9</v>
      </c>
      <c r="Q229" s="236">
        <v>4</v>
      </c>
      <c r="R229" s="236">
        <v>0</v>
      </c>
      <c r="S229" s="236">
        <v>1</v>
      </c>
      <c r="T229" s="236">
        <v>0</v>
      </c>
      <c r="U229" s="236">
        <v>0</v>
      </c>
      <c r="V229" s="236">
        <v>0</v>
      </c>
    </row>
    <row r="230" spans="1:22" ht="24.9" customHeight="1" x14ac:dyDescent="0.25">
      <c r="A230" s="217">
        <v>2015</v>
      </c>
      <c r="B230" s="217">
        <v>6</v>
      </c>
      <c r="C230" s="239" t="s">
        <v>131</v>
      </c>
      <c r="D230" s="236" t="s">
        <v>196</v>
      </c>
      <c r="E230" s="236">
        <v>76</v>
      </c>
      <c r="F230" s="236">
        <v>2235</v>
      </c>
      <c r="G230" s="236">
        <v>5455</v>
      </c>
      <c r="H230" s="236">
        <v>5413</v>
      </c>
      <c r="I230" s="236">
        <v>4542</v>
      </c>
      <c r="J230" s="236">
        <v>3432</v>
      </c>
      <c r="K230" s="236">
        <v>2419</v>
      </c>
      <c r="L230" s="236">
        <v>1770</v>
      </c>
      <c r="M230" s="236">
        <v>1148</v>
      </c>
      <c r="N230" s="236">
        <v>729</v>
      </c>
      <c r="O230" s="236">
        <v>99</v>
      </c>
      <c r="P230" s="236">
        <v>334</v>
      </c>
      <c r="Q230" s="236">
        <v>251</v>
      </c>
      <c r="R230" s="236">
        <v>162</v>
      </c>
      <c r="S230" s="236">
        <v>106</v>
      </c>
      <c r="T230" s="236">
        <v>65</v>
      </c>
      <c r="U230" s="236">
        <v>17</v>
      </c>
      <c r="V230" s="236">
        <v>5</v>
      </c>
    </row>
    <row r="231" spans="1:22" ht="24.9" customHeight="1" x14ac:dyDescent="0.25">
      <c r="A231" s="217">
        <v>2015</v>
      </c>
      <c r="B231" s="217">
        <v>6</v>
      </c>
      <c r="C231" s="239" t="s">
        <v>128</v>
      </c>
      <c r="D231" s="236" t="s">
        <v>45</v>
      </c>
      <c r="E231" s="236">
        <v>0</v>
      </c>
      <c r="F231" s="236">
        <v>0</v>
      </c>
      <c r="G231" s="236">
        <v>6</v>
      </c>
      <c r="H231" s="236">
        <v>93</v>
      </c>
      <c r="I231" s="236">
        <v>291</v>
      </c>
      <c r="J231" s="236">
        <v>452</v>
      </c>
      <c r="K231" s="236">
        <v>443</v>
      </c>
      <c r="L231" s="236">
        <v>334</v>
      </c>
      <c r="M231" s="236">
        <v>191</v>
      </c>
      <c r="N231" s="236">
        <v>115</v>
      </c>
      <c r="O231" s="236">
        <v>16</v>
      </c>
      <c r="P231" s="236">
        <v>17</v>
      </c>
      <c r="Q231" s="236">
        <v>9</v>
      </c>
      <c r="R231" s="236">
        <v>1</v>
      </c>
      <c r="S231" s="236">
        <v>0</v>
      </c>
      <c r="T231" s="236">
        <v>0</v>
      </c>
      <c r="U231" s="236">
        <v>0</v>
      </c>
      <c r="V231" s="236">
        <v>0</v>
      </c>
    </row>
    <row r="232" spans="1:22" ht="24.9" customHeight="1" x14ac:dyDescent="0.25">
      <c r="A232" s="217">
        <v>2015</v>
      </c>
      <c r="B232" s="217">
        <v>6</v>
      </c>
      <c r="C232" s="239" t="s">
        <v>131</v>
      </c>
      <c r="D232" s="236" t="s">
        <v>45</v>
      </c>
      <c r="E232" s="236">
        <v>44</v>
      </c>
      <c r="F232" s="236">
        <v>849</v>
      </c>
      <c r="G232" s="236">
        <v>2510</v>
      </c>
      <c r="H232" s="236">
        <v>3711</v>
      </c>
      <c r="I232" s="236">
        <v>4591</v>
      </c>
      <c r="J232" s="236">
        <v>4480</v>
      </c>
      <c r="K232" s="236">
        <v>3868</v>
      </c>
      <c r="L232" s="236">
        <v>3028</v>
      </c>
      <c r="M232" s="236">
        <v>2323</v>
      </c>
      <c r="N232" s="236">
        <v>1646</v>
      </c>
      <c r="O232" s="236">
        <v>258</v>
      </c>
      <c r="P232" s="236">
        <v>636</v>
      </c>
      <c r="Q232" s="236">
        <v>446</v>
      </c>
      <c r="R232" s="236">
        <v>184</v>
      </c>
      <c r="S232" s="236">
        <v>105</v>
      </c>
      <c r="T232" s="236">
        <v>16</v>
      </c>
      <c r="U232" s="236">
        <v>6</v>
      </c>
      <c r="V232" s="236">
        <v>0</v>
      </c>
    </row>
    <row r="233" spans="1:22" ht="24.9" customHeight="1" x14ac:dyDescent="0.25">
      <c r="A233" s="234">
        <v>2014</v>
      </c>
      <c r="B233" s="234">
        <v>4</v>
      </c>
      <c r="C233" s="235" t="s">
        <v>112</v>
      </c>
      <c r="D233" s="220" t="s">
        <v>46</v>
      </c>
      <c r="E233" s="236">
        <v>24</v>
      </c>
      <c r="F233" s="236">
        <v>454</v>
      </c>
      <c r="G233" s="236">
        <v>1539</v>
      </c>
      <c r="H233" s="236">
        <v>3231</v>
      </c>
      <c r="I233" s="236">
        <v>4813</v>
      </c>
      <c r="J233" s="236">
        <v>6507</v>
      </c>
      <c r="K233" s="236">
        <v>6446</v>
      </c>
      <c r="L233" s="236">
        <v>5703</v>
      </c>
      <c r="M233" s="236">
        <v>4711</v>
      </c>
      <c r="N233" s="236">
        <v>4095</v>
      </c>
      <c r="O233" s="236">
        <v>805</v>
      </c>
      <c r="P233" s="236">
        <v>2881</v>
      </c>
      <c r="Q233" s="236">
        <v>2488</v>
      </c>
      <c r="R233" s="236">
        <v>1493</v>
      </c>
      <c r="S233" s="236">
        <v>639</v>
      </c>
      <c r="T233" s="236">
        <v>150</v>
      </c>
      <c r="U233" s="236">
        <v>22</v>
      </c>
      <c r="V233" s="236">
        <v>3</v>
      </c>
    </row>
    <row r="234" spans="1:22" ht="24.9" customHeight="1" x14ac:dyDescent="0.25">
      <c r="A234" s="234">
        <v>2014</v>
      </c>
      <c r="B234" s="234">
        <v>4</v>
      </c>
      <c r="C234" s="235" t="s">
        <v>28</v>
      </c>
      <c r="D234" s="220" t="s">
        <v>46</v>
      </c>
      <c r="E234" s="236">
        <v>1826</v>
      </c>
      <c r="F234" s="236">
        <v>3124</v>
      </c>
      <c r="G234" s="236">
        <v>3445</v>
      </c>
      <c r="H234" s="236">
        <v>4117</v>
      </c>
      <c r="I234" s="236">
        <v>4391</v>
      </c>
      <c r="J234" s="236">
        <v>4834</v>
      </c>
      <c r="K234" s="236">
        <v>5405</v>
      </c>
      <c r="L234" s="236">
        <v>5795</v>
      </c>
      <c r="M234" s="236">
        <v>6046</v>
      </c>
      <c r="N234" s="236">
        <v>6166</v>
      </c>
      <c r="O234" s="236">
        <v>1204</v>
      </c>
      <c r="P234" s="236">
        <v>7</v>
      </c>
      <c r="Q234" s="236"/>
      <c r="R234" s="236"/>
      <c r="S234" s="236"/>
      <c r="T234" s="236"/>
      <c r="U234" s="236"/>
      <c r="V234" s="236"/>
    </row>
    <row r="235" spans="1:22" ht="24.9" customHeight="1" x14ac:dyDescent="0.25">
      <c r="A235" s="234">
        <v>2014</v>
      </c>
      <c r="B235" s="234">
        <v>4</v>
      </c>
      <c r="C235" s="235" t="s">
        <v>29</v>
      </c>
      <c r="D235" s="220" t="s">
        <v>46</v>
      </c>
      <c r="E235" s="236">
        <v>11</v>
      </c>
      <c r="F235" s="236">
        <v>350</v>
      </c>
      <c r="G235" s="236">
        <v>1597</v>
      </c>
      <c r="H235" s="236">
        <v>3470</v>
      </c>
      <c r="I235" s="236">
        <v>4155</v>
      </c>
      <c r="J235" s="236">
        <v>4756</v>
      </c>
      <c r="K235" s="236">
        <v>4894</v>
      </c>
      <c r="L235" s="236">
        <v>5266</v>
      </c>
      <c r="M235" s="236">
        <v>5307</v>
      </c>
      <c r="N235" s="236">
        <v>5837</v>
      </c>
      <c r="O235" s="236">
        <v>1122</v>
      </c>
      <c r="P235" s="236" t="s">
        <v>201</v>
      </c>
      <c r="Q235" s="236" t="s">
        <v>201</v>
      </c>
      <c r="R235" s="236" t="s">
        <v>201</v>
      </c>
      <c r="S235" s="236" t="s">
        <v>201</v>
      </c>
      <c r="T235" s="236" t="s">
        <v>201</v>
      </c>
      <c r="U235" s="236" t="s">
        <v>201</v>
      </c>
      <c r="V235" s="236" t="s">
        <v>201</v>
      </c>
    </row>
    <row r="236" spans="1:22" ht="24.9" customHeight="1" x14ac:dyDescent="0.25">
      <c r="A236" s="234">
        <v>2014</v>
      </c>
      <c r="B236" s="234">
        <v>4</v>
      </c>
      <c r="C236" s="235" t="s">
        <v>116</v>
      </c>
      <c r="D236" s="220" t="s">
        <v>46</v>
      </c>
      <c r="E236" s="236">
        <v>4</v>
      </c>
      <c r="F236" s="236">
        <v>16</v>
      </c>
      <c r="G236" s="236">
        <v>44</v>
      </c>
      <c r="H236" s="236">
        <v>44</v>
      </c>
      <c r="I236" s="236">
        <v>29</v>
      </c>
      <c r="J236" s="236">
        <v>38</v>
      </c>
      <c r="K236" s="236">
        <v>45</v>
      </c>
      <c r="L236" s="236">
        <v>48</v>
      </c>
      <c r="M236" s="236">
        <v>49</v>
      </c>
      <c r="N236" s="236">
        <v>16</v>
      </c>
      <c r="O236" s="236">
        <v>2</v>
      </c>
      <c r="P236" s="236" t="s">
        <v>201</v>
      </c>
      <c r="Q236" s="236" t="s">
        <v>201</v>
      </c>
      <c r="R236" s="236" t="s">
        <v>201</v>
      </c>
      <c r="S236" s="236" t="s">
        <v>201</v>
      </c>
      <c r="T236" s="236" t="s">
        <v>201</v>
      </c>
      <c r="U236" s="236" t="s">
        <v>201</v>
      </c>
      <c r="V236" s="236" t="s">
        <v>201</v>
      </c>
    </row>
    <row r="237" spans="1:22" ht="24.9" customHeight="1" x14ac:dyDescent="0.25">
      <c r="A237" s="234">
        <v>2014</v>
      </c>
      <c r="B237" s="234">
        <v>4</v>
      </c>
      <c r="C237" s="235" t="s">
        <v>197</v>
      </c>
      <c r="D237" s="220" t="s">
        <v>46</v>
      </c>
      <c r="E237" s="236">
        <v>1</v>
      </c>
      <c r="F237" s="236">
        <v>3</v>
      </c>
      <c r="G237" s="236">
        <v>13</v>
      </c>
      <c r="H237" s="236">
        <v>27</v>
      </c>
      <c r="I237" s="236">
        <v>25</v>
      </c>
      <c r="J237" s="236">
        <v>12</v>
      </c>
      <c r="K237" s="236">
        <v>11</v>
      </c>
      <c r="L237" s="236">
        <v>11</v>
      </c>
      <c r="M237" s="236">
        <v>15</v>
      </c>
      <c r="N237" s="236">
        <v>9</v>
      </c>
      <c r="O237" s="236">
        <v>1</v>
      </c>
      <c r="P237" s="236" t="s">
        <v>201</v>
      </c>
      <c r="Q237" s="236" t="s">
        <v>201</v>
      </c>
      <c r="R237" s="236" t="s">
        <v>201</v>
      </c>
      <c r="S237" s="236" t="s">
        <v>201</v>
      </c>
      <c r="T237" s="236" t="s">
        <v>201</v>
      </c>
      <c r="U237" s="236" t="s">
        <v>201</v>
      </c>
      <c r="V237" s="236" t="s">
        <v>201</v>
      </c>
    </row>
    <row r="238" spans="1:22" ht="24.9" customHeight="1" x14ac:dyDescent="0.25">
      <c r="A238" s="234">
        <v>2014</v>
      </c>
      <c r="B238" s="234">
        <v>4</v>
      </c>
      <c r="C238" s="235" t="s">
        <v>30</v>
      </c>
      <c r="D238" s="220" t="s">
        <v>46</v>
      </c>
      <c r="E238" s="236">
        <v>0</v>
      </c>
      <c r="F238" s="236">
        <v>1</v>
      </c>
      <c r="G238" s="236">
        <v>45</v>
      </c>
      <c r="H238" s="236">
        <v>368</v>
      </c>
      <c r="I238" s="236">
        <v>998</v>
      </c>
      <c r="J238" s="236">
        <v>1835</v>
      </c>
      <c r="K238" s="236">
        <v>2843</v>
      </c>
      <c r="L238" s="236">
        <v>4970</v>
      </c>
      <c r="M238" s="236">
        <v>6964</v>
      </c>
      <c r="N238" s="236">
        <v>9086</v>
      </c>
      <c r="O238" s="236">
        <v>2137</v>
      </c>
      <c r="P238" s="236" t="s">
        <v>201</v>
      </c>
      <c r="Q238" s="236" t="s">
        <v>201</v>
      </c>
      <c r="R238" s="236" t="s">
        <v>201</v>
      </c>
      <c r="S238" s="236" t="s">
        <v>201</v>
      </c>
      <c r="T238" s="236" t="s">
        <v>201</v>
      </c>
      <c r="U238" s="236" t="s">
        <v>201</v>
      </c>
      <c r="V238" s="236" t="s">
        <v>201</v>
      </c>
    </row>
    <row r="239" spans="1:22" ht="24.9" customHeight="1" x14ac:dyDescent="0.25">
      <c r="A239" s="234">
        <v>2014</v>
      </c>
      <c r="B239" s="234">
        <v>4</v>
      </c>
      <c r="C239" s="235" t="s">
        <v>148</v>
      </c>
      <c r="D239" s="220" t="s">
        <v>46</v>
      </c>
      <c r="E239" s="236">
        <v>24</v>
      </c>
      <c r="F239" s="236">
        <v>549</v>
      </c>
      <c r="G239" s="236">
        <v>1983</v>
      </c>
      <c r="H239" s="236">
        <v>4795</v>
      </c>
      <c r="I239" s="236">
        <v>7566</v>
      </c>
      <c r="J239" s="236">
        <v>10096</v>
      </c>
      <c r="K239" s="236">
        <v>9101</v>
      </c>
      <c r="L239" s="236">
        <v>6968</v>
      </c>
      <c r="M239" s="236">
        <v>5241</v>
      </c>
      <c r="N239" s="236">
        <v>4504</v>
      </c>
      <c r="O239" s="236">
        <v>894</v>
      </c>
      <c r="P239" s="236">
        <v>3231</v>
      </c>
      <c r="Q239" s="236">
        <v>2885</v>
      </c>
      <c r="R239" s="236">
        <v>1803</v>
      </c>
      <c r="S239" s="236">
        <v>795</v>
      </c>
      <c r="T239" s="236">
        <v>207</v>
      </c>
      <c r="U239" s="236">
        <v>26</v>
      </c>
      <c r="V239" s="236">
        <v>3</v>
      </c>
    </row>
    <row r="240" spans="1:22" ht="24.9" customHeight="1" x14ac:dyDescent="0.25">
      <c r="A240" s="234">
        <v>2014</v>
      </c>
      <c r="B240" s="234">
        <v>4</v>
      </c>
      <c r="C240" s="235" t="s">
        <v>112</v>
      </c>
      <c r="D240" s="220" t="s">
        <v>45</v>
      </c>
      <c r="E240" s="236">
        <v>12</v>
      </c>
      <c r="F240" s="236">
        <v>139</v>
      </c>
      <c r="G240" s="236">
        <v>261</v>
      </c>
      <c r="H240" s="236">
        <v>440</v>
      </c>
      <c r="I240" s="236">
        <v>842</v>
      </c>
      <c r="J240" s="236">
        <v>1364</v>
      </c>
      <c r="K240" s="236">
        <v>1815</v>
      </c>
      <c r="L240" s="236">
        <v>1906</v>
      </c>
      <c r="M240" s="236">
        <v>1760</v>
      </c>
      <c r="N240" s="236">
        <v>1513</v>
      </c>
      <c r="O240" s="236">
        <v>256</v>
      </c>
      <c r="P240" s="236">
        <v>1038</v>
      </c>
      <c r="Q240" s="236">
        <v>930</v>
      </c>
      <c r="R240" s="236">
        <v>680</v>
      </c>
      <c r="S240" s="236">
        <v>305</v>
      </c>
      <c r="T240" s="236">
        <v>100</v>
      </c>
      <c r="U240" s="236">
        <v>13</v>
      </c>
      <c r="V240" s="236">
        <v>2</v>
      </c>
    </row>
    <row r="241" spans="1:22" ht="24.9" customHeight="1" x14ac:dyDescent="0.25">
      <c r="A241" s="234">
        <v>2014</v>
      </c>
      <c r="B241" s="234">
        <v>4</v>
      </c>
      <c r="C241" s="235" t="s">
        <v>28</v>
      </c>
      <c r="D241" s="220" t="s">
        <v>45</v>
      </c>
      <c r="E241" s="236">
        <v>3232</v>
      </c>
      <c r="F241" s="236">
        <v>4710</v>
      </c>
      <c r="G241" s="236">
        <v>4762</v>
      </c>
      <c r="H241" s="236">
        <v>5633</v>
      </c>
      <c r="I241" s="236">
        <v>6140</v>
      </c>
      <c r="J241" s="236">
        <v>7030</v>
      </c>
      <c r="K241" s="236">
        <v>7561</v>
      </c>
      <c r="L241" s="236">
        <v>7944</v>
      </c>
      <c r="M241" s="236">
        <v>8237</v>
      </c>
      <c r="N241" s="236">
        <v>8801</v>
      </c>
      <c r="O241" s="236">
        <v>1677</v>
      </c>
      <c r="P241" s="236">
        <v>10</v>
      </c>
      <c r="Q241" s="236"/>
      <c r="R241" s="236"/>
      <c r="S241" s="236"/>
      <c r="T241" s="236"/>
      <c r="U241" s="236"/>
      <c r="V241" s="236"/>
    </row>
    <row r="242" spans="1:22" ht="24.9" customHeight="1" x14ac:dyDescent="0.25">
      <c r="A242" s="234">
        <v>2014</v>
      </c>
      <c r="B242" s="234">
        <v>4</v>
      </c>
      <c r="C242" s="235" t="s">
        <v>29</v>
      </c>
      <c r="D242" s="220" t="s">
        <v>45</v>
      </c>
      <c r="E242" s="236">
        <v>9</v>
      </c>
      <c r="F242" s="236">
        <v>245</v>
      </c>
      <c r="G242" s="236">
        <v>729</v>
      </c>
      <c r="H242" s="236">
        <v>1418</v>
      </c>
      <c r="I242" s="236">
        <v>1817</v>
      </c>
      <c r="J242" s="236">
        <v>2143</v>
      </c>
      <c r="K242" s="236">
        <v>2250</v>
      </c>
      <c r="L242" s="236">
        <v>2727</v>
      </c>
      <c r="M242" s="236">
        <v>3325</v>
      </c>
      <c r="N242" s="236">
        <v>4553</v>
      </c>
      <c r="O242" s="236">
        <v>1043</v>
      </c>
      <c r="P242" s="236" t="s">
        <v>201</v>
      </c>
      <c r="Q242" s="236" t="s">
        <v>201</v>
      </c>
      <c r="R242" s="236" t="s">
        <v>201</v>
      </c>
      <c r="S242" s="236" t="s">
        <v>201</v>
      </c>
      <c r="T242" s="236" t="s">
        <v>201</v>
      </c>
      <c r="U242" s="236" t="s">
        <v>201</v>
      </c>
      <c r="V242" s="236" t="s">
        <v>201</v>
      </c>
    </row>
    <row r="243" spans="1:22" ht="24.9" customHeight="1" x14ac:dyDescent="0.25">
      <c r="A243" s="234">
        <v>2014</v>
      </c>
      <c r="B243" s="234">
        <v>4</v>
      </c>
      <c r="C243" s="235" t="s">
        <v>116</v>
      </c>
      <c r="D243" s="220" t="s">
        <v>45</v>
      </c>
      <c r="E243" s="236">
        <v>17</v>
      </c>
      <c r="F243" s="236">
        <v>25</v>
      </c>
      <c r="G243" s="236">
        <v>51</v>
      </c>
      <c r="H243" s="236">
        <v>96</v>
      </c>
      <c r="I243" s="236">
        <v>85</v>
      </c>
      <c r="J243" s="236">
        <v>93</v>
      </c>
      <c r="K243" s="236">
        <v>62</v>
      </c>
      <c r="L243" s="236">
        <v>58</v>
      </c>
      <c r="M243" s="236">
        <v>47</v>
      </c>
      <c r="N243" s="236">
        <v>33</v>
      </c>
      <c r="O243" s="236">
        <v>4</v>
      </c>
      <c r="P243" s="236" t="s">
        <v>201</v>
      </c>
      <c r="Q243" s="236" t="s">
        <v>201</v>
      </c>
      <c r="R243" s="236" t="s">
        <v>201</v>
      </c>
      <c r="S243" s="236" t="s">
        <v>201</v>
      </c>
      <c r="T243" s="236" t="s">
        <v>201</v>
      </c>
      <c r="U243" s="236" t="s">
        <v>201</v>
      </c>
      <c r="V243" s="236" t="s">
        <v>201</v>
      </c>
    </row>
    <row r="244" spans="1:22" ht="24.9" customHeight="1" x14ac:dyDescent="0.25">
      <c r="A244" s="234">
        <v>2014</v>
      </c>
      <c r="B244" s="234">
        <v>4</v>
      </c>
      <c r="C244" s="235" t="s">
        <v>197</v>
      </c>
      <c r="D244" s="220" t="s">
        <v>45</v>
      </c>
      <c r="E244" s="236">
        <v>0</v>
      </c>
      <c r="F244" s="236">
        <v>7</v>
      </c>
      <c r="G244" s="236">
        <v>15</v>
      </c>
      <c r="H244" s="236">
        <v>38</v>
      </c>
      <c r="I244" s="236">
        <v>33</v>
      </c>
      <c r="J244" s="236">
        <v>49</v>
      </c>
      <c r="K244" s="236">
        <v>22</v>
      </c>
      <c r="L244" s="236">
        <v>18</v>
      </c>
      <c r="M244" s="236">
        <v>9</v>
      </c>
      <c r="N244" s="236">
        <v>7</v>
      </c>
      <c r="O244" s="236">
        <v>1</v>
      </c>
      <c r="P244" s="236" t="s">
        <v>201</v>
      </c>
      <c r="Q244" s="236" t="s">
        <v>201</v>
      </c>
      <c r="R244" s="236" t="s">
        <v>201</v>
      </c>
      <c r="S244" s="236" t="s">
        <v>201</v>
      </c>
      <c r="T244" s="236" t="s">
        <v>201</v>
      </c>
      <c r="U244" s="236" t="s">
        <v>201</v>
      </c>
      <c r="V244" s="236" t="s">
        <v>201</v>
      </c>
    </row>
    <row r="245" spans="1:22" ht="24.9" customHeight="1" x14ac:dyDescent="0.25">
      <c r="A245" s="234">
        <v>2014</v>
      </c>
      <c r="B245" s="234">
        <v>4</v>
      </c>
      <c r="C245" s="235" t="s">
        <v>30</v>
      </c>
      <c r="D245" s="220" t="s">
        <v>45</v>
      </c>
      <c r="E245" s="236">
        <v>0</v>
      </c>
      <c r="F245" s="236">
        <v>1</v>
      </c>
      <c r="G245" s="236">
        <v>32</v>
      </c>
      <c r="H245" s="236">
        <v>212</v>
      </c>
      <c r="I245" s="236">
        <v>590</v>
      </c>
      <c r="J245" s="236">
        <v>1134</v>
      </c>
      <c r="K245" s="236">
        <v>1798</v>
      </c>
      <c r="L245" s="236">
        <v>3279</v>
      </c>
      <c r="M245" s="236">
        <v>5709</v>
      </c>
      <c r="N245" s="236">
        <v>9627</v>
      </c>
      <c r="O245" s="236">
        <v>2594</v>
      </c>
      <c r="P245" s="236" t="s">
        <v>201</v>
      </c>
      <c r="Q245" s="236" t="s">
        <v>201</v>
      </c>
      <c r="R245" s="236" t="s">
        <v>201</v>
      </c>
      <c r="S245" s="236" t="s">
        <v>201</v>
      </c>
      <c r="T245" s="236" t="s">
        <v>201</v>
      </c>
      <c r="U245" s="236" t="s">
        <v>201</v>
      </c>
      <c r="V245" s="236" t="s">
        <v>201</v>
      </c>
    </row>
    <row r="246" spans="1:22" ht="24.9" customHeight="1" x14ac:dyDescent="0.25">
      <c r="A246" s="234">
        <v>2014</v>
      </c>
      <c r="B246" s="234">
        <v>4</v>
      </c>
      <c r="C246" s="235" t="s">
        <v>148</v>
      </c>
      <c r="D246" s="220" t="s">
        <v>45</v>
      </c>
      <c r="E246" s="236">
        <v>12</v>
      </c>
      <c r="F246" s="236">
        <v>133</v>
      </c>
      <c r="G246" s="236">
        <v>260</v>
      </c>
      <c r="H246" s="236">
        <v>475</v>
      </c>
      <c r="I246" s="236">
        <v>930</v>
      </c>
      <c r="J246" s="236">
        <v>1541</v>
      </c>
      <c r="K246" s="236">
        <v>1975</v>
      </c>
      <c r="L246" s="236">
        <v>2012</v>
      </c>
      <c r="M246" s="236">
        <v>1834</v>
      </c>
      <c r="N246" s="236">
        <v>1590</v>
      </c>
      <c r="O246" s="236">
        <v>277</v>
      </c>
      <c r="P246" s="236">
        <v>1133</v>
      </c>
      <c r="Q246" s="236">
        <v>1052</v>
      </c>
      <c r="R246" s="236">
        <v>811</v>
      </c>
      <c r="S246" s="236">
        <v>399</v>
      </c>
      <c r="T246" s="236">
        <v>135</v>
      </c>
      <c r="U246" s="236">
        <v>19</v>
      </c>
      <c r="V246" s="236">
        <v>3</v>
      </c>
    </row>
    <row r="247" spans="1:22" ht="24.9" customHeight="1" x14ac:dyDescent="0.25">
      <c r="A247" s="217">
        <v>2014</v>
      </c>
      <c r="B247" s="217">
        <v>6</v>
      </c>
      <c r="C247" s="239" t="s">
        <v>128</v>
      </c>
      <c r="D247" s="236" t="s">
        <v>196</v>
      </c>
      <c r="E247" s="236">
        <v>0</v>
      </c>
      <c r="F247" s="236">
        <v>0</v>
      </c>
      <c r="G247" s="236">
        <v>15</v>
      </c>
      <c r="H247" s="236">
        <v>141</v>
      </c>
      <c r="I247" s="236">
        <v>304</v>
      </c>
      <c r="J247" s="236">
        <v>398</v>
      </c>
      <c r="K247" s="236">
        <v>338</v>
      </c>
      <c r="L247" s="236">
        <v>197</v>
      </c>
      <c r="M247" s="236">
        <v>122</v>
      </c>
      <c r="N247" s="236">
        <v>57</v>
      </c>
      <c r="O247" s="236">
        <v>12</v>
      </c>
      <c r="P247" s="236">
        <v>7</v>
      </c>
      <c r="Q247" s="236">
        <v>3</v>
      </c>
      <c r="R247" s="236">
        <v>1</v>
      </c>
      <c r="S247" s="236">
        <v>0</v>
      </c>
      <c r="T247" s="236">
        <v>0</v>
      </c>
      <c r="U247" s="236">
        <v>0</v>
      </c>
      <c r="V247" s="236">
        <v>0</v>
      </c>
    </row>
    <row r="248" spans="1:22" ht="24.9" customHeight="1" x14ac:dyDescent="0.25">
      <c r="A248" s="217">
        <v>2014</v>
      </c>
      <c r="B248" s="217">
        <v>6</v>
      </c>
      <c r="C248" s="239" t="s">
        <v>131</v>
      </c>
      <c r="D248" s="236" t="s">
        <v>196</v>
      </c>
      <c r="E248" s="236">
        <v>142</v>
      </c>
      <c r="F248" s="236">
        <v>3576</v>
      </c>
      <c r="G248" s="236">
        <v>6745</v>
      </c>
      <c r="H248" s="236">
        <v>6033</v>
      </c>
      <c r="I248" s="236">
        <v>4945</v>
      </c>
      <c r="J248" s="236">
        <v>3702</v>
      </c>
      <c r="K248" s="236">
        <v>2533</v>
      </c>
      <c r="L248" s="236">
        <v>1923</v>
      </c>
      <c r="M248" s="236">
        <v>1157</v>
      </c>
      <c r="N248" s="236">
        <v>764</v>
      </c>
      <c r="O248" s="236">
        <v>85</v>
      </c>
      <c r="P248" s="236">
        <v>322</v>
      </c>
      <c r="Q248" s="236">
        <v>252</v>
      </c>
      <c r="R248" s="236">
        <v>175</v>
      </c>
      <c r="S248" s="236">
        <v>115</v>
      </c>
      <c r="T248" s="236">
        <v>58</v>
      </c>
      <c r="U248" s="236">
        <v>18</v>
      </c>
      <c r="V248" s="236">
        <v>5</v>
      </c>
    </row>
    <row r="249" spans="1:22" ht="24.9" customHeight="1" x14ac:dyDescent="0.25">
      <c r="A249" s="217">
        <v>2014</v>
      </c>
      <c r="B249" s="217">
        <v>6</v>
      </c>
      <c r="C249" s="239" t="s">
        <v>128</v>
      </c>
      <c r="D249" s="236" t="s">
        <v>45</v>
      </c>
      <c r="E249" s="236">
        <v>0</v>
      </c>
      <c r="F249" s="236">
        <v>0</v>
      </c>
      <c r="G249" s="236">
        <v>18</v>
      </c>
      <c r="H249" s="236">
        <v>260</v>
      </c>
      <c r="I249" s="236">
        <v>606</v>
      </c>
      <c r="J249" s="236">
        <v>851</v>
      </c>
      <c r="K249" s="236">
        <v>720</v>
      </c>
      <c r="L249" s="236">
        <v>492</v>
      </c>
      <c r="M249" s="236">
        <v>274</v>
      </c>
      <c r="N249" s="236">
        <v>151</v>
      </c>
      <c r="O249" s="236">
        <v>8</v>
      </c>
      <c r="P249" s="236">
        <v>25</v>
      </c>
      <c r="Q249" s="236">
        <v>6</v>
      </c>
      <c r="R249" s="236">
        <v>1</v>
      </c>
      <c r="S249" s="236">
        <v>0</v>
      </c>
      <c r="T249" s="236">
        <v>0</v>
      </c>
      <c r="U249" s="236">
        <v>0</v>
      </c>
      <c r="V249" s="236">
        <v>0</v>
      </c>
    </row>
    <row r="250" spans="1:22" ht="24.9" customHeight="1" x14ac:dyDescent="0.25">
      <c r="A250" s="217">
        <v>2014</v>
      </c>
      <c r="B250" s="217">
        <v>6</v>
      </c>
      <c r="C250" s="239" t="s">
        <v>131</v>
      </c>
      <c r="D250" s="236" t="s">
        <v>45</v>
      </c>
      <c r="E250" s="236">
        <v>70</v>
      </c>
      <c r="F250" s="236">
        <v>1307</v>
      </c>
      <c r="G250" s="236">
        <v>3369</v>
      </c>
      <c r="H250" s="236">
        <v>4985</v>
      </c>
      <c r="I250" s="236">
        <v>5519</v>
      </c>
      <c r="J250" s="236">
        <v>5267</v>
      </c>
      <c r="K250" s="236">
        <v>4155</v>
      </c>
      <c r="L250" s="236">
        <v>3421</v>
      </c>
      <c r="M250" s="236">
        <v>2406</v>
      </c>
      <c r="N250" s="236">
        <v>1734</v>
      </c>
      <c r="O250" s="236">
        <v>237</v>
      </c>
      <c r="P250" s="236">
        <v>648</v>
      </c>
      <c r="Q250" s="236">
        <v>404</v>
      </c>
      <c r="R250" s="236">
        <v>205</v>
      </c>
      <c r="S250" s="236">
        <v>103</v>
      </c>
      <c r="T250" s="236">
        <v>23</v>
      </c>
      <c r="U250" s="236">
        <v>6</v>
      </c>
      <c r="V250" s="236">
        <v>0</v>
      </c>
    </row>
  </sheetData>
  <mergeCells count="1">
    <mergeCell ref="E67:I67"/>
  </mergeCells>
  <pageMargins left="0.7" right="0.7" top="0.75" bottom="0.75" header="0.3" footer="0.3"/>
  <pageSetup paperSize="9" scale="31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wnload" ma:contentTypeID="0x010100DF910648EABBA145BB2A42B215852862002AF129040E4E8747B57AE25081B5C2E0" ma:contentTypeVersion="1" ma:contentTypeDescription="" ma:contentTypeScope="" ma:versionID="d7f4b831af25da2a38264bae5b5e576c">
  <xsd:schema xmlns:xsd="http://www.w3.org/2001/XMLSchema" xmlns:xs="http://www.w3.org/2001/XMLSchema" xmlns:p="http://schemas.microsoft.com/office/2006/metadata/properties" xmlns:ns2="89dcbe9c-5755-4a57-9eed-55e768770926" xmlns:ns3="ae135471-614b-4866-8653-4434ddff184d" targetNamespace="http://schemas.microsoft.com/office/2006/metadata/properties" ma:root="true" ma:fieldsID="2f20fbb1e6363f48f716a4a3ca88c8df" ns2:_="" ns3:_="">
    <xsd:import namespace="89dcbe9c-5755-4a57-9eed-55e768770926"/>
    <xsd:import namespace="ae135471-614b-4866-8653-4434ddff184d"/>
    <xsd:element name="properties">
      <xsd:complexType>
        <xsd:sequence>
          <xsd:element name="documentManagement">
            <xsd:complexType>
              <xsd:all>
                <xsd:element ref="ns2:p1b8493f898346779a4ebe703572f81f" minOccurs="0"/>
                <xsd:element ref="ns3:TaxCatchAll" minOccurs="0"/>
                <xsd:element ref="ns3:TaxCatchAllLabel" minOccurs="0"/>
                <xsd:element ref="ns2:j2a90c4196a84931a0f2ec5966571e6d" minOccurs="0"/>
                <xsd:element ref="ns2:p20501f35baa4d399850bb121d3bcb70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9dcbe9c-5755-4a57-9eed-55e768770926" elementFormDefault="qualified">
    <xsd:import namespace="http://schemas.microsoft.com/office/2006/documentManagement/types"/>
    <xsd:import namespace="http://schemas.microsoft.com/office/infopath/2007/PartnerControls"/>
    <xsd:element name="p1b8493f898346779a4ebe703572f81f" ma:index="8" nillable="true" ma:taxonomy="true" ma:internalName="p1b8493f898346779a4ebe703572f81f" ma:taxonomyFieldName="Navigation" ma:displayName="Navigation" ma:indexed="true" ma:default="" ma:fieldId="{91b8493f-8983-4677-9a4e-be703572f81f}" ma:sspId="03905a20-82a2-4bf9-9516-79064cffbc37" ma:termSetId="4b16540d-86d5-4979-8720-494772f9bf00" ma:anchorId="00000000-0000-0000-0000-000000000000" ma:open="true" ma:isKeyword="false">
      <xsd:complexType>
        <xsd:sequence>
          <xsd:element ref="pc:Terms" minOccurs="0" maxOccurs="1"/>
        </xsd:sequence>
      </xsd:complexType>
    </xsd:element>
    <xsd:element name="j2a90c4196a84931a0f2ec5966571e6d" ma:index="12" nillable="true" ma:taxonomy="true" ma:internalName="j2a90c4196a84931a0f2ec5966571e6d" ma:taxonomyFieldName="Show_x0020_as_x0020_Related" ma:displayName="Show as Related" ma:default="" ma:fieldId="{32a90c41-96a8-4931-a0f2-ec5966571e6d}" ma:taxonomyMulti="true" ma:sspId="03905a20-82a2-4bf9-9516-79064cffbc37" ma:termSetId="4b16540d-86d5-4979-8720-494772f9bf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p20501f35baa4d399850bb121d3bcb70" ma:index="14" nillable="true" ma:taxonomy="true" ma:internalName="p20501f35baa4d399850bb121d3bcb70" ma:taxonomyFieldName="Persona" ma:displayName="Persona" ma:readOnly="false" ma:default="" ma:fieldId="{920501f3-5baa-4d39-9850-bb121d3bcb70}" ma:taxonomyMulti="true" ma:sspId="03905a20-82a2-4bf9-9516-79064cffbc37" ma:termSetId="87ad0bb8-40c2-459c-a063-485b01b90121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135471-614b-4866-8653-4434ddff184d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1d7f484a-ae57-4b69-a056-779601dfbce6}" ma:internalName="TaxCatchAll" ma:showField="CatchAllData" ma:web="181fd7a1-f096-4b1a-bfd0-6fa18b29bd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1d7f484a-ae57-4b69-a056-779601dfbce6}" ma:internalName="TaxCatchAllLabel" ma:readOnly="true" ma:showField="CatchAllDataLabel" ma:web="181fd7a1-f096-4b1a-bfd0-6fa18b29bd6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1b8493f898346779a4ebe703572f81f xmlns="89dcbe9c-5755-4a57-9eed-55e768770926">
      <Terms xmlns="http://schemas.microsoft.com/office/infopath/2007/PartnerControls"/>
    </p1b8493f898346779a4ebe703572f81f>
    <p20501f35baa4d399850bb121d3bcb70 xmlns="89dcbe9c-5755-4a57-9eed-55e768770926">
      <Terms xmlns="http://schemas.microsoft.com/office/infopath/2007/PartnerControls"/>
    </p20501f35baa4d399850bb121d3bcb70>
    <TaxCatchAll xmlns="ae135471-614b-4866-8653-4434ddff184d"/>
    <j2a90c4196a84931a0f2ec5966571e6d xmlns="89dcbe9c-5755-4a57-9eed-55e768770926">
      <Terms xmlns="http://schemas.microsoft.com/office/infopath/2007/PartnerControls"/>
    </j2a90c4196a84931a0f2ec5966571e6d>
  </documentManagement>
</p:properties>
</file>

<file path=customXml/itemProps1.xml><?xml version="1.0" encoding="utf-8"?>
<ds:datastoreItem xmlns:ds="http://schemas.openxmlformats.org/officeDocument/2006/customXml" ds:itemID="{5CED9296-271D-4897-B6B1-6B4B9343D92D}"/>
</file>

<file path=customXml/itemProps2.xml><?xml version="1.0" encoding="utf-8"?>
<ds:datastoreItem xmlns:ds="http://schemas.openxmlformats.org/officeDocument/2006/customXml" ds:itemID="{AFFAC39B-5C49-401E-8753-E981FEA490C8}"/>
</file>

<file path=customXml/itemProps3.xml><?xml version="1.0" encoding="utf-8"?>
<ds:datastoreItem xmlns:ds="http://schemas.openxmlformats.org/officeDocument/2006/customXml" ds:itemID="{2B4D1B78-B22B-4AF8-9D70-C21AE92F6F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Rates</vt:lpstr>
      <vt:lpstr>PRSI</vt:lpstr>
      <vt:lpstr>ALL BENEFECARIES</vt:lpstr>
      <vt:lpstr>EXPENDITURE</vt:lpstr>
      <vt:lpstr>AGE x SEX</vt:lpstr>
    </vt:vector>
  </TitlesOfParts>
  <Company>Department of Social Protection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Expenditure PRSI rates bens agexsex</dc:title>
  <dc:creator>Michelle Reilly</dc:creator>
  <cp:lastModifiedBy>Aiden Creavin</cp:lastModifiedBy>
  <dcterms:created xsi:type="dcterms:W3CDTF">2018-07-24T16:18:43Z</dcterms:created>
  <dcterms:modified xsi:type="dcterms:W3CDTF">2019-08-27T12:06:55Z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0x010100DF910648EABBA145BB2A42B215852862002AF129040E4E8747B57AE25081B5C2E0</vt:lpwstr>
  </property>
  <property fmtid="{D5CDD505-2E9C-101B-9397-08002B2CF9AE}" pid="3" name="Persona">
    <vt:lpwstr/>
  </property>
  <property fmtid="{D5CDD505-2E9C-101B-9397-08002B2CF9AE}" pid="4" name="Show as Related">
    <vt:lpwstr/>
  </property>
  <property fmtid="{D5CDD505-2E9C-101B-9397-08002B2CF9AE}" pid="5" name="MigrationSourceURL">
    <vt:lpwstr/>
  </property>
  <property fmtid="{D5CDD505-2E9C-101B-9397-08002B2CF9AE}" pid="6" name="Order">
    <vt:r8>312900</vt:r8>
  </property>
  <property fmtid="{D5CDD505-2E9C-101B-9397-08002B2CF9AE}" pid="7" name="TemplateUrl">
    <vt:lpwstr/>
  </property>
  <property fmtid="{D5CDD505-2E9C-101B-9397-08002B2CF9AE}" pid="8" name="Language">
    <vt:lpwstr/>
  </property>
  <property fmtid="{D5CDD505-2E9C-101B-9397-08002B2CF9AE}" pid="9" name="xd_Signature">
    <vt:bool>false</vt:bool>
  </property>
  <property fmtid="{D5CDD505-2E9C-101B-9397-08002B2CF9AE}" pid="11" name="xd_ProgID">
    <vt:lpwstr/>
  </property>
  <property fmtid="{D5CDD505-2E9C-101B-9397-08002B2CF9AE}" pid="12" name="SMSCode">
    <vt:lpwstr/>
  </property>
  <property fmtid="{D5CDD505-2E9C-101B-9397-08002B2CF9AE}" pid="13" name="_SourceUrl">
    <vt:lpwstr/>
  </property>
  <property fmtid="{D5CDD505-2E9C-101B-9397-08002B2CF9AE}" pid="14" name="_SharedFileIndex">
    <vt:lpwstr/>
  </property>
  <property fmtid="{D5CDD505-2E9C-101B-9397-08002B2CF9AE}" pid="15" name="Navigation">
    <vt:lpwstr/>
  </property>
</Properties>
</file>