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Robert\Documents\NREL\BuildingSync\ASHRAE\Java Files\"/>
    </mc:Choice>
  </mc:AlternateContent>
  <bookViews>
    <workbookView xWindow="0" yWindow="0" windowWidth="28800" windowHeight="11910" firstSheet="7" activeTab="8"/>
  </bookViews>
  <sheets>
    <sheet name="Instructions" sheetId="1" r:id="rId1"/>
    <sheet name="L0 - Metered Energy" sheetId="2" r:id="rId2"/>
    <sheet name="L0 - Delivered Energy" sheetId="3" r:id="rId3"/>
    <sheet name="L0 - Annual Summary" sheetId="4" r:id="rId4"/>
    <sheet name="L0 - Graphs" sheetId="5" r:id="rId5"/>
    <sheet name="L0 - Building" sheetId="6" r:id="rId6"/>
    <sheet name="L0 - Space Functions" sheetId="7" r:id="rId7"/>
    <sheet name="L1 - EEM Summary" sheetId="8" r:id="rId8"/>
    <sheet name="L2 - Envelope" sheetId="9" r:id="rId9"/>
    <sheet name="L2 - HVAC" sheetId="10" r:id="rId10"/>
    <sheet name="L2 HVAC, Process, Plug Inventor" sheetId="11" r:id="rId11"/>
    <sheet name="L2 - Lighting" sheetId="12" r:id="rId12"/>
    <sheet name="L2 - EEM Summary" sheetId="13" r:id="rId13"/>
    <sheet name="Drop Down Lists" sheetId="15" state="hidden" r:id="rId14"/>
    <sheet name="Check Box Data" sheetId="14" r:id="rId15"/>
  </sheets>
  <externalReferences>
    <externalReference r:id="rId16"/>
  </externalReferences>
  <definedNames>
    <definedName name="_2__123Graph_ACHART_1" localSheetId="13" hidden="1">'[1]Op. Lease'!#REF!</definedName>
    <definedName name="_2__123Graph_ACHART_1" hidden="1">'[1]Op. Lease'!#REF!</definedName>
    <definedName name="_4__123Graph_ACHART_2" localSheetId="13" hidden="1">'[1]Op. Lease'!#REF!</definedName>
    <definedName name="_4__123Graph_ACHART_2" hidden="1">'[1]Op. Lease'!#REF!</definedName>
    <definedName name="_6__123Graph_XCHART_1" localSheetId="13" hidden="1">'[1]Op. Lease'!#REF!</definedName>
    <definedName name="_6__123Graph_XCHART_1" hidden="1">'[1]Op. Lease'!#REF!</definedName>
    <definedName name="_8__123Graph_XCHART_2" localSheetId="13" hidden="1">'[1]Op. Lease'!#REF!</definedName>
    <definedName name="_8__123Graph_XCHART_2" hidden="1">'[1]Op. Lease'!#REF!</definedName>
    <definedName name="_xlnm.Print_Area" localSheetId="5">'L0 - Building'!$A$1:$F$49</definedName>
    <definedName name="_xlnm.Print_Area" localSheetId="2">'L0 - Delivered Energy'!$A$1:$J$30</definedName>
    <definedName name="_xlnm.Print_Area" localSheetId="4">'L0 - Graphs'!$A$1:$I$81</definedName>
    <definedName name="_xlnm.Print_Area" localSheetId="1">'L0 - Metered Energy'!$A$1:$L$28</definedName>
    <definedName name="_xlnm.Print_Area" localSheetId="6">'L0 - Space Functions'!$A$1:$G$15</definedName>
    <definedName name="_xlnm.Print_Area" localSheetId="7">'L1 - EEM Summary'!$A$1:$I$13</definedName>
    <definedName name="_xlnm.Print_Area" localSheetId="12">'L2 - EEM Summary'!$A$1:$K$22</definedName>
    <definedName name="_xlnm.Print_Area" localSheetId="8">'L2 - Envelope'!$A$1:$F$26</definedName>
    <definedName name="_xlnm.Print_Area" localSheetId="9">'L2 - HVAC'!$A$1:$I$35</definedName>
    <definedName name="_xlnm.Print_Area" localSheetId="11">'L2 - Lighting'!$A$1:$E$23</definedName>
    <definedName name="_xlnm.Print_Area" localSheetId="10">'L2 HVAC, Process, Plug Inventor'!$A$1:$K$22</definedName>
    <definedName name="Z_6F5356CA_782A_4569_9BE3_E72189C73C3C_.wvu.PrintArea" localSheetId="5" hidden="1">'L0 - Building'!$A$1:$F$49</definedName>
    <definedName name="Z_6F5356CA_782A_4569_9BE3_E72189C73C3C_.wvu.PrintArea" localSheetId="2" hidden="1">'L0 - Delivered Energy'!$A$1:$J$30</definedName>
    <definedName name="Z_6F5356CA_782A_4569_9BE3_E72189C73C3C_.wvu.PrintArea" localSheetId="4" hidden="1">'L0 - Graphs'!$A$1:$I$81</definedName>
    <definedName name="Z_6F5356CA_782A_4569_9BE3_E72189C73C3C_.wvu.PrintArea" localSheetId="1" hidden="1">'L0 - Metered Energy'!$A$1:$L$28</definedName>
    <definedName name="Z_6F5356CA_782A_4569_9BE3_E72189C73C3C_.wvu.PrintArea" localSheetId="6" hidden="1">'L0 - Space Functions'!$A$1:$G$15</definedName>
    <definedName name="Z_6F5356CA_782A_4569_9BE3_E72189C73C3C_.wvu.PrintArea" localSheetId="7" hidden="1">'L1 - EEM Summary'!$A$1:$I$13</definedName>
    <definedName name="Z_6F5356CA_782A_4569_9BE3_E72189C73C3C_.wvu.PrintArea" localSheetId="12" hidden="1">'L2 - EEM Summary'!$A$1:$K$22</definedName>
    <definedName name="Z_6F5356CA_782A_4569_9BE3_E72189C73C3C_.wvu.PrintArea" localSheetId="8" hidden="1">'L2 - Envelope'!$A$1:$F$26</definedName>
    <definedName name="Z_6F5356CA_782A_4569_9BE3_E72189C73C3C_.wvu.PrintArea" localSheetId="9" hidden="1">'L2 - HVAC'!$A$1:$I$35</definedName>
    <definedName name="Z_6F5356CA_782A_4569_9BE3_E72189C73C3C_.wvu.PrintArea" localSheetId="11" hidden="1">'L2 - Lighting'!$A$1:$E$23</definedName>
    <definedName name="Z_6F5356CA_782A_4569_9BE3_E72189C73C3C_.wvu.PrintArea" localSheetId="10" hidden="1">'L2 HVAC, Process, Plug Inventor'!$A$1:$K$22</definedName>
    <definedName name="Z_C5999146_0873_4468_831B_0EE3FC77B838_.wvu.PrintArea" localSheetId="5" hidden="1">'L0 - Building'!$A$1:$F$49</definedName>
    <definedName name="Z_C5999146_0873_4468_831B_0EE3FC77B838_.wvu.PrintArea" localSheetId="2" hidden="1">'L0 - Delivered Energy'!$A$1:$J$30</definedName>
    <definedName name="Z_C5999146_0873_4468_831B_0EE3FC77B838_.wvu.PrintArea" localSheetId="4" hidden="1">'L0 - Graphs'!$A$1:$I$81</definedName>
    <definedName name="Z_C5999146_0873_4468_831B_0EE3FC77B838_.wvu.PrintArea" localSheetId="1" hidden="1">'L0 - Metered Energy'!$A$1:$L$28</definedName>
    <definedName name="Z_C5999146_0873_4468_831B_0EE3FC77B838_.wvu.PrintArea" localSheetId="6" hidden="1">'L0 - Space Functions'!$A$1:$G$15</definedName>
    <definedName name="Z_C5999146_0873_4468_831B_0EE3FC77B838_.wvu.PrintArea" localSheetId="7" hidden="1">'L1 - EEM Summary'!$A$1:$I$13</definedName>
    <definedName name="Z_C5999146_0873_4468_831B_0EE3FC77B838_.wvu.PrintArea" localSheetId="12" hidden="1">'L2 - EEM Summary'!$A$1:$K$22</definedName>
    <definedName name="Z_C5999146_0873_4468_831B_0EE3FC77B838_.wvu.PrintArea" localSheetId="8" hidden="1">'L2 - Envelope'!$A$1:$F$26</definedName>
    <definedName name="Z_C5999146_0873_4468_831B_0EE3FC77B838_.wvu.PrintArea" localSheetId="9" hidden="1">'L2 - HVAC'!$A$1:$I$35</definedName>
    <definedName name="Z_C5999146_0873_4468_831B_0EE3FC77B838_.wvu.PrintArea" localSheetId="11" hidden="1">'L2 - Lighting'!$A$1:$E$23</definedName>
    <definedName name="Z_C5999146_0873_4468_831B_0EE3FC77B838_.wvu.PrintArea" localSheetId="10" hidden="1">'L2 HVAC, Process, Plug Inventor'!$A$1:$K$22</definedName>
  </definedNames>
  <calcPr calcId="171027" concurrentCalc="0"/>
  <customWorkbookViews>
    <customWorkbookView name="Robert Hendron - Personal View" guid="{C5999146-0873-4468-831B-0EE3FC77B838}" mergeInterval="0" personalView="1" maximized="1" xWindow="-8" yWindow="-8" windowWidth="1936" windowHeight="1056" activeSheetId="6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8" i="13" l="1"/>
  <c r="J18" i="13"/>
  <c r="K18" i="13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" i="14"/>
  <c r="E9" i="9"/>
  <c r="F8" i="4"/>
  <c r="B19" i="13"/>
  <c r="I19" i="13"/>
  <c r="K19" i="13"/>
  <c r="J19" i="13"/>
  <c r="I15" i="13"/>
  <c r="I16" i="13"/>
  <c r="I17" i="13"/>
  <c r="G19" i="13"/>
  <c r="F19" i="13"/>
  <c r="E19" i="13"/>
  <c r="D19" i="13"/>
  <c r="C19" i="13"/>
  <c r="K17" i="13"/>
  <c r="J17" i="13"/>
  <c r="K16" i="13"/>
  <c r="J16" i="13"/>
  <c r="K15" i="13"/>
  <c r="J15" i="13"/>
  <c r="C5" i="9"/>
  <c r="C4" i="9"/>
  <c r="C3" i="9"/>
  <c r="C21" i="6"/>
  <c r="C20" i="6"/>
  <c r="C19" i="6"/>
  <c r="C17" i="6"/>
  <c r="C13" i="6"/>
  <c r="C12" i="6"/>
  <c r="B9" i="4"/>
  <c r="C9" i="4"/>
  <c r="D22" i="3"/>
  <c r="D9" i="4"/>
  <c r="E9" i="4"/>
  <c r="H22" i="3"/>
  <c r="F9" i="4"/>
  <c r="G9" i="4"/>
  <c r="G14" i="4"/>
  <c r="B4" i="4"/>
  <c r="H14" i="4"/>
  <c r="B8" i="4"/>
  <c r="C8" i="4"/>
  <c r="C22" i="3"/>
  <c r="D8" i="4"/>
  <c r="E8" i="4"/>
  <c r="G22" i="3"/>
  <c r="G8" i="4"/>
  <c r="G13" i="4"/>
  <c r="H13" i="4"/>
  <c r="H9" i="4"/>
  <c r="H8" i="4"/>
  <c r="B3" i="4"/>
  <c r="G19" i="2"/>
  <c r="I19" i="2"/>
  <c r="K19" i="2"/>
  <c r="L19" i="2"/>
  <c r="J19" i="2"/>
  <c r="H19" i="2"/>
  <c r="D19" i="2"/>
  <c r="E19" i="2"/>
  <c r="C19" i="2"/>
  <c r="F19" i="2"/>
  <c r="N18" i="2"/>
  <c r="O18" i="2"/>
  <c r="Q18" i="2"/>
  <c r="T18" i="2"/>
  <c r="S18" i="2"/>
  <c r="R18" i="2"/>
  <c r="P18" i="2"/>
  <c r="L18" i="2"/>
  <c r="F18" i="2"/>
  <c r="N17" i="2"/>
  <c r="O17" i="2"/>
  <c r="Q17" i="2"/>
  <c r="T17" i="2"/>
  <c r="S17" i="2"/>
  <c r="R17" i="2"/>
  <c r="P17" i="2"/>
  <c r="L17" i="2"/>
  <c r="F17" i="2"/>
  <c r="N16" i="2"/>
  <c r="O16" i="2"/>
  <c r="Q16" i="2"/>
  <c r="T16" i="2"/>
  <c r="S16" i="2"/>
  <c r="R16" i="2"/>
  <c r="P16" i="2"/>
  <c r="L16" i="2"/>
  <c r="F16" i="2"/>
  <c r="N15" i="2"/>
  <c r="O15" i="2"/>
  <c r="Q15" i="2"/>
  <c r="T15" i="2"/>
  <c r="S15" i="2"/>
  <c r="R15" i="2"/>
  <c r="P15" i="2"/>
  <c r="L15" i="2"/>
  <c r="F15" i="2"/>
  <c r="N14" i="2"/>
  <c r="O14" i="2"/>
  <c r="Q14" i="2"/>
  <c r="T14" i="2"/>
  <c r="S14" i="2"/>
  <c r="R14" i="2"/>
  <c r="P14" i="2"/>
  <c r="L14" i="2"/>
  <c r="F14" i="2"/>
  <c r="N13" i="2"/>
  <c r="O13" i="2"/>
  <c r="Q13" i="2"/>
  <c r="T13" i="2"/>
  <c r="S13" i="2"/>
  <c r="R13" i="2"/>
  <c r="P13" i="2"/>
  <c r="L13" i="2"/>
  <c r="F13" i="2"/>
  <c r="N12" i="2"/>
  <c r="O12" i="2"/>
  <c r="Q12" i="2"/>
  <c r="T12" i="2"/>
  <c r="S12" i="2"/>
  <c r="R12" i="2"/>
  <c r="P12" i="2"/>
  <c r="L12" i="2"/>
  <c r="F12" i="2"/>
  <c r="N11" i="2"/>
  <c r="O11" i="2"/>
  <c r="Q11" i="2"/>
  <c r="T11" i="2"/>
  <c r="S11" i="2"/>
  <c r="R11" i="2"/>
  <c r="P11" i="2"/>
  <c r="L11" i="2"/>
  <c r="F11" i="2"/>
  <c r="N10" i="2"/>
  <c r="O10" i="2"/>
  <c r="Q10" i="2"/>
  <c r="T10" i="2"/>
  <c r="S10" i="2"/>
  <c r="R10" i="2"/>
  <c r="P10" i="2"/>
  <c r="L10" i="2"/>
  <c r="F10" i="2"/>
  <c r="N9" i="2"/>
  <c r="O9" i="2"/>
  <c r="Q9" i="2"/>
  <c r="T9" i="2"/>
  <c r="S9" i="2"/>
  <c r="R9" i="2"/>
  <c r="P9" i="2"/>
  <c r="L9" i="2"/>
  <c r="F9" i="2"/>
  <c r="N8" i="2"/>
  <c r="O8" i="2"/>
  <c r="Q8" i="2"/>
  <c r="T8" i="2"/>
  <c r="S8" i="2"/>
  <c r="R8" i="2"/>
  <c r="P8" i="2"/>
  <c r="L8" i="2"/>
  <c r="F8" i="2"/>
  <c r="N7" i="2"/>
  <c r="O7" i="2"/>
  <c r="Q7" i="2"/>
  <c r="T7" i="2"/>
  <c r="S7" i="2"/>
  <c r="R7" i="2"/>
  <c r="P7" i="2"/>
  <c r="L7" i="2"/>
  <c r="F7" i="2"/>
  <c r="P6" i="2"/>
  <c r="J6" i="2"/>
  <c r="C4" i="2"/>
  <c r="C3" i="2"/>
</calcChain>
</file>

<file path=xl/comments1.xml><?xml version="1.0" encoding="utf-8"?>
<comments xmlns="http://schemas.openxmlformats.org/spreadsheetml/2006/main">
  <authors>
    <author>Paul Mathew</author>
  </authors>
  <commentList>
    <comment ref="E19" authorId="0" shapeId="0">
      <text>
        <r>
          <rPr>
            <sz val="9"/>
            <color indexed="81"/>
            <rFont val="Arial"/>
            <family val="2"/>
          </rPr>
          <t>Maximum of above values</t>
        </r>
      </text>
    </comment>
  </commentList>
</comments>
</file>

<file path=xl/comments2.xml><?xml version="1.0" encoding="utf-8"?>
<comments xmlns="http://schemas.openxmlformats.org/spreadsheetml/2006/main">
  <authors>
    <author>Jim Kelsey</author>
  </authors>
  <commentList>
    <comment ref="E40" authorId="0" shapeId="0">
      <text>
        <r>
          <rPr>
            <b/>
            <sz val="9"/>
            <color indexed="81"/>
            <rFont val="Tahoma"/>
            <family val="2"/>
          </rPr>
          <t>Jim Kelsey:</t>
        </r>
        <r>
          <rPr>
            <sz val="9"/>
            <color indexed="81"/>
            <rFont val="Tahoma"/>
            <family val="2"/>
          </rPr>
          <t xml:space="preserve">
Direct metering (Tenants directly metered)
Master meter without sub-metering (Tenants not directly metered or sub-metered)
Master meter with sub-metering (Tenants sub-metered by building owner)
Combination 
Unknown 
</t>
        </r>
      </text>
    </comment>
  </commentList>
</comments>
</file>

<file path=xl/comments3.xml><?xml version="1.0" encoding="utf-8"?>
<comments xmlns="http://schemas.openxmlformats.org/spreadsheetml/2006/main">
  <authors>
    <author>Jim Kelsey</author>
  </authors>
  <commentList>
    <comment ref="A6" authorId="0" shapeId="0">
      <text>
        <r>
          <rPr>
            <b/>
            <sz val="9"/>
            <color indexed="81"/>
            <rFont val="Tahoma"/>
            <family val="2"/>
          </rPr>
          <t>Jim Kelsey:</t>
        </r>
        <r>
          <rPr>
            <sz val="9"/>
            <color indexed="81"/>
            <rFont val="Tahoma"/>
            <family val="2"/>
          </rPr>
          <t xml:space="preserve">
degradation, standing water, water intrusion, etc.</t>
        </r>
      </text>
    </comment>
  </commentList>
</comments>
</file>

<file path=xl/comments4.xml><?xml version="1.0" encoding="utf-8"?>
<comments xmlns="http://schemas.openxmlformats.org/spreadsheetml/2006/main">
  <authors>
    <author>Jim Kelsey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Jim Kelsey:</t>
        </r>
        <r>
          <rPr>
            <sz val="9"/>
            <color indexed="81"/>
            <rFont val="Tahoma"/>
            <family val="2"/>
          </rPr>
          <t xml:space="preserve">
This list from ENERGY STAR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Jim Kelsey:</t>
        </r>
        <r>
          <rPr>
            <sz val="9"/>
            <color indexed="81"/>
            <rFont val="Tahoma"/>
            <family val="2"/>
          </rPr>
          <t xml:space="preserve">
This list consistent with ASHRAE Std 105</t>
        </r>
      </text>
    </comment>
    <comment ref="G1" authorId="0" shapeId="0">
      <text>
        <r>
          <rPr>
            <b/>
            <sz val="9"/>
            <color indexed="81"/>
            <rFont val="Tahoma"/>
            <family val="2"/>
          </rPr>
          <t>Jim Kelsey:</t>
        </r>
        <r>
          <rPr>
            <sz val="9"/>
            <color indexed="81"/>
            <rFont val="Tahoma"/>
            <family val="2"/>
          </rPr>
          <t xml:space="preserve">
[compatible with DOE asset score, from BuildingSync enumerations]</t>
        </r>
      </text>
    </comment>
  </commentList>
</comments>
</file>

<file path=xl/sharedStrings.xml><?xml version="1.0" encoding="utf-8"?>
<sst xmlns="http://schemas.openxmlformats.org/spreadsheetml/2006/main" count="1036" uniqueCount="679">
  <si>
    <t>Level 1 Audit - Building Characteristics</t>
  </si>
  <si>
    <t xml:space="preserve">The following forms are the minimum required reporting requirements for Level 1 and Level 2 </t>
  </si>
  <si>
    <t>Energy Audits.</t>
  </si>
  <si>
    <t>All sheets labeled "L0" are to be completed for Level 1, 2 and 3 Energy Audits</t>
  </si>
  <si>
    <t>All sheets labeled "L1" are to be completed for Level 1Energy Audits</t>
  </si>
  <si>
    <t>All sheets labeled "L2" are to be completed for Level 2 and Level 3 Energy Audits</t>
  </si>
  <si>
    <t>Cells shown in blue highlight like this require user input.</t>
  </si>
  <si>
    <t>user input</t>
  </si>
  <si>
    <t>Cells shown in green highlight will update automatically.</t>
  </si>
  <si>
    <t>calculated</t>
  </si>
  <si>
    <t>The reporting forms may be duplicated and modified to adapt to unique combinations of fuel</t>
  </si>
  <si>
    <t>sources, onsite generation or delivered energy.</t>
  </si>
  <si>
    <t>Set Units below to IP or SI, forms will update accordingly.</t>
  </si>
  <si>
    <t>Units</t>
  </si>
  <si>
    <t>IP</t>
  </si>
  <si>
    <t>Level 1 Audit - Metered Energy</t>
  </si>
  <si>
    <t>(use multiple copies to show prior years)</t>
  </si>
  <si>
    <t>Building Name</t>
  </si>
  <si>
    <t>Date</t>
  </si>
  <si>
    <t>Gross floor area</t>
  </si>
  <si>
    <t>Energy Type X (if applicable)</t>
  </si>
  <si>
    <t>Chilled Water</t>
  </si>
  <si>
    <t>Summary info for graphs [do not print]</t>
  </si>
  <si>
    <t>Start Date</t>
  </si>
  <si>
    <t>End Date</t>
  </si>
  <si>
    <t>Days</t>
  </si>
  <si>
    <t>Electricity Use (kWh)</t>
  </si>
  <si>
    <t>Electricity Peak (kW)</t>
  </si>
  <si>
    <t>Electricity Load Factor [-]</t>
  </si>
  <si>
    <t>Electricity Cost ($)</t>
  </si>
  <si>
    <t>Natural Gas Use (Therms)</t>
  </si>
  <si>
    <t>Natural Gas Cost ($)</t>
  </si>
  <si>
    <t>Energy Type X* Cost ($)</t>
  </si>
  <si>
    <t>Total Cost ($)</t>
  </si>
  <si>
    <t>Electricity kWh/day</t>
  </si>
  <si>
    <t>therms/day</t>
  </si>
  <si>
    <t>Unit X kBTU/day</t>
  </si>
  <si>
    <t>Electricity kBTU/day</t>
  </si>
  <si>
    <t>Natural Gas kBTU/day</t>
  </si>
  <si>
    <t>total</t>
  </si>
  <si>
    <t>Annual Total</t>
  </si>
  <si>
    <t>Unit X: Definition</t>
  </si>
  <si>
    <t>kBtu/unit</t>
  </si>
  <si>
    <t>Notes:</t>
  </si>
  <si>
    <t>* Enter name and units for Energy type X. Use terms from ASHRAE standard 105 as appropriate (listed below).</t>
  </si>
  <si>
    <t>* Insert additional columns if there are more than 3 energy types and modify summary table as needed</t>
  </si>
  <si>
    <t>* If cogeneration or CHP systems supply the building and are outside the building boundary then the energy supplied will be hot water, steam, chilled water and/or electricity that are accounted for as Energy Type X in this table. If that system is inside the building boundary then the energy supplied will be natural gas that is entered into this table.</t>
  </si>
  <si>
    <t>Level 1 Audit - Delivered Energy</t>
  </si>
  <si>
    <t>Delivery date</t>
  </si>
  <si>
    <t>Oil Qty (Gallon)</t>
  </si>
  <si>
    <t>Oil Cost ($)</t>
  </si>
  <si>
    <t>Energy Type Y (kBtu)*</t>
  </si>
  <si>
    <t>Energy Type Y  Cost ($)</t>
  </si>
  <si>
    <t>Oil Grade</t>
  </si>
  <si>
    <t>kBtu/gallon</t>
  </si>
  <si>
    <t>*  Enter name and units for delivered energy type Y. Use terms from Standard 105 as appropriate (listed below).</t>
  </si>
  <si>
    <t>*  Enter additional tables for more delivered energy types and modify summary table as needed</t>
  </si>
  <si>
    <t>*  Enter additional rows for more deliveries</t>
  </si>
  <si>
    <t>Level 1 Audit - Annual Summary</t>
  </si>
  <si>
    <t>Audit Date</t>
  </si>
  <si>
    <t>Gross Floor Area</t>
  </si>
  <si>
    <t xml:space="preserve">calculated </t>
  </si>
  <si>
    <t>Metric</t>
  </si>
  <si>
    <t xml:space="preserve">Electricity  </t>
  </si>
  <si>
    <t>Natural Gas</t>
  </si>
  <si>
    <t>Oil</t>
  </si>
  <si>
    <t>Energy Type X</t>
  </si>
  <si>
    <t>Energy Type Y</t>
  </si>
  <si>
    <t>Gross Total</t>
  </si>
  <si>
    <t>Gross EUI / ECI</t>
  </si>
  <si>
    <t>Annual Energy Use (kBtu)</t>
  </si>
  <si>
    <t>Annual Energy Cost ($)</t>
  </si>
  <si>
    <t>Renewable Energy Description</t>
  </si>
  <si>
    <t xml:space="preserve">Renewable Energy </t>
  </si>
  <si>
    <t>Net Total</t>
  </si>
  <si>
    <t>Net EUI / ECI</t>
  </si>
  <si>
    <t>Output (kBtu)</t>
  </si>
  <si>
    <t>Cost</t>
  </si>
  <si>
    <t>Level 1 Audit - Sample Energy Graphs</t>
  </si>
  <si>
    <t>[these graphs are samples only - not required formats. Chose the presentation of data that is the most useful for your site]</t>
  </si>
  <si>
    <t>Test Building Input Data</t>
  </si>
  <si>
    <t>Energy Auditor</t>
  </si>
  <si>
    <t>John Doe</t>
  </si>
  <si>
    <t>Street</t>
  </si>
  <si>
    <t>9999 Tulie Circle</t>
  </si>
  <si>
    <t>City</t>
  </si>
  <si>
    <t>Atlanta</t>
  </si>
  <si>
    <t>State</t>
  </si>
  <si>
    <t>GA</t>
  </si>
  <si>
    <t>Postal Code</t>
  </si>
  <si>
    <t>99999-9999</t>
  </si>
  <si>
    <t>Date of site visit(s)</t>
  </si>
  <si>
    <t>Primary Building use type</t>
  </si>
  <si>
    <t>Office</t>
  </si>
  <si>
    <t>Base</t>
  </si>
  <si>
    <t>Heating Degree Days (HDD)</t>
  </si>
  <si>
    <t>Year of construction</t>
  </si>
  <si>
    <t>Cooling Degree Days (CDD)</t>
  </si>
  <si>
    <t>Last Renovation</t>
  </si>
  <si>
    <t>Year of Prior Energy Audit</t>
  </si>
  <si>
    <t>Year of Data</t>
  </si>
  <si>
    <t>Year Last Commissioned</t>
  </si>
  <si>
    <t>Building automation system? (Y/N)</t>
  </si>
  <si>
    <t>Yes</t>
  </si>
  <si>
    <t>Historical landmark status? (Y/N)</t>
  </si>
  <si>
    <t>No</t>
  </si>
  <si>
    <t>Spaces excluded from gross floor area</t>
  </si>
  <si>
    <t>Total conditioned area</t>
  </si>
  <si>
    <t>Percent owned (%)</t>
  </si>
  <si>
    <t>Conditioned area (heated only)</t>
  </si>
  <si>
    <t>Percent leased (%)</t>
  </si>
  <si>
    <t>Conditioned area (cooled only)</t>
  </si>
  <si>
    <t>Conditioned Floors</t>
  </si>
  <si>
    <t>Above grade</t>
  </si>
  <si>
    <t>Below grade</t>
  </si>
  <si>
    <t>Property use type</t>
  </si>
  <si>
    <t>%</t>
  </si>
  <si>
    <t>Personal Services (Health/Beauty, Dry Cleaning, etc)</t>
  </si>
  <si>
    <t>Restaurant</t>
  </si>
  <si>
    <t>Primary building use</t>
  </si>
  <si>
    <t>Typical occupancy</t>
  </si>
  <si>
    <t>hours/week</t>
  </si>
  <si>
    <t>weeks/year</t>
  </si>
  <si>
    <t>Typical number of occupants (occ hours)</t>
  </si>
  <si>
    <t>Energy Sources</t>
  </si>
  <si>
    <t>Energy Source</t>
  </si>
  <si>
    <t>Accont #</t>
  </si>
  <si>
    <t>Type</t>
  </si>
  <si>
    <t>Rate schedule</t>
  </si>
  <si>
    <t>Electricity</t>
  </si>
  <si>
    <t>999-9999</t>
  </si>
  <si>
    <t>Direct metering</t>
  </si>
  <si>
    <t>WSE 999-999</t>
  </si>
  <si>
    <t>Master meter without sub-metering</t>
  </si>
  <si>
    <t>Natural gas</t>
  </si>
  <si>
    <t>Master meter with sub-metering</t>
  </si>
  <si>
    <t>Combination</t>
  </si>
  <si>
    <t>Hot Water</t>
  </si>
  <si>
    <t>Unknown</t>
  </si>
  <si>
    <t>Fuel Oil</t>
  </si>
  <si>
    <t>Steam</t>
  </si>
  <si>
    <t>Renewable Energy</t>
  </si>
  <si>
    <t>Other</t>
  </si>
  <si>
    <t>Level 1 Audit - Space Function Breakdown</t>
  </si>
  <si>
    <t>For areas comprising &gt; 20% of gross floor area</t>
  </si>
  <si>
    <t>Space Number</t>
  </si>
  <si>
    <t>A</t>
  </si>
  <si>
    <t>B</t>
  </si>
  <si>
    <t>C</t>
  </si>
  <si>
    <t>D</t>
  </si>
  <si>
    <t>E</t>
  </si>
  <si>
    <t>Unaccounted</t>
  </si>
  <si>
    <t>Function type</t>
  </si>
  <si>
    <t>Library</t>
  </si>
  <si>
    <t>Parking</t>
  </si>
  <si>
    <t>Original intented use</t>
  </si>
  <si>
    <t>Gross Floor Area 
(per space)</t>
  </si>
  <si>
    <r>
      <t xml:space="preserve">Conditioned Area 
</t>
    </r>
    <r>
      <rPr>
        <sz val="9"/>
        <color theme="1"/>
        <rFont val="Calibri"/>
        <family val="2"/>
      </rPr>
      <t>(Approx % of total function space)</t>
    </r>
  </si>
  <si>
    <t>Number of Occupants</t>
  </si>
  <si>
    <t>Number of PC's and/or Laptops</t>
  </si>
  <si>
    <t>Use (hours/week)</t>
  </si>
  <si>
    <t>Use (weeks/year)</t>
  </si>
  <si>
    <t xml:space="preserve">Principle HVAC Type </t>
  </si>
  <si>
    <t>VAV RH</t>
  </si>
  <si>
    <t xml:space="preserve">Principle Lighting Type </t>
  </si>
  <si>
    <t>3-Lamp T8</t>
  </si>
  <si>
    <t>Level 1 Audit - Recommended Energy Efficiency Measure Summary</t>
  </si>
  <si>
    <t>Key</t>
  </si>
  <si>
    <t>high</t>
  </si>
  <si>
    <t>med</t>
  </si>
  <si>
    <t>low</t>
  </si>
  <si>
    <t>Recommendations</t>
  </si>
  <si>
    <t>Modified System</t>
  </si>
  <si>
    <t>Savings Source</t>
  </si>
  <si>
    <t>Impact on Occupant Comfort</t>
  </si>
  <si>
    <t>Effect on Building Systems</t>
  </si>
  <si>
    <t>Savings Impact</t>
  </si>
  <si>
    <t>Typical ROI</t>
  </si>
  <si>
    <t>Priority</t>
  </si>
  <si>
    <t>Add VFD to Chilled Water Pumps</t>
  </si>
  <si>
    <t>Convert manual radiator valves to thermostatic models</t>
  </si>
  <si>
    <t>Demand Controlled Ventilation</t>
  </si>
  <si>
    <t>Level 2 Audit - Building Envelope Characteristics</t>
  </si>
  <si>
    <t xml:space="preserve">Total exposed above grade wall area </t>
  </si>
  <si>
    <t>Insulation level (R-value)</t>
  </si>
  <si>
    <t>Below grade wall area</t>
  </si>
  <si>
    <t>Roof area</t>
  </si>
  <si>
    <t>Roof condition</t>
  </si>
  <si>
    <t>Approx Surface Reflectance</t>
  </si>
  <si>
    <t>Glazing area, approx % of exposed wall area [10, 25, 50, 75, 90, 100]</t>
  </si>
  <si>
    <t>General Building Shape</t>
  </si>
  <si>
    <t>Rectangular</t>
  </si>
  <si>
    <t>Construction Properties (check all that apply)</t>
  </si>
  <si>
    <t>Roof Construction</t>
  </si>
  <si>
    <t>Floor Construction</t>
  </si>
  <si>
    <t>Wall Construction(s)</t>
  </si>
  <si>
    <t>Window Type(s)</t>
  </si>
  <si>
    <t>Window glass type(s)</t>
  </si>
  <si>
    <t>Ground Coupling Type(s)</t>
  </si>
  <si>
    <t>Level 2 Audit - HVAC System</t>
  </si>
  <si>
    <t>(check all that apply)</t>
  </si>
  <si>
    <t>Cooling Distribution Equipment Type</t>
  </si>
  <si>
    <t>Heating Distribution Equipment Type</t>
  </si>
  <si>
    <t>Cooling Source</t>
  </si>
  <si>
    <t>Compressor</t>
  </si>
  <si>
    <t>Condenser</t>
  </si>
  <si>
    <t>Heating Source</t>
  </si>
  <si>
    <t>Heating fuel</t>
  </si>
  <si>
    <t>SHW Source</t>
  </si>
  <si>
    <t>Level 2 Audit - HVAC, Process, and Major Plug Load Inventory</t>
  </si>
  <si>
    <t>Inventory of major HVAC, SHW and process* equipment</t>
  </si>
  <si>
    <t xml:space="preserve">HVAC systems to include (as applicable): air distribution, unitary HVAC, central plant equipment, HHW, CW, CHW distribution </t>
  </si>
  <si>
    <t xml:space="preserve">equipment, boilers, cooling towers, evaporative condensers, compressors, pumps or other equipment contributing </t>
  </si>
  <si>
    <t>(in the judgment of the qualified energy auditor) substantially to the energy profile of the facility.</t>
  </si>
  <si>
    <t>Process loads to include: food service, laundry, swimming pools, refrigeration, lab equipment, data centers.</t>
  </si>
  <si>
    <t>Major plug loads to include: computers/monitors, copiers &amp; vertical transportation.</t>
  </si>
  <si>
    <t>ID</t>
  </si>
  <si>
    <t>Description</t>
  </si>
  <si>
    <t>Location</t>
  </si>
  <si>
    <t>Output Capacity</t>
  </si>
  <si>
    <t>Area Served</t>
  </si>
  <si>
    <t>Approx Year Installed</t>
  </si>
  <si>
    <t>* Include process equipment responsible for 20% or more of the facility load</t>
  </si>
  <si>
    <t>The data for all drop down lists is located from A60 to J107. Select this area and change font color to black to view data</t>
  </si>
  <si>
    <t>Master metered</t>
  </si>
  <si>
    <t>Admin/Professional office</t>
  </si>
  <si>
    <t>Offices-enclosed</t>
  </si>
  <si>
    <t>Master/sub-metered</t>
  </si>
  <si>
    <t>Bank/other financial</t>
  </si>
  <si>
    <t>Offices-open plan</t>
  </si>
  <si>
    <t>Chilled water</t>
  </si>
  <si>
    <t>Tenant metered</t>
  </si>
  <si>
    <t>Government ofice</t>
  </si>
  <si>
    <t>Conference rooms</t>
  </si>
  <si>
    <t>Propane</t>
  </si>
  <si>
    <t>Medical office (non diagnostic)</t>
  </si>
  <si>
    <t>Classrooms</t>
  </si>
  <si>
    <t>Mixed use office</t>
  </si>
  <si>
    <t>Lobbies</t>
  </si>
  <si>
    <t>Other office</t>
  </si>
  <si>
    <t>Assembly areas</t>
  </si>
  <si>
    <t>Laboratory</t>
  </si>
  <si>
    <t>Kitchens/cafeterias</t>
  </si>
  <si>
    <t>Distribution/shipping center</t>
  </si>
  <si>
    <t>Breakrooms</t>
  </si>
  <si>
    <t>Non refrigerated warehouse</t>
  </si>
  <si>
    <t>Circulation space</t>
  </si>
  <si>
    <t>Convenience store</t>
  </si>
  <si>
    <t>Storage areas</t>
  </si>
  <si>
    <t>Convenience store with gas</t>
  </si>
  <si>
    <t>Restrooms</t>
  </si>
  <si>
    <t>Grocery/food market</t>
  </si>
  <si>
    <t>Other food sales</t>
  </si>
  <si>
    <t>Fire/police station</t>
  </si>
  <si>
    <t>Other public order and safety</t>
  </si>
  <si>
    <t>Medical office (diagnostic)</t>
  </si>
  <si>
    <t>Clinic/other outpatient health</t>
  </si>
  <si>
    <t>Refrigerated warehouse</t>
  </si>
  <si>
    <t>Religious worship</t>
  </si>
  <si>
    <t>Entertainment/culture</t>
  </si>
  <si>
    <t>Recreation</t>
  </si>
  <si>
    <t>Social/meeting</t>
  </si>
  <si>
    <t>Other public assembly</t>
  </si>
  <si>
    <t>College/university</t>
  </si>
  <si>
    <t>Elementary/middle school</t>
  </si>
  <si>
    <t>High school</t>
  </si>
  <si>
    <t>Preschool/daycare</t>
  </si>
  <si>
    <t>Other classroom education</t>
  </si>
  <si>
    <t>Fast food</t>
  </si>
  <si>
    <t>Restaurant/cafeteria</t>
  </si>
  <si>
    <t>Other food service</t>
  </si>
  <si>
    <t>Hospital/inpatient health</t>
  </si>
  <si>
    <t>Nursing home/assisted living</t>
  </si>
  <si>
    <t>Dormitory/fraternity/sorority</t>
  </si>
  <si>
    <t>Hotel</t>
  </si>
  <si>
    <t>Motel or inn</t>
  </si>
  <si>
    <t>Other lodging</t>
  </si>
  <si>
    <t>Vehicle dealership/showroom</t>
  </si>
  <si>
    <t>Retail store</t>
  </si>
  <si>
    <t>Other retail</t>
  </si>
  <si>
    <t>Post office/postal center</t>
  </si>
  <si>
    <t>Repair shop</t>
  </si>
  <si>
    <t>Vehicle service/repair shop</t>
  </si>
  <si>
    <t>vehicle storage/maintenance</t>
  </si>
  <si>
    <t>Other service</t>
  </si>
  <si>
    <t>Strip shopping mall</t>
  </si>
  <si>
    <t>Enclosed mall</t>
  </si>
  <si>
    <t>Level 2 Audit - Lighting</t>
  </si>
  <si>
    <t>(group by lighting types /  fixtures that collectively make up the largest fraction of gross floor area)</t>
  </si>
  <si>
    <t>Lighting Source Type(s)</t>
  </si>
  <si>
    <t>Ballast Type(s)</t>
  </si>
  <si>
    <t>Control(s)</t>
  </si>
  <si>
    <t>Space Type(s)</t>
  </si>
  <si>
    <t>Approx % Area Served</t>
  </si>
  <si>
    <t>Lighting type(s)</t>
  </si>
  <si>
    <t xml:space="preserve">(CFL, Fluorescent T5/High output T5; Fluorescent T8/Super T8; Fluorescent T12/High output T12; High pressure sodium; </t>
  </si>
  <si>
    <t>Incandescent/Halogen; LED; Mercury vapor; Metal halide)</t>
  </si>
  <si>
    <r>
      <rPr>
        <b/>
        <sz val="11"/>
        <color theme="1"/>
        <rFont val="Calibri"/>
        <family val="2"/>
      </rPr>
      <t xml:space="preserve">Control(s)  </t>
    </r>
    <r>
      <rPr>
        <sz val="11"/>
        <color theme="1"/>
        <rFont val="Calibri"/>
        <family val="2"/>
        <scheme val="minor"/>
      </rPr>
      <t>(none, manual, occupancy sensor, photocell, timer, BAS, advanced, other)</t>
    </r>
  </si>
  <si>
    <r>
      <rPr>
        <b/>
        <sz val="11"/>
        <color theme="1"/>
        <rFont val="Calibri"/>
        <family val="2"/>
      </rPr>
      <t xml:space="preserve">Space Type(s) </t>
    </r>
    <r>
      <rPr>
        <sz val="11"/>
        <color theme="1"/>
        <rFont val="Calibri"/>
        <family val="2"/>
        <scheme val="minor"/>
      </rPr>
      <t>(Office, hallways, mech. spaces, exterior)</t>
    </r>
  </si>
  <si>
    <t>Level 2 Audit - Energy Efficiency Measure Summary Table</t>
  </si>
  <si>
    <t>Measure Description</t>
  </si>
  <si>
    <t>Annual Energy and Cost Savings</t>
  </si>
  <si>
    <t>Payback with Incentive</t>
  </si>
  <si>
    <t>Total Cost Savings</t>
  </si>
  <si>
    <t>Peak Demand Savings (kW)</t>
  </si>
  <si>
    <t>Electricity Savings (kWh)</t>
  </si>
  <si>
    <t>Gas/Fuel Savings (therms)</t>
  </si>
  <si>
    <t>Measure Cost</t>
  </si>
  <si>
    <t>Potential Incentives</t>
  </si>
  <si>
    <t>Measure Life 
(years)</t>
  </si>
  <si>
    <t>Net Measure Cost</t>
  </si>
  <si>
    <t>Simple ROI</t>
  </si>
  <si>
    <t>Simple Payback (yr)</t>
  </si>
  <si>
    <t>TOTALS (Recommended Measures)</t>
  </si>
  <si>
    <t>Property Use Types</t>
  </si>
  <si>
    <t>Metering Configuration</t>
  </si>
  <si>
    <t>Y/N</t>
  </si>
  <si>
    <t>Building Geometry</t>
  </si>
  <si>
    <t>System Types</t>
  </si>
  <si>
    <t>Lighting Control Type</t>
  </si>
  <si>
    <t>(Tenants directly metered)</t>
  </si>
  <si>
    <t>Heating Plant Type</t>
  </si>
  <si>
    <t>Occupancy</t>
  </si>
  <si>
    <t>SI</t>
  </si>
  <si>
    <t>(Tenants not directly metered or sub-metered)</t>
  </si>
  <si>
    <t>L-Shape</t>
  </si>
  <si>
    <t>Cooling Plant Type</t>
  </si>
  <si>
    <t>Timer</t>
  </si>
  <si>
    <t>(Tenants sub-metered by building owner)</t>
  </si>
  <si>
    <t>U-Shape</t>
  </si>
  <si>
    <t>Boiler Type</t>
  </si>
  <si>
    <t>Daylighting</t>
  </si>
  <si>
    <t>H-Shaped</t>
  </si>
  <si>
    <t>Cooling Delivery Type</t>
  </si>
  <si>
    <t>Manual</t>
  </si>
  <si>
    <t>T-Shape</t>
  </si>
  <si>
    <t>Heating Delivery Type</t>
  </si>
  <si>
    <t>O-Shape</t>
  </si>
  <si>
    <t>Heat Recovery Type</t>
  </si>
  <si>
    <t>DX System Type</t>
  </si>
  <si>
    <t>Courthouse</t>
  </si>
  <si>
    <t>Manufactured home</t>
  </si>
  <si>
    <t>Single family</t>
  </si>
  <si>
    <t>Multifamily</t>
  </si>
  <si>
    <t>Multifamily with commercial</t>
  </si>
  <si>
    <t>Multifamily individual unit</t>
  </si>
  <si>
    <t>Residential</t>
  </si>
  <si>
    <t>Health care-Pharmacy</t>
  </si>
  <si>
    <t>Health care-Skilled nursing facility</t>
  </si>
  <si>
    <t>Health care-Residential treatment center</t>
  </si>
  <si>
    <t>Health care-Inpatient hospital</t>
  </si>
  <si>
    <t>Health care-Outpatient rehabilitation</t>
  </si>
  <si>
    <t>Health care-Diagnostic center</t>
  </si>
  <si>
    <t>Health care-Outpatient non-diagnostic</t>
  </si>
  <si>
    <t>Health care-Outpatient surgical</t>
  </si>
  <si>
    <t>Health care-Veterinary</t>
  </si>
  <si>
    <t>Health care-Morgue or mortuary</t>
  </si>
  <si>
    <t>Health care</t>
  </si>
  <si>
    <t>Gas station</t>
  </si>
  <si>
    <t>Food sales-Grocery store</t>
  </si>
  <si>
    <t>Food sales</t>
  </si>
  <si>
    <t>Laboratory-Testing</t>
  </si>
  <si>
    <t>Laboratory-Medical</t>
  </si>
  <si>
    <t>Vivarium</t>
  </si>
  <si>
    <t>Bank</t>
  </si>
  <si>
    <t>Public safety station</t>
  </si>
  <si>
    <t>Public safety-Detention center</t>
  </si>
  <si>
    <t>Public safety-Correctional facility</t>
  </si>
  <si>
    <t>Public safety</t>
  </si>
  <si>
    <t>Warehouse-Refrigerated</t>
  </si>
  <si>
    <t>Warehouse-Unrefrigerated</t>
  </si>
  <si>
    <t>Warehouse-Self-storage</t>
  </si>
  <si>
    <t>Warehouse</t>
  </si>
  <si>
    <t>Assembly-Religious</t>
  </si>
  <si>
    <t>Assembly-Cultural entertainment</t>
  </si>
  <si>
    <t>Assembly-Social entertainment</t>
  </si>
  <si>
    <t>Assembly-Arcade or casino without lodging</t>
  </si>
  <si>
    <t>Assembly-Convention center</t>
  </si>
  <si>
    <t>Assembly-Stadium</t>
  </si>
  <si>
    <t>Assembly-Public</t>
  </si>
  <si>
    <t>Recreation-Pool</t>
  </si>
  <si>
    <t>Recreation-Fitness center</t>
  </si>
  <si>
    <t>Recreation-Ice rink</t>
  </si>
  <si>
    <t>Recreation-Indoor sport</t>
  </si>
  <si>
    <t>Education-Higher</t>
  </si>
  <si>
    <t>Education-Secondary</t>
  </si>
  <si>
    <t>Education-Primary</t>
  </si>
  <si>
    <t>Education-Preschool or daycare</t>
  </si>
  <si>
    <t>Education</t>
  </si>
  <si>
    <t>Food service-Fast</t>
  </si>
  <si>
    <t>Food service-Full</t>
  </si>
  <si>
    <t>Food service-Limited</t>
  </si>
  <si>
    <t>Food service-Institutional</t>
  </si>
  <si>
    <t>Food service</t>
  </si>
  <si>
    <t>Lodging-Institutional</t>
  </si>
  <si>
    <t>Lodging with extended amenities</t>
  </si>
  <si>
    <t>Lodging with limited amenities</t>
  </si>
  <si>
    <t>Lodging</t>
  </si>
  <si>
    <t>Retail-Mall</t>
  </si>
  <si>
    <t>Retail-Strip mall</t>
  </si>
  <si>
    <t>Retail-Enclosed mall</t>
  </si>
  <si>
    <t>Retail-Dry goods retail</t>
  </si>
  <si>
    <t>Retail-Hypermarket</t>
  </si>
  <si>
    <t>Retail</t>
  </si>
  <si>
    <t>Service-Postal</t>
  </si>
  <si>
    <t>Service-Repair</t>
  </si>
  <si>
    <t>Service-Laundry or dry cleaning</t>
  </si>
  <si>
    <t>Service-Studio</t>
  </si>
  <si>
    <t>Service-Beauty and health</t>
  </si>
  <si>
    <t>Service-Production and assembly</t>
  </si>
  <si>
    <t>Service</t>
  </si>
  <si>
    <t>Transportation terminal</t>
  </si>
  <si>
    <t>Central Plant</t>
  </si>
  <si>
    <t>Water treatment-Wastewater</t>
  </si>
  <si>
    <t>Water treatment-Drinking water and distribution</t>
  </si>
  <si>
    <t>Water treatment</t>
  </si>
  <si>
    <t>Energy generation plant</t>
  </si>
  <si>
    <t>Industrial manufacturing plant</t>
  </si>
  <si>
    <t>Utility</t>
  </si>
  <si>
    <t>Industrial</t>
  </si>
  <si>
    <t>Agricultural estate</t>
  </si>
  <si>
    <t>Mixed-use commercial</t>
  </si>
  <si>
    <t>Attic</t>
  </si>
  <si>
    <t>Basement</t>
  </si>
  <si>
    <t>Dining area</t>
  </si>
  <si>
    <t>Living area</t>
  </si>
  <si>
    <t>Sleeping area</t>
  </si>
  <si>
    <t>Laundry area</t>
  </si>
  <si>
    <t>Lodging area</t>
  </si>
  <si>
    <t>Dressing area</t>
  </si>
  <si>
    <t>Restroom</t>
  </si>
  <si>
    <t>Auditorium</t>
  </si>
  <si>
    <t>Classroom</t>
  </si>
  <si>
    <t>Day room</t>
  </si>
  <si>
    <t>Sport play area</t>
  </si>
  <si>
    <t>Stage</t>
  </si>
  <si>
    <t>Spectator area</t>
  </si>
  <si>
    <t>Office work area</t>
  </si>
  <si>
    <t>Non-office work area</t>
  </si>
  <si>
    <t>Common area</t>
  </si>
  <si>
    <t>Reception area</t>
  </si>
  <si>
    <t>Waiting area</t>
  </si>
  <si>
    <t>Transportation waiting area</t>
  </si>
  <si>
    <t>Lobby</t>
  </si>
  <si>
    <t>Conference room</t>
  </si>
  <si>
    <t>Computer lab</t>
  </si>
  <si>
    <t>Data center</t>
  </si>
  <si>
    <t>Printing room</t>
  </si>
  <si>
    <t>Media center</t>
  </si>
  <si>
    <t>Telephone data entry</t>
  </si>
  <si>
    <t>Darkroom</t>
  </si>
  <si>
    <t>Courtroom</t>
  </si>
  <si>
    <t>Kitchen</t>
  </si>
  <si>
    <t>Kitchenette</t>
  </si>
  <si>
    <t>Refrigerated storage</t>
  </si>
  <si>
    <t>Bar</t>
  </si>
  <si>
    <t>Dance floor</t>
  </si>
  <si>
    <t>Security room</t>
  </si>
  <si>
    <t>Shipping and receiving</t>
  </si>
  <si>
    <t>Mechanical room</t>
  </si>
  <si>
    <t>Chemical storage room</t>
  </si>
  <si>
    <t>Non-chemical storage room</t>
  </si>
  <si>
    <t>Janitorial closet</t>
  </si>
  <si>
    <t>Vault</t>
  </si>
  <si>
    <t>Corridor</t>
  </si>
  <si>
    <t>Deck</t>
  </si>
  <si>
    <t>Courtyard</t>
  </si>
  <si>
    <t>Atrium</t>
  </si>
  <si>
    <r>
      <rPr>
        <b/>
        <sz val="11"/>
        <color theme="1"/>
        <rFont val="Calibri"/>
        <family val="2"/>
      </rPr>
      <t>Approx % Area Served</t>
    </r>
    <r>
      <rPr>
        <sz val="11"/>
        <color theme="1"/>
        <rFont val="Calibri"/>
        <family val="2"/>
        <scheme val="minor"/>
      </rPr>
      <t xml:space="preserve">  (&lt;10, 10, 25, 50, 75, 90, 100)</t>
    </r>
  </si>
  <si>
    <t>Unit of Measure</t>
  </si>
  <si>
    <t>Cubic Meters</t>
  </si>
  <si>
    <t>kcf</t>
  </si>
  <si>
    <t>MCF</t>
  </si>
  <si>
    <t>Gallons</t>
  </si>
  <si>
    <t>Wh</t>
  </si>
  <si>
    <t>kWh</t>
  </si>
  <si>
    <t>MWh</t>
  </si>
  <si>
    <t>Btu</t>
  </si>
  <si>
    <t>kBtu</t>
  </si>
  <si>
    <t>MMBtu</t>
  </si>
  <si>
    <t>therms</t>
  </si>
  <si>
    <t>lbs</t>
  </si>
  <si>
    <t>Klbs</t>
  </si>
  <si>
    <t>Mlbs</t>
  </si>
  <si>
    <t>Mass ton</t>
  </si>
  <si>
    <t>Ton-hour</t>
  </si>
  <si>
    <t>None</t>
  </si>
  <si>
    <t>999-9998</t>
  </si>
  <si>
    <t>999-9944</t>
  </si>
  <si>
    <t>999-9994</t>
  </si>
  <si>
    <t>999-9921</t>
  </si>
  <si>
    <t>999-9366</t>
  </si>
  <si>
    <t>999-9224</t>
  </si>
  <si>
    <t>999-9906</t>
  </si>
  <si>
    <t>999-9274</t>
  </si>
  <si>
    <t>Energy Type Y (if applicable)</t>
  </si>
  <si>
    <t>WSE 999-994</t>
  </si>
  <si>
    <t>Standby generator</t>
  </si>
  <si>
    <t>Turbine</t>
  </si>
  <si>
    <t>Microturbine</t>
  </si>
  <si>
    <t>Fuel cell</t>
  </si>
  <si>
    <t>Gasification</t>
  </si>
  <si>
    <t>Binary Cycle</t>
  </si>
  <si>
    <t>Anaerobic biodigester</t>
  </si>
  <si>
    <t>Hydrokinetic</t>
  </si>
  <si>
    <t>Solar parabolic trough</t>
  </si>
  <si>
    <t>Solar power tower</t>
  </si>
  <si>
    <t>PV</t>
  </si>
  <si>
    <t>Y</t>
  </si>
  <si>
    <t>N</t>
  </si>
  <si>
    <t>Boolean</t>
  </si>
  <si>
    <t>AA</t>
  </si>
  <si>
    <t>AE</t>
  </si>
  <si>
    <t>AL</t>
  </si>
  <si>
    <t>AK</t>
  </si>
  <si>
    <t>AP</t>
  </si>
  <si>
    <t>AS</t>
  </si>
  <si>
    <t>AZ</t>
  </si>
  <si>
    <t>AR</t>
  </si>
  <si>
    <t>CA</t>
  </si>
  <si>
    <t>CO</t>
  </si>
  <si>
    <t>CT</t>
  </si>
  <si>
    <t>DE</t>
  </si>
  <si>
    <t>DC</t>
  </si>
  <si>
    <t>FM</t>
  </si>
  <si>
    <t>FL</t>
  </si>
  <si>
    <t>GU</t>
  </si>
  <si>
    <t>HI</t>
  </si>
  <si>
    <t>IL</t>
  </si>
  <si>
    <t>IN</t>
  </si>
  <si>
    <t>IA</t>
  </si>
  <si>
    <t>KS</t>
  </si>
  <si>
    <t>KY</t>
  </si>
  <si>
    <t>LA</t>
  </si>
  <si>
    <t>ME</t>
  </si>
  <si>
    <t>MH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</si>
  <si>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</si>
  <si>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</si>
  <si>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</si>
  <si>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</si>
  <si>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</si>
  <si>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</si>
  <si>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</si>
  <si>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</si>
  <si>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</si>
  <si>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</si>
  <si>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</si>
  <si>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</si>
  <si>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</si>
  <si>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</si>
  <si>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</si>
  <si>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MP</t>
  </si>
  <si>
    <t>OH</t>
  </si>
  <si>
    <t>OK</t>
  </si>
  <si>
    <t>OR</t>
  </si>
  <si>
    <t>PW</t>
  </si>
  <si>
    <t>PA</t>
  </si>
  <si>
    <t>PR</t>
  </si>
  <si>
    <t>RI</t>
  </si>
  <si>
    <t>SC</t>
  </si>
  <si>
    <t>SD</t>
  </si>
  <si>
    <t>TN</t>
  </si>
  <si>
    <t>TX</t>
  </si>
  <si>
    <t>UT</t>
  </si>
  <si>
    <t>VT</t>
  </si>
  <si>
    <t>VI</t>
  </si>
  <si>
    <t>VA</t>
  </si>
  <si>
    <t>WA</t>
  </si>
  <si>
    <t>WV</t>
  </si>
  <si>
    <t>WI</t>
  </si>
  <si>
    <t>WY</t>
  </si>
  <si>
    <t>Envelope</t>
  </si>
  <si>
    <t>HVAC</t>
  </si>
  <si>
    <t>Chiller Input</t>
  </si>
  <si>
    <t>SHW fuel</t>
  </si>
  <si>
    <t>Category</t>
  </si>
  <si>
    <t>Capacity Units</t>
  </si>
  <si>
    <t>Quantity</t>
  </si>
  <si>
    <t>Load Category</t>
  </si>
  <si>
    <t>Cooking</t>
  </si>
  <si>
    <t>Refrigeration</t>
  </si>
  <si>
    <t>Dishwasher</t>
  </si>
  <si>
    <t>Laundry</t>
  </si>
  <si>
    <t>Pump</t>
  </si>
  <si>
    <t>Fan</t>
  </si>
  <si>
    <t>Motor</t>
  </si>
  <si>
    <t>Heat Recovery</t>
  </si>
  <si>
    <t>Critical IT System</t>
  </si>
  <si>
    <t>Plug Load</t>
  </si>
  <si>
    <t>Process Load</t>
  </si>
  <si>
    <t>Conveyance</t>
  </si>
  <si>
    <t>Pool</t>
  </si>
  <si>
    <t>Water Use</t>
  </si>
  <si>
    <t>Humidifier</t>
  </si>
  <si>
    <t>Dehumidifier</t>
  </si>
  <si>
    <t>Mechanical Ventilation</t>
  </si>
  <si>
    <t>Spot Exhaust</t>
  </si>
  <si>
    <t>* ID must be unique</t>
  </si>
  <si>
    <t>Information</t>
  </si>
  <si>
    <t>Interior</t>
  </si>
  <si>
    <t>Exterior</t>
  </si>
  <si>
    <t>Closet</t>
  </si>
  <si>
    <t>Garage</t>
  </si>
  <si>
    <t>F</t>
  </si>
  <si>
    <t>G</t>
  </si>
  <si>
    <t>H</t>
  </si>
  <si>
    <t>I</t>
  </si>
  <si>
    <t>J</t>
  </si>
  <si>
    <t>cfh</t>
  </si>
  <si>
    <t>ft3/min</t>
  </si>
  <si>
    <t>kcf/h</t>
  </si>
  <si>
    <t>MCF/day</t>
  </si>
  <si>
    <t>gpm</t>
  </si>
  <si>
    <t>W</t>
  </si>
  <si>
    <t>kW</t>
  </si>
  <si>
    <t>hp</t>
  </si>
  <si>
    <t>MW</t>
  </si>
  <si>
    <t>Btu/hr</t>
  </si>
  <si>
    <t>cal/h</t>
  </si>
  <si>
    <t>ft-lbf/h</t>
  </si>
  <si>
    <t>ft-lbf/min</t>
  </si>
  <si>
    <t>Btu/s</t>
  </si>
  <si>
    <t>kBtu/hr</t>
  </si>
  <si>
    <t>MMBtu/hr</t>
  </si>
  <si>
    <t>therms/h</t>
  </si>
  <si>
    <t>lbs/h</t>
  </si>
  <si>
    <t>Klbs/h</t>
  </si>
  <si>
    <t>Mlbs/h</t>
  </si>
  <si>
    <t>Cooling ton</t>
  </si>
  <si>
    <t>Office areas</t>
  </si>
  <si>
    <t>Excellent</t>
  </si>
  <si>
    <t>Good</t>
  </si>
  <si>
    <t>Average</t>
  </si>
  <si>
    <t>Poor</t>
  </si>
  <si>
    <t>Condition</t>
  </si>
  <si>
    <t>Hallways</t>
  </si>
  <si>
    <t>Counts</t>
  </si>
  <si>
    <t>CFL</t>
  </si>
  <si>
    <t>Fluorescent T12/High output T12</t>
  </si>
  <si>
    <t>Fluorescent T5/High output T5</t>
  </si>
  <si>
    <t>Fluorescent T8/Super T8</t>
  </si>
  <si>
    <t>High pressure sodium</t>
  </si>
  <si>
    <t>Incandescent/Halogen</t>
  </si>
  <si>
    <t>LED</t>
  </si>
  <si>
    <t>Mercury vapor</t>
  </si>
  <si>
    <t>Metal halide</t>
  </si>
  <si>
    <t>Electronic</t>
  </si>
  <si>
    <t>N/A</t>
  </si>
  <si>
    <t>Magnetic</t>
  </si>
  <si>
    <r>
      <t xml:space="preserve">Ballast Type(s) </t>
    </r>
    <r>
      <rPr>
        <sz val="11"/>
        <color theme="1"/>
        <rFont val="Calibri"/>
        <family val="2"/>
      </rPr>
      <t xml:space="preserve"> (Electronic, Magnetic, N/A)</t>
    </r>
  </si>
  <si>
    <t>BAS</t>
  </si>
  <si>
    <t>Occupancy sensor</t>
  </si>
  <si>
    <t>Photocell</t>
  </si>
  <si>
    <t>Advanced</t>
  </si>
  <si>
    <t>Mech. spaces</t>
  </si>
  <si>
    <t>&lt;10</t>
  </si>
  <si>
    <t>System Category Affected</t>
  </si>
  <si>
    <t>Air Distribution</t>
  </si>
  <si>
    <t>Heating System</t>
  </si>
  <si>
    <t>Cooling System</t>
  </si>
  <si>
    <t>Other HVAC</t>
  </si>
  <si>
    <t>Lighting</t>
  </si>
  <si>
    <t>Domestic Hot Water</t>
  </si>
  <si>
    <t>Wall</t>
  </si>
  <si>
    <t>Roof</t>
  </si>
  <si>
    <t>Ceiling</t>
  </si>
  <si>
    <t>Fenestration</t>
  </si>
  <si>
    <t>Foundation</t>
  </si>
  <si>
    <t>General Controls and Operations</t>
  </si>
  <si>
    <t>On-Site Storage, Transmission, Generation</t>
  </si>
  <si>
    <t>Replace/Modify AHU</t>
  </si>
  <si>
    <t>Improve Fans</t>
  </si>
  <si>
    <t>Convert CV System to VAV System</t>
  </si>
  <si>
    <t>Operating Protocols, Calibration, and/or Sequencing</t>
  </si>
  <si>
    <t>Repair Leaks / Seal Ducts</t>
  </si>
  <si>
    <t>Add Duct Insulation</t>
  </si>
  <si>
    <t>Balancing</t>
  </si>
  <si>
    <t>HVAC damper and controller repair or replacement</t>
  </si>
  <si>
    <t>Replace Burner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</si>
</sst>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  <numFmt numFmtId="166" formatCode="_(&quot;$&quot;* #,##0_);_(&quot;$&quot;* \(#,##0\);_(&quot;$&quot;* &quot;-&quot;??_);_(@_)"/>
    <numFmt numFmtId="167" formatCode="0.0"/>
    <numFmt numFmtId="168" formatCode="#,##0.0;\(#,##0.0\)"/>
    <numFmt numFmtId="169" formatCode="#,##0;\(#,##0\)"/>
  </numFmts>
  <fonts count="4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10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b/>
      <u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Arial"/>
      <family val="2"/>
    </font>
    <font>
      <i/>
      <sz val="9"/>
      <color indexed="8"/>
      <name val="Arial"/>
      <family val="2"/>
    </font>
    <font>
      <b/>
      <sz val="10"/>
      <color indexed="8"/>
      <name val="Arial"/>
      <family val="2"/>
    </font>
    <font>
      <sz val="11"/>
      <color rgb="FF0000FF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</font>
    <font>
      <sz val="14"/>
      <color theme="1"/>
      <name val="Calibri"/>
      <family val="2"/>
      <scheme val="minor"/>
    </font>
    <font>
      <b/>
      <u/>
      <sz val="11"/>
      <color rgb="FF0070C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sz val="8"/>
      <color rgb="FF000000"/>
      <name val="Segoe UI"/>
      <family val="2"/>
    </font>
    <font>
      <b/>
      <sz val="11"/>
      <name val="Calibri"/>
      <family val="2"/>
    </font>
    <font>
      <b/>
      <sz val="11"/>
      <color indexed="8"/>
      <name val="Calibri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0"/>
      <color theme="1"/>
      <name val="Arial"/>
      <family val="2"/>
    </font>
    <font>
      <b/>
      <sz val="10"/>
      <name val="Arial"/>
      <family val="2"/>
    </font>
    <font>
      <b/>
      <sz val="10"/>
      <color rgb="FF231F20"/>
      <name val="Arial"/>
      <family val="2"/>
    </font>
    <font>
      <sz val="12"/>
      <color theme="1"/>
      <name val="Arial"/>
      <family val="2"/>
    </font>
    <font>
      <sz val="10"/>
      <color rgb="FF231F20"/>
      <name val="Arial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0"/>
      <color theme="0"/>
      <name val="Arial"/>
      <family val="2"/>
    </font>
    <font>
      <sz val="10"/>
      <color rgb="FF0000FF"/>
      <name val="Arial"/>
      <family val="2"/>
    </font>
    <font>
      <sz val="11"/>
      <color indexed="64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4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theme="0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</borders>
  <cellStyleXfs count="11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3" borderId="1" applyNumberFormat="0" applyAlignment="0" applyProtection="0">
      <alignment horizontal="centerContinuous" vertical="top" wrapText="1"/>
    </xf>
    <xf numFmtId="0" fontId="1" fillId="4" borderId="1" applyNumberFormat="0" applyAlignment="0" applyProtection="0">
      <alignment horizontal="centerContinuous" vertical="top" wrapText="1"/>
    </xf>
    <xf numFmtId="0" fontId="10" fillId="0" borderId="0" applyNumberForma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3" fontId="9" fillId="0" borderId="0" applyFont="0" applyFill="0" applyBorder="0" applyAlignment="0" applyProtection="0"/>
  </cellStyleXfs>
  <cellXfs count="399">
    <xf numFmtId="0" fontId="0" fillId="0" borderId="0" xfId="0"/>
    <xf numFmtId="0" fontId="5" fillId="2" borderId="0" xfId="0" applyFont="1" applyFill="1" applyBorder="1" applyAlignment="1">
      <alignment horizontal="left" vertical="center"/>
    </xf>
    <xf numFmtId="0" fontId="6" fillId="2" borderId="0" xfId="0" applyFont="1" applyFill="1" applyBorder="1" applyAlignment="1">
      <alignment horizontal="left" vertical="center"/>
    </xf>
    <xf numFmtId="0" fontId="0" fillId="0" borderId="0" xfId="0" applyAlignment="1">
      <alignment horizontal="right"/>
    </xf>
    <xf numFmtId="0" fontId="1" fillId="3" borderId="1" xfId="4" applyAlignment="1"/>
    <xf numFmtId="0" fontId="7" fillId="5" borderId="0" xfId="0" applyFont="1" applyFill="1" applyAlignment="1">
      <alignment vertical="center"/>
    </xf>
    <xf numFmtId="164" fontId="0" fillId="5" borderId="0" xfId="1" applyNumberFormat="1" applyFont="1" applyFill="1"/>
    <xf numFmtId="0" fontId="0" fillId="5" borderId="0" xfId="0" applyFill="1"/>
    <xf numFmtId="0" fontId="8" fillId="0" borderId="0" xfId="0" applyFont="1"/>
    <xf numFmtId="164" fontId="0" fillId="0" borderId="0" xfId="1" applyNumberFormat="1" applyFont="1"/>
    <xf numFmtId="0" fontId="0" fillId="5" borderId="2" xfId="0" applyFill="1" applyBorder="1" applyAlignment="1">
      <alignment horizontal="left"/>
    </xf>
    <xf numFmtId="0" fontId="0" fillId="5" borderId="3" xfId="0" applyFill="1" applyBorder="1" applyAlignment="1">
      <alignment horizontal="centerContinuous"/>
    </xf>
    <xf numFmtId="0" fontId="0" fillId="4" borderId="2" xfId="0" applyFill="1" applyBorder="1" applyAlignment="1">
      <alignment horizontal="centerContinuous"/>
    </xf>
    <xf numFmtId="0" fontId="0" fillId="4" borderId="4" xfId="0" applyFill="1" applyBorder="1" applyAlignment="1">
      <alignment horizontal="centerContinuous"/>
    </xf>
    <xf numFmtId="0" fontId="0" fillId="4" borderId="3" xfId="0" applyFill="1" applyBorder="1" applyAlignment="1">
      <alignment horizontal="centerContinuous"/>
    </xf>
    <xf numFmtId="0" fontId="0" fillId="5" borderId="1" xfId="0" applyFill="1" applyBorder="1" applyAlignment="1">
      <alignment horizontal="center"/>
    </xf>
    <xf numFmtId="0" fontId="0" fillId="3" borderId="1" xfId="0" applyFont="1" applyFill="1" applyBorder="1" applyAlignment="1">
      <alignment horizontal="centerContinuous" vertical="top" wrapText="1"/>
    </xf>
    <xf numFmtId="0" fontId="0" fillId="5" borderId="3" xfId="0" applyFill="1" applyBorder="1" applyAlignment="1">
      <alignment horizontal="center"/>
    </xf>
    <xf numFmtId="0" fontId="0" fillId="4" borderId="1" xfId="0" applyFill="1" applyBorder="1" applyAlignment="1">
      <alignment horizontal="centerContinuous"/>
    </xf>
    <xf numFmtId="0" fontId="0" fillId="4" borderId="1" xfId="0" applyFont="1" applyFill="1" applyBorder="1" applyAlignment="1">
      <alignment horizontal="centerContinuous" vertical="top" wrapText="1"/>
    </xf>
    <xf numFmtId="0" fontId="0" fillId="5" borderId="0" xfId="0" applyFill="1" applyBorder="1" applyAlignment="1">
      <alignment horizontal="center"/>
    </xf>
    <xf numFmtId="0" fontId="0" fillId="5" borderId="0" xfId="0" applyFont="1" applyFill="1" applyBorder="1" applyAlignment="1">
      <alignment horizontal="right" vertical="top"/>
    </xf>
    <xf numFmtId="0" fontId="1" fillId="3" borderId="1" xfId="4" applyAlignment="1">
      <alignment wrapText="1"/>
    </xf>
    <xf numFmtId="164" fontId="4" fillId="6" borderId="0" xfId="1" applyNumberFormat="1" applyFont="1" applyFill="1"/>
    <xf numFmtId="0" fontId="4" fillId="6" borderId="0" xfId="0" applyFont="1" applyFill="1"/>
    <xf numFmtId="0" fontId="3" fillId="5" borderId="1" xfId="0" applyFont="1" applyFill="1" applyBorder="1" applyAlignment="1">
      <alignment horizontal="center" vertical="center" wrapText="1"/>
    </xf>
    <xf numFmtId="0" fontId="3" fillId="5" borderId="0" xfId="0" applyFont="1" applyFill="1"/>
    <xf numFmtId="164" fontId="3" fillId="5" borderId="0" xfId="1" applyNumberFormat="1" applyFont="1" applyFill="1" applyAlignment="1">
      <alignment wrapText="1"/>
    </xf>
    <xf numFmtId="0" fontId="3" fillId="5" borderId="0" xfId="0" applyFont="1" applyFill="1" applyAlignment="1">
      <alignment wrapText="1"/>
    </xf>
    <xf numFmtId="0" fontId="3" fillId="0" borderId="0" xfId="0" applyFont="1"/>
    <xf numFmtId="14" fontId="0" fillId="3" borderId="1" xfId="0" applyNumberFormat="1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 wrapText="1"/>
    </xf>
    <xf numFmtId="164" fontId="0" fillId="3" borderId="1" xfId="1" applyNumberFormat="1" applyFont="1" applyFill="1" applyBorder="1" applyAlignment="1">
      <alignment horizontal="center" vertical="center" wrapText="1"/>
    </xf>
    <xf numFmtId="165" fontId="0" fillId="3" borderId="1" xfId="1" applyNumberFormat="1" applyFont="1" applyFill="1" applyBorder="1" applyAlignment="1">
      <alignment horizontal="center" vertical="center" wrapText="1"/>
    </xf>
    <xf numFmtId="9" fontId="0" fillId="4" borderId="1" xfId="0" applyNumberFormat="1" applyFont="1" applyFill="1" applyBorder="1" applyAlignment="1">
      <alignment horizontal="center" vertical="center" wrapText="1"/>
    </xf>
    <xf numFmtId="42" fontId="0" fillId="3" borderId="1" xfId="0" applyNumberFormat="1" applyFont="1" applyFill="1" applyBorder="1" applyAlignment="1">
      <alignment horizontal="center" vertical="center" wrapText="1"/>
    </xf>
    <xf numFmtId="42" fontId="0" fillId="4" borderId="1" xfId="0" applyNumberFormat="1" applyFont="1" applyFill="1" applyBorder="1" applyAlignment="1">
      <alignment horizontal="center" vertical="center" wrapText="1"/>
    </xf>
    <xf numFmtId="164" fontId="1" fillId="4" borderId="1" xfId="5" applyNumberFormat="1" applyAlignment="1"/>
    <xf numFmtId="165" fontId="1" fillId="4" borderId="1" xfId="5" applyNumberFormat="1" applyAlignment="1"/>
    <xf numFmtId="0" fontId="0" fillId="4" borderId="1" xfId="0" applyFont="1" applyFill="1" applyBorder="1" applyAlignment="1">
      <alignment horizontal="centerContinuous" vertical="center" wrapText="1"/>
    </xf>
    <xf numFmtId="1" fontId="0" fillId="4" borderId="1" xfId="0" applyNumberFormat="1" applyFont="1" applyFill="1" applyBorder="1" applyAlignment="1">
      <alignment horizontal="center" vertical="center" wrapText="1"/>
    </xf>
    <xf numFmtId="164" fontId="0" fillId="4" borderId="1" xfId="1" applyNumberFormat="1" applyFont="1" applyFill="1" applyBorder="1" applyAlignment="1">
      <alignment horizontal="center" vertical="center" wrapText="1"/>
    </xf>
    <xf numFmtId="165" fontId="0" fillId="4" borderId="1" xfId="1" applyNumberFormat="1" applyFont="1" applyFill="1" applyBorder="1" applyAlignment="1">
      <alignment horizontal="center" vertical="center" wrapText="1"/>
    </xf>
    <xf numFmtId="42" fontId="9" fillId="4" borderId="1" xfId="2" applyNumberFormat="1" applyFont="1" applyFill="1" applyBorder="1" applyAlignment="1">
      <alignment horizontal="center" vertical="center" wrapText="1"/>
    </xf>
    <xf numFmtId="0" fontId="0" fillId="5" borderId="0" xfId="0" applyFill="1" applyAlignment="1">
      <alignment horizontal="right"/>
    </xf>
    <xf numFmtId="0" fontId="0" fillId="0" borderId="5" xfId="0" applyBorder="1"/>
    <xf numFmtId="164" fontId="1" fillId="3" borderId="1" xfId="1" applyNumberFormat="1" applyFill="1" applyBorder="1" applyAlignment="1"/>
    <xf numFmtId="1" fontId="1" fillId="3" borderId="1" xfId="4" applyNumberFormat="1" applyAlignment="1"/>
    <xf numFmtId="0" fontId="0" fillId="5" borderId="0" xfId="0" applyFill="1" applyAlignment="1">
      <alignment wrapText="1"/>
    </xf>
    <xf numFmtId="0" fontId="0" fillId="0" borderId="0" xfId="0" applyFill="1" applyBorder="1"/>
    <xf numFmtId="0" fontId="11" fillId="0" borderId="0" xfId="6" applyFont="1" applyFill="1" applyBorder="1" applyAlignment="1">
      <alignment horizontal="center" vertical="center"/>
    </xf>
    <xf numFmtId="0" fontId="0" fillId="5" borderId="0" xfId="0" applyFill="1" applyBorder="1"/>
    <xf numFmtId="0" fontId="12" fillId="5" borderId="0" xfId="0" applyFont="1" applyFill="1" applyAlignment="1">
      <alignment horizontal="center" vertical="center"/>
    </xf>
    <xf numFmtId="164" fontId="0" fillId="5" borderId="0" xfId="1" applyNumberFormat="1" applyFont="1" applyFill="1" applyBorder="1"/>
    <xf numFmtId="0" fontId="3" fillId="5" borderId="0" xfId="0" applyFont="1" applyFill="1" applyBorder="1" applyAlignment="1">
      <alignment horizontal="center" vertical="center"/>
    </xf>
    <xf numFmtId="0" fontId="10" fillId="5" borderId="0" xfId="6" applyFill="1" applyBorder="1" applyAlignment="1">
      <alignment vertical="center" wrapText="1"/>
    </xf>
    <xf numFmtId="0" fontId="0" fillId="5" borderId="6" xfId="0" applyFill="1" applyBorder="1"/>
    <xf numFmtId="0" fontId="13" fillId="5" borderId="0" xfId="6" applyFont="1" applyFill="1" applyBorder="1" applyAlignment="1">
      <alignment vertical="center" wrapText="1"/>
    </xf>
    <xf numFmtId="0" fontId="14" fillId="0" borderId="0" xfId="0" applyFont="1" applyFill="1" applyBorder="1"/>
    <xf numFmtId="0" fontId="14" fillId="0" borderId="0" xfId="0" applyFont="1" applyFill="1" applyBorder="1" applyAlignment="1">
      <alignment wrapText="1"/>
    </xf>
    <xf numFmtId="0" fontId="0" fillId="0" borderId="0" xfId="0" applyBorder="1"/>
    <xf numFmtId="0" fontId="3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4" borderId="3" xfId="0" applyFont="1" applyFill="1" applyBorder="1" applyAlignment="1">
      <alignment horizontal="center" vertical="center" wrapText="1"/>
    </xf>
    <xf numFmtId="44" fontId="9" fillId="4" borderId="1" xfId="2" applyFont="1" applyFill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0" fontId="0" fillId="5" borderId="0" xfId="0" applyFill="1" applyAlignment="1">
      <alignment horizontal="center" vertical="center"/>
    </xf>
    <xf numFmtId="0" fontId="0" fillId="0" borderId="0" xfId="0" applyBorder="1" applyAlignment="1">
      <alignment horizontal="centerContinuous"/>
    </xf>
    <xf numFmtId="0" fontId="0" fillId="0" borderId="0" xfId="0" applyBorder="1" applyAlignment="1">
      <alignment horizontal="right"/>
    </xf>
    <xf numFmtId="0" fontId="0" fillId="0" borderId="0" xfId="0" applyFont="1" applyFill="1" applyBorder="1" applyAlignment="1">
      <alignment horizontal="centerContinuous"/>
    </xf>
    <xf numFmtId="0" fontId="16" fillId="5" borderId="0" xfId="0" applyFont="1" applyFill="1"/>
    <xf numFmtId="0" fontId="4" fillId="0" borderId="0" xfId="0" applyFont="1" applyFill="1" applyBorder="1" applyAlignment="1">
      <alignment horizontal="center"/>
    </xf>
    <xf numFmtId="0" fontId="17" fillId="0" borderId="0" xfId="0" applyFont="1" applyFill="1" applyBorder="1"/>
    <xf numFmtId="0" fontId="0" fillId="0" borderId="0" xfId="0" applyAlignment="1">
      <alignment horizontal="right" vertical="center"/>
    </xf>
    <xf numFmtId="14" fontId="0" fillId="3" borderId="1" xfId="0" applyNumberFormat="1" applyFill="1" applyBorder="1" applyAlignment="1">
      <alignment vertical="center"/>
    </xf>
    <xf numFmtId="0" fontId="0" fillId="0" borderId="0" xfId="0" applyAlignment="1">
      <alignment vertical="center"/>
    </xf>
    <xf numFmtId="0" fontId="9" fillId="3" borderId="1" xfId="0" applyFont="1" applyFill="1" applyBorder="1" applyAlignment="1">
      <alignment vertical="center"/>
    </xf>
    <xf numFmtId="0" fontId="1" fillId="4" borderId="1" xfId="5" applyAlignment="1">
      <alignment vertical="center"/>
    </xf>
    <xf numFmtId="0" fontId="0" fillId="0" borderId="7" xfId="0" applyFont="1" applyBorder="1" applyAlignment="1">
      <alignment horizontal="left" vertical="center" wrapText="1"/>
    </xf>
    <xf numFmtId="164" fontId="1" fillId="4" borderId="1" xfId="1" applyNumberFormat="1" applyFill="1" applyBorder="1" applyAlignment="1">
      <alignment vertical="top" wrapText="1"/>
    </xf>
    <xf numFmtId="164" fontId="1" fillId="4" borderId="1" xfId="5" applyNumberFormat="1" applyAlignment="1">
      <alignment vertical="top" wrapText="1"/>
    </xf>
    <xf numFmtId="0" fontId="0" fillId="0" borderId="1" xfId="0" applyFont="1" applyBorder="1" applyAlignment="1">
      <alignment horizontal="left" vertical="center" wrapText="1"/>
    </xf>
    <xf numFmtId="166" fontId="1" fillId="4" borderId="1" xfId="2" applyNumberFormat="1" applyFill="1" applyBorder="1" applyAlignment="1">
      <alignment vertical="center" wrapText="1"/>
    </xf>
    <xf numFmtId="166" fontId="1" fillId="4" borderId="1" xfId="2" applyNumberFormat="1" applyFill="1" applyBorder="1" applyAlignment="1">
      <alignment vertical="top" wrapText="1"/>
    </xf>
    <xf numFmtId="44" fontId="1" fillId="4" borderId="1" xfId="2" applyFill="1" applyBorder="1" applyAlignment="1">
      <alignment vertical="center" wrapText="1"/>
    </xf>
    <xf numFmtId="44" fontId="9" fillId="5" borderId="0" xfId="2" applyFont="1" applyFill="1" applyBorder="1" applyAlignment="1">
      <alignment horizontal="center" vertical="top" wrapText="1"/>
    </xf>
    <xf numFmtId="0" fontId="0" fillId="0" borderId="7" xfId="0" applyFont="1" applyFill="1" applyBorder="1" applyAlignment="1">
      <alignment horizontal="center" vertical="top" wrapText="1"/>
    </xf>
    <xf numFmtId="0" fontId="0" fillId="0" borderId="1" xfId="0" applyFont="1" applyFill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0" fontId="1" fillId="3" borderId="1" xfId="4" applyAlignment="1">
      <alignment horizontal="center"/>
    </xf>
    <xf numFmtId="164" fontId="1" fillId="4" borderId="1" xfId="1" applyNumberFormat="1" applyFill="1" applyBorder="1" applyAlignment="1"/>
    <xf numFmtId="166" fontId="1" fillId="4" borderId="1" xfId="5" applyNumberFormat="1" applyAlignment="1">
      <alignment vertical="top" wrapText="1"/>
    </xf>
    <xf numFmtId="43" fontId="1" fillId="4" borderId="1" xfId="1" applyFill="1" applyBorder="1" applyAlignment="1"/>
    <xf numFmtId="0" fontId="10" fillId="0" borderId="0" xfId="6" applyFill="1" applyBorder="1" applyAlignment="1">
      <alignment vertical="center" wrapText="1"/>
    </xf>
    <xf numFmtId="0" fontId="6" fillId="2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12" fillId="5" borderId="0" xfId="0" applyFont="1" applyFill="1" applyAlignment="1">
      <alignment vertical="center"/>
    </xf>
    <xf numFmtId="0" fontId="12" fillId="5" borderId="0" xfId="0" applyFont="1" applyFill="1" applyBorder="1" applyAlignment="1">
      <alignment vertical="center"/>
    </xf>
    <xf numFmtId="0" fontId="7" fillId="5" borderId="0" xfId="0" applyFont="1" applyFill="1" applyBorder="1" applyAlignment="1">
      <alignment horizontal="center" vertical="center"/>
    </xf>
    <xf numFmtId="0" fontId="0" fillId="5" borderId="0" xfId="0" applyFill="1" applyBorder="1" applyAlignment="1">
      <alignment horizontal="right"/>
    </xf>
    <xf numFmtId="0" fontId="1" fillId="3" borderId="1" xfId="4" applyAlignment="1">
      <alignment horizontal="centerContinuous" vertical="top" wrapText="1"/>
    </xf>
    <xf numFmtId="0" fontId="0" fillId="5" borderId="0" xfId="0" applyFill="1" applyBorder="1" applyAlignment="1">
      <alignment horizontal="right" vertical="center"/>
    </xf>
    <xf numFmtId="167" fontId="1" fillId="3" borderId="1" xfId="4" applyNumberFormat="1" applyAlignment="1">
      <alignment vertical="center"/>
    </xf>
    <xf numFmtId="0" fontId="0" fillId="5" borderId="0" xfId="0" applyFont="1" applyFill="1" applyBorder="1" applyAlignment="1">
      <alignment horizontal="right" vertical="center"/>
    </xf>
    <xf numFmtId="0" fontId="1" fillId="3" borderId="1" xfId="4" applyAlignment="1">
      <alignment horizontal="left" vertical="center"/>
    </xf>
    <xf numFmtId="0" fontId="1" fillId="3" borderId="1" xfId="4" applyAlignment="1">
      <alignment horizontal="left"/>
    </xf>
    <xf numFmtId="1" fontId="1" fillId="3" borderId="1" xfId="4" applyNumberFormat="1" applyAlignment="1">
      <alignment vertical="center"/>
    </xf>
    <xf numFmtId="0" fontId="0" fillId="5" borderId="0" xfId="0" applyFont="1" applyFill="1" applyBorder="1" applyAlignment="1">
      <alignment horizontal="right"/>
    </xf>
    <xf numFmtId="164" fontId="14" fillId="3" borderId="1" xfId="4" applyNumberFormat="1" applyFont="1" applyAlignment="1"/>
    <xf numFmtId="0" fontId="14" fillId="5" borderId="0" xfId="0" applyFont="1" applyFill="1" applyBorder="1" applyAlignment="1">
      <alignment horizontal="right"/>
    </xf>
    <xf numFmtId="0" fontId="2" fillId="5" borderId="0" xfId="0" applyFont="1" applyFill="1" applyBorder="1"/>
    <xf numFmtId="0" fontId="2" fillId="5" borderId="0" xfId="0" applyFont="1" applyFill="1" applyBorder="1" applyAlignment="1">
      <alignment horizontal="right"/>
    </xf>
    <xf numFmtId="0" fontId="2" fillId="3" borderId="1" xfId="4" applyFont="1" applyAlignment="1"/>
    <xf numFmtId="0" fontId="2" fillId="5" borderId="0" xfId="0" applyFont="1" applyFill="1"/>
    <xf numFmtId="0" fontId="2" fillId="0" borderId="0" xfId="0" applyFont="1"/>
    <xf numFmtId="9" fontId="1" fillId="3" borderId="1" xfId="4" applyNumberFormat="1" applyAlignment="1"/>
    <xf numFmtId="0" fontId="0" fillId="5" borderId="0" xfId="0" applyFill="1" applyBorder="1" applyAlignment="1">
      <alignment horizontal="center" vertical="center"/>
    </xf>
    <xf numFmtId="164" fontId="18" fillId="5" borderId="0" xfId="1" applyNumberFormat="1" applyFont="1" applyFill="1" applyBorder="1" applyAlignment="1">
      <alignment horizontal="left" vertical="center"/>
    </xf>
    <xf numFmtId="164" fontId="1" fillId="3" borderId="1" xfId="4" applyNumberFormat="1" applyAlignment="1"/>
    <xf numFmtId="0" fontId="19" fillId="5" borderId="1" xfId="0" applyFont="1" applyFill="1" applyBorder="1" applyAlignment="1">
      <alignment horizontal="left" vertical="center"/>
    </xf>
    <xf numFmtId="0" fontId="3" fillId="5" borderId="7" xfId="0" applyFont="1" applyFill="1" applyBorder="1" applyAlignment="1">
      <alignment horizontal="center" vertical="center"/>
    </xf>
    <xf numFmtId="9" fontId="1" fillId="3" borderId="1" xfId="4" applyNumberFormat="1" applyAlignment="1">
      <alignment horizontal="center" vertical="center"/>
    </xf>
    <xf numFmtId="0" fontId="14" fillId="5" borderId="0" xfId="0" applyFont="1" applyFill="1" applyBorder="1" applyAlignment="1">
      <alignment horizontal="left" vertical="center"/>
    </xf>
    <xf numFmtId="9" fontId="18" fillId="5" borderId="0" xfId="3" applyNumberFormat="1" applyFont="1" applyFill="1" applyBorder="1" applyAlignment="1">
      <alignment horizontal="center" vertical="center"/>
    </xf>
    <xf numFmtId="0" fontId="3" fillId="5" borderId="0" xfId="0" applyFont="1" applyFill="1" applyBorder="1" applyAlignment="1">
      <alignment horizontal="left" vertical="center"/>
    </xf>
    <xf numFmtId="0" fontId="0" fillId="5" borderId="0" xfId="0" applyFill="1" applyBorder="1" applyAlignment="1">
      <alignment horizontal="left"/>
    </xf>
    <xf numFmtId="0" fontId="0" fillId="5" borderId="0" xfId="0" applyFill="1" applyBorder="1" applyAlignment="1">
      <alignment vertical="center"/>
    </xf>
    <xf numFmtId="0" fontId="0" fillId="5" borderId="0" xfId="0" applyFill="1" applyBorder="1" applyAlignment="1">
      <alignment vertical="top"/>
    </xf>
    <xf numFmtId="164" fontId="1" fillId="3" borderId="1" xfId="4" applyNumberFormat="1" applyAlignment="1">
      <alignment vertical="distributed"/>
    </xf>
    <xf numFmtId="0" fontId="0" fillId="5" borderId="0" xfId="0" applyFill="1" applyBorder="1" applyAlignment="1">
      <alignment vertical="distributed"/>
    </xf>
    <xf numFmtId="0" fontId="0" fillId="5" borderId="0" xfId="0" applyFill="1" applyBorder="1" applyAlignment="1">
      <alignment horizontal="left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1" fillId="3" borderId="1" xfId="4" applyAlignment="1">
      <alignment vertical="center"/>
    </xf>
    <xf numFmtId="0" fontId="1" fillId="3" borderId="2" xfId="4" applyBorder="1" applyAlignment="1">
      <alignment vertical="center"/>
    </xf>
    <xf numFmtId="0" fontId="1" fillId="3" borderId="4" xfId="4" applyBorder="1" applyAlignment="1">
      <alignment vertical="center"/>
    </xf>
    <xf numFmtId="0" fontId="1" fillId="3" borderId="3" xfId="4" applyBorder="1" applyAlignment="1">
      <alignment vertical="center"/>
    </xf>
    <xf numFmtId="0" fontId="1" fillId="3" borderId="1" xfId="4" applyBorder="1" applyAlignment="1">
      <alignment vertical="center"/>
    </xf>
    <xf numFmtId="0" fontId="0" fillId="3" borderId="2" xfId="4" applyFont="1" applyBorder="1" applyAlignment="1">
      <alignment vertical="center"/>
    </xf>
    <xf numFmtId="0" fontId="7" fillId="5" borderId="0" xfId="0" applyFont="1" applyFill="1" applyBorder="1" applyAlignment="1">
      <alignment vertical="center"/>
    </xf>
    <xf numFmtId="0" fontId="22" fillId="5" borderId="7" xfId="0" applyFont="1" applyFill="1" applyBorder="1" applyAlignment="1">
      <alignment horizontal="center" vertical="center"/>
    </xf>
    <xf numFmtId="0" fontId="0" fillId="5" borderId="7" xfId="0" applyFill="1" applyBorder="1" applyAlignment="1">
      <alignment vertical="center" wrapText="1"/>
    </xf>
    <xf numFmtId="164" fontId="1" fillId="3" borderId="1" xfId="4" applyNumberFormat="1" applyAlignment="1">
      <alignment horizontal="center" vertical="center" wrapText="1"/>
    </xf>
    <xf numFmtId="9" fontId="1" fillId="3" borderId="1" xfId="4" applyNumberFormat="1" applyAlignment="1">
      <alignment horizontal="center" vertical="center" wrapText="1"/>
    </xf>
    <xf numFmtId="0" fontId="1" fillId="3" borderId="1" xfId="4" applyAlignment="1">
      <alignment horizontal="center" vertical="center" wrapText="1"/>
    </xf>
    <xf numFmtId="0" fontId="0" fillId="5" borderId="1" xfId="0" applyFill="1" applyBorder="1" applyAlignment="1">
      <alignment horizontal="left" vertical="center" wrapText="1"/>
    </xf>
    <xf numFmtId="0" fontId="0" fillId="5" borderId="0" xfId="0" applyFill="1" applyAlignment="1"/>
    <xf numFmtId="0" fontId="11" fillId="0" borderId="0" xfId="6" applyFont="1" applyFill="1" applyBorder="1" applyAlignment="1">
      <alignment horizontal="center" vertical="center" wrapText="1"/>
    </xf>
    <xf numFmtId="0" fontId="24" fillId="0" borderId="7" xfId="4" applyFont="1" applyFill="1" applyBorder="1" applyAlignment="1">
      <alignment horizontal="center" vertical="center" wrapText="1"/>
    </xf>
    <xf numFmtId="0" fontId="3" fillId="0" borderId="0" xfId="0" applyFont="1" applyAlignment="1">
      <alignment horizontal="right"/>
    </xf>
    <xf numFmtId="0" fontId="0" fillId="0" borderId="5" xfId="0" applyBorder="1" applyAlignment="1">
      <alignment horizontal="center"/>
    </xf>
    <xf numFmtId="0" fontId="19" fillId="5" borderId="1" xfId="0" applyFont="1" applyFill="1" applyBorder="1" applyAlignment="1">
      <alignment horizontal="center" vertical="center" wrapText="1"/>
    </xf>
    <xf numFmtId="0" fontId="1" fillId="3" borderId="1" xfId="4" applyAlignment="1">
      <alignment vertical="center" wrapText="1"/>
    </xf>
    <xf numFmtId="0" fontId="24" fillId="3" borderId="1" xfId="4" applyFont="1" applyAlignment="1">
      <alignment horizontal="center" vertical="center" wrapText="1"/>
    </xf>
    <xf numFmtId="0" fontId="24" fillId="0" borderId="0" xfId="4" applyFont="1" applyFill="1" applyBorder="1" applyAlignment="1">
      <alignment horizontal="center" vertical="center" wrapText="1"/>
    </xf>
    <xf numFmtId="0" fontId="0" fillId="5" borderId="0" xfId="0" applyFill="1" applyBorder="1" applyAlignment="1">
      <alignment wrapText="1"/>
    </xf>
    <xf numFmtId="0" fontId="25" fillId="5" borderId="0" xfId="6" applyFont="1" applyFill="1" applyBorder="1" applyAlignment="1">
      <alignment horizontal="center" vertical="center"/>
    </xf>
    <xf numFmtId="0" fontId="26" fillId="5" borderId="0" xfId="6" applyFont="1" applyFill="1" applyBorder="1" applyAlignment="1">
      <alignment horizontal="center" vertical="center"/>
    </xf>
    <xf numFmtId="0" fontId="7" fillId="0" borderId="0" xfId="0" applyFont="1" applyFill="1" applyBorder="1" applyAlignment="1">
      <alignment vertical="center"/>
    </xf>
    <xf numFmtId="0" fontId="0" fillId="5" borderId="0" xfId="0" applyFill="1" applyBorder="1" applyAlignment="1">
      <alignment horizontal="right" vertical="center" wrapText="1"/>
    </xf>
    <xf numFmtId="0" fontId="1" fillId="3" borderId="1" xfId="4" applyBorder="1" applyAlignment="1"/>
    <xf numFmtId="0" fontId="14" fillId="5" borderId="0" xfId="0" applyFont="1" applyFill="1" applyBorder="1" applyAlignment="1">
      <alignment horizontal="right" vertical="center"/>
    </xf>
    <xf numFmtId="0" fontId="14" fillId="0" borderId="0" xfId="0" applyFont="1" applyAlignment="1">
      <alignment horizontal="right"/>
    </xf>
    <xf numFmtId="0" fontId="1" fillId="3" borderId="0" xfId="4" applyBorder="1" applyAlignment="1"/>
    <xf numFmtId="0" fontId="2" fillId="3" borderId="1" xfId="4" applyFont="1" applyFill="1" applyBorder="1" applyAlignment="1">
      <alignment wrapText="1"/>
    </xf>
    <xf numFmtId="0" fontId="2" fillId="5" borderId="0" xfId="0" applyFont="1" applyFill="1" applyBorder="1" applyAlignment="1">
      <alignment horizontal="right" vertical="center"/>
    </xf>
    <xf numFmtId="0" fontId="1" fillId="5" borderId="0" xfId="4" applyFill="1" applyBorder="1" applyAlignment="1">
      <alignment vertical="center"/>
    </xf>
    <xf numFmtId="0" fontId="0" fillId="3" borderId="1" xfId="0" applyFill="1" applyBorder="1"/>
    <xf numFmtId="0" fontId="0" fillId="0" borderId="0" xfId="0" applyFill="1" applyBorder="1" applyAlignment="1">
      <alignment horizontal="right" vertical="center"/>
    </xf>
    <xf numFmtId="0" fontId="1" fillId="0" borderId="0" xfId="4" applyFill="1" applyBorder="1" applyAlignment="1"/>
    <xf numFmtId="0" fontId="0" fillId="0" borderId="0" xfId="0" applyFill="1" applyBorder="1" applyAlignment="1">
      <alignment vertical="center"/>
    </xf>
    <xf numFmtId="0" fontId="0" fillId="5" borderId="0" xfId="0" applyFill="1" applyBorder="1" applyAlignment="1"/>
    <xf numFmtId="0" fontId="0" fillId="5" borderId="1" xfId="0" applyFill="1" applyBorder="1" applyAlignment="1">
      <alignment vertical="center"/>
    </xf>
    <xf numFmtId="0" fontId="0" fillId="5" borderId="0" xfId="0" applyFill="1" applyBorder="1" applyAlignment="1">
      <alignment horizontal="centerContinuous" vertical="center"/>
    </xf>
    <xf numFmtId="0" fontId="0" fillId="5" borderId="0" xfId="0" applyFill="1" applyBorder="1" applyAlignment="1">
      <alignment horizontal="centerContinuous"/>
    </xf>
    <xf numFmtId="0" fontId="3" fillId="5" borderId="2" xfId="0" applyFont="1" applyFill="1" applyBorder="1" applyAlignment="1">
      <alignment horizontal="centerContinuous"/>
    </xf>
    <xf numFmtId="0" fontId="3" fillId="5" borderId="4" xfId="0" applyFont="1" applyFill="1" applyBorder="1" applyAlignment="1">
      <alignment horizontal="centerContinuous"/>
    </xf>
    <xf numFmtId="0" fontId="3" fillId="5" borderId="3" xfId="0" applyFont="1" applyFill="1" applyBorder="1" applyAlignment="1">
      <alignment horizontal="centerContinuous"/>
    </xf>
    <xf numFmtId="0" fontId="1" fillId="3" borderId="2" xfId="4" applyBorder="1" applyAlignment="1"/>
    <xf numFmtId="0" fontId="1" fillId="3" borderId="4" xfId="4" applyBorder="1" applyAlignment="1"/>
    <xf numFmtId="0" fontId="1" fillId="3" borderId="3" xfId="4" applyBorder="1" applyAlignment="1"/>
    <xf numFmtId="0" fontId="3" fillId="5" borderId="1" xfId="0" applyFont="1" applyFill="1" applyBorder="1" applyAlignment="1"/>
    <xf numFmtId="0" fontId="28" fillId="7" borderId="2" xfId="0" applyFont="1" applyFill="1" applyBorder="1" applyAlignment="1">
      <alignment horizontal="centerContinuous"/>
    </xf>
    <xf numFmtId="0" fontId="29" fillId="7" borderId="1" xfId="0" applyFont="1" applyFill="1" applyBorder="1" applyAlignment="1">
      <alignment horizontal="centerContinuous"/>
    </xf>
    <xf numFmtId="0" fontId="1" fillId="3" borderId="2" xfId="4" applyBorder="1" applyAlignment="1">
      <alignment horizontal="center"/>
    </xf>
    <xf numFmtId="0" fontId="1" fillId="3" borderId="3" xfId="4" applyBorder="1" applyAlignment="1">
      <alignment horizontal="center"/>
    </xf>
    <xf numFmtId="0" fontId="0" fillId="7" borderId="0" xfId="0" applyFill="1" applyBorder="1"/>
    <xf numFmtId="0" fontId="12" fillId="0" borderId="0" xfId="0" applyFont="1" applyFill="1" applyBorder="1" applyAlignment="1">
      <alignment horizontal="center" vertical="center"/>
    </xf>
    <xf numFmtId="0" fontId="0" fillId="5" borderId="0" xfId="0" applyFont="1" applyFill="1" applyBorder="1" applyAlignment="1">
      <alignment horizontal="left"/>
    </xf>
    <xf numFmtId="0" fontId="0" fillId="5" borderId="0" xfId="0" applyFont="1" applyFill="1" applyBorder="1" applyAlignment="1">
      <alignment horizontal="centerContinuous"/>
    </xf>
    <xf numFmtId="0" fontId="1" fillId="3" borderId="8" xfId="4" applyBorder="1" applyAlignment="1">
      <alignment vertical="center" wrapText="1"/>
    </xf>
    <xf numFmtId="0" fontId="1" fillId="3" borderId="9" xfId="4" applyBorder="1" applyAlignment="1">
      <alignment vertical="center" wrapText="1"/>
    </xf>
    <xf numFmtId="0" fontId="1" fillId="3" borderId="10" xfId="4" applyBorder="1" applyAlignment="1">
      <alignment vertical="center" wrapText="1"/>
    </xf>
    <xf numFmtId="0" fontId="1" fillId="3" borderId="12" xfId="4" applyBorder="1" applyAlignment="1">
      <alignment vertical="center" wrapText="1"/>
    </xf>
    <xf numFmtId="0" fontId="1" fillId="3" borderId="0" xfId="4" applyBorder="1" applyAlignment="1">
      <alignment vertical="center" wrapText="1"/>
    </xf>
    <xf numFmtId="0" fontId="1" fillId="3" borderId="13" xfId="4" applyBorder="1" applyAlignment="1">
      <alignment vertical="center" wrapText="1"/>
    </xf>
    <xf numFmtId="0" fontId="3" fillId="5" borderId="0" xfId="0" applyFont="1" applyFill="1" applyBorder="1" applyAlignment="1">
      <alignment vertical="center" wrapText="1"/>
    </xf>
    <xf numFmtId="0" fontId="1" fillId="3" borderId="8" xfId="4" applyBorder="1" applyAlignment="1">
      <alignment vertical="center"/>
    </xf>
    <xf numFmtId="0" fontId="1" fillId="3" borderId="9" xfId="4" applyBorder="1" applyAlignment="1">
      <alignment vertical="center"/>
    </xf>
    <xf numFmtId="0" fontId="1" fillId="3" borderId="10" xfId="4" applyBorder="1" applyAlignment="1">
      <alignment vertical="center"/>
    </xf>
    <xf numFmtId="0" fontId="1" fillId="3" borderId="12" xfId="4" applyBorder="1" applyAlignment="1">
      <alignment vertical="center"/>
    </xf>
    <xf numFmtId="0" fontId="1" fillId="3" borderId="0" xfId="4" applyBorder="1" applyAlignment="1">
      <alignment vertical="center"/>
    </xf>
    <xf numFmtId="0" fontId="1" fillId="3" borderId="13" xfId="4" applyBorder="1" applyAlignment="1">
      <alignment vertical="center"/>
    </xf>
    <xf numFmtId="0" fontId="3" fillId="5" borderId="7" xfId="0" applyFont="1" applyFill="1" applyBorder="1" applyAlignment="1">
      <alignment horizontal="center" vertical="center" wrapText="1"/>
    </xf>
    <xf numFmtId="0" fontId="3" fillId="5" borderId="11" xfId="0" applyFont="1" applyFill="1" applyBorder="1" applyAlignment="1">
      <alignment horizontal="center" vertical="center" wrapText="1"/>
    </xf>
    <xf numFmtId="0" fontId="3" fillId="5" borderId="5" xfId="0" applyFont="1" applyFill="1" applyBorder="1" applyAlignment="1">
      <alignment horizontal="center" vertical="center" wrapText="1"/>
    </xf>
    <xf numFmtId="0" fontId="1" fillId="3" borderId="14" xfId="4" applyBorder="1" applyAlignment="1">
      <alignment vertical="center"/>
    </xf>
    <xf numFmtId="0" fontId="1" fillId="3" borderId="15" xfId="4" applyBorder="1" applyAlignment="1">
      <alignment vertical="center"/>
    </xf>
    <xf numFmtId="0" fontId="1" fillId="3" borderId="16" xfId="4" applyBorder="1" applyAlignment="1">
      <alignment vertical="center"/>
    </xf>
    <xf numFmtId="0" fontId="1" fillId="3" borderId="8" xfId="4" applyBorder="1" applyAlignment="1"/>
    <xf numFmtId="0" fontId="1" fillId="3" borderId="9" xfId="4" applyBorder="1" applyAlignment="1"/>
    <xf numFmtId="0" fontId="1" fillId="3" borderId="10" xfId="4" applyBorder="1" applyAlignment="1"/>
    <xf numFmtId="0" fontId="1" fillId="3" borderId="12" xfId="4" applyBorder="1" applyAlignment="1"/>
    <xf numFmtId="0" fontId="1" fillId="3" borderId="13" xfId="4" applyBorder="1" applyAlignment="1"/>
    <xf numFmtId="0" fontId="1" fillId="3" borderId="16" xfId="4" applyBorder="1" applyAlignment="1">
      <alignment vertical="center" wrapText="1"/>
    </xf>
    <xf numFmtId="0" fontId="1" fillId="3" borderId="14" xfId="4" applyBorder="1" applyAlignment="1">
      <alignment vertical="center" wrapText="1"/>
    </xf>
    <xf numFmtId="0" fontId="1" fillId="3" borderId="16" xfId="4" applyBorder="1" applyAlignment="1"/>
    <xf numFmtId="0" fontId="1" fillId="3" borderId="14" xfId="4" applyBorder="1" applyAlignment="1"/>
    <xf numFmtId="0" fontId="1" fillId="3" borderId="15" xfId="4" applyBorder="1" applyAlignment="1"/>
    <xf numFmtId="0" fontId="30" fillId="5" borderId="0" xfId="0" applyFont="1" applyFill="1" applyAlignment="1">
      <alignment horizontal="left"/>
    </xf>
    <xf numFmtId="0" fontId="30" fillId="5" borderId="0" xfId="0" applyFont="1" applyFill="1" applyAlignment="1">
      <alignment horizontal="centerContinuous"/>
    </xf>
    <xf numFmtId="0" fontId="31" fillId="5" borderId="0" xfId="0" applyFont="1" applyFill="1" applyAlignment="1">
      <alignment horizontal="left"/>
    </xf>
    <xf numFmtId="0" fontId="32" fillId="5" borderId="0" xfId="0" applyFont="1" applyFill="1" applyAlignment="1">
      <alignment horizontal="left"/>
    </xf>
    <xf numFmtId="0" fontId="0" fillId="5" borderId="0" xfId="0" applyFill="1" applyBorder="1" applyAlignment="1">
      <alignment vertical="center" wrapText="1"/>
    </xf>
    <xf numFmtId="0" fontId="33" fillId="0" borderId="7" xfId="0" applyFont="1" applyBorder="1" applyAlignment="1">
      <alignment horizontal="center" vertical="center" wrapText="1"/>
    </xf>
    <xf numFmtId="0" fontId="34" fillId="0" borderId="1" xfId="0" applyFont="1" applyBorder="1" applyAlignment="1">
      <alignment horizontal="center" vertical="center" wrapText="1"/>
    </xf>
    <xf numFmtId="0" fontId="31" fillId="0" borderId="0" xfId="0" applyFont="1" applyAlignment="1"/>
    <xf numFmtId="0" fontId="0" fillId="0" borderId="0" xfId="0" applyFill="1" applyBorder="1" applyAlignment="1">
      <alignment wrapText="1"/>
    </xf>
    <xf numFmtId="0" fontId="14" fillId="0" borderId="8" xfId="0" applyFont="1" applyBorder="1"/>
    <xf numFmtId="0" fontId="14" fillId="0" borderId="9" xfId="0" applyFont="1" applyBorder="1"/>
    <xf numFmtId="0" fontId="14" fillId="0" borderId="10" xfId="0" applyFont="1" applyBorder="1" applyAlignment="1">
      <alignment wrapText="1"/>
    </xf>
    <xf numFmtId="0" fontId="14" fillId="0" borderId="12" xfId="0" applyFont="1" applyBorder="1"/>
    <xf numFmtId="0" fontId="14" fillId="0" borderId="0" xfId="0" applyFont="1" applyBorder="1"/>
    <xf numFmtId="0" fontId="14" fillId="0" borderId="13" xfId="0" applyFont="1" applyBorder="1" applyAlignment="1">
      <alignment wrapText="1"/>
    </xf>
    <xf numFmtId="0" fontId="14" fillId="0" borderId="16" xfId="0" applyFont="1" applyBorder="1"/>
    <xf numFmtId="0" fontId="14" fillId="0" borderId="14" xfId="0" applyFont="1" applyBorder="1"/>
    <xf numFmtId="0" fontId="14" fillId="0" borderId="15" xfId="0" applyFont="1" applyBorder="1" applyAlignment="1">
      <alignment wrapText="1"/>
    </xf>
    <xf numFmtId="0" fontId="7" fillId="0" borderId="0" xfId="0" applyFont="1" applyFill="1" applyAlignment="1">
      <alignment vertical="center"/>
    </xf>
    <xf numFmtId="0" fontId="0" fillId="5" borderId="0" xfId="0" applyFill="1" applyAlignment="1">
      <alignment horizontal="centerContinuous"/>
    </xf>
    <xf numFmtId="0" fontId="30" fillId="5" borderId="0" xfId="0" applyFont="1" applyFill="1" applyAlignment="1"/>
    <xf numFmtId="0" fontId="0" fillId="5" borderId="0" xfId="0" applyFill="1" applyAlignment="1">
      <alignment vertical="center" wrapText="1"/>
    </xf>
    <xf numFmtId="0" fontId="35" fillId="0" borderId="1" xfId="0" applyFont="1" applyBorder="1" applyAlignment="1">
      <alignment horizontal="center" vertical="center" wrapText="1"/>
    </xf>
    <xf numFmtId="0" fontId="33" fillId="0" borderId="1" xfId="0" applyFont="1" applyBorder="1" applyAlignment="1">
      <alignment horizontal="center" vertical="center" wrapText="1"/>
    </xf>
    <xf numFmtId="0" fontId="33" fillId="0" borderId="0" xfId="0" applyFont="1" applyBorder="1" applyAlignment="1">
      <alignment vertical="center" wrapText="1"/>
    </xf>
    <xf numFmtId="0" fontId="36" fillId="0" borderId="0" xfId="0" applyFont="1" applyBorder="1" applyAlignment="1">
      <alignment vertical="center" wrapText="1"/>
    </xf>
    <xf numFmtId="0" fontId="35" fillId="0" borderId="0" xfId="0" applyFont="1" applyBorder="1" applyAlignment="1">
      <alignment vertical="center" wrapText="1"/>
    </xf>
    <xf numFmtId="0" fontId="37" fillId="0" borderId="0" xfId="0" applyFont="1"/>
    <xf numFmtId="0" fontId="9" fillId="0" borderId="0" xfId="7" applyFont="1" applyProtection="1">
      <protection locked="0"/>
    </xf>
    <xf numFmtId="0" fontId="9" fillId="9" borderId="0" xfId="7" applyFont="1" applyFill="1" applyProtection="1">
      <protection locked="0"/>
    </xf>
    <xf numFmtId="0" fontId="9" fillId="0" borderId="0" xfId="7" applyFont="1" applyBorder="1" applyProtection="1">
      <protection locked="0"/>
    </xf>
    <xf numFmtId="168" fontId="9" fillId="0" borderId="0" xfId="7" applyNumberFormat="1" applyFont="1" applyBorder="1" applyProtection="1">
      <protection locked="0"/>
    </xf>
    <xf numFmtId="169" fontId="9" fillId="0" borderId="0" xfId="7" applyNumberFormat="1" applyFont="1" applyBorder="1" applyProtection="1">
      <protection locked="0"/>
    </xf>
    <xf numFmtId="42" fontId="9" fillId="0" borderId="0" xfId="7" applyNumberFormat="1" applyFont="1" applyBorder="1" applyProtection="1">
      <protection locked="0"/>
    </xf>
    <xf numFmtId="9" fontId="9" fillId="0" borderId="0" xfId="8" applyFont="1" applyBorder="1" applyProtection="1">
      <protection locked="0"/>
    </xf>
    <xf numFmtId="0" fontId="9" fillId="9" borderId="0" xfId="7" applyFont="1" applyFill="1" applyBorder="1" applyProtection="1">
      <protection locked="0"/>
    </xf>
    <xf numFmtId="168" fontId="9" fillId="0" borderId="0" xfId="7" applyNumberFormat="1" applyFont="1" applyProtection="1">
      <protection locked="0"/>
    </xf>
    <xf numFmtId="169" fontId="9" fillId="0" borderId="0" xfId="7" applyNumberFormat="1" applyFont="1" applyProtection="1">
      <protection locked="0"/>
    </xf>
    <xf numFmtId="42" fontId="9" fillId="0" borderId="0" xfId="7" applyNumberFormat="1" applyFont="1" applyProtection="1">
      <protection locked="0"/>
    </xf>
    <xf numFmtId="9" fontId="9" fillId="0" borderId="0" xfId="8" applyFont="1" applyProtection="1">
      <protection locked="0"/>
    </xf>
    <xf numFmtId="168" fontId="40" fillId="10" borderId="18" xfId="7" applyNumberFormat="1" applyFont="1" applyFill="1" applyBorder="1" applyAlignment="1" applyProtection="1">
      <alignment horizontal="centerContinuous" vertical="center"/>
      <protection locked="0"/>
    </xf>
    <xf numFmtId="169" fontId="40" fillId="10" borderId="19" xfId="7" applyNumberFormat="1" applyFont="1" applyFill="1" applyBorder="1" applyAlignment="1" applyProtection="1">
      <alignment horizontal="centerContinuous" vertical="center"/>
      <protection locked="0"/>
    </xf>
    <xf numFmtId="169" fontId="40" fillId="10" borderId="20" xfId="7" applyNumberFormat="1" applyFont="1" applyFill="1" applyBorder="1" applyAlignment="1" applyProtection="1">
      <alignment horizontal="centerContinuous" vertical="center"/>
      <protection locked="0"/>
    </xf>
    <xf numFmtId="42" fontId="40" fillId="10" borderId="21" xfId="7" applyNumberFormat="1" applyFont="1" applyFill="1" applyBorder="1" applyAlignment="1" applyProtection="1">
      <alignment horizontal="centerContinuous" vertical="center"/>
      <protection locked="0"/>
    </xf>
    <xf numFmtId="42" fontId="40" fillId="10" borderId="19" xfId="7" applyNumberFormat="1" applyFont="1" applyFill="1" applyBorder="1" applyAlignment="1" applyProtection="1">
      <alignment horizontal="centerContinuous" vertical="center"/>
      <protection locked="0"/>
    </xf>
    <xf numFmtId="9" fontId="40" fillId="10" borderId="19" xfId="8" applyFont="1" applyFill="1" applyBorder="1" applyAlignment="1" applyProtection="1">
      <alignment horizontal="centerContinuous" vertical="center"/>
      <protection locked="0"/>
    </xf>
    <xf numFmtId="0" fontId="34" fillId="0" borderId="0" xfId="7" applyFont="1" applyAlignment="1" applyProtection="1">
      <alignment horizontal="center"/>
      <protection locked="0"/>
    </xf>
    <xf numFmtId="0" fontId="34" fillId="9" borderId="0" xfId="7" applyFont="1" applyFill="1" applyAlignment="1" applyProtection="1">
      <alignment horizontal="center"/>
      <protection locked="0"/>
    </xf>
    <xf numFmtId="42" fontId="40" fillId="10" borderId="23" xfId="7" applyNumberFormat="1" applyFont="1" applyFill="1" applyBorder="1" applyAlignment="1" applyProtection="1">
      <alignment horizontal="center" vertical="center" wrapText="1"/>
      <protection locked="0"/>
    </xf>
    <xf numFmtId="168" fontId="40" fillId="10" borderId="24" xfId="7" applyNumberFormat="1" applyFont="1" applyFill="1" applyBorder="1" applyAlignment="1" applyProtection="1">
      <alignment horizontal="center" vertical="center" wrapText="1"/>
      <protection locked="0"/>
    </xf>
    <xf numFmtId="169" fontId="40" fillId="10" borderId="24" xfId="7" applyNumberFormat="1" applyFont="1" applyFill="1" applyBorder="1" applyAlignment="1" applyProtection="1">
      <alignment horizontal="center" vertical="center" wrapText="1"/>
      <protection locked="0"/>
    </xf>
    <xf numFmtId="169" fontId="40" fillId="10" borderId="25" xfId="7" applyNumberFormat="1" applyFont="1" applyFill="1" applyBorder="1" applyAlignment="1" applyProtection="1">
      <alignment horizontal="center" vertical="center" wrapText="1"/>
      <protection locked="0"/>
    </xf>
    <xf numFmtId="42" fontId="40" fillId="10" borderId="26" xfId="7" applyNumberFormat="1" applyFont="1" applyFill="1" applyBorder="1" applyAlignment="1" applyProtection="1">
      <alignment horizontal="center" vertical="center" wrapText="1"/>
      <protection locked="0"/>
    </xf>
    <xf numFmtId="42" fontId="40" fillId="10" borderId="24" xfId="7" applyNumberFormat="1" applyFont="1" applyFill="1" applyBorder="1" applyAlignment="1" applyProtection="1">
      <alignment horizontal="center" vertical="center" wrapText="1"/>
      <protection locked="0"/>
    </xf>
    <xf numFmtId="9" fontId="40" fillId="10" borderId="24" xfId="8" applyFont="1" applyFill="1" applyBorder="1" applyAlignment="1" applyProtection="1">
      <alignment horizontal="center" vertical="center" wrapText="1"/>
      <protection locked="0"/>
    </xf>
    <xf numFmtId="0" fontId="34" fillId="0" borderId="0" xfId="7" applyFont="1" applyAlignment="1" applyProtection="1">
      <alignment horizontal="center" wrapText="1"/>
      <protection locked="0"/>
    </xf>
    <xf numFmtId="0" fontId="34" fillId="9" borderId="0" xfId="7" applyFont="1" applyFill="1" applyAlignment="1" applyProtection="1">
      <alignment horizontal="center" wrapText="1"/>
      <protection locked="0"/>
    </xf>
    <xf numFmtId="0" fontId="41" fillId="0" borderId="27" xfId="7" applyFont="1" applyBorder="1" applyAlignment="1" applyProtection="1">
      <alignment vertical="center" wrapText="1"/>
      <protection locked="0"/>
    </xf>
    <xf numFmtId="166" fontId="41" fillId="0" borderId="28" xfId="9" applyNumberFormat="1" applyFont="1" applyBorder="1" applyAlignment="1" applyProtection="1">
      <alignment horizontal="right" vertical="center"/>
    </xf>
    <xf numFmtId="165" fontId="41" fillId="0" borderId="5" xfId="10" applyNumberFormat="1" applyFont="1" applyFill="1" applyBorder="1" applyAlignment="1" applyProtection="1">
      <alignment horizontal="right" vertical="center"/>
      <protection locked="0"/>
    </xf>
    <xf numFmtId="164" fontId="41" fillId="0" borderId="5" xfId="10" applyNumberFormat="1" applyFont="1" applyFill="1" applyBorder="1" applyAlignment="1" applyProtection="1">
      <alignment horizontal="right" vertical="center"/>
      <protection locked="0"/>
    </xf>
    <xf numFmtId="164" fontId="41" fillId="0" borderId="29" xfId="10" applyNumberFormat="1" applyFont="1" applyBorder="1" applyAlignment="1" applyProtection="1">
      <alignment horizontal="right" vertical="center"/>
      <protection locked="0"/>
    </xf>
    <xf numFmtId="166" fontId="41" fillId="0" borderId="15" xfId="9" applyNumberFormat="1" applyFont="1" applyBorder="1" applyAlignment="1" applyProtection="1">
      <alignment horizontal="right" vertical="center"/>
      <protection locked="0"/>
    </xf>
    <xf numFmtId="166" fontId="41" fillId="0" borderId="5" xfId="9" applyNumberFormat="1" applyFont="1" applyBorder="1" applyAlignment="1" applyProtection="1">
      <alignment horizontal="right" vertical="center"/>
      <protection locked="0"/>
    </xf>
    <xf numFmtId="0" fontId="41" fillId="0" borderId="1" xfId="7" applyFont="1" applyFill="1" applyBorder="1" applyAlignment="1" applyProtection="1">
      <alignment horizontal="center"/>
      <protection locked="0"/>
    </xf>
    <xf numFmtId="166" fontId="9" fillId="0" borderId="5" xfId="9" applyNumberFormat="1" applyFont="1" applyBorder="1" applyAlignment="1" applyProtection="1">
      <alignment horizontal="right" vertical="center"/>
    </xf>
    <xf numFmtId="9" fontId="9" fillId="0" borderId="5" xfId="8" applyFont="1" applyBorder="1" applyAlignment="1" applyProtection="1">
      <alignment horizontal="right" vertical="center"/>
    </xf>
    <xf numFmtId="166" fontId="41" fillId="0" borderId="30" xfId="9" applyNumberFormat="1" applyFont="1" applyBorder="1" applyAlignment="1" applyProtection="1">
      <alignment horizontal="right" vertical="center"/>
    </xf>
    <xf numFmtId="165" fontId="41" fillId="0" borderId="1" xfId="10" applyNumberFormat="1" applyFont="1" applyFill="1" applyBorder="1" applyAlignment="1" applyProtection="1">
      <alignment horizontal="right" vertical="center"/>
      <protection locked="0"/>
    </xf>
    <xf numFmtId="164" fontId="41" fillId="0" borderId="1" xfId="10" applyNumberFormat="1" applyFont="1" applyFill="1" applyBorder="1" applyAlignment="1" applyProtection="1">
      <alignment horizontal="right" vertical="center"/>
      <protection locked="0"/>
    </xf>
    <xf numFmtId="164" fontId="41" fillId="0" borderId="31" xfId="10" applyNumberFormat="1" applyFont="1" applyBorder="1" applyAlignment="1" applyProtection="1">
      <alignment horizontal="right" vertical="center"/>
      <protection locked="0"/>
    </xf>
    <xf numFmtId="166" fontId="41" fillId="0" borderId="3" xfId="9" applyNumberFormat="1" applyFont="1" applyBorder="1" applyAlignment="1" applyProtection="1">
      <alignment horizontal="right" vertical="center"/>
      <protection locked="0"/>
    </xf>
    <xf numFmtId="166" fontId="41" fillId="0" borderId="1" xfId="9" applyNumberFormat="1" applyFont="1" applyBorder="1" applyAlignment="1" applyProtection="1">
      <alignment horizontal="right" vertical="center"/>
      <protection locked="0"/>
    </xf>
    <xf numFmtId="166" fontId="9" fillId="0" borderId="1" xfId="9" applyNumberFormat="1" applyFont="1" applyBorder="1" applyAlignment="1" applyProtection="1">
      <alignment horizontal="right" vertical="center"/>
    </xf>
    <xf numFmtId="9" fontId="9" fillId="0" borderId="1" xfId="8" applyFont="1" applyBorder="1" applyAlignment="1" applyProtection="1">
      <alignment horizontal="right" vertical="center"/>
    </xf>
    <xf numFmtId="166" fontId="41" fillId="0" borderId="23" xfId="9" applyNumberFormat="1" applyFont="1" applyBorder="1" applyAlignment="1" applyProtection="1">
      <alignment horizontal="right" vertical="center"/>
    </xf>
    <xf numFmtId="165" fontId="41" fillId="0" borderId="24" xfId="10" applyNumberFormat="1" applyFont="1" applyFill="1" applyBorder="1" applyAlignment="1" applyProtection="1">
      <alignment horizontal="right" vertical="center"/>
      <protection locked="0"/>
    </xf>
    <xf numFmtId="164" fontId="41" fillId="0" borderId="24" xfId="10" applyNumberFormat="1" applyFont="1" applyFill="1" applyBorder="1" applyAlignment="1" applyProtection="1">
      <alignment horizontal="right" vertical="center"/>
      <protection locked="0"/>
    </xf>
    <xf numFmtId="164" fontId="41" fillId="0" borderId="25" xfId="10" applyNumberFormat="1" applyFont="1" applyBorder="1" applyAlignment="1" applyProtection="1">
      <alignment horizontal="right" vertical="center"/>
      <protection locked="0"/>
    </xf>
    <xf numFmtId="166" fontId="41" fillId="0" borderId="10" xfId="9" applyNumberFormat="1" applyFont="1" applyBorder="1" applyAlignment="1" applyProtection="1">
      <alignment horizontal="right" vertical="center"/>
      <protection locked="0"/>
    </xf>
    <xf numFmtId="166" fontId="41" fillId="0" borderId="7" xfId="9" applyNumberFormat="1" applyFont="1" applyBorder="1" applyAlignment="1" applyProtection="1">
      <alignment horizontal="right" vertical="center"/>
      <protection locked="0"/>
    </xf>
    <xf numFmtId="0" fontId="33" fillId="11" borderId="32" xfId="7" applyFont="1" applyFill="1" applyBorder="1" applyAlignment="1" applyProtection="1">
      <alignment vertical="center"/>
      <protection locked="0"/>
    </xf>
    <xf numFmtId="166" fontId="33" fillId="11" borderId="33" xfId="9" applyNumberFormat="1" applyFont="1" applyFill="1" applyBorder="1" applyAlignment="1" applyProtection="1">
      <alignment horizontal="right" vertical="center"/>
    </xf>
    <xf numFmtId="165" fontId="33" fillId="11" borderId="34" xfId="10" applyNumberFormat="1" applyFont="1" applyFill="1" applyBorder="1" applyAlignment="1" applyProtection="1">
      <alignment horizontal="right" vertical="center"/>
    </xf>
    <xf numFmtId="164" fontId="33" fillId="11" borderId="34" xfId="10" applyNumberFormat="1" applyFont="1" applyFill="1" applyBorder="1" applyAlignment="1" applyProtection="1">
      <alignment horizontal="right" vertical="center"/>
    </xf>
    <xf numFmtId="164" fontId="33" fillId="11" borderId="35" xfId="10" applyNumberFormat="1" applyFont="1" applyFill="1" applyBorder="1" applyAlignment="1" applyProtection="1">
      <alignment horizontal="right" vertical="center"/>
    </xf>
    <xf numFmtId="166" fontId="33" fillId="11" borderId="36" xfId="9" applyNumberFormat="1" applyFont="1" applyFill="1" applyBorder="1" applyAlignment="1" applyProtection="1">
      <alignment horizontal="right" vertical="center"/>
    </xf>
    <xf numFmtId="166" fontId="33" fillId="11" borderId="37" xfId="9" applyNumberFormat="1" applyFont="1" applyFill="1" applyBorder="1" applyAlignment="1" applyProtection="1">
      <alignment horizontal="right" vertical="center"/>
    </xf>
    <xf numFmtId="9" fontId="33" fillId="11" borderId="37" xfId="8" applyFont="1" applyFill="1" applyBorder="1" applyAlignment="1" applyProtection="1">
      <alignment horizontal="right" vertical="center"/>
    </xf>
    <xf numFmtId="0" fontId="9" fillId="0" borderId="0" xfId="7" applyFont="1" applyAlignment="1" applyProtection="1">
      <alignment vertical="center"/>
      <protection locked="0"/>
    </xf>
    <xf numFmtId="165" fontId="9" fillId="0" borderId="0" xfId="10" applyNumberFormat="1" applyFont="1" applyAlignment="1" applyProtection="1">
      <alignment horizontal="right" vertical="center"/>
      <protection locked="0"/>
    </xf>
    <xf numFmtId="164" fontId="9" fillId="0" borderId="0" xfId="10" applyNumberFormat="1" applyFont="1" applyAlignment="1" applyProtection="1">
      <alignment horizontal="right" vertical="center"/>
      <protection locked="0"/>
    </xf>
    <xf numFmtId="166" fontId="9" fillId="0" borderId="0" xfId="9" applyNumberFormat="1" applyFont="1" applyAlignment="1" applyProtection="1">
      <alignment horizontal="right" vertical="center"/>
      <protection locked="0"/>
    </xf>
    <xf numFmtId="0" fontId="9" fillId="0" borderId="0" xfId="7"/>
    <xf numFmtId="0" fontId="9" fillId="0" borderId="0" xfId="7" applyFont="1"/>
    <xf numFmtId="0" fontId="9" fillId="9" borderId="0" xfId="7" applyFont="1" applyFill="1" applyAlignment="1" applyProtection="1">
      <alignment horizontal="center"/>
      <protection locked="0"/>
    </xf>
    <xf numFmtId="0" fontId="4" fillId="2" borderId="0" xfId="0" applyFont="1" applyFill="1"/>
    <xf numFmtId="49" fontId="42" fillId="0" borderId="7" xfId="0" applyNumberFormat="1" applyFont="1" applyBorder="1"/>
    <xf numFmtId="0" fontId="0" fillId="0" borderId="8" xfId="0" applyFont="1" applyBorder="1"/>
    <xf numFmtId="0" fontId="0" fillId="0" borderId="7" xfId="0" applyFont="1" applyBorder="1"/>
    <xf numFmtId="0" fontId="43" fillId="0" borderId="9" xfId="0" applyFont="1" applyBorder="1"/>
    <xf numFmtId="0" fontId="43" fillId="0" borderId="10" xfId="0" applyFont="1" applyBorder="1"/>
    <xf numFmtId="0" fontId="0" fillId="0" borderId="0" xfId="0" applyFont="1"/>
    <xf numFmtId="49" fontId="42" fillId="0" borderId="11" xfId="0" applyNumberFormat="1" applyFont="1" applyBorder="1"/>
    <xf numFmtId="0" fontId="0" fillId="0" borderId="16" xfId="0" applyFont="1" applyBorder="1"/>
    <xf numFmtId="0" fontId="0" fillId="0" borderId="11" xfId="0" applyFont="1" applyBorder="1"/>
    <xf numFmtId="0" fontId="0" fillId="0" borderId="0" xfId="0" applyFont="1" applyBorder="1"/>
    <xf numFmtId="0" fontId="0" fillId="0" borderId="13" xfId="0" applyFont="1" applyBorder="1"/>
    <xf numFmtId="0" fontId="0" fillId="0" borderId="0" xfId="0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5" xfId="0" applyFont="1" applyBorder="1"/>
    <xf numFmtId="0" fontId="0" fillId="0" borderId="0" xfId="0" applyAlignment="1">
      <alignment vertical="center" wrapText="1"/>
    </xf>
    <xf numFmtId="0" fontId="0" fillId="5" borderId="1" xfId="0" applyFill="1" applyBorder="1" applyAlignment="1">
      <alignment wrapText="1"/>
    </xf>
    <xf numFmtId="0" fontId="1" fillId="3" borderId="1" xfId="4" applyBorder="1" applyAlignment="1">
      <alignment wrapText="1"/>
    </xf>
    <xf numFmtId="0" fontId="0" fillId="0" borderId="1" xfId="0" applyBorder="1"/>
    <xf numFmtId="1" fontId="1" fillId="3" borderId="1" xfId="4" applyNumberFormat="1" applyBorder="1" applyAlignment="1"/>
    <xf numFmtId="0" fontId="0" fillId="3" borderId="1" xfId="4" applyFont="1" applyAlignment="1">
      <alignment vertical="center"/>
    </xf>
    <xf numFmtId="0" fontId="0" fillId="3" borderId="1" xfId="4" applyFont="1" applyAlignment="1"/>
    <xf numFmtId="0" fontId="4" fillId="2" borderId="0" xfId="0" applyFont="1" applyFill="1" applyAlignment="1">
      <alignment horizontal="left"/>
    </xf>
    <xf numFmtId="0" fontId="0" fillId="0" borderId="0" xfId="0" applyFont="1" applyAlignment="1">
      <alignment horizontal="left"/>
    </xf>
    <xf numFmtId="167" fontId="0" fillId="3" borderId="1" xfId="4" applyNumberFormat="1" applyFont="1" applyAlignment="1">
      <alignment vertical="center"/>
    </xf>
    <xf numFmtId="2" fontId="0" fillId="5" borderId="0" xfId="0" applyNumberFormat="1" applyFill="1"/>
    <xf numFmtId="9" fontId="1" fillId="3" borderId="1" xfId="4" applyNumberFormat="1" applyBorder="1" applyAlignment="1"/>
    <xf numFmtId="0" fontId="1" fillId="3" borderId="12" xfId="4" applyBorder="1" applyAlignment="1">
      <alignment horizontal="left" vertical="center" wrapText="1"/>
    </xf>
    <xf numFmtId="0" fontId="1" fillId="3" borderId="0" xfId="4" applyBorder="1" applyAlignment="1">
      <alignment horizontal="left" vertical="center" wrapText="1"/>
    </xf>
    <xf numFmtId="0" fontId="1" fillId="3" borderId="0" xfId="4" applyBorder="1" applyAlignment="1">
      <alignment horizontal="center" vertical="top" wrapText="1"/>
    </xf>
    <xf numFmtId="0" fontId="1" fillId="3" borderId="13" xfId="4" applyBorder="1" applyAlignment="1">
      <alignment horizontal="center"/>
    </xf>
    <xf numFmtId="0" fontId="30" fillId="0" borderId="0" xfId="0" applyFont="1"/>
    <xf numFmtId="0" fontId="0" fillId="3" borderId="1" xfId="4" applyFont="1" applyBorder="1" applyAlignment="1">
      <alignment vertical="center"/>
    </xf>
    <xf numFmtId="0" fontId="0" fillId="0" borderId="0" xfId="0" applyFill="1" applyBorder="1" applyAlignment="1"/>
    <xf numFmtId="0" fontId="0" fillId="3" borderId="1" xfId="4" applyFont="1" applyAlignment="1">
      <alignment vertical="center" wrapText="1"/>
    </xf>
    <xf numFmtId="168" fontId="40" fillId="10" borderId="38" xfId="7" applyNumberFormat="1" applyFont="1" applyFill="1" applyBorder="1" applyAlignment="1" applyProtection="1">
      <alignment horizontal="centerContinuous" vertical="center"/>
      <protection locked="0"/>
    </xf>
    <xf numFmtId="168" fontId="40" fillId="10" borderId="39" xfId="7" applyNumberFormat="1" applyFont="1" applyFill="1" applyBorder="1" applyAlignment="1" applyProtection="1">
      <alignment horizontal="center" vertical="center" wrapText="1"/>
      <protection locked="0"/>
    </xf>
    <xf numFmtId="165" fontId="9" fillId="0" borderId="16" xfId="10" applyNumberFormat="1" applyFont="1" applyBorder="1" applyAlignment="1" applyProtection="1">
      <alignment horizontal="right" vertical="center"/>
    </xf>
    <xf numFmtId="165" fontId="9" fillId="0" borderId="2" xfId="10" applyNumberFormat="1" applyFont="1" applyBorder="1" applyAlignment="1" applyProtection="1">
      <alignment horizontal="right" vertical="center"/>
    </xf>
    <xf numFmtId="165" fontId="33" fillId="11" borderId="40" xfId="10" applyNumberFormat="1" applyFont="1" applyFill="1" applyBorder="1" applyAlignment="1" applyProtection="1">
      <alignment horizontal="right" vertical="center"/>
    </xf>
    <xf numFmtId="0" fontId="41" fillId="0" borderId="1" xfId="7" applyFont="1" applyBorder="1" applyAlignment="1" applyProtection="1">
      <alignment vertical="center" wrapText="1"/>
      <protection locked="0"/>
    </xf>
    <xf numFmtId="0" fontId="9" fillId="0" borderId="1" xfId="7" applyFont="1" applyBorder="1" applyProtection="1">
      <protection locked="0"/>
    </xf>
    <xf numFmtId="16" fontId="0" fillId="3" borderId="1" xfId="0" applyNumberFormat="1" applyFill="1" applyBorder="1" applyAlignment="1">
      <alignment horizontal="center"/>
    </xf>
    <xf numFmtId="0" fontId="0" fillId="3" borderId="1" xfId="0" applyFont="1" applyFill="1" applyBorder="1" applyAlignment="1">
      <alignment horizontal="center" vertical="top" wrapText="1"/>
    </xf>
    <xf numFmtId="0" fontId="0" fillId="4" borderId="1" xfId="0" applyFont="1" applyFill="1" applyBorder="1" applyAlignment="1">
      <alignment horizontal="center" vertical="top" wrapText="1"/>
    </xf>
    <xf numFmtId="0" fontId="0" fillId="5" borderId="0" xfId="0" applyFill="1" applyAlignment="1">
      <alignment horizontal="left" vertical="top" wrapText="1"/>
    </xf>
    <xf numFmtId="0" fontId="4" fillId="0" borderId="0" xfId="0" applyFont="1" applyFill="1" applyBorder="1" applyAlignment="1">
      <alignment horizontal="center"/>
    </xf>
    <xf numFmtId="0" fontId="1" fillId="4" borderId="1" xfId="5" applyBorder="1" applyAlignment="1">
      <alignment vertical="center"/>
    </xf>
    <xf numFmtId="164" fontId="1" fillId="4" borderId="1" xfId="1" applyNumberFormat="1" applyFill="1" applyBorder="1" applyAlignment="1">
      <alignment vertical="center"/>
    </xf>
    <xf numFmtId="0" fontId="3" fillId="5" borderId="0" xfId="0" applyFont="1" applyFill="1" applyAlignment="1">
      <alignment horizontal="center"/>
    </xf>
    <xf numFmtId="14" fontId="1" fillId="3" borderId="1" xfId="4" applyNumberFormat="1" applyAlignment="1">
      <alignment horizontal="left" vertical="center"/>
    </xf>
    <xf numFmtId="0" fontId="1" fillId="3" borderId="1" xfId="4" applyAlignment="1">
      <alignment horizontal="left" vertical="center"/>
    </xf>
    <xf numFmtId="0" fontId="1" fillId="3" borderId="1" xfId="4" applyAlignment="1">
      <alignment vertical="center"/>
    </xf>
    <xf numFmtId="0" fontId="1" fillId="3" borderId="1" xfId="4" applyAlignment="1">
      <alignment horizontal="center"/>
    </xf>
    <xf numFmtId="0" fontId="3" fillId="5" borderId="5" xfId="0" applyFont="1" applyFill="1" applyBorder="1" applyAlignment="1">
      <alignment horizontal="center"/>
    </xf>
    <xf numFmtId="0" fontId="1" fillId="3" borderId="16" xfId="4" applyBorder="1" applyAlignment="1">
      <alignment horizontal="center" vertical="top" wrapText="1"/>
    </xf>
    <xf numFmtId="0" fontId="1" fillId="3" borderId="0" xfId="4" applyBorder="1" applyAlignment="1">
      <alignment horizontal="center" vertical="top" wrapText="1"/>
    </xf>
    <xf numFmtId="0" fontId="3" fillId="5" borderId="8" xfId="0" applyFont="1" applyFill="1" applyBorder="1" applyAlignment="1">
      <alignment horizontal="center" vertical="center" wrapText="1"/>
    </xf>
    <xf numFmtId="0" fontId="3" fillId="5" borderId="12" xfId="0" applyFont="1" applyFill="1" applyBorder="1" applyAlignment="1">
      <alignment horizontal="center" vertical="center" wrapText="1"/>
    </xf>
    <xf numFmtId="0" fontId="3" fillId="5" borderId="16" xfId="0" applyFont="1" applyFill="1" applyBorder="1" applyAlignment="1">
      <alignment horizontal="center" vertical="center" wrapText="1"/>
    </xf>
    <xf numFmtId="0" fontId="0" fillId="5" borderId="0" xfId="0" applyFill="1" applyBorder="1" applyAlignment="1">
      <alignment horizontal="left" vertical="center" wrapText="1"/>
    </xf>
    <xf numFmtId="0" fontId="3" fillId="5" borderId="7" xfId="0" applyFont="1" applyFill="1" applyBorder="1" applyAlignment="1">
      <alignment horizontal="center" vertical="center" wrapText="1"/>
    </xf>
    <xf numFmtId="0" fontId="3" fillId="5" borderId="11" xfId="0" applyFont="1" applyFill="1" applyBorder="1" applyAlignment="1">
      <alignment horizontal="center" vertical="center" wrapText="1"/>
    </xf>
    <xf numFmtId="0" fontId="3" fillId="5" borderId="5" xfId="0" applyFont="1" applyFill="1" applyBorder="1" applyAlignment="1">
      <alignment horizontal="center" vertical="center" wrapText="1"/>
    </xf>
    <xf numFmtId="0" fontId="1" fillId="3" borderId="8" xfId="4" applyBorder="1" applyAlignment="1">
      <alignment horizontal="left" vertical="center" wrapText="1"/>
    </xf>
    <xf numFmtId="0" fontId="1" fillId="3" borderId="9" xfId="4" applyBorder="1" applyAlignment="1">
      <alignment horizontal="left" vertical="center" wrapText="1"/>
    </xf>
    <xf numFmtId="0" fontId="1" fillId="3" borderId="10" xfId="4" applyBorder="1" applyAlignment="1">
      <alignment horizontal="left" vertical="center" wrapText="1"/>
    </xf>
    <xf numFmtId="0" fontId="3" fillId="5" borderId="0" xfId="0" applyFont="1" applyFill="1" applyBorder="1" applyAlignment="1">
      <alignment horizontal="center" vertical="center" wrapText="1"/>
    </xf>
    <xf numFmtId="0" fontId="1" fillId="3" borderId="12" xfId="4" applyBorder="1" applyAlignment="1">
      <alignment horizontal="left" vertical="center" wrapText="1"/>
    </xf>
    <xf numFmtId="0" fontId="1" fillId="3" borderId="0" xfId="4" applyBorder="1" applyAlignment="1">
      <alignment horizontal="left" vertical="center" wrapText="1"/>
    </xf>
    <xf numFmtId="0" fontId="1" fillId="3" borderId="13" xfId="4" applyBorder="1" applyAlignment="1">
      <alignment horizontal="left" vertical="center" wrapText="1"/>
    </xf>
    <xf numFmtId="0" fontId="1" fillId="3" borderId="8" xfId="4" applyBorder="1" applyAlignment="1">
      <alignment horizontal="center" vertical="top" wrapText="1"/>
    </xf>
    <xf numFmtId="0" fontId="44" fillId="0" borderId="7" xfId="0" applyFont="1" applyBorder="1" applyAlignment="1">
      <alignment horizontal="center" vertical="center"/>
    </xf>
    <xf numFmtId="0" fontId="44" fillId="0" borderId="11" xfId="0" applyFont="1" applyBorder="1" applyAlignment="1">
      <alignment horizontal="center" vertical="center"/>
    </xf>
    <xf numFmtId="0" fontId="44" fillId="0" borderId="5" xfId="0" applyFont="1" applyBorder="1" applyAlignment="1">
      <alignment horizontal="center" vertical="center"/>
    </xf>
    <xf numFmtId="0" fontId="4" fillId="8" borderId="14" xfId="0" applyFont="1" applyFill="1" applyBorder="1" applyAlignment="1">
      <alignment horizontal="center"/>
    </xf>
    <xf numFmtId="0" fontId="40" fillId="10" borderId="17" xfId="7" applyFont="1" applyFill="1" applyBorder="1" applyAlignment="1" applyProtection="1">
      <alignment horizontal="center" vertical="center" wrapText="1"/>
      <protection locked="0"/>
    </xf>
    <xf numFmtId="0" fontId="40" fillId="10" borderId="22" xfId="7" applyFont="1" applyFill="1" applyBorder="1" applyAlignment="1" applyProtection="1">
      <alignment horizontal="center" vertical="center"/>
      <protection locked="0"/>
    </xf>
    <xf numFmtId="0" fontId="40" fillId="10" borderId="1" xfId="7" applyFont="1" applyFill="1" applyBorder="1" applyAlignment="1" applyProtection="1">
      <alignment horizontal="center" vertical="center" wrapText="1"/>
      <protection locked="0"/>
    </xf>
    <xf numFmtId="0" fontId="40" fillId="10" borderId="1" xfId="7" applyFont="1" applyFill="1" applyBorder="1" applyAlignment="1" applyProtection="1">
      <alignment horizontal="center" vertical="center"/>
      <protection locked="0"/>
    </xf>
    <xf numFmtId="49" fontId="1" fillId="3" borderId="1" xfId="4" applyNumberFormat="1" applyAlignment="1">
      <alignment vertical="center"/>
    </xf>
  </cellXfs>
  <cellStyles count="11">
    <cellStyle name="calculated" xfId="5"/>
    <cellStyle name="Comma" xfId="1" builtinId="3"/>
    <cellStyle name="Comma 2" xfId="10"/>
    <cellStyle name="Currency" xfId="2" builtinId="4"/>
    <cellStyle name="Currency 2" xfId="9"/>
    <cellStyle name="Hyperlink" xfId="6" builtinId="8"/>
    <cellStyle name="Normal" xfId="0" builtinId="0"/>
    <cellStyle name="Normal 2" xfId="7"/>
    <cellStyle name="Percent" xfId="3" builtinId="5"/>
    <cellStyle name="Percent 2" xfId="8"/>
    <cellStyle name="User Input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'L0 - Metered Energy'!$B$7:$B$18</c:f>
              <c:numCache>
                <c:formatCode>m/d/yyyy</c:formatCode>
                <c:ptCount val="12"/>
                <c:pt idx="0">
                  <c:v>40210</c:v>
                </c:pt>
                <c:pt idx="1">
                  <c:v>40238</c:v>
                </c:pt>
                <c:pt idx="2">
                  <c:v>40269</c:v>
                </c:pt>
                <c:pt idx="3">
                  <c:v>40299</c:v>
                </c:pt>
                <c:pt idx="4">
                  <c:v>40330</c:v>
                </c:pt>
                <c:pt idx="5">
                  <c:v>40360</c:v>
                </c:pt>
                <c:pt idx="6">
                  <c:v>40391</c:v>
                </c:pt>
                <c:pt idx="7">
                  <c:v>40422</c:v>
                </c:pt>
                <c:pt idx="8">
                  <c:v>40452</c:v>
                </c:pt>
                <c:pt idx="9">
                  <c:v>40483</c:v>
                </c:pt>
                <c:pt idx="10">
                  <c:v>40513</c:v>
                </c:pt>
                <c:pt idx="11">
                  <c:v>40544</c:v>
                </c:pt>
              </c:numCache>
            </c:numRef>
          </c:cat>
          <c:val>
            <c:numRef>
              <c:f>'L0 - Metered Energy'!$N$7:$N$18</c:f>
              <c:numCache>
                <c:formatCode>_(* #,##0_);_(* \(#,##0\);_(* "-"??_);_(@_)</c:formatCode>
                <c:ptCount val="12"/>
                <c:pt idx="0">
                  <c:v>2688.1720430107525</c:v>
                </c:pt>
                <c:pt idx="1">
                  <c:v>2976.1904761904761</c:v>
                </c:pt>
                <c:pt idx="2">
                  <c:v>2688.1720430107525</c:v>
                </c:pt>
                <c:pt idx="3">
                  <c:v>2777.7777777777778</c:v>
                </c:pt>
                <c:pt idx="4">
                  <c:v>2688.1720430107525</c:v>
                </c:pt>
                <c:pt idx="5">
                  <c:v>2777.7777777777778</c:v>
                </c:pt>
                <c:pt idx="6">
                  <c:v>2688.1720430107525</c:v>
                </c:pt>
                <c:pt idx="7">
                  <c:v>2688.1720430107525</c:v>
                </c:pt>
                <c:pt idx="8">
                  <c:v>2777.7777777777778</c:v>
                </c:pt>
                <c:pt idx="9">
                  <c:v>2688.1720430107525</c:v>
                </c:pt>
                <c:pt idx="10">
                  <c:v>2777.7777777777778</c:v>
                </c:pt>
                <c:pt idx="11">
                  <c:v>2688.1720430107525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E2-44D7-8CC8-D4B18D2C83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067734808"/>
        <c:axId val="2067738136"/>
      </c:barChart>
      <c:lineChart>
        <c:grouping val="standard"/>
        <c:varyColors val="0"/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'L0 - Metered Energy'!$B$7:$B$18</c:f>
              <c:numCache>
                <c:formatCode>m/d/yyyy</c:formatCode>
                <c:ptCount val="12"/>
                <c:pt idx="0">
                  <c:v>40210</c:v>
                </c:pt>
                <c:pt idx="1">
                  <c:v>40238</c:v>
                </c:pt>
                <c:pt idx="2">
                  <c:v>40269</c:v>
                </c:pt>
                <c:pt idx="3">
                  <c:v>40299</c:v>
                </c:pt>
                <c:pt idx="4">
                  <c:v>40330</c:v>
                </c:pt>
                <c:pt idx="5">
                  <c:v>40360</c:v>
                </c:pt>
                <c:pt idx="6">
                  <c:v>40391</c:v>
                </c:pt>
                <c:pt idx="7">
                  <c:v>40422</c:v>
                </c:pt>
                <c:pt idx="8">
                  <c:v>40452</c:v>
                </c:pt>
                <c:pt idx="9">
                  <c:v>40483</c:v>
                </c:pt>
                <c:pt idx="10">
                  <c:v>40513</c:v>
                </c:pt>
                <c:pt idx="11">
                  <c:v>40544</c:v>
                </c:pt>
              </c:numCache>
            </c:numRef>
          </c:cat>
          <c:val>
            <c:numRef>
              <c:f>'L0 - Metered Energy'!$E$7:$E$18</c:f>
              <c:numCache>
                <c:formatCode>_(* #,##0.0_);_(* \(#,##0.0\);_(* "-"??_);_(@_)</c:formatCode>
                <c:ptCount val="12"/>
                <c:pt idx="0">
                  <c:v>200</c:v>
                </c:pt>
                <c:pt idx="1">
                  <c:v>225</c:v>
                </c:pt>
                <c:pt idx="2">
                  <c:v>240</c:v>
                </c:pt>
                <c:pt idx="3">
                  <c:v>280</c:v>
                </c:pt>
                <c:pt idx="4">
                  <c:v>300</c:v>
                </c:pt>
                <c:pt idx="5">
                  <c:v>350</c:v>
                </c:pt>
                <c:pt idx="6">
                  <c:v>325</c:v>
                </c:pt>
                <c:pt idx="7">
                  <c:v>400</c:v>
                </c:pt>
                <c:pt idx="8">
                  <c:v>375</c:v>
                </c:pt>
                <c:pt idx="9">
                  <c:v>300</c:v>
                </c:pt>
                <c:pt idx="10">
                  <c:v>325</c:v>
                </c:pt>
                <c:pt idx="11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E2-44D7-8CC8-D4B18D2C83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0441288"/>
        <c:axId val="2067745064"/>
      </c:lineChart>
      <c:dateAx>
        <c:axId val="206773480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7738136"/>
        <c:crosses val="autoZero"/>
        <c:auto val="1"/>
        <c:lblOffset val="100"/>
        <c:baseTimeUnit val="months"/>
      </c:dateAx>
      <c:valAx>
        <c:axId val="206773813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Electricity Use</a:t>
                </a:r>
                <a:r>
                  <a:rPr lang="en-US" baseline="0"/>
                  <a:t> [kWh/day]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7734808"/>
        <c:crosses val="autoZero"/>
        <c:crossBetween val="between"/>
      </c:valAx>
      <c:valAx>
        <c:axId val="206774506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Peak Demand (kW)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_);_(* \(#,##0.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0441288"/>
        <c:crosses val="max"/>
        <c:crossBetween val="between"/>
      </c:valAx>
      <c:dateAx>
        <c:axId val="2080441288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2067745064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'L0 - Metered Energy'!$B$7:$B$18</c:f>
              <c:numCache>
                <c:formatCode>m/d/yyyy</c:formatCode>
                <c:ptCount val="12"/>
                <c:pt idx="0">
                  <c:v>40210</c:v>
                </c:pt>
                <c:pt idx="1">
                  <c:v>40238</c:v>
                </c:pt>
                <c:pt idx="2">
                  <c:v>40269</c:v>
                </c:pt>
                <c:pt idx="3">
                  <c:v>40299</c:v>
                </c:pt>
                <c:pt idx="4">
                  <c:v>40330</c:v>
                </c:pt>
                <c:pt idx="5">
                  <c:v>40360</c:v>
                </c:pt>
                <c:pt idx="6">
                  <c:v>40391</c:v>
                </c:pt>
                <c:pt idx="7">
                  <c:v>40422</c:v>
                </c:pt>
                <c:pt idx="8">
                  <c:v>40452</c:v>
                </c:pt>
                <c:pt idx="9">
                  <c:v>40483</c:v>
                </c:pt>
                <c:pt idx="10">
                  <c:v>40513</c:v>
                </c:pt>
                <c:pt idx="11">
                  <c:v>40544</c:v>
                </c:pt>
              </c:numCache>
            </c:numRef>
          </c:cat>
          <c:val>
            <c:numRef>
              <c:f>'L0 - Metered Energy'!$O$7:$O$18</c:f>
              <c:numCache>
                <c:formatCode>_(* #,##0.0_);_(* \(#,##0.0\);_(* "-"??_);_(@_)</c:formatCode>
                <c:ptCount val="12"/>
                <c:pt idx="0">
                  <c:v>69.193548387096769</c:v>
                </c:pt>
                <c:pt idx="1">
                  <c:v>76.607142857142861</c:v>
                </c:pt>
                <c:pt idx="2">
                  <c:v>69.193548387096769</c:v>
                </c:pt>
                <c:pt idx="3">
                  <c:v>71.5</c:v>
                </c:pt>
                <c:pt idx="4">
                  <c:v>69.193548387096769</c:v>
                </c:pt>
                <c:pt idx="5">
                  <c:v>71.5</c:v>
                </c:pt>
                <c:pt idx="6">
                  <c:v>69.193548387096769</c:v>
                </c:pt>
                <c:pt idx="7">
                  <c:v>69.193548387096769</c:v>
                </c:pt>
                <c:pt idx="8">
                  <c:v>71.5</c:v>
                </c:pt>
                <c:pt idx="9">
                  <c:v>69.193548387096769</c:v>
                </c:pt>
                <c:pt idx="10">
                  <c:v>71.5</c:v>
                </c:pt>
                <c:pt idx="11">
                  <c:v>69.193548387096769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12-4F36-AB27-B2B4F21204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0533640"/>
        <c:axId val="2080537128"/>
      </c:barChart>
      <c:dateAx>
        <c:axId val="208053364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0537128"/>
        <c:crosses val="autoZero"/>
        <c:auto val="1"/>
        <c:lblOffset val="100"/>
        <c:baseTimeUnit val="months"/>
      </c:dateAx>
      <c:valAx>
        <c:axId val="208053712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Natural</a:t>
                </a:r>
                <a:r>
                  <a:rPr lang="en-US" baseline="0"/>
                  <a:t> Gas Consumption [therms/day]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_);_(* \(#,##0.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0533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'L0 - Metered Energy'!$B$7:$B$18</c:f>
              <c:numCache>
                <c:formatCode>m/d/yyyy</c:formatCode>
                <c:ptCount val="12"/>
                <c:pt idx="0">
                  <c:v>40210</c:v>
                </c:pt>
                <c:pt idx="1">
                  <c:v>40238</c:v>
                </c:pt>
                <c:pt idx="2">
                  <c:v>40269</c:v>
                </c:pt>
                <c:pt idx="3">
                  <c:v>40299</c:v>
                </c:pt>
                <c:pt idx="4">
                  <c:v>40330</c:v>
                </c:pt>
                <c:pt idx="5">
                  <c:v>40360</c:v>
                </c:pt>
                <c:pt idx="6">
                  <c:v>40391</c:v>
                </c:pt>
                <c:pt idx="7">
                  <c:v>40422</c:v>
                </c:pt>
                <c:pt idx="8">
                  <c:v>40452</c:v>
                </c:pt>
                <c:pt idx="9">
                  <c:v>40483</c:v>
                </c:pt>
                <c:pt idx="10">
                  <c:v>40513</c:v>
                </c:pt>
                <c:pt idx="11">
                  <c:v>40544</c:v>
                </c:pt>
              </c:numCache>
            </c:numRef>
          </c:cat>
          <c:val>
            <c:numRef>
              <c:f>'L0 - Metered Energy'!$Q$7:$Q$18</c:f>
              <c:numCache>
                <c:formatCode>_(* #,##0_);_(* \(#,##0\);_(* "-"??_);_(@_)</c:formatCode>
                <c:ptCount val="12"/>
                <c:pt idx="0">
                  <c:v>4790.322580645161</c:v>
                </c:pt>
                <c:pt idx="1">
                  <c:v>5303.5714285714284</c:v>
                </c:pt>
                <c:pt idx="2">
                  <c:v>4790.322580645161</c:v>
                </c:pt>
                <c:pt idx="3">
                  <c:v>4950</c:v>
                </c:pt>
                <c:pt idx="4">
                  <c:v>4790.322580645161</c:v>
                </c:pt>
                <c:pt idx="5">
                  <c:v>4950</c:v>
                </c:pt>
                <c:pt idx="6">
                  <c:v>4790.322580645161</c:v>
                </c:pt>
                <c:pt idx="7">
                  <c:v>4790.322580645161</c:v>
                </c:pt>
                <c:pt idx="8">
                  <c:v>4950</c:v>
                </c:pt>
                <c:pt idx="9">
                  <c:v>4790.322580645161</c:v>
                </c:pt>
                <c:pt idx="10">
                  <c:v>4950</c:v>
                </c:pt>
                <c:pt idx="11">
                  <c:v>4790.322580645161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05-429B-B768-0A67F78698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0464840"/>
        <c:axId val="2079851432"/>
      </c:barChart>
      <c:dateAx>
        <c:axId val="208046484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9851432"/>
        <c:crosses val="autoZero"/>
        <c:auto val="1"/>
        <c:lblOffset val="100"/>
        <c:baseTimeUnit val="months"/>
      </c:dateAx>
      <c:valAx>
        <c:axId val="207985143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Unit X kBTU/day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0464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'L0 - Metered Energy'!$R$6</c:f>
              <c:strCache>
                <c:ptCount val="1"/>
                <c:pt idx="0">
                  <c:v>Electricity kBTU/day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'L0 - Metered Energy'!$A$7:$A$18</c:f>
              <c:numCache>
                <c:formatCode>m/d/yyyy</c:formatCode>
                <c:ptCount val="12"/>
                <c:pt idx="0">
                  <c:v>40180</c:v>
                </c:pt>
                <c:pt idx="1">
                  <c:v>40211</c:v>
                </c:pt>
                <c:pt idx="2">
                  <c:v>40239</c:v>
                </c:pt>
                <c:pt idx="3">
                  <c:v>40270</c:v>
                </c:pt>
                <c:pt idx="4">
                  <c:v>40300</c:v>
                </c:pt>
                <c:pt idx="5">
                  <c:v>40331</c:v>
                </c:pt>
                <c:pt idx="6">
                  <c:v>40361</c:v>
                </c:pt>
                <c:pt idx="7">
                  <c:v>40392</c:v>
                </c:pt>
                <c:pt idx="8">
                  <c:v>40423</c:v>
                </c:pt>
                <c:pt idx="9">
                  <c:v>40453</c:v>
                </c:pt>
                <c:pt idx="10">
                  <c:v>40484</c:v>
                </c:pt>
                <c:pt idx="11">
                  <c:v>40514</c:v>
                </c:pt>
              </c:numCache>
            </c:numRef>
          </c:cat>
          <c:val>
            <c:numRef>
              <c:f>'L0 - Metered Energy'!$R$7:$R$18</c:f>
              <c:numCache>
                <c:formatCode>_(* #,##0_);_(* \(#,##0\);_(* "-"??_);_(@_)</c:formatCode>
                <c:ptCount val="12"/>
                <c:pt idx="0">
                  <c:v>9172.0430107526881</c:v>
                </c:pt>
                <c:pt idx="1">
                  <c:v>10154.761904761905</c:v>
                </c:pt>
                <c:pt idx="2">
                  <c:v>9172.0430107526881</c:v>
                </c:pt>
                <c:pt idx="3">
                  <c:v>9477.7777777777774</c:v>
                </c:pt>
                <c:pt idx="4">
                  <c:v>9172.0430107526881</c:v>
                </c:pt>
                <c:pt idx="5">
                  <c:v>9477.7777777777774</c:v>
                </c:pt>
                <c:pt idx="6">
                  <c:v>9172.0430107526881</c:v>
                </c:pt>
                <c:pt idx="7">
                  <c:v>9172.0430107526881</c:v>
                </c:pt>
                <c:pt idx="8">
                  <c:v>9477.7777777777774</c:v>
                </c:pt>
                <c:pt idx="9">
                  <c:v>9172.0430107526881</c:v>
                </c:pt>
                <c:pt idx="10">
                  <c:v>9477.7777777777774</c:v>
                </c:pt>
                <c:pt idx="11">
                  <c:v>9172.0430107526881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A1-40E2-A164-A48DC49BE13B}"/>
            </c:ext>
          </c:extLst>
        </c:ser>
        <c:ser>
          <c:idx val="2"/>
          <c:order val="1"/>
          <c:tx>
            <c:strRef>
              <c:f>'L0 - Metered Energy'!$S$6</c:f>
              <c:strCache>
                <c:ptCount val="1"/>
                <c:pt idx="0">
                  <c:v>Natural Gas kBTU/day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'L0 - Metered Energy'!$A$7:$A$18</c:f>
              <c:numCache>
                <c:formatCode>m/d/yyyy</c:formatCode>
                <c:ptCount val="12"/>
                <c:pt idx="0">
                  <c:v>40180</c:v>
                </c:pt>
                <c:pt idx="1">
                  <c:v>40211</c:v>
                </c:pt>
                <c:pt idx="2">
                  <c:v>40239</c:v>
                </c:pt>
                <c:pt idx="3">
                  <c:v>40270</c:v>
                </c:pt>
                <c:pt idx="4">
                  <c:v>40300</c:v>
                </c:pt>
                <c:pt idx="5">
                  <c:v>40331</c:v>
                </c:pt>
                <c:pt idx="6">
                  <c:v>40361</c:v>
                </c:pt>
                <c:pt idx="7">
                  <c:v>40392</c:v>
                </c:pt>
                <c:pt idx="8">
                  <c:v>40423</c:v>
                </c:pt>
                <c:pt idx="9">
                  <c:v>40453</c:v>
                </c:pt>
                <c:pt idx="10">
                  <c:v>40484</c:v>
                </c:pt>
                <c:pt idx="11">
                  <c:v>40514</c:v>
                </c:pt>
              </c:numCache>
            </c:numRef>
          </c:cat>
          <c:val>
            <c:numRef>
              <c:f>'L0 - Metered Energy'!$S$7:$S$18</c:f>
              <c:numCache>
                <c:formatCode>_(* #,##0_);_(* \(#,##0\);_(* "-"??_);_(@_)</c:formatCode>
                <c:ptCount val="12"/>
                <c:pt idx="0">
                  <c:v>6919.3548387096771</c:v>
                </c:pt>
                <c:pt idx="1">
                  <c:v>7660.7142857142862</c:v>
                </c:pt>
                <c:pt idx="2">
                  <c:v>6919.3548387096771</c:v>
                </c:pt>
                <c:pt idx="3">
                  <c:v>7150</c:v>
                </c:pt>
                <c:pt idx="4">
                  <c:v>6919.3548387096771</c:v>
                </c:pt>
                <c:pt idx="5">
                  <c:v>7150</c:v>
                </c:pt>
                <c:pt idx="6">
                  <c:v>6919.3548387096771</c:v>
                </c:pt>
                <c:pt idx="7">
                  <c:v>6919.3548387096771</c:v>
                </c:pt>
                <c:pt idx="8">
                  <c:v>7150</c:v>
                </c:pt>
                <c:pt idx="9">
                  <c:v>6919.3548387096771</c:v>
                </c:pt>
                <c:pt idx="10">
                  <c:v>7150</c:v>
                </c:pt>
                <c:pt idx="11">
                  <c:v>6919.3548387096771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A1-40E2-A164-A48DC49BE13B}"/>
            </c:ext>
          </c:extLst>
        </c:ser>
        <c:ser>
          <c:idx val="0"/>
          <c:order val="2"/>
          <c:tx>
            <c:strRef>
              <c:f>'L0 - Metered Energy'!$J$5</c:f>
              <c:strCache>
                <c:ptCount val="1"/>
                <c:pt idx="0">
                  <c:v>Fuel Oil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'L0 - Metered Energy'!$A$7:$A$18</c:f>
              <c:numCache>
                <c:formatCode>m/d/yyyy</c:formatCode>
                <c:ptCount val="12"/>
                <c:pt idx="0">
                  <c:v>40180</c:v>
                </c:pt>
                <c:pt idx="1">
                  <c:v>40211</c:v>
                </c:pt>
                <c:pt idx="2">
                  <c:v>40239</c:v>
                </c:pt>
                <c:pt idx="3">
                  <c:v>40270</c:v>
                </c:pt>
                <c:pt idx="4">
                  <c:v>40300</c:v>
                </c:pt>
                <c:pt idx="5">
                  <c:v>40331</c:v>
                </c:pt>
                <c:pt idx="6">
                  <c:v>40361</c:v>
                </c:pt>
                <c:pt idx="7">
                  <c:v>40392</c:v>
                </c:pt>
                <c:pt idx="8">
                  <c:v>40423</c:v>
                </c:pt>
                <c:pt idx="9">
                  <c:v>40453</c:v>
                </c:pt>
                <c:pt idx="10">
                  <c:v>40484</c:v>
                </c:pt>
                <c:pt idx="11">
                  <c:v>40514</c:v>
                </c:pt>
              </c:numCache>
            </c:numRef>
          </c:cat>
          <c:val>
            <c:numRef>
              <c:f>'L0 - Metered Energy'!$Q$7:$Q$18</c:f>
              <c:numCache>
                <c:formatCode>_(* #,##0_);_(* \(#,##0\);_(* "-"??_);_(@_)</c:formatCode>
                <c:ptCount val="12"/>
                <c:pt idx="0">
                  <c:v>4790.322580645161</c:v>
                </c:pt>
                <c:pt idx="1">
                  <c:v>5303.5714285714284</c:v>
                </c:pt>
                <c:pt idx="2">
                  <c:v>4790.322580645161</c:v>
                </c:pt>
                <c:pt idx="3">
                  <c:v>4950</c:v>
                </c:pt>
                <c:pt idx="4">
                  <c:v>4790.322580645161</c:v>
                </c:pt>
                <c:pt idx="5">
                  <c:v>4950</c:v>
                </c:pt>
                <c:pt idx="6">
                  <c:v>4790.322580645161</c:v>
                </c:pt>
                <c:pt idx="7">
                  <c:v>4790.322580645161</c:v>
                </c:pt>
                <c:pt idx="8">
                  <c:v>4950</c:v>
                </c:pt>
                <c:pt idx="9">
                  <c:v>4790.322580645161</c:v>
                </c:pt>
                <c:pt idx="10">
                  <c:v>4950</c:v>
                </c:pt>
                <c:pt idx="11">
                  <c:v>4790.322580645161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A1-40E2-A164-A48DC49BE1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81555416"/>
        <c:axId val="2081558904"/>
      </c:barChart>
      <c:dateAx>
        <c:axId val="208155541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1558904"/>
        <c:crosses val="autoZero"/>
        <c:auto val="1"/>
        <c:lblOffset val="100"/>
        <c:baseTimeUnit val="months"/>
      </c:dateAx>
      <c:valAx>
        <c:axId val="2081558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[kBTU/day]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1555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v>Electricity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'L0 - Metered Energy'!$A$7:$A$18</c:f>
              <c:numCache>
                <c:formatCode>m/d/yyyy</c:formatCode>
                <c:ptCount val="12"/>
                <c:pt idx="0">
                  <c:v>40180</c:v>
                </c:pt>
                <c:pt idx="1">
                  <c:v>40211</c:v>
                </c:pt>
                <c:pt idx="2">
                  <c:v>40239</c:v>
                </c:pt>
                <c:pt idx="3">
                  <c:v>40270</c:v>
                </c:pt>
                <c:pt idx="4">
                  <c:v>40300</c:v>
                </c:pt>
                <c:pt idx="5">
                  <c:v>40331</c:v>
                </c:pt>
                <c:pt idx="6">
                  <c:v>40361</c:v>
                </c:pt>
                <c:pt idx="7">
                  <c:v>40392</c:v>
                </c:pt>
                <c:pt idx="8">
                  <c:v>40423</c:v>
                </c:pt>
                <c:pt idx="9">
                  <c:v>40453</c:v>
                </c:pt>
                <c:pt idx="10">
                  <c:v>40484</c:v>
                </c:pt>
                <c:pt idx="11">
                  <c:v>40514</c:v>
                </c:pt>
              </c:numCache>
            </c:numRef>
          </c:cat>
          <c:val>
            <c:numRef>
              <c:f>'L0 - Metered Energy'!$G$7:$G$18</c:f>
              <c:numCache>
                <c:formatCode>_("$"* #,##0_);_("$"* \(#,##0\);_("$"* "-"_);_(@_)</c:formatCode>
                <c:ptCount val="12"/>
                <c:pt idx="0">
                  <c:v>8333.3333333333339</c:v>
                </c:pt>
                <c:pt idx="1">
                  <c:v>8333.3333333333339</c:v>
                </c:pt>
                <c:pt idx="2">
                  <c:v>8333.3333333333339</c:v>
                </c:pt>
                <c:pt idx="3">
                  <c:v>8333.3333333333339</c:v>
                </c:pt>
                <c:pt idx="4">
                  <c:v>8333.3333333333339</c:v>
                </c:pt>
                <c:pt idx="5">
                  <c:v>8333.3333333333339</c:v>
                </c:pt>
                <c:pt idx="6">
                  <c:v>8333.3333333333339</c:v>
                </c:pt>
                <c:pt idx="7">
                  <c:v>8333.3333333333339</c:v>
                </c:pt>
                <c:pt idx="8">
                  <c:v>8333.3333333333339</c:v>
                </c:pt>
                <c:pt idx="9">
                  <c:v>8333.3333333333339</c:v>
                </c:pt>
                <c:pt idx="10">
                  <c:v>8333.3333333333339</c:v>
                </c:pt>
                <c:pt idx="11">
                  <c:v>8333.3333333333339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F0-4EA2-8D35-77A3E8E00DEA}"/>
            </c:ext>
          </c:extLst>
        </c:ser>
        <c:ser>
          <c:idx val="1"/>
          <c:order val="1"/>
          <c:tx>
            <c:v>Natural Gas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'L0 - Metered Energy'!$A$7:$A$18</c:f>
              <c:numCache>
                <c:formatCode>m/d/yyyy</c:formatCode>
                <c:ptCount val="12"/>
                <c:pt idx="0">
                  <c:v>40180</c:v>
                </c:pt>
                <c:pt idx="1">
                  <c:v>40211</c:v>
                </c:pt>
                <c:pt idx="2">
                  <c:v>40239</c:v>
                </c:pt>
                <c:pt idx="3">
                  <c:v>40270</c:v>
                </c:pt>
                <c:pt idx="4">
                  <c:v>40300</c:v>
                </c:pt>
                <c:pt idx="5">
                  <c:v>40331</c:v>
                </c:pt>
                <c:pt idx="6">
                  <c:v>40361</c:v>
                </c:pt>
                <c:pt idx="7">
                  <c:v>40392</c:v>
                </c:pt>
                <c:pt idx="8">
                  <c:v>40423</c:v>
                </c:pt>
                <c:pt idx="9">
                  <c:v>40453</c:v>
                </c:pt>
                <c:pt idx="10">
                  <c:v>40484</c:v>
                </c:pt>
                <c:pt idx="11">
                  <c:v>40514</c:v>
                </c:pt>
              </c:numCache>
            </c:numRef>
          </c:cat>
          <c:val>
            <c:numRef>
              <c:f>'L0 - Metered Energy'!$I$7:$I$18</c:f>
              <c:numCache>
                <c:formatCode>_("$"* #,##0_);_("$"* \(#,##0\);_("$"* "-"_);_(@_)</c:formatCode>
                <c:ptCount val="12"/>
                <c:pt idx="0">
                  <c:v>1608.75</c:v>
                </c:pt>
                <c:pt idx="1">
                  <c:v>1608.75</c:v>
                </c:pt>
                <c:pt idx="2">
                  <c:v>1608.75</c:v>
                </c:pt>
                <c:pt idx="3">
                  <c:v>1608.75</c:v>
                </c:pt>
                <c:pt idx="4">
                  <c:v>1608.75</c:v>
                </c:pt>
                <c:pt idx="5">
                  <c:v>1608.75</c:v>
                </c:pt>
                <c:pt idx="6">
                  <c:v>1608.75</c:v>
                </c:pt>
                <c:pt idx="7">
                  <c:v>1608.75</c:v>
                </c:pt>
                <c:pt idx="8">
                  <c:v>1608.75</c:v>
                </c:pt>
                <c:pt idx="9">
                  <c:v>1608.75</c:v>
                </c:pt>
                <c:pt idx="10">
                  <c:v>1608.75</c:v>
                </c:pt>
                <c:pt idx="11">
                  <c:v>1608.75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F0-4EA2-8D35-77A3E8E00DEA}"/>
            </c:ext>
          </c:extLst>
        </c:ser>
        <c:ser>
          <c:idx val="2"/>
          <c:order val="2"/>
          <c:tx>
            <c:strRef>
              <c:f>'L0 - Metered Energy'!$J$5</c:f>
              <c:strCache>
                <c:ptCount val="1"/>
                <c:pt idx="0">
                  <c:v>Fuel Oil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'L0 - Metered Energy'!$A$7:$A$18</c:f>
              <c:numCache>
                <c:formatCode>m/d/yyyy</c:formatCode>
                <c:ptCount val="12"/>
                <c:pt idx="0">
                  <c:v>40180</c:v>
                </c:pt>
                <c:pt idx="1">
                  <c:v>40211</c:v>
                </c:pt>
                <c:pt idx="2">
                  <c:v>40239</c:v>
                </c:pt>
                <c:pt idx="3">
                  <c:v>40270</c:v>
                </c:pt>
                <c:pt idx="4">
                  <c:v>40300</c:v>
                </c:pt>
                <c:pt idx="5">
                  <c:v>40331</c:v>
                </c:pt>
                <c:pt idx="6">
                  <c:v>40361</c:v>
                </c:pt>
                <c:pt idx="7">
                  <c:v>40392</c:v>
                </c:pt>
                <c:pt idx="8">
                  <c:v>40423</c:v>
                </c:pt>
                <c:pt idx="9">
                  <c:v>40453</c:v>
                </c:pt>
                <c:pt idx="10">
                  <c:v>40484</c:v>
                </c:pt>
                <c:pt idx="11">
                  <c:v>40514</c:v>
                </c:pt>
              </c:numCache>
            </c:numRef>
          </c:cat>
          <c:val>
            <c:numRef>
              <c:f>'L0 - Metered Energy'!$K$7:$K$18</c:f>
              <c:numCache>
                <c:formatCode>_("$"* #,##0_);_("$"* \(#,##0\);_("$"* "-"_);_(@_)</c:formatCode>
                <c:ptCount val="12"/>
                <c:pt idx="0">
                  <c:v>2970</c:v>
                </c:pt>
                <c:pt idx="1">
                  <c:v>2970</c:v>
                </c:pt>
                <c:pt idx="2">
                  <c:v>2970</c:v>
                </c:pt>
                <c:pt idx="3">
                  <c:v>2970</c:v>
                </c:pt>
                <c:pt idx="4">
                  <c:v>2970</c:v>
                </c:pt>
                <c:pt idx="5">
                  <c:v>2970</c:v>
                </c:pt>
                <c:pt idx="6">
                  <c:v>2970</c:v>
                </c:pt>
                <c:pt idx="7">
                  <c:v>2970</c:v>
                </c:pt>
                <c:pt idx="8">
                  <c:v>2970</c:v>
                </c:pt>
                <c:pt idx="9">
                  <c:v>2970</c:v>
                </c:pt>
                <c:pt idx="10">
                  <c:v>2970</c:v>
                </c:pt>
                <c:pt idx="11">
                  <c:v>2970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F0-4EA2-8D35-77A3E8E00D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80499928"/>
        <c:axId val="2080503416"/>
      </c:barChart>
      <c:dateAx>
        <c:axId val="208049992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0503416"/>
        <c:crosses val="autoZero"/>
        <c:auto val="1"/>
        <c:lblOffset val="100"/>
        <c:baseTimeUnit val="months"/>
      </c:dateAx>
      <c:valAx>
        <c:axId val="208050341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0499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CheckBox" fmlaLink="'Check Box Data'!$A$3" lockText="1" noThreeD="1"/>
</file>

<file path=xl/ctrlProps/ctrlProp10.xml><?xml version="1.0" encoding="utf-8"?>
<formControlPr xmlns="http://schemas.microsoft.com/office/spreadsheetml/2009/9/main" objectType="CheckBox" fmlaLink="'Check Box Data'!$A$26" lockText="1" noThreeD="1"/>
</file>

<file path=xl/ctrlProps/ctrlProp11.xml><?xml version="1.0" encoding="utf-8"?>
<formControlPr xmlns="http://schemas.microsoft.com/office/spreadsheetml/2009/9/main" objectType="CheckBox" fmlaLink="'Check Box Data'!$A$10" lockText="1" noThreeD="1"/>
</file>

<file path=xl/ctrlProps/ctrlProp12.xml><?xml version="1.0" encoding="utf-8"?>
<formControlPr xmlns="http://schemas.microsoft.com/office/spreadsheetml/2009/9/main" objectType="CheckBox" fmlaLink="'Check Box Data'!$A$11" lockText="1" noThreeD="1"/>
</file>

<file path=xl/ctrlProps/ctrlProp13.xml><?xml version="1.0" encoding="utf-8"?>
<formControlPr xmlns="http://schemas.microsoft.com/office/spreadsheetml/2009/9/main" objectType="CheckBox" fmlaLink="'Check Box Data'!$A$12" lockText="1" noThreeD="1"/>
</file>

<file path=xl/ctrlProps/ctrlProp14.xml><?xml version="1.0" encoding="utf-8"?>
<formControlPr xmlns="http://schemas.microsoft.com/office/spreadsheetml/2009/9/main" objectType="CheckBox" checked="Checked" fmlaLink="'Check Box Data'!$A$13" lockText="1" noThreeD="1"/>
</file>

<file path=xl/ctrlProps/ctrlProp15.xml><?xml version="1.0" encoding="utf-8"?>
<formControlPr xmlns="http://schemas.microsoft.com/office/spreadsheetml/2009/9/main" objectType="CheckBox" fmlaLink="'Check Box Data'!$A$14" lockText="1" noThreeD="1"/>
</file>

<file path=xl/ctrlProps/ctrlProp16.xml><?xml version="1.0" encoding="utf-8"?>
<formControlPr xmlns="http://schemas.microsoft.com/office/spreadsheetml/2009/9/main" objectType="CheckBox" fmlaLink="'Check Box Data'!$A$28" lockText="1" noThreeD="1"/>
</file>

<file path=xl/ctrlProps/ctrlProp17.xml><?xml version="1.0" encoding="utf-8"?>
<formControlPr xmlns="http://schemas.microsoft.com/office/spreadsheetml/2009/9/main" objectType="CheckBox" fmlaLink="'Check Box Data'!$A$29" lockText="1" noThreeD="1"/>
</file>

<file path=xl/ctrlProps/ctrlProp18.xml><?xml version="1.0" encoding="utf-8"?>
<formControlPr xmlns="http://schemas.microsoft.com/office/spreadsheetml/2009/9/main" objectType="CheckBox" checked="Checked" fmlaLink="'Check Box Data'!$A$30" lockText="1" noThreeD="1"/>
</file>

<file path=xl/ctrlProps/ctrlProp19.xml><?xml version="1.0" encoding="utf-8"?>
<formControlPr xmlns="http://schemas.microsoft.com/office/spreadsheetml/2009/9/main" objectType="CheckBox" fmlaLink="'Check Box Data'!$A$31" lockText="1" noThreeD="1"/>
</file>

<file path=xl/ctrlProps/ctrlProp2.xml><?xml version="1.0" encoding="utf-8"?>
<formControlPr xmlns="http://schemas.microsoft.com/office/spreadsheetml/2009/9/main" objectType="CheckBox" fmlaLink="'Check Box Data'!$A$4" lockText="1" noThreeD="1"/>
</file>

<file path=xl/ctrlProps/ctrlProp20.xml><?xml version="1.0" encoding="utf-8"?>
<formControlPr xmlns="http://schemas.microsoft.com/office/spreadsheetml/2009/9/main" objectType="CheckBox" fmlaLink="'Check Box Data'!$A$16" lockText="1" noThreeD="1"/>
</file>

<file path=xl/ctrlProps/ctrlProp21.xml><?xml version="1.0" encoding="utf-8"?>
<formControlPr xmlns="http://schemas.microsoft.com/office/spreadsheetml/2009/9/main" objectType="CheckBox" fmlaLink="'Check Box Data'!$A$17" lockText="1" noThreeD="1"/>
</file>

<file path=xl/ctrlProps/ctrlProp22.xml><?xml version="1.0" encoding="utf-8"?>
<formControlPr xmlns="http://schemas.microsoft.com/office/spreadsheetml/2009/9/main" objectType="CheckBox" fmlaLink="'Check Box Data'!$A$18" lockText="1" noThreeD="1"/>
</file>

<file path=xl/ctrlProps/ctrlProp23.xml><?xml version="1.0" encoding="utf-8"?>
<formControlPr xmlns="http://schemas.microsoft.com/office/spreadsheetml/2009/9/main" objectType="CheckBox" checked="Checked" fmlaLink="'Check Box Data'!$A$19" lockText="1" noThreeD="1"/>
</file>

<file path=xl/ctrlProps/ctrlProp24.xml><?xml version="1.0" encoding="utf-8"?>
<formControlPr xmlns="http://schemas.microsoft.com/office/spreadsheetml/2009/9/main" objectType="CheckBox" fmlaLink="'Check Box Data'!$A$20" lockText="1" noThreeD="1"/>
</file>

<file path=xl/ctrlProps/ctrlProp25.xml><?xml version="1.0" encoding="utf-8"?>
<formControlPr xmlns="http://schemas.microsoft.com/office/spreadsheetml/2009/9/main" objectType="CheckBox" fmlaLink="'Check Box Data'!$A$21" lockText="1" noThreeD="1"/>
</file>

<file path=xl/ctrlProps/ctrlProp26.xml><?xml version="1.0" encoding="utf-8"?>
<formControlPr xmlns="http://schemas.microsoft.com/office/spreadsheetml/2009/9/main" objectType="CheckBox" fmlaLink="'Check Box Data'!$A$32" lockText="1" noThreeD="1"/>
</file>

<file path=xl/ctrlProps/ctrlProp27.xml><?xml version="1.0" encoding="utf-8"?>
<formControlPr xmlns="http://schemas.microsoft.com/office/spreadsheetml/2009/9/main" objectType="CheckBox" fmlaLink="'Check Box Data'!$A$34" lockText="1" noThreeD="1"/>
</file>

<file path=xl/ctrlProps/ctrlProp28.xml><?xml version="1.0" encoding="utf-8"?>
<formControlPr xmlns="http://schemas.microsoft.com/office/spreadsheetml/2009/9/main" objectType="CheckBox" checked="Checked" fmlaLink="'Check Box Data'!$A$35" lockText="1" noThreeD="1"/>
</file>

<file path=xl/ctrlProps/ctrlProp29.xml><?xml version="1.0" encoding="utf-8"?>
<formControlPr xmlns="http://schemas.microsoft.com/office/spreadsheetml/2009/9/main" objectType="CheckBox" fmlaLink="'Check Box Data'!$A$36" lockText="1" noThreeD="1"/>
</file>

<file path=xl/ctrlProps/ctrlProp3.xml><?xml version="1.0" encoding="utf-8"?>
<formControlPr xmlns="http://schemas.microsoft.com/office/spreadsheetml/2009/9/main" objectType="CheckBox" fmlaLink="'Check Box Data'!$A$5" lockText="1" noThreeD="1"/>
</file>

<file path=xl/ctrlProps/ctrlProp30.xml><?xml version="1.0" encoding="utf-8"?>
<formControlPr xmlns="http://schemas.microsoft.com/office/spreadsheetml/2009/9/main" objectType="CheckBox" fmlaLink="'Check Box Data'!$A$37" lockText="1" noThreeD="1"/>
</file>

<file path=xl/ctrlProps/ctrlProp31.xml><?xml version="1.0" encoding="utf-8"?>
<formControlPr xmlns="http://schemas.microsoft.com/office/spreadsheetml/2009/9/main" objectType="CheckBox" fmlaLink="'Check Box Data'!$A$38" lockText="1" noThreeD="1"/>
</file>

<file path=xl/ctrlProps/ctrlProp32.xml><?xml version="1.0" encoding="utf-8"?>
<formControlPr xmlns="http://schemas.microsoft.com/office/spreadsheetml/2009/9/main" objectType="CheckBox" fmlaLink="'Check Box Data'!$C$3" lockText="1" noThreeD="1"/>
</file>

<file path=xl/ctrlProps/ctrlProp33.xml><?xml version="1.0" encoding="utf-8"?>
<formControlPr xmlns="http://schemas.microsoft.com/office/spreadsheetml/2009/9/main" objectType="CheckBox" fmlaLink="'Check Box Data'!$C$4" lockText="1" noThreeD="1"/>
</file>

<file path=xl/ctrlProps/ctrlProp34.xml><?xml version="1.0" encoding="utf-8"?>
<formControlPr xmlns="http://schemas.microsoft.com/office/spreadsheetml/2009/9/main" objectType="CheckBox" fmlaLink="'Check Box Data'!$C$5" lockText="1" noThreeD="1"/>
</file>

<file path=xl/ctrlProps/ctrlProp35.xml><?xml version="1.0" encoding="utf-8"?>
<formControlPr xmlns="http://schemas.microsoft.com/office/spreadsheetml/2009/9/main" objectType="CheckBox" checked="Checked" fmlaLink="'Check Box Data'!$C$6" lockText="1" noThreeD="1"/>
</file>

<file path=xl/ctrlProps/ctrlProp36.xml><?xml version="1.0" encoding="utf-8"?>
<formControlPr xmlns="http://schemas.microsoft.com/office/spreadsheetml/2009/9/main" objectType="CheckBox" fmlaLink="'Check Box Data'!$C$7" lockText="1" noThreeD="1"/>
</file>

<file path=xl/ctrlProps/ctrlProp37.xml><?xml version="1.0" encoding="utf-8"?>
<formControlPr xmlns="http://schemas.microsoft.com/office/spreadsheetml/2009/9/main" objectType="CheckBox" fmlaLink="'Check Box Data'!$C$8" lockText="1" noThreeD="1"/>
</file>

<file path=xl/ctrlProps/ctrlProp38.xml><?xml version="1.0" encoding="utf-8"?>
<formControlPr xmlns="http://schemas.microsoft.com/office/spreadsheetml/2009/9/main" objectType="CheckBox" fmlaLink="'Check Box Data'!$C$9" lockText="1" noThreeD="1"/>
</file>

<file path=xl/ctrlProps/ctrlProp39.xml><?xml version="1.0" encoding="utf-8"?>
<formControlPr xmlns="http://schemas.microsoft.com/office/spreadsheetml/2009/9/main" objectType="CheckBox" fmlaLink="'Check Box Data'!$C$19" lockText="1" noThreeD="1"/>
</file>

<file path=xl/ctrlProps/ctrlProp4.xml><?xml version="1.0" encoding="utf-8"?>
<formControlPr xmlns="http://schemas.microsoft.com/office/spreadsheetml/2009/9/main" objectType="CheckBox" checked="Checked" fmlaLink="'Check Box Data'!$A$6" lockText="1" noThreeD="1"/>
</file>

<file path=xl/ctrlProps/ctrlProp40.xml><?xml version="1.0" encoding="utf-8"?>
<formControlPr xmlns="http://schemas.microsoft.com/office/spreadsheetml/2009/9/main" objectType="CheckBox" fmlaLink="'Check Box Data'!$C$20" lockText="1" noThreeD="1"/>
</file>

<file path=xl/ctrlProps/ctrlProp41.xml><?xml version="1.0" encoding="utf-8"?>
<formControlPr xmlns="http://schemas.microsoft.com/office/spreadsheetml/2009/9/main" objectType="CheckBox" fmlaLink="'Check Box Data'!$C$21" lockText="1" noThreeD="1"/>
</file>

<file path=xl/ctrlProps/ctrlProp42.xml><?xml version="1.0" encoding="utf-8"?>
<formControlPr xmlns="http://schemas.microsoft.com/office/spreadsheetml/2009/9/main" objectType="CheckBox" checked="Checked" fmlaLink="'Check Box Data'!$C$22" lockText="1" noThreeD="1"/>
</file>

<file path=xl/ctrlProps/ctrlProp43.xml><?xml version="1.0" encoding="utf-8"?>
<formControlPr xmlns="http://schemas.microsoft.com/office/spreadsheetml/2009/9/main" objectType="CheckBox" fmlaLink="'Check Box Data'!$C$23" lockText="1" noThreeD="1"/>
</file>

<file path=xl/ctrlProps/ctrlProp44.xml><?xml version="1.0" encoding="utf-8"?>
<formControlPr xmlns="http://schemas.microsoft.com/office/spreadsheetml/2009/9/main" objectType="CheckBox" fmlaLink="'Check Box Data'!$C$24" lockText="1" noThreeD="1"/>
</file>

<file path=xl/ctrlProps/ctrlProp45.xml><?xml version="1.0" encoding="utf-8"?>
<formControlPr xmlns="http://schemas.microsoft.com/office/spreadsheetml/2009/9/main" objectType="CheckBox" fmlaLink="'Check Box Data'!$C$45" lockText="1" noThreeD="1"/>
</file>

<file path=xl/ctrlProps/ctrlProp46.xml><?xml version="1.0" encoding="utf-8"?>
<formControlPr xmlns="http://schemas.microsoft.com/office/spreadsheetml/2009/9/main" objectType="CheckBox" fmlaLink="'Check Box Data'!$C$46" lockText="1" noThreeD="1"/>
</file>

<file path=xl/ctrlProps/ctrlProp47.xml><?xml version="1.0" encoding="utf-8"?>
<formControlPr xmlns="http://schemas.microsoft.com/office/spreadsheetml/2009/9/main" objectType="CheckBox" fmlaLink="'Check Box Data'!$C$47" lockText="1" noThreeD="1"/>
</file>

<file path=xl/ctrlProps/ctrlProp48.xml><?xml version="1.0" encoding="utf-8"?>
<formControlPr xmlns="http://schemas.microsoft.com/office/spreadsheetml/2009/9/main" objectType="CheckBox" checked="Checked" fmlaLink="'Check Box Data'!$C$48" lockText="1" noThreeD="1"/>
</file>

<file path=xl/ctrlProps/ctrlProp49.xml><?xml version="1.0" encoding="utf-8"?>
<formControlPr xmlns="http://schemas.microsoft.com/office/spreadsheetml/2009/9/main" objectType="CheckBox" fmlaLink="'Check Box Data'!$C$49" lockText="1" noThreeD="1"/>
</file>

<file path=xl/ctrlProps/ctrlProp5.xml><?xml version="1.0" encoding="utf-8"?>
<formControlPr xmlns="http://schemas.microsoft.com/office/spreadsheetml/2009/9/main" objectType="CheckBox" fmlaLink="'Check Box Data'!$A$7" lockText="1" noThreeD="1"/>
</file>

<file path=xl/ctrlProps/ctrlProp50.xml><?xml version="1.0" encoding="utf-8"?>
<formControlPr xmlns="http://schemas.microsoft.com/office/spreadsheetml/2009/9/main" objectType="CheckBox" fmlaLink="'Check Box Data'!$C$50" lockText="1" noThreeD="1"/>
</file>

<file path=xl/ctrlProps/ctrlProp51.xml><?xml version="1.0" encoding="utf-8"?>
<formControlPr xmlns="http://schemas.microsoft.com/office/spreadsheetml/2009/9/main" objectType="CheckBox" fmlaLink="'Check Box Data'!$C$63" lockText="1" noThreeD="1"/>
</file>

<file path=xl/ctrlProps/ctrlProp52.xml><?xml version="1.0" encoding="utf-8"?>
<formControlPr xmlns="http://schemas.microsoft.com/office/spreadsheetml/2009/9/main" objectType="CheckBox" fmlaLink="'Check Box Data'!$C$65" lockText="1" noThreeD="1"/>
</file>

<file path=xl/ctrlProps/ctrlProp53.xml><?xml version="1.0" encoding="utf-8"?>
<formControlPr xmlns="http://schemas.microsoft.com/office/spreadsheetml/2009/9/main" objectType="CheckBox" fmlaLink="'Check Box Data'!$C$66" lockText="1" noThreeD="1"/>
</file>

<file path=xl/ctrlProps/ctrlProp54.xml><?xml version="1.0" encoding="utf-8"?>
<formControlPr xmlns="http://schemas.microsoft.com/office/spreadsheetml/2009/9/main" objectType="CheckBox" fmlaLink="'Check Box Data'!$C$70" lockText="1" noThreeD="1"/>
</file>

<file path=xl/ctrlProps/ctrlProp55.xml><?xml version="1.0" encoding="utf-8"?>
<formControlPr xmlns="http://schemas.microsoft.com/office/spreadsheetml/2009/9/main" objectType="CheckBox" fmlaLink="'Check Box Data'!$C$71" lockText="1" noThreeD="1"/>
</file>

<file path=xl/ctrlProps/ctrlProp56.xml><?xml version="1.0" encoding="utf-8"?>
<formControlPr xmlns="http://schemas.microsoft.com/office/spreadsheetml/2009/9/main" objectType="CheckBox" fmlaLink="'Check Box Data'!$C$26" lockText="1" noThreeD="1"/>
</file>

<file path=xl/ctrlProps/ctrlProp57.xml><?xml version="1.0" encoding="utf-8"?>
<formControlPr xmlns="http://schemas.microsoft.com/office/spreadsheetml/2009/9/main" objectType="CheckBox" fmlaLink="'Check Box Data'!$C$27" lockText="1" noThreeD="1"/>
</file>

<file path=xl/ctrlProps/ctrlProp58.xml><?xml version="1.0" encoding="utf-8"?>
<formControlPr xmlns="http://schemas.microsoft.com/office/spreadsheetml/2009/9/main" objectType="CheckBox" checked="Checked" fmlaLink="'Check Box Data'!$C$28" lockText="1" noThreeD="1"/>
</file>

<file path=xl/ctrlProps/ctrlProp59.xml><?xml version="1.0" encoding="utf-8"?>
<formControlPr xmlns="http://schemas.microsoft.com/office/spreadsheetml/2009/9/main" objectType="CheckBox" fmlaLink="'Check Box Data'!$C$29" lockText="1" noThreeD="1"/>
</file>

<file path=xl/ctrlProps/ctrlProp6.xml><?xml version="1.0" encoding="utf-8"?>
<formControlPr xmlns="http://schemas.microsoft.com/office/spreadsheetml/2009/9/main" objectType="CheckBox" fmlaLink="'Check Box Data'!$A$8" lockText="1" noThreeD="1"/>
</file>

<file path=xl/ctrlProps/ctrlProp60.xml><?xml version="1.0" encoding="utf-8"?>
<formControlPr xmlns="http://schemas.microsoft.com/office/spreadsheetml/2009/9/main" objectType="CheckBox" fmlaLink="'Check Box Data'!$C$34" lockText="1" noThreeD="1"/>
</file>

<file path=xl/ctrlProps/ctrlProp61.xml><?xml version="1.0" encoding="utf-8"?>
<formControlPr xmlns="http://schemas.microsoft.com/office/spreadsheetml/2009/9/main" objectType="CheckBox" checked="Checked" fmlaLink="'Check Box Data'!$C$39" lockText="1" noThreeD="1"/>
</file>

<file path=xl/ctrlProps/ctrlProp62.xml><?xml version="1.0" encoding="utf-8"?>
<formControlPr xmlns="http://schemas.microsoft.com/office/spreadsheetml/2009/9/main" objectType="CheckBox" fmlaLink="'Check Box Data'!$C$35" lockText="1" noThreeD="1"/>
</file>

<file path=xl/ctrlProps/ctrlProp63.xml><?xml version="1.0" encoding="utf-8"?>
<formControlPr xmlns="http://schemas.microsoft.com/office/spreadsheetml/2009/9/main" objectType="CheckBox" fmlaLink="'Check Box Data'!$C$40" lockText="1" noThreeD="1"/>
</file>

<file path=xl/ctrlProps/ctrlProp64.xml><?xml version="1.0" encoding="utf-8"?>
<formControlPr xmlns="http://schemas.microsoft.com/office/spreadsheetml/2009/9/main" objectType="CheckBox" checked="Checked" fmlaLink="'Check Box Data'!$C$36" lockText="1" noThreeD="1"/>
</file>

<file path=xl/ctrlProps/ctrlProp65.xml><?xml version="1.0" encoding="utf-8"?>
<formControlPr xmlns="http://schemas.microsoft.com/office/spreadsheetml/2009/9/main" objectType="CheckBox" fmlaLink="'Check Box Data'!$C$58" lockText="1" noThreeD="1"/>
</file>

<file path=xl/ctrlProps/ctrlProp66.xml><?xml version="1.0" encoding="utf-8"?>
<formControlPr xmlns="http://schemas.microsoft.com/office/spreadsheetml/2009/9/main" objectType="CheckBox" fmlaLink="'Check Box Data'!$C$59" lockText="1" noThreeD="1"/>
</file>

<file path=xl/ctrlProps/ctrlProp67.xml><?xml version="1.0" encoding="utf-8"?>
<formControlPr xmlns="http://schemas.microsoft.com/office/spreadsheetml/2009/9/main" objectType="CheckBox" checked="Checked" fmlaLink="'Check Box Data'!$C$60" lockText="1" noThreeD="1"/>
</file>

<file path=xl/ctrlProps/ctrlProp68.xml><?xml version="1.0" encoding="utf-8"?>
<formControlPr xmlns="http://schemas.microsoft.com/office/spreadsheetml/2009/9/main" objectType="CheckBox" fmlaLink="'Check Box Data'!$C$61" lockText="1" noThreeD="1"/>
</file>

<file path=xl/ctrlProps/ctrlProp69.xml><?xml version="1.0" encoding="utf-8"?>
<formControlPr xmlns="http://schemas.microsoft.com/office/spreadsheetml/2009/9/main" objectType="CheckBox" fmlaLink="'Check Box Data'!$C$52" lockText="1" noThreeD="1"/>
</file>

<file path=xl/ctrlProps/ctrlProp7.xml><?xml version="1.0" encoding="utf-8"?>
<formControlPr xmlns="http://schemas.microsoft.com/office/spreadsheetml/2009/9/main" objectType="CheckBox" fmlaLink="'Check Box Data'!$A$23" lockText="1" noThreeD="1"/>
</file>

<file path=xl/ctrlProps/ctrlProp70.xml><?xml version="1.0" encoding="utf-8"?>
<formControlPr xmlns="http://schemas.microsoft.com/office/spreadsheetml/2009/9/main" objectType="CheckBox" fmlaLink="'Check Box Data'!$C$53" lockText="1" noThreeD="1"/>
</file>

<file path=xl/ctrlProps/ctrlProp71.xml><?xml version="1.0" encoding="utf-8"?>
<formControlPr xmlns="http://schemas.microsoft.com/office/spreadsheetml/2009/9/main" objectType="CheckBox" checked="Checked" fmlaLink="'Check Box Data'!$C$55" lockText="1" noThreeD="1"/>
</file>

<file path=xl/ctrlProps/ctrlProp72.xml><?xml version="1.0" encoding="utf-8"?>
<formControlPr xmlns="http://schemas.microsoft.com/office/spreadsheetml/2009/9/main" objectType="CheckBox" fmlaLink="'Check Box Data'!$C$56" lockText="1" noThreeD="1"/>
</file>

<file path=xl/ctrlProps/ctrlProp73.xml><?xml version="1.0" encoding="utf-8"?>
<formControlPr xmlns="http://schemas.microsoft.com/office/spreadsheetml/2009/9/main" objectType="CheckBox" fmlaLink="'Check Box Data'!$C$51" lockText="1" noThreeD="1"/>
</file>

<file path=xl/ctrlProps/ctrlProp74.xml><?xml version="1.0" encoding="utf-8"?>
<formControlPr xmlns="http://schemas.microsoft.com/office/spreadsheetml/2009/9/main" objectType="CheckBox" checked="Checked" fmlaLink="'Check Box Data'!$C$54" lockText="1" noThreeD="1"/>
</file>

<file path=xl/ctrlProps/ctrlProp75.xml><?xml version="1.0" encoding="utf-8"?>
<formControlPr xmlns="http://schemas.microsoft.com/office/spreadsheetml/2009/9/main" objectType="CheckBox" fmlaLink="'Check Box Data'!$C$64" lockText="1" noThreeD="1"/>
</file>

<file path=xl/ctrlProps/ctrlProp76.xml><?xml version="1.0" encoding="utf-8"?>
<formControlPr xmlns="http://schemas.microsoft.com/office/spreadsheetml/2009/9/main" objectType="CheckBox" checked="Checked" fmlaLink="'Check Box Data'!$C$68" lockText="1" noThreeD="1"/>
</file>

<file path=xl/ctrlProps/ctrlProp77.xml><?xml version="1.0" encoding="utf-8"?>
<formControlPr xmlns="http://schemas.microsoft.com/office/spreadsheetml/2009/9/main" objectType="CheckBox" fmlaLink="'Check Box Data'!$C$69" lockText="1" noThreeD="1"/>
</file>

<file path=xl/ctrlProps/ctrlProp78.xml><?xml version="1.0" encoding="utf-8"?>
<formControlPr xmlns="http://schemas.microsoft.com/office/spreadsheetml/2009/9/main" objectType="CheckBox" checked="Checked" fmlaLink="'Check Box Data'!$C$67" lockText="1" noThreeD="1"/>
</file>

<file path=xl/ctrlProps/ctrlProp79.xml><?xml version="1.0" encoding="utf-8"?>
<formControlPr xmlns="http://schemas.microsoft.com/office/spreadsheetml/2009/9/main" objectType="CheckBox" fmlaLink="'Check Box Data'!$C$73" lockText="1" noThreeD="1"/>
</file>

<file path=xl/ctrlProps/ctrlProp8.xml><?xml version="1.0" encoding="utf-8"?>
<formControlPr xmlns="http://schemas.microsoft.com/office/spreadsheetml/2009/9/main" objectType="CheckBox" checked="Checked" fmlaLink="'Check Box Data'!$A$24" lockText="1" noThreeD="1"/>
</file>

<file path=xl/ctrlProps/ctrlProp80.xml><?xml version="1.0" encoding="utf-8"?>
<formControlPr xmlns="http://schemas.microsoft.com/office/spreadsheetml/2009/9/main" objectType="CheckBox" checked="Checked" fmlaLink="'Check Box Data'!$C$74" lockText="1" noThreeD="1"/>
</file>

<file path=xl/ctrlProps/ctrlProp81.xml><?xml version="1.0" encoding="utf-8"?>
<formControlPr xmlns="http://schemas.microsoft.com/office/spreadsheetml/2009/9/main" objectType="CheckBox" fmlaLink="'Check Box Data'!$C$75" lockText="1" noThreeD="1"/>
</file>

<file path=xl/ctrlProps/ctrlProp82.xml><?xml version="1.0" encoding="utf-8"?>
<formControlPr xmlns="http://schemas.microsoft.com/office/spreadsheetml/2009/9/main" objectType="CheckBox" fmlaLink="'Check Box Data'!$C$76" lockText="1" noThreeD="1"/>
</file>

<file path=xl/ctrlProps/ctrlProp83.xml><?xml version="1.0" encoding="utf-8"?>
<formControlPr xmlns="http://schemas.microsoft.com/office/spreadsheetml/2009/9/main" objectType="CheckBox" fmlaLink="'Check Box Data'!$C$31" lockText="1" noThreeD="1"/>
</file>

<file path=xl/ctrlProps/ctrlProp84.xml><?xml version="1.0" encoding="utf-8"?>
<formControlPr xmlns="http://schemas.microsoft.com/office/spreadsheetml/2009/9/main" objectType="CheckBox" fmlaLink="'Check Box Data'!$C$30" lockText="1" noThreeD="1"/>
</file>

<file path=xl/ctrlProps/ctrlProp85.xml><?xml version="1.0" encoding="utf-8"?>
<formControlPr xmlns="http://schemas.microsoft.com/office/spreadsheetml/2009/9/main" objectType="CheckBox" fmlaLink="'Check Box Data'!$C$32" lockText="1" noThreeD="1"/>
</file>

<file path=xl/ctrlProps/ctrlProp86.xml><?xml version="1.0" encoding="utf-8"?>
<formControlPr xmlns="http://schemas.microsoft.com/office/spreadsheetml/2009/9/main" objectType="CheckBox" fmlaLink="'Check Box Data'!$C$37" lockText="1" noThreeD="1"/>
</file>

<file path=xl/ctrlProps/ctrlProp87.xml><?xml version="1.0" encoding="utf-8"?>
<formControlPr xmlns="http://schemas.microsoft.com/office/spreadsheetml/2009/9/main" objectType="CheckBox" checked="Checked" fmlaLink="'Check Box Data'!$C$42" lockText="1" noThreeD="1"/>
</file>

<file path=xl/ctrlProps/ctrlProp88.xml><?xml version="1.0" encoding="utf-8"?>
<formControlPr xmlns="http://schemas.microsoft.com/office/spreadsheetml/2009/9/main" objectType="CheckBox" fmlaLink="'Check Box Data'!$C$43" lockText="1" noThreeD="1"/>
</file>

<file path=xl/ctrlProps/ctrlProp89.xml><?xml version="1.0" encoding="utf-8"?>
<formControlPr xmlns="http://schemas.microsoft.com/office/spreadsheetml/2009/9/main" objectType="CheckBox" fmlaLink="'Check Box Data'!$C$41" lockText="1" noThreeD="1"/>
</file>

<file path=xl/ctrlProps/ctrlProp9.xml><?xml version="1.0" encoding="utf-8"?>
<formControlPr xmlns="http://schemas.microsoft.com/office/spreadsheetml/2009/9/main" objectType="CheckBox" fmlaLink="'Check Box Data'!$A$25" lockText="1" noThreeD="1"/>
</file>

<file path=xl/ctrlProps/ctrlProp90.xml><?xml version="1.0" encoding="utf-8"?>
<formControlPr xmlns="http://schemas.microsoft.com/office/spreadsheetml/2009/9/main" objectType="CheckBox" fmlaLink="'Check Box Data'!$C$11" lockText="1" noThreeD="1"/>
</file>

<file path=xl/ctrlProps/ctrlProp91.xml><?xml version="1.0" encoding="utf-8"?>
<formControlPr xmlns="http://schemas.microsoft.com/office/spreadsheetml/2009/9/main" objectType="CheckBox" fmlaLink="'Check Box Data'!$C$12" lockText="1" noThreeD="1"/>
</file>

<file path=xl/ctrlProps/ctrlProp92.xml><?xml version="1.0" encoding="utf-8"?>
<formControlPr xmlns="http://schemas.microsoft.com/office/spreadsheetml/2009/9/main" objectType="CheckBox" fmlaLink="'Check Box Data'!$C$13" lockText="1" noThreeD="1"/>
</file>

<file path=xl/ctrlProps/ctrlProp93.xml><?xml version="1.0" encoding="utf-8"?>
<formControlPr xmlns="http://schemas.microsoft.com/office/spreadsheetml/2009/9/main" objectType="CheckBox" checked="Checked" fmlaLink="'Check Box Data'!$C$14" lockText="1" noThreeD="1"/>
</file>

<file path=xl/ctrlProps/ctrlProp94.xml><?xml version="1.0" encoding="utf-8"?>
<formControlPr xmlns="http://schemas.microsoft.com/office/spreadsheetml/2009/9/main" objectType="CheckBox" fmlaLink="'Check Box Data'!$C$15" lockText="1" noThreeD="1"/>
</file>

<file path=xl/ctrlProps/ctrlProp95.xml><?xml version="1.0" encoding="utf-8"?>
<formControlPr xmlns="http://schemas.microsoft.com/office/spreadsheetml/2009/9/main" objectType="CheckBox" fmlaLink="'Check Box Data'!$C$16" lockText="1" noThreeD="1"/>
</file>

<file path=xl/ctrlProps/ctrlProp96.xml><?xml version="1.0" encoding="utf-8"?>
<formControlPr xmlns="http://schemas.microsoft.com/office/spreadsheetml/2009/9/main" objectType="CheckBox" fmlaLink="'Check Box Data'!$C$17" lockText="1" noThreeD="1"/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kw-engineering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18</xdr:row>
      <xdr:rowOff>161925</xdr:rowOff>
    </xdr:from>
    <xdr:to>
      <xdr:col>8</xdr:col>
      <xdr:colOff>533401</xdr:colOff>
      <xdr:row>32</xdr:row>
      <xdr:rowOff>104775</xdr:rowOff>
    </xdr:to>
    <xdr:sp macro="" textlink="">
      <xdr:nvSpPr>
        <xdr:cNvPr id="2" name="TextBox 1"/>
        <xdr:cNvSpPr txBox="1"/>
      </xdr:nvSpPr>
      <xdr:spPr>
        <a:xfrm>
          <a:off x="1" y="3638550"/>
          <a:ext cx="5181600" cy="26098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>
              <a:solidFill>
                <a:srgbClr val="FF0000"/>
              </a:solidFill>
            </a:rPr>
            <a:t>Note to Reviewers</a:t>
          </a:r>
        </a:p>
        <a:p>
          <a:endParaRPr lang="en-US" sz="1100"/>
        </a:p>
        <a:p>
          <a:r>
            <a:rPr lang="en-US" sz="1100"/>
            <a:t>The</a:t>
          </a:r>
          <a:r>
            <a:rPr lang="en-US" sz="1100" baseline="0"/>
            <a:t> data included as input here will be delted from final versions. This is just artificial sample data to test the functionality of the forms. 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235326</xdr:colOff>
      <xdr:row>3</xdr:row>
      <xdr:rowOff>87780</xdr:rowOff>
    </xdr:from>
    <xdr:to>
      <xdr:col>5</xdr:col>
      <xdr:colOff>553573</xdr:colOff>
      <xdr:row>17</xdr:row>
      <xdr:rowOff>163980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223585</xdr:colOff>
      <xdr:row>18</xdr:row>
      <xdr:rowOff>78709</xdr:rowOff>
    </xdr:from>
    <xdr:to>
      <xdr:col>5</xdr:col>
      <xdr:colOff>559575</xdr:colOff>
      <xdr:row>32</xdr:row>
      <xdr:rowOff>157177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232924</xdr:colOff>
      <xdr:row>33</xdr:row>
      <xdr:rowOff>65369</xdr:rowOff>
    </xdr:from>
    <xdr:to>
      <xdr:col>5</xdr:col>
      <xdr:colOff>551171</xdr:colOff>
      <xdr:row>47</xdr:row>
      <xdr:rowOff>59926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49</xdr:row>
      <xdr:rowOff>158750</xdr:rowOff>
    </xdr:from>
    <xdr:to>
      <xdr:col>8</xdr:col>
      <xdr:colOff>266140</xdr:colOff>
      <xdr:row>64</xdr:row>
      <xdr:rowOff>45384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15875</xdr:colOff>
      <xdr:row>65</xdr:row>
      <xdr:rowOff>15875</xdr:rowOff>
    </xdr:from>
    <xdr:to>
      <xdr:col>8</xdr:col>
      <xdr:colOff>254000</xdr:colOff>
      <xdr:row>79</xdr:row>
      <xdr:rowOff>92075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190501</xdr:colOff>
      <xdr:row>3</xdr:row>
      <xdr:rowOff>107674</xdr:rowOff>
    </xdr:from>
    <xdr:to>
      <xdr:col>8</xdr:col>
      <xdr:colOff>513521</xdr:colOff>
      <xdr:row>15</xdr:row>
      <xdr:rowOff>149087</xdr:rowOff>
    </xdr:to>
    <xdr:sp macro="" textlink="">
      <xdr:nvSpPr>
        <xdr:cNvPr id="7" name="TextBox 6"/>
        <xdr:cNvSpPr txBox="1"/>
      </xdr:nvSpPr>
      <xdr:spPr>
        <a:xfrm>
          <a:off x="4095751" y="755374"/>
          <a:ext cx="1485070" cy="232741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>
              <a:solidFill>
                <a:srgbClr val="FF0000"/>
              </a:solidFill>
            </a:rPr>
            <a:t>Question to Reviewers:</a:t>
          </a:r>
        </a:p>
        <a:p>
          <a:endParaRPr lang="en-US" sz="1100"/>
        </a:p>
        <a:p>
          <a:r>
            <a:rPr lang="en-US" sz="1100"/>
            <a:t>Should</a:t>
          </a:r>
          <a:r>
            <a:rPr lang="en-US" sz="1100" baseline="0"/>
            <a:t> we require minimum mandatory graphs? If so, provide specific examples.</a:t>
          </a:r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14</xdr:row>
          <xdr:rowOff>123825</xdr:rowOff>
        </xdr:from>
        <xdr:to>
          <xdr:col>0</xdr:col>
          <xdr:colOff>2095500</xdr:colOff>
          <xdr:row>15</xdr:row>
          <xdr:rowOff>0</xdr:rowOff>
        </xdr:to>
        <xdr:sp macro="" textlink="">
          <xdr:nvSpPr>
            <xdr:cNvPr id="10241" name="Check Box 1" hidden="1">
              <a:extLst>
                <a:ext uri="{63B3BB69-23CF-44E3-9099-C40C66FF867C}">
                  <a14:compatExt spid="_x0000_s102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Built up with concrete deck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15</xdr:row>
          <xdr:rowOff>0</xdr:rowOff>
        </xdr:from>
        <xdr:to>
          <xdr:col>0</xdr:col>
          <xdr:colOff>2095500</xdr:colOff>
          <xdr:row>16</xdr:row>
          <xdr:rowOff>28575</xdr:rowOff>
        </xdr:to>
        <xdr:sp macro="" textlink="">
          <xdr:nvSpPr>
            <xdr:cNvPr id="10242" name="Check Box 2" hidden="1">
              <a:extLst>
                <a:ext uri="{63B3BB69-23CF-44E3-9099-C40C66FF867C}">
                  <a14:compatExt spid="_x0000_s102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Built up with metal deck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16</xdr:row>
          <xdr:rowOff>0</xdr:rowOff>
        </xdr:from>
        <xdr:to>
          <xdr:col>0</xdr:col>
          <xdr:colOff>2047875</xdr:colOff>
          <xdr:row>17</xdr:row>
          <xdr:rowOff>28575</xdr:rowOff>
        </xdr:to>
        <xdr:sp macro="" textlink="">
          <xdr:nvSpPr>
            <xdr:cNvPr id="10243" name="Check Box 3" hidden="1">
              <a:extLst>
                <a:ext uri="{63B3BB69-23CF-44E3-9099-C40C66FF867C}">
                  <a14:compatExt spid="_x0000_s102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Built up with wood deck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17</xdr:row>
          <xdr:rowOff>0</xdr:rowOff>
        </xdr:from>
        <xdr:to>
          <xdr:col>0</xdr:col>
          <xdr:colOff>2095500</xdr:colOff>
          <xdr:row>18</xdr:row>
          <xdr:rowOff>28575</xdr:rowOff>
        </xdr:to>
        <xdr:sp macro="" textlink="">
          <xdr:nvSpPr>
            <xdr:cNvPr id="10244" name="Check Box 4" hidden="1">
              <a:extLst>
                <a:ext uri="{63B3BB69-23CF-44E3-9099-C40C66FF867C}">
                  <a14:compatExt spid="_x0000_s102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Metal surfacing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18</xdr:row>
          <xdr:rowOff>28575</xdr:rowOff>
        </xdr:from>
        <xdr:to>
          <xdr:col>0</xdr:col>
          <xdr:colOff>2095500</xdr:colOff>
          <xdr:row>19</xdr:row>
          <xdr:rowOff>28575</xdr:rowOff>
        </xdr:to>
        <xdr:sp macro="" textlink="">
          <xdr:nvSpPr>
            <xdr:cNvPr id="10245" name="Check Box 5" hidden="1">
              <a:extLst>
                <a:ext uri="{63B3BB69-23CF-44E3-9099-C40C66FF867C}">
                  <a14:compatExt spid="_x0000_s102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Shingles/Shakes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19</xdr:row>
          <xdr:rowOff>0</xdr:rowOff>
        </xdr:from>
        <xdr:to>
          <xdr:col>0</xdr:col>
          <xdr:colOff>2095500</xdr:colOff>
          <xdr:row>20</xdr:row>
          <xdr:rowOff>28575</xdr:rowOff>
        </xdr:to>
        <xdr:sp macro="" textlink="">
          <xdr:nvSpPr>
            <xdr:cNvPr id="10246" name="Check Box 6" hidden="1">
              <a:extLst>
                <a:ext uri="{63B3BB69-23CF-44E3-9099-C40C66FF867C}">
                  <a14:compatExt spid="_x0000_s102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Other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21</xdr:row>
          <xdr:rowOff>9525</xdr:rowOff>
        </xdr:from>
        <xdr:to>
          <xdr:col>0</xdr:col>
          <xdr:colOff>2095500</xdr:colOff>
          <xdr:row>22</xdr:row>
          <xdr:rowOff>28575</xdr:rowOff>
        </xdr:to>
        <xdr:sp macro="" textlink="">
          <xdr:nvSpPr>
            <xdr:cNvPr id="10247" name="Check Box 7" hidden="1">
              <a:extLst>
                <a:ext uri="{63B3BB69-23CF-44E3-9099-C40C66FF867C}">
                  <a14:compatExt spid="_x0000_s102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Metal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22</xdr:row>
          <xdr:rowOff>9525</xdr:rowOff>
        </xdr:from>
        <xdr:to>
          <xdr:col>0</xdr:col>
          <xdr:colOff>2095500</xdr:colOff>
          <xdr:row>23</xdr:row>
          <xdr:rowOff>28575</xdr:rowOff>
        </xdr:to>
        <xdr:sp macro="" textlink="">
          <xdr:nvSpPr>
            <xdr:cNvPr id="10248" name="Check Box 8" hidden="1">
              <a:extLst>
                <a:ext uri="{63B3BB69-23CF-44E3-9099-C40C66FF867C}">
                  <a14:compatExt spid="_x0000_s102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Metal with thermal breaks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23</xdr:row>
          <xdr:rowOff>0</xdr:rowOff>
        </xdr:from>
        <xdr:to>
          <xdr:col>0</xdr:col>
          <xdr:colOff>2095500</xdr:colOff>
          <xdr:row>24</xdr:row>
          <xdr:rowOff>28575</xdr:rowOff>
        </xdr:to>
        <xdr:sp macro="" textlink="">
          <xdr:nvSpPr>
            <xdr:cNvPr id="10249" name="Check Box 9" hidden="1">
              <a:extLst>
                <a:ext uri="{63B3BB69-23CF-44E3-9099-C40C66FF867C}">
                  <a14:compatExt spid="_x0000_s102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Wood/Vinyl/Fiberglass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24</xdr:row>
          <xdr:rowOff>0</xdr:rowOff>
        </xdr:from>
        <xdr:to>
          <xdr:col>0</xdr:col>
          <xdr:colOff>2095500</xdr:colOff>
          <xdr:row>25</xdr:row>
          <xdr:rowOff>28575</xdr:rowOff>
        </xdr:to>
        <xdr:sp macro="" textlink="">
          <xdr:nvSpPr>
            <xdr:cNvPr id="10250" name="Check Box 10" hidden="1">
              <a:extLst>
                <a:ext uri="{63B3BB69-23CF-44E3-9099-C40C66FF867C}">
                  <a14:compatExt spid="_x0000_s102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Other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38100</xdr:colOff>
          <xdr:row>14</xdr:row>
          <xdr:rowOff>0</xdr:rowOff>
        </xdr:from>
        <xdr:to>
          <xdr:col>2</xdr:col>
          <xdr:colOff>28575</xdr:colOff>
          <xdr:row>15</xdr:row>
          <xdr:rowOff>0</xdr:rowOff>
        </xdr:to>
        <xdr:sp macro="" textlink="">
          <xdr:nvSpPr>
            <xdr:cNvPr id="10251" name="Check Box 11" hidden="1">
              <a:extLst>
                <a:ext uri="{63B3BB69-23CF-44E3-9099-C40C66FF867C}">
                  <a14:compatExt spid="_x0000_s102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Concrete (over unconditioned space)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38100</xdr:colOff>
          <xdr:row>15</xdr:row>
          <xdr:rowOff>9525</xdr:rowOff>
        </xdr:from>
        <xdr:to>
          <xdr:col>2</xdr:col>
          <xdr:colOff>123825</xdr:colOff>
          <xdr:row>16</xdr:row>
          <xdr:rowOff>28575</xdr:rowOff>
        </xdr:to>
        <xdr:sp macro="" textlink="">
          <xdr:nvSpPr>
            <xdr:cNvPr id="10252" name="Check Box 12" hidden="1">
              <a:extLst>
                <a:ext uri="{63B3BB69-23CF-44E3-9099-C40C66FF867C}">
                  <a14:compatExt spid="_x0000_s102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Slab on grade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38100</xdr:colOff>
          <xdr:row>16</xdr:row>
          <xdr:rowOff>9525</xdr:rowOff>
        </xdr:from>
        <xdr:to>
          <xdr:col>2</xdr:col>
          <xdr:colOff>123825</xdr:colOff>
          <xdr:row>17</xdr:row>
          <xdr:rowOff>28575</xdr:rowOff>
        </xdr:to>
        <xdr:sp macro="" textlink="">
          <xdr:nvSpPr>
            <xdr:cNvPr id="10253" name="Check Box 13" hidden="1">
              <a:extLst>
                <a:ext uri="{63B3BB69-23CF-44E3-9099-C40C66FF867C}">
                  <a14:compatExt spid="_x0000_s102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Steel joist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38100</xdr:colOff>
          <xdr:row>17</xdr:row>
          <xdr:rowOff>9525</xdr:rowOff>
        </xdr:from>
        <xdr:to>
          <xdr:col>2</xdr:col>
          <xdr:colOff>104775</xdr:colOff>
          <xdr:row>18</xdr:row>
          <xdr:rowOff>28575</xdr:rowOff>
        </xdr:to>
        <xdr:sp macro="" textlink="">
          <xdr:nvSpPr>
            <xdr:cNvPr id="10254" name="Check Box 14" hidden="1">
              <a:extLst>
                <a:ext uri="{63B3BB69-23CF-44E3-9099-C40C66FF867C}">
                  <a14:compatExt spid="_x0000_s102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Wood frame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38100</xdr:colOff>
          <xdr:row>18</xdr:row>
          <xdr:rowOff>28575</xdr:rowOff>
        </xdr:from>
        <xdr:to>
          <xdr:col>2</xdr:col>
          <xdr:colOff>85725</xdr:colOff>
          <xdr:row>19</xdr:row>
          <xdr:rowOff>28575</xdr:rowOff>
        </xdr:to>
        <xdr:sp macro="" textlink="">
          <xdr:nvSpPr>
            <xdr:cNvPr id="10255" name="Check Box 15" hidden="1">
              <a:extLst>
                <a:ext uri="{63B3BB69-23CF-44E3-9099-C40C66FF867C}">
                  <a14:compatExt spid="_x0000_s102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Other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38100</xdr:colOff>
          <xdr:row>21</xdr:row>
          <xdr:rowOff>0</xdr:rowOff>
        </xdr:from>
        <xdr:to>
          <xdr:col>2</xdr:col>
          <xdr:colOff>152400</xdr:colOff>
          <xdr:row>22</xdr:row>
          <xdr:rowOff>28575</xdr:rowOff>
        </xdr:to>
        <xdr:sp macro="" textlink="">
          <xdr:nvSpPr>
            <xdr:cNvPr id="10256" name="Check Box 16" hidden="1">
              <a:extLst>
                <a:ext uri="{63B3BB69-23CF-44E3-9099-C40C66FF867C}">
                  <a14:compatExt spid="_x0000_s102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Single pane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38100</xdr:colOff>
          <xdr:row>21</xdr:row>
          <xdr:rowOff>180975</xdr:rowOff>
        </xdr:from>
        <xdr:to>
          <xdr:col>2</xdr:col>
          <xdr:colOff>104775</xdr:colOff>
          <xdr:row>23</xdr:row>
          <xdr:rowOff>28575</xdr:rowOff>
        </xdr:to>
        <xdr:sp macro="" textlink="">
          <xdr:nvSpPr>
            <xdr:cNvPr id="10257" name="Check Box 17" hidden="1">
              <a:extLst>
                <a:ext uri="{63B3BB69-23CF-44E3-9099-C40C66FF867C}">
                  <a14:compatExt spid="_x0000_s102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Double pane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38100</xdr:colOff>
          <xdr:row>22</xdr:row>
          <xdr:rowOff>180975</xdr:rowOff>
        </xdr:from>
        <xdr:to>
          <xdr:col>2</xdr:col>
          <xdr:colOff>161925</xdr:colOff>
          <xdr:row>24</xdr:row>
          <xdr:rowOff>28575</xdr:rowOff>
        </xdr:to>
        <xdr:sp macro="" textlink="">
          <xdr:nvSpPr>
            <xdr:cNvPr id="10258" name="Check Box 18" hidden="1">
              <a:extLst>
                <a:ext uri="{63B3BB69-23CF-44E3-9099-C40C66FF867C}">
                  <a14:compatExt spid="_x0000_s102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Double pane with low 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38100</xdr:colOff>
          <xdr:row>24</xdr:row>
          <xdr:rowOff>0</xdr:rowOff>
        </xdr:from>
        <xdr:to>
          <xdr:col>2</xdr:col>
          <xdr:colOff>142875</xdr:colOff>
          <xdr:row>25</xdr:row>
          <xdr:rowOff>28575</xdr:rowOff>
        </xdr:to>
        <xdr:sp macro="" textlink="">
          <xdr:nvSpPr>
            <xdr:cNvPr id="10259" name="Check Box 19" hidden="1">
              <a:extLst>
                <a:ext uri="{63B3BB69-23CF-44E3-9099-C40C66FF867C}">
                  <a14:compatExt spid="_x0000_s102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Triple pane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14</xdr:row>
          <xdr:rowOff>104775</xdr:rowOff>
        </xdr:from>
        <xdr:to>
          <xdr:col>5</xdr:col>
          <xdr:colOff>542925</xdr:colOff>
          <xdr:row>15</xdr:row>
          <xdr:rowOff>0</xdr:rowOff>
        </xdr:to>
        <xdr:sp macro="" textlink="">
          <xdr:nvSpPr>
            <xdr:cNvPr id="10260" name="Check Box 20" hidden="1">
              <a:extLst>
                <a:ext uri="{63B3BB69-23CF-44E3-9099-C40C66FF867C}">
                  <a14:compatExt spid="_x0000_s102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Brick/stone on masonry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0</xdr:rowOff>
        </xdr:from>
        <xdr:to>
          <xdr:col>5</xdr:col>
          <xdr:colOff>561975</xdr:colOff>
          <xdr:row>16</xdr:row>
          <xdr:rowOff>28575</xdr:rowOff>
        </xdr:to>
        <xdr:sp macro="" textlink="">
          <xdr:nvSpPr>
            <xdr:cNvPr id="10261" name="Check Box 21" hidden="1">
              <a:extLst>
                <a:ext uri="{63B3BB69-23CF-44E3-9099-C40C66FF867C}">
                  <a14:compatExt spid="_x0000_s102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Brick/stone on steel frame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16</xdr:row>
          <xdr:rowOff>0</xdr:rowOff>
        </xdr:from>
        <xdr:to>
          <xdr:col>6</xdr:col>
          <xdr:colOff>485775</xdr:colOff>
          <xdr:row>17</xdr:row>
          <xdr:rowOff>28575</xdr:rowOff>
        </xdr:to>
        <xdr:sp macro="" textlink="">
          <xdr:nvSpPr>
            <xdr:cNvPr id="10262" name="Check Box 22" hidden="1">
              <a:extLst>
                <a:ext uri="{63B3BB69-23CF-44E3-9099-C40C66FF867C}">
                  <a14:compatExt spid="_x0000_s102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Brick/stone on wood frame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17</xdr:row>
          <xdr:rowOff>0</xdr:rowOff>
        </xdr:from>
        <xdr:to>
          <xdr:col>5</xdr:col>
          <xdr:colOff>533400</xdr:colOff>
          <xdr:row>18</xdr:row>
          <xdr:rowOff>28575</xdr:rowOff>
        </xdr:to>
        <xdr:sp macro="" textlink="">
          <xdr:nvSpPr>
            <xdr:cNvPr id="10263" name="Check Box 23" hidden="1">
              <a:extLst>
                <a:ext uri="{63B3BB69-23CF-44E3-9099-C40C66FF867C}">
                  <a14:compatExt spid="_x0000_s102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Metal panel/Curtain wall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18</xdr:row>
          <xdr:rowOff>0</xdr:rowOff>
        </xdr:from>
        <xdr:to>
          <xdr:col>5</xdr:col>
          <xdr:colOff>523875</xdr:colOff>
          <xdr:row>19</xdr:row>
          <xdr:rowOff>28575</xdr:rowOff>
        </xdr:to>
        <xdr:sp macro="" textlink="">
          <xdr:nvSpPr>
            <xdr:cNvPr id="10264" name="Check Box 24" hidden="1">
              <a:extLst>
                <a:ext uri="{63B3BB69-23CF-44E3-9099-C40C66FF867C}">
                  <a14:compatExt spid="_x0000_s102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Siding on steel frame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19</xdr:row>
          <xdr:rowOff>0</xdr:rowOff>
        </xdr:from>
        <xdr:to>
          <xdr:col>5</xdr:col>
          <xdr:colOff>495300</xdr:colOff>
          <xdr:row>20</xdr:row>
          <xdr:rowOff>28575</xdr:rowOff>
        </xdr:to>
        <xdr:sp macro="" textlink="">
          <xdr:nvSpPr>
            <xdr:cNvPr id="10265" name="Check Box 25" hidden="1">
              <a:extLst>
                <a:ext uri="{63B3BB69-23CF-44E3-9099-C40C66FF867C}">
                  <a14:compatExt spid="_x0000_s102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Siding on wood frame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38100</xdr:colOff>
          <xdr:row>25</xdr:row>
          <xdr:rowOff>9525</xdr:rowOff>
        </xdr:from>
        <xdr:to>
          <xdr:col>2</xdr:col>
          <xdr:colOff>142875</xdr:colOff>
          <xdr:row>26</xdr:row>
          <xdr:rowOff>28575</xdr:rowOff>
        </xdr:to>
        <xdr:sp macro="" textlink="">
          <xdr:nvSpPr>
            <xdr:cNvPr id="10266" name="Check Box 26" hidden="1">
              <a:extLst>
                <a:ext uri="{63B3BB69-23CF-44E3-9099-C40C66FF867C}">
                  <a14:compatExt spid="_x0000_s102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Triple pane with low 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28575</xdr:colOff>
          <xdr:row>21</xdr:row>
          <xdr:rowOff>0</xdr:rowOff>
        </xdr:from>
        <xdr:to>
          <xdr:col>5</xdr:col>
          <xdr:colOff>180975</xdr:colOff>
          <xdr:row>22</xdr:row>
          <xdr:rowOff>9525</xdr:rowOff>
        </xdr:to>
        <xdr:sp macro="" textlink="">
          <xdr:nvSpPr>
            <xdr:cNvPr id="10268" name="Check Box 28" hidden="1">
              <a:extLst>
                <a:ext uri="{63B3BB69-23CF-44E3-9099-C40C66FF867C}">
                  <a14:compatExt spid="_x0000_s102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Slab on Grade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28575</xdr:colOff>
          <xdr:row>22</xdr:row>
          <xdr:rowOff>0</xdr:rowOff>
        </xdr:from>
        <xdr:to>
          <xdr:col>5</xdr:col>
          <xdr:colOff>180975</xdr:colOff>
          <xdr:row>23</xdr:row>
          <xdr:rowOff>28575</xdr:rowOff>
        </xdr:to>
        <xdr:sp macro="" textlink="">
          <xdr:nvSpPr>
            <xdr:cNvPr id="10269" name="Check Box 29" hidden="1">
              <a:extLst>
                <a:ext uri="{63B3BB69-23CF-44E3-9099-C40C66FF867C}">
                  <a14:compatExt spid="_x0000_s102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Crawlspace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28575</xdr:colOff>
          <xdr:row>22</xdr:row>
          <xdr:rowOff>180975</xdr:rowOff>
        </xdr:from>
        <xdr:to>
          <xdr:col>5</xdr:col>
          <xdr:colOff>180975</xdr:colOff>
          <xdr:row>24</xdr:row>
          <xdr:rowOff>9525</xdr:rowOff>
        </xdr:to>
        <xdr:sp macro="" textlink="">
          <xdr:nvSpPr>
            <xdr:cNvPr id="10270" name="Check Box 30" hidden="1">
              <a:extLst>
                <a:ext uri="{63B3BB69-23CF-44E3-9099-C40C66FF867C}">
                  <a14:compatExt spid="_x0000_s102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Basement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28575</xdr:colOff>
          <xdr:row>24</xdr:row>
          <xdr:rowOff>0</xdr:rowOff>
        </xdr:from>
        <xdr:to>
          <xdr:col>5</xdr:col>
          <xdr:colOff>161925</xdr:colOff>
          <xdr:row>25</xdr:row>
          <xdr:rowOff>9525</xdr:rowOff>
        </xdr:to>
        <xdr:sp macro="" textlink="">
          <xdr:nvSpPr>
            <xdr:cNvPr id="10271" name="Check Box 31" hidden="1">
              <a:extLst>
                <a:ext uri="{63B3BB69-23CF-44E3-9099-C40C66FF867C}">
                  <a14:compatExt spid="_x0000_s102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Unknown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25</xdr:row>
          <xdr:rowOff>0</xdr:rowOff>
        </xdr:from>
        <xdr:to>
          <xdr:col>6</xdr:col>
          <xdr:colOff>180975</xdr:colOff>
          <xdr:row>26</xdr:row>
          <xdr:rowOff>0</xdr:rowOff>
        </xdr:to>
        <xdr:sp macro="" textlink="">
          <xdr:nvSpPr>
            <xdr:cNvPr id="10272" name="Check Box 32" hidden="1">
              <a:extLst>
                <a:ext uri="{63B3BB69-23CF-44E3-9099-C40C66FF867C}">
                  <a14:compatExt spid="_x0000_s102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Other</a:t>
              </a:r>
            </a:p>
          </xdr:txBody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28575</xdr:colOff>
          <xdr:row>4</xdr:row>
          <xdr:rowOff>28575</xdr:rowOff>
        </xdr:from>
        <xdr:to>
          <xdr:col>4</xdr:col>
          <xdr:colOff>47625</xdr:colOff>
          <xdr:row>4</xdr:row>
          <xdr:rowOff>228600</xdr:rowOff>
        </xdr:to>
        <xdr:sp macro="" textlink="">
          <xdr:nvSpPr>
            <xdr:cNvPr id="11265" name="Check Box 1" hidden="1">
              <a:extLst>
                <a:ext uri="{63B3BB69-23CF-44E3-9099-C40C66FF867C}">
                  <a14:compatExt spid="_x0000_s112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Air Handler Unit (AHU)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4</xdr:row>
          <xdr:rowOff>28575</xdr:rowOff>
        </xdr:from>
        <xdr:to>
          <xdr:col>5</xdr:col>
          <xdr:colOff>561975</xdr:colOff>
          <xdr:row>4</xdr:row>
          <xdr:rowOff>219075</xdr:rowOff>
        </xdr:to>
        <xdr:sp macro="" textlink="">
          <xdr:nvSpPr>
            <xdr:cNvPr id="11266" name="Check Box 2" hidden="1">
              <a:extLst>
                <a:ext uri="{63B3BB69-23CF-44E3-9099-C40C66FF867C}">
                  <a14:compatExt spid="_x0000_s112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Constant Volume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4</xdr:row>
          <xdr:rowOff>257175</xdr:rowOff>
        </xdr:from>
        <xdr:to>
          <xdr:col>5</xdr:col>
          <xdr:colOff>76200</xdr:colOff>
          <xdr:row>5</xdr:row>
          <xdr:rowOff>28575</xdr:rowOff>
        </xdr:to>
        <xdr:sp macro="" textlink="">
          <xdr:nvSpPr>
            <xdr:cNvPr id="11267" name="Check Box 3" hidden="1">
              <a:extLst>
                <a:ext uri="{63B3BB69-23CF-44E3-9099-C40C66FF867C}">
                  <a14:compatExt spid="_x0000_s112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VAV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</xdr:row>
          <xdr:rowOff>0</xdr:rowOff>
        </xdr:from>
        <xdr:to>
          <xdr:col>6</xdr:col>
          <xdr:colOff>542925</xdr:colOff>
          <xdr:row>5</xdr:row>
          <xdr:rowOff>180975</xdr:rowOff>
        </xdr:to>
        <xdr:sp macro="" textlink="">
          <xdr:nvSpPr>
            <xdr:cNvPr id="11268" name="Check Box 4" hidden="1">
              <a:extLst>
                <a:ext uri="{63B3BB69-23CF-44E3-9099-C40C66FF867C}">
                  <a14:compatExt spid="_x0000_s112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Hydronic to zone equipment (e.g. fan coil units, packaged terminal units or radiators)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6</xdr:row>
          <xdr:rowOff>0</xdr:rowOff>
        </xdr:from>
        <xdr:to>
          <xdr:col>6</xdr:col>
          <xdr:colOff>409575</xdr:colOff>
          <xdr:row>7</xdr:row>
          <xdr:rowOff>47625</xdr:rowOff>
        </xdr:to>
        <xdr:sp macro="" textlink="">
          <xdr:nvSpPr>
            <xdr:cNvPr id="11269" name="Check Box 5" hidden="1">
              <a:extLst>
                <a:ext uri="{63B3BB69-23CF-44E3-9099-C40C66FF867C}">
                  <a14:compatExt spid="_x0000_s112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Refrigerant to zone equipment (e.g. fan coil units, packaged terminal units or radiators)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6</xdr:row>
          <xdr:rowOff>180975</xdr:rowOff>
        </xdr:from>
        <xdr:to>
          <xdr:col>5</xdr:col>
          <xdr:colOff>142875</xdr:colOff>
          <xdr:row>8</xdr:row>
          <xdr:rowOff>28575</xdr:rowOff>
        </xdr:to>
        <xdr:sp macro="" textlink="">
          <xdr:nvSpPr>
            <xdr:cNvPr id="11270" name="Check Box 6" hidden="1">
              <a:extLst>
                <a:ext uri="{63B3BB69-23CF-44E3-9099-C40C66FF867C}">
                  <a14:compatExt spid="_x0000_s112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None ( i.e. electrically driven PTAc, baseboards)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8</xdr:row>
          <xdr:rowOff>0</xdr:rowOff>
        </xdr:from>
        <xdr:to>
          <xdr:col>3</xdr:col>
          <xdr:colOff>104775</xdr:colOff>
          <xdr:row>8</xdr:row>
          <xdr:rowOff>180975</xdr:rowOff>
        </xdr:to>
        <xdr:sp macro="" textlink="">
          <xdr:nvSpPr>
            <xdr:cNvPr id="11271" name="Check Box 7" hidden="1">
              <a:extLst>
                <a:ext uri="{63B3BB69-23CF-44E3-9099-C40C66FF867C}">
                  <a14:compatExt spid="_x0000_s112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Other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14</xdr:row>
          <xdr:rowOff>28575</xdr:rowOff>
        </xdr:from>
        <xdr:to>
          <xdr:col>3</xdr:col>
          <xdr:colOff>485775</xdr:colOff>
          <xdr:row>15</xdr:row>
          <xdr:rowOff>0</xdr:rowOff>
        </xdr:to>
        <xdr:sp macro="" textlink="">
          <xdr:nvSpPr>
            <xdr:cNvPr id="11272" name="Check Box 8" hidden="1">
              <a:extLst>
                <a:ext uri="{63B3BB69-23CF-44E3-9099-C40C66FF867C}">
                  <a14:compatExt spid="_x0000_s112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No cooling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28575</xdr:rowOff>
        </xdr:from>
        <xdr:to>
          <xdr:col>3</xdr:col>
          <xdr:colOff>371475</xdr:colOff>
          <xdr:row>16</xdr:row>
          <xdr:rowOff>28575</xdr:rowOff>
        </xdr:to>
        <xdr:sp macro="" textlink="">
          <xdr:nvSpPr>
            <xdr:cNvPr id="11273" name="Check Box 9" hidden="1">
              <a:extLst>
                <a:ext uri="{63B3BB69-23CF-44E3-9099-C40C66FF867C}">
                  <a14:compatExt spid="_x0000_s112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DX cooling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16</xdr:row>
          <xdr:rowOff>0</xdr:rowOff>
        </xdr:from>
        <xdr:to>
          <xdr:col>3</xdr:col>
          <xdr:colOff>295275</xdr:colOff>
          <xdr:row>17</xdr:row>
          <xdr:rowOff>0</xdr:rowOff>
        </xdr:to>
        <xdr:sp macro="" textlink="">
          <xdr:nvSpPr>
            <xdr:cNvPr id="11274" name="Check Box 10" hidden="1">
              <a:extLst>
                <a:ext uri="{63B3BB69-23CF-44E3-9099-C40C66FF867C}">
                  <a14:compatExt spid="_x0000_s112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Central plant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17</xdr:row>
          <xdr:rowOff>47625</xdr:rowOff>
        </xdr:from>
        <xdr:to>
          <xdr:col>3</xdr:col>
          <xdr:colOff>381000</xdr:colOff>
          <xdr:row>18</xdr:row>
          <xdr:rowOff>28575</xdr:rowOff>
        </xdr:to>
        <xdr:sp macro="" textlink="">
          <xdr:nvSpPr>
            <xdr:cNvPr id="11275" name="Check Box 11" hidden="1">
              <a:extLst>
                <a:ext uri="{63B3BB69-23CF-44E3-9099-C40C66FF867C}">
                  <a14:compatExt spid="_x0000_s112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Chiller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18</xdr:row>
          <xdr:rowOff>28575</xdr:rowOff>
        </xdr:from>
        <xdr:to>
          <xdr:col>3</xdr:col>
          <xdr:colOff>485775</xdr:colOff>
          <xdr:row>19</xdr:row>
          <xdr:rowOff>47625</xdr:rowOff>
        </xdr:to>
        <xdr:sp macro="" textlink="">
          <xdr:nvSpPr>
            <xdr:cNvPr id="11276" name="Check Box 12" hidden="1">
              <a:extLst>
                <a:ext uri="{63B3BB69-23CF-44E3-9099-C40C66FF867C}">
                  <a14:compatExt spid="_x0000_s112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District chilled water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57150</xdr:rowOff>
        </xdr:from>
        <xdr:to>
          <xdr:col>3</xdr:col>
          <xdr:colOff>0</xdr:colOff>
          <xdr:row>22</xdr:row>
          <xdr:rowOff>28575</xdr:rowOff>
        </xdr:to>
        <xdr:sp macro="" textlink="">
          <xdr:nvSpPr>
            <xdr:cNvPr id="11277" name="Check Box 13" hidden="1">
              <a:extLst>
                <a:ext uri="{63B3BB69-23CF-44E3-9099-C40C66FF867C}">
                  <a14:compatExt spid="_x0000_s112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Other (specify)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22</xdr:row>
          <xdr:rowOff>28575</xdr:rowOff>
        </xdr:from>
        <xdr:to>
          <xdr:col>3</xdr:col>
          <xdr:colOff>266700</xdr:colOff>
          <xdr:row>23</xdr:row>
          <xdr:rowOff>28575</xdr:rowOff>
        </xdr:to>
        <xdr:sp macro="" textlink="">
          <xdr:nvSpPr>
            <xdr:cNvPr id="11278" name="Check Box 14" hidden="1">
              <a:extLst>
                <a:ext uri="{63B3BB69-23CF-44E3-9099-C40C66FF867C}">
                  <a14:compatExt spid="_x0000_s112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No heating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23</xdr:row>
          <xdr:rowOff>9525</xdr:rowOff>
        </xdr:from>
        <xdr:to>
          <xdr:col>3</xdr:col>
          <xdr:colOff>104775</xdr:colOff>
          <xdr:row>24</xdr:row>
          <xdr:rowOff>9525</xdr:rowOff>
        </xdr:to>
        <xdr:sp macro="" textlink="">
          <xdr:nvSpPr>
            <xdr:cNvPr id="11279" name="Check Box 15" hidden="1">
              <a:extLst>
                <a:ext uri="{63B3BB69-23CF-44E3-9099-C40C66FF867C}">
                  <a14:compatExt spid="_x0000_s112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Central furnace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24</xdr:row>
          <xdr:rowOff>0</xdr:rowOff>
        </xdr:from>
        <xdr:to>
          <xdr:col>3</xdr:col>
          <xdr:colOff>142875</xdr:colOff>
          <xdr:row>25</xdr:row>
          <xdr:rowOff>9525</xdr:rowOff>
        </xdr:to>
        <xdr:sp macro="" textlink="">
          <xdr:nvSpPr>
            <xdr:cNvPr id="11280" name="Check Box 16" hidden="1">
              <a:extLst>
                <a:ext uri="{63B3BB69-23CF-44E3-9099-C40C66FF867C}">
                  <a14:compatExt spid="_x0000_s112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Heat pump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25</xdr:row>
          <xdr:rowOff>9525</xdr:rowOff>
        </xdr:from>
        <xdr:to>
          <xdr:col>3</xdr:col>
          <xdr:colOff>228600</xdr:colOff>
          <xdr:row>26</xdr:row>
          <xdr:rowOff>9525</xdr:rowOff>
        </xdr:to>
        <xdr:sp macro="" textlink="">
          <xdr:nvSpPr>
            <xdr:cNvPr id="11281" name="Check Box 17" hidden="1">
              <a:extLst>
                <a:ext uri="{63B3BB69-23CF-44E3-9099-C40C66FF867C}">
                  <a14:compatExt spid="_x0000_s112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Central plant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26</xdr:row>
          <xdr:rowOff>9525</xdr:rowOff>
        </xdr:from>
        <xdr:to>
          <xdr:col>3</xdr:col>
          <xdr:colOff>600075</xdr:colOff>
          <xdr:row>27</xdr:row>
          <xdr:rowOff>9525</xdr:rowOff>
        </xdr:to>
        <xdr:sp macro="" textlink="">
          <xdr:nvSpPr>
            <xdr:cNvPr id="11282" name="Check Box 18" hidden="1">
              <a:extLst>
                <a:ext uri="{63B3BB69-23CF-44E3-9099-C40C66FF867C}">
                  <a14:compatExt spid="_x0000_s112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District steam or hot water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27</xdr:row>
          <xdr:rowOff>9525</xdr:rowOff>
        </xdr:from>
        <xdr:to>
          <xdr:col>3</xdr:col>
          <xdr:colOff>219075</xdr:colOff>
          <xdr:row>28</xdr:row>
          <xdr:rowOff>9525</xdr:rowOff>
        </xdr:to>
        <xdr:sp macro="" textlink="">
          <xdr:nvSpPr>
            <xdr:cNvPr id="11283" name="Check Box 19" hidden="1">
              <a:extLst>
                <a:ext uri="{63B3BB69-23CF-44E3-9099-C40C66FF867C}">
                  <a14:compatExt spid="_x0000_s112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Other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28</xdr:row>
          <xdr:rowOff>38100</xdr:rowOff>
        </xdr:from>
        <xdr:to>
          <xdr:col>2</xdr:col>
          <xdr:colOff>0</xdr:colOff>
          <xdr:row>29</xdr:row>
          <xdr:rowOff>28575</xdr:rowOff>
        </xdr:to>
        <xdr:sp macro="" textlink="">
          <xdr:nvSpPr>
            <xdr:cNvPr id="11284" name="Check Box 20" hidden="1">
              <a:extLst>
                <a:ext uri="{63B3BB69-23CF-44E3-9099-C40C66FF867C}">
                  <a14:compatExt spid="_x0000_s112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No SHW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771525</xdr:colOff>
          <xdr:row>30</xdr:row>
          <xdr:rowOff>28575</xdr:rowOff>
        </xdr:to>
        <xdr:sp macro="" textlink="">
          <xdr:nvSpPr>
            <xdr:cNvPr id="11285" name="Check Box 21" hidden="1">
              <a:extLst>
                <a:ext uri="{63B3BB69-23CF-44E3-9099-C40C66FF867C}">
                  <a14:compatExt spid="_x0000_s112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Storage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828675</xdr:colOff>
          <xdr:row>31</xdr:row>
          <xdr:rowOff>0</xdr:rowOff>
        </xdr:to>
        <xdr:sp macro="" textlink="">
          <xdr:nvSpPr>
            <xdr:cNvPr id="11286" name="Check Box 22" hidden="1">
              <a:extLst>
                <a:ext uri="{63B3BB69-23CF-44E3-9099-C40C66FF867C}">
                  <a14:compatExt spid="_x0000_s112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Instantaneous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33</xdr:row>
          <xdr:rowOff>28575</xdr:rowOff>
        </xdr:from>
        <xdr:to>
          <xdr:col>3</xdr:col>
          <xdr:colOff>0</xdr:colOff>
          <xdr:row>34</xdr:row>
          <xdr:rowOff>28575</xdr:rowOff>
        </xdr:to>
        <xdr:sp macro="" textlink="">
          <xdr:nvSpPr>
            <xdr:cNvPr id="11287" name="Check Box 23" hidden="1">
              <a:extLst>
                <a:ext uri="{63B3BB69-23CF-44E3-9099-C40C66FF867C}">
                  <a14:compatExt spid="_x0000_s112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Heat pump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34</xdr:row>
          <xdr:rowOff>9525</xdr:rowOff>
        </xdr:from>
        <xdr:to>
          <xdr:col>2</xdr:col>
          <xdr:colOff>152400</xdr:colOff>
          <xdr:row>35</xdr:row>
          <xdr:rowOff>19050</xdr:rowOff>
        </xdr:to>
        <xdr:sp macro="" textlink="">
          <xdr:nvSpPr>
            <xdr:cNvPr id="11288" name="Check Box 24" hidden="1">
              <a:extLst>
                <a:ext uri="{63B3BB69-23CF-44E3-9099-C40C66FF867C}">
                  <a14:compatExt spid="_x0000_s112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Other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14</xdr:row>
          <xdr:rowOff>0</xdr:rowOff>
        </xdr:from>
        <xdr:to>
          <xdr:col>5</xdr:col>
          <xdr:colOff>723900</xdr:colOff>
          <xdr:row>15</xdr:row>
          <xdr:rowOff>28575</xdr:rowOff>
        </xdr:to>
        <xdr:sp macro="" textlink="">
          <xdr:nvSpPr>
            <xdr:cNvPr id="11289" name="Check Box 25" hidden="1">
              <a:extLst>
                <a:ext uri="{63B3BB69-23CF-44E3-9099-C40C66FF867C}">
                  <a14:compatExt spid="_x0000_s112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Electricity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15</xdr:row>
          <xdr:rowOff>28575</xdr:rowOff>
        </xdr:from>
        <xdr:to>
          <xdr:col>5</xdr:col>
          <xdr:colOff>695325</xdr:colOff>
          <xdr:row>16</xdr:row>
          <xdr:rowOff>28575</xdr:rowOff>
        </xdr:to>
        <xdr:sp macro="" textlink="">
          <xdr:nvSpPr>
            <xdr:cNvPr id="11290" name="Check Box 26" hidden="1">
              <a:extLst>
                <a:ext uri="{63B3BB69-23CF-44E3-9099-C40C66FF867C}">
                  <a14:compatExt spid="_x0000_s112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Gas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16</xdr:row>
          <xdr:rowOff>0</xdr:rowOff>
        </xdr:from>
        <xdr:to>
          <xdr:col>5</xdr:col>
          <xdr:colOff>1095375</xdr:colOff>
          <xdr:row>17</xdr:row>
          <xdr:rowOff>9525</xdr:rowOff>
        </xdr:to>
        <xdr:sp macro="" textlink="">
          <xdr:nvSpPr>
            <xdr:cNvPr id="11291" name="Check Box 27" hidden="1">
              <a:extLst>
                <a:ext uri="{63B3BB69-23CF-44E3-9099-C40C66FF867C}">
                  <a14:compatExt spid="_x0000_s112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Oil (specify grade)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17</xdr:row>
          <xdr:rowOff>28575</xdr:rowOff>
        </xdr:from>
        <xdr:to>
          <xdr:col>5</xdr:col>
          <xdr:colOff>866775</xdr:colOff>
          <xdr:row>18</xdr:row>
          <xdr:rowOff>28575</xdr:rowOff>
        </xdr:to>
        <xdr:sp macro="" textlink="">
          <xdr:nvSpPr>
            <xdr:cNvPr id="11292" name="Check Box 28" hidden="1">
              <a:extLst>
                <a:ext uri="{63B3BB69-23CF-44E3-9099-C40C66FF867C}">
                  <a14:compatExt spid="_x0000_s112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Other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18</xdr:row>
          <xdr:rowOff>28575</xdr:rowOff>
        </xdr:from>
        <xdr:to>
          <xdr:col>5</xdr:col>
          <xdr:colOff>866775</xdr:colOff>
          <xdr:row>19</xdr:row>
          <xdr:rowOff>47625</xdr:rowOff>
        </xdr:to>
        <xdr:sp macro="" textlink="">
          <xdr:nvSpPr>
            <xdr:cNvPr id="11293" name="Check Box 29" hidden="1">
              <a:extLst>
                <a:ext uri="{63B3BB69-23CF-44E3-9099-C40C66FF867C}">
                  <a14:compatExt spid="_x0000_s112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Reciprocating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28575</xdr:colOff>
          <xdr:row>20</xdr:row>
          <xdr:rowOff>0</xdr:rowOff>
        </xdr:from>
        <xdr:to>
          <xdr:col>5</xdr:col>
          <xdr:colOff>685800</xdr:colOff>
          <xdr:row>21</xdr:row>
          <xdr:rowOff>38100</xdr:rowOff>
        </xdr:to>
        <xdr:sp macro="" textlink="">
          <xdr:nvSpPr>
            <xdr:cNvPr id="11294" name="Check Box 30" hidden="1">
              <a:extLst>
                <a:ext uri="{63B3BB69-23CF-44E3-9099-C40C66FF867C}">
                  <a14:compatExt spid="_x0000_s112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Air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123825</xdr:colOff>
          <xdr:row>17</xdr:row>
          <xdr:rowOff>209550</xdr:rowOff>
        </xdr:from>
        <xdr:to>
          <xdr:col>7</xdr:col>
          <xdr:colOff>352425</xdr:colOff>
          <xdr:row>19</xdr:row>
          <xdr:rowOff>47625</xdr:rowOff>
        </xdr:to>
        <xdr:sp macro="" textlink="">
          <xdr:nvSpPr>
            <xdr:cNvPr id="11295" name="Check Box 31" hidden="1">
              <a:extLst>
                <a:ext uri="{63B3BB69-23CF-44E3-9099-C40C66FF867C}">
                  <a14:compatExt spid="_x0000_s112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Scroll/Screw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123825</xdr:colOff>
          <xdr:row>19</xdr:row>
          <xdr:rowOff>171450</xdr:rowOff>
        </xdr:from>
        <xdr:to>
          <xdr:col>7</xdr:col>
          <xdr:colOff>257175</xdr:colOff>
          <xdr:row>21</xdr:row>
          <xdr:rowOff>28575</xdr:rowOff>
        </xdr:to>
        <xdr:sp macro="" textlink="">
          <xdr:nvSpPr>
            <xdr:cNvPr id="11296" name="Check Box 32" hidden="1">
              <a:extLst>
                <a:ext uri="{63B3BB69-23CF-44E3-9099-C40C66FF867C}">
                  <a14:compatExt spid="_x0000_s112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Water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800100</xdr:colOff>
          <xdr:row>18</xdr:row>
          <xdr:rowOff>0</xdr:rowOff>
        </xdr:from>
        <xdr:to>
          <xdr:col>8</xdr:col>
          <xdr:colOff>600075</xdr:colOff>
          <xdr:row>19</xdr:row>
          <xdr:rowOff>47625</xdr:rowOff>
        </xdr:to>
        <xdr:sp macro="" textlink="">
          <xdr:nvSpPr>
            <xdr:cNvPr id="11297" name="Check Box 33" hidden="1">
              <a:extLst>
                <a:ext uri="{63B3BB69-23CF-44E3-9099-C40C66FF867C}">
                  <a14:compatExt spid="_x0000_s112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Centrifugal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22</xdr:row>
          <xdr:rowOff>28575</xdr:rowOff>
        </xdr:from>
        <xdr:to>
          <xdr:col>5</xdr:col>
          <xdr:colOff>942975</xdr:colOff>
          <xdr:row>23</xdr:row>
          <xdr:rowOff>28575</xdr:rowOff>
        </xdr:to>
        <xdr:sp macro="" textlink="">
          <xdr:nvSpPr>
            <xdr:cNvPr id="11298" name="Check Box 34" hidden="1">
              <a:extLst>
                <a:ext uri="{63B3BB69-23CF-44E3-9099-C40C66FF867C}">
                  <a14:compatExt spid="_x0000_s112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Electricity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23</xdr:row>
          <xdr:rowOff>9525</xdr:rowOff>
        </xdr:from>
        <xdr:to>
          <xdr:col>5</xdr:col>
          <xdr:colOff>752475</xdr:colOff>
          <xdr:row>24</xdr:row>
          <xdr:rowOff>28575</xdr:rowOff>
        </xdr:to>
        <xdr:sp macro="" textlink="">
          <xdr:nvSpPr>
            <xdr:cNvPr id="11299" name="Check Box 35" hidden="1">
              <a:extLst>
                <a:ext uri="{63B3BB69-23CF-44E3-9099-C40C66FF867C}">
                  <a14:compatExt spid="_x0000_s112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Gas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24</xdr:row>
          <xdr:rowOff>0</xdr:rowOff>
        </xdr:from>
        <xdr:to>
          <xdr:col>5</xdr:col>
          <xdr:colOff>1028700</xdr:colOff>
          <xdr:row>25</xdr:row>
          <xdr:rowOff>47625</xdr:rowOff>
        </xdr:to>
        <xdr:sp macro="" textlink="">
          <xdr:nvSpPr>
            <xdr:cNvPr id="11300" name="Check Box 36" hidden="1">
              <a:extLst>
                <a:ext uri="{63B3BB69-23CF-44E3-9099-C40C66FF867C}">
                  <a14:compatExt spid="_x0000_s113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Oil (specify grade)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25</xdr:row>
          <xdr:rowOff>9525</xdr:rowOff>
        </xdr:from>
        <xdr:to>
          <xdr:col>5</xdr:col>
          <xdr:colOff>790575</xdr:colOff>
          <xdr:row>26</xdr:row>
          <xdr:rowOff>28575</xdr:rowOff>
        </xdr:to>
        <xdr:sp macro="" textlink="">
          <xdr:nvSpPr>
            <xdr:cNvPr id="11301" name="Check Box 37" hidden="1">
              <a:extLst>
                <a:ext uri="{63B3BB69-23CF-44E3-9099-C40C66FF867C}">
                  <a14:compatExt spid="_x0000_s113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Other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266700</xdr:colOff>
          <xdr:row>26</xdr:row>
          <xdr:rowOff>0</xdr:rowOff>
        </xdr:from>
        <xdr:to>
          <xdr:col>6</xdr:col>
          <xdr:colOff>28575</xdr:colOff>
          <xdr:row>27</xdr:row>
          <xdr:rowOff>0</xdr:rowOff>
        </xdr:to>
        <xdr:sp macro="" textlink="">
          <xdr:nvSpPr>
            <xdr:cNvPr id="11302" name="Check Box 38" hidden="1">
              <a:extLst>
                <a:ext uri="{63B3BB69-23CF-44E3-9099-C40C66FF867C}">
                  <a14:compatExt spid="_x0000_s113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Mechanical draft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600075</xdr:colOff>
          <xdr:row>26</xdr:row>
          <xdr:rowOff>0</xdr:rowOff>
        </xdr:from>
        <xdr:to>
          <xdr:col>8</xdr:col>
          <xdr:colOff>371475</xdr:colOff>
          <xdr:row>27</xdr:row>
          <xdr:rowOff>28575</xdr:rowOff>
        </xdr:to>
        <xdr:sp macro="" textlink="">
          <xdr:nvSpPr>
            <xdr:cNvPr id="11303" name="Check Box 39" hidden="1">
              <a:extLst>
                <a:ext uri="{63B3BB69-23CF-44E3-9099-C40C66FF867C}">
                  <a14:compatExt spid="_x0000_s113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Other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257175</xdr:colOff>
          <xdr:row>27</xdr:row>
          <xdr:rowOff>0</xdr:rowOff>
        </xdr:from>
        <xdr:to>
          <xdr:col>6</xdr:col>
          <xdr:colOff>9525</xdr:colOff>
          <xdr:row>28</xdr:row>
          <xdr:rowOff>0</xdr:rowOff>
        </xdr:to>
        <xdr:sp macro="" textlink="">
          <xdr:nvSpPr>
            <xdr:cNvPr id="11304" name="Check Box 40" hidden="1">
              <a:extLst>
                <a:ext uri="{63B3BB69-23CF-44E3-9099-C40C66FF867C}">
                  <a14:compatExt spid="_x0000_s113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Mechanical draft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600075</xdr:colOff>
          <xdr:row>27</xdr:row>
          <xdr:rowOff>0</xdr:rowOff>
        </xdr:from>
        <xdr:to>
          <xdr:col>8</xdr:col>
          <xdr:colOff>371475</xdr:colOff>
          <xdr:row>28</xdr:row>
          <xdr:rowOff>9525</xdr:rowOff>
        </xdr:to>
        <xdr:sp macro="" textlink="">
          <xdr:nvSpPr>
            <xdr:cNvPr id="11305" name="Check Box 41" hidden="1">
              <a:extLst>
                <a:ext uri="{63B3BB69-23CF-44E3-9099-C40C66FF867C}">
                  <a14:compatExt spid="_x0000_s113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Other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26</xdr:row>
          <xdr:rowOff>0</xdr:rowOff>
        </xdr:from>
        <xdr:to>
          <xdr:col>5</xdr:col>
          <xdr:colOff>28575</xdr:colOff>
          <xdr:row>27</xdr:row>
          <xdr:rowOff>28575</xdr:rowOff>
        </xdr:to>
        <xdr:sp macro="" textlink="">
          <xdr:nvSpPr>
            <xdr:cNvPr id="11306" name="Check Box 42" hidden="1">
              <a:extLst>
                <a:ext uri="{63B3BB69-23CF-44E3-9099-C40C66FF867C}">
                  <a14:compatExt spid="_x0000_s113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Steam boiler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27</xdr:row>
          <xdr:rowOff>28575</xdr:rowOff>
        </xdr:from>
        <xdr:to>
          <xdr:col>5</xdr:col>
          <xdr:colOff>66675</xdr:colOff>
          <xdr:row>28</xdr:row>
          <xdr:rowOff>28575</xdr:rowOff>
        </xdr:to>
        <xdr:sp macro="" textlink="">
          <xdr:nvSpPr>
            <xdr:cNvPr id="11307" name="Check Box 43" hidden="1">
              <a:extLst>
                <a:ext uri="{63B3BB69-23CF-44E3-9099-C40C66FF867C}">
                  <a14:compatExt spid="_x0000_s113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Hydronic boiler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29</xdr:row>
          <xdr:rowOff>0</xdr:rowOff>
        </xdr:from>
        <xdr:to>
          <xdr:col>2</xdr:col>
          <xdr:colOff>180975</xdr:colOff>
          <xdr:row>30</xdr:row>
          <xdr:rowOff>28575</xdr:rowOff>
        </xdr:to>
        <xdr:sp macro="" textlink="">
          <xdr:nvSpPr>
            <xdr:cNvPr id="11308" name="Check Box 44" hidden="1">
              <a:extLst>
                <a:ext uri="{63B3BB69-23CF-44E3-9099-C40C66FF867C}">
                  <a14:compatExt spid="_x0000_s113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Indirect fired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0</xdr:rowOff>
        </xdr:from>
        <xdr:to>
          <xdr:col>3</xdr:col>
          <xdr:colOff>685800</xdr:colOff>
          <xdr:row>32</xdr:row>
          <xdr:rowOff>0</xdr:rowOff>
        </xdr:to>
        <xdr:sp macro="" textlink="">
          <xdr:nvSpPr>
            <xdr:cNvPr id="11309" name="Check Box 45" hidden="1">
              <a:extLst>
                <a:ext uri="{63B3BB69-23CF-44E3-9099-C40C66FF867C}">
                  <a14:compatExt spid="_x0000_s113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Storage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0</xdr:rowOff>
        </xdr:from>
        <xdr:to>
          <xdr:col>3</xdr:col>
          <xdr:colOff>904875</xdr:colOff>
          <xdr:row>33</xdr:row>
          <xdr:rowOff>0</xdr:rowOff>
        </xdr:to>
        <xdr:sp macro="" textlink="">
          <xdr:nvSpPr>
            <xdr:cNvPr id="11310" name="Check Box 46" hidden="1">
              <a:extLst>
                <a:ext uri="{63B3BB69-23CF-44E3-9099-C40C66FF867C}">
                  <a14:compatExt spid="_x0000_s113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Instantaneous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31</xdr:row>
          <xdr:rowOff>0</xdr:rowOff>
        </xdr:from>
        <xdr:to>
          <xdr:col>2</xdr:col>
          <xdr:colOff>180975</xdr:colOff>
          <xdr:row>32</xdr:row>
          <xdr:rowOff>28575</xdr:rowOff>
        </xdr:to>
        <xdr:sp macro="" textlink="">
          <xdr:nvSpPr>
            <xdr:cNvPr id="11311" name="Check Box 47" hidden="1">
              <a:extLst>
                <a:ext uri="{63B3BB69-23CF-44E3-9099-C40C66FF867C}">
                  <a14:compatExt spid="_x0000_s113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Direct fired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28</xdr:row>
          <xdr:rowOff>0</xdr:rowOff>
        </xdr:from>
        <xdr:to>
          <xdr:col>5</xdr:col>
          <xdr:colOff>1028700</xdr:colOff>
          <xdr:row>29</xdr:row>
          <xdr:rowOff>28575</xdr:rowOff>
        </xdr:to>
        <xdr:sp macro="" textlink="">
          <xdr:nvSpPr>
            <xdr:cNvPr id="11312" name="Check Box 48" hidden="1">
              <a:extLst>
                <a:ext uri="{63B3BB69-23CF-44E3-9099-C40C66FF867C}">
                  <a14:compatExt spid="_x0000_s113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Electricity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29</xdr:row>
          <xdr:rowOff>0</xdr:rowOff>
        </xdr:from>
        <xdr:to>
          <xdr:col>5</xdr:col>
          <xdr:colOff>904875</xdr:colOff>
          <xdr:row>30</xdr:row>
          <xdr:rowOff>28575</xdr:rowOff>
        </xdr:to>
        <xdr:sp macro="" textlink="">
          <xdr:nvSpPr>
            <xdr:cNvPr id="11313" name="Check Box 49" hidden="1">
              <a:extLst>
                <a:ext uri="{63B3BB69-23CF-44E3-9099-C40C66FF867C}">
                  <a14:compatExt spid="_x0000_s113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Gas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30</xdr:row>
          <xdr:rowOff>0</xdr:rowOff>
        </xdr:from>
        <xdr:to>
          <xdr:col>5</xdr:col>
          <xdr:colOff>1057275</xdr:colOff>
          <xdr:row>31</xdr:row>
          <xdr:rowOff>85725</xdr:rowOff>
        </xdr:to>
        <xdr:sp macro="" textlink="">
          <xdr:nvSpPr>
            <xdr:cNvPr id="11314" name="Check Box 50" hidden="1">
              <a:extLst>
                <a:ext uri="{63B3BB69-23CF-44E3-9099-C40C66FF867C}">
                  <a14:compatExt spid="_x0000_s113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Oil (specify grade)  _______________________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31</xdr:row>
          <xdr:rowOff>38100</xdr:rowOff>
        </xdr:from>
        <xdr:to>
          <xdr:col>5</xdr:col>
          <xdr:colOff>981075</xdr:colOff>
          <xdr:row>32</xdr:row>
          <xdr:rowOff>66675</xdr:rowOff>
        </xdr:to>
        <xdr:sp macro="" textlink="">
          <xdr:nvSpPr>
            <xdr:cNvPr id="11315" name="Check Box 51" hidden="1">
              <a:extLst>
                <a:ext uri="{63B3BB69-23CF-44E3-9099-C40C66FF867C}">
                  <a14:compatExt spid="_x0000_s113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Other:  ________________________________________</a:t>
              </a:r>
            </a:p>
          </xdr:txBody>
        </xdr:sp>
        <xdr:clientData/>
      </xdr:twoCellAnchor>
    </mc:Choice>
    <mc:Fallback/>
  </mc:AlternateContent>
  <xdr:twoCellAnchor>
    <xdr:from>
      <xdr:col>4</xdr:col>
      <xdr:colOff>0</xdr:colOff>
      <xdr:row>14</xdr:row>
      <xdr:rowOff>0</xdr:rowOff>
    </xdr:from>
    <xdr:to>
      <xdr:col>5</xdr:col>
      <xdr:colOff>0</xdr:colOff>
      <xdr:row>18</xdr:row>
      <xdr:rowOff>0</xdr:rowOff>
    </xdr:to>
    <xdr:sp macro="" textlink="">
      <xdr:nvSpPr>
        <xdr:cNvPr id="54" name="TextBox 53"/>
        <xdr:cNvSpPr txBox="1"/>
      </xdr:nvSpPr>
      <xdr:spPr>
        <a:xfrm>
          <a:off x="2733675" y="3381375"/>
          <a:ext cx="800100" cy="828675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="1"/>
            <a:t>Chiller Input</a:t>
          </a:r>
        </a:p>
      </xdr:txBody>
    </xdr:sp>
    <xdr:clientData/>
  </xdr:twoCellAnchor>
  <xdr:twoCellAnchor>
    <xdr:from>
      <xdr:col>2</xdr:col>
      <xdr:colOff>161925</xdr:colOff>
      <xdr:row>25</xdr:row>
      <xdr:rowOff>114300</xdr:rowOff>
    </xdr:from>
    <xdr:to>
      <xdr:col>3</xdr:col>
      <xdr:colOff>828674</xdr:colOff>
      <xdr:row>27</xdr:row>
      <xdr:rowOff>14288</xdr:rowOff>
    </xdr:to>
    <xdr:cxnSp macro="">
      <xdr:nvCxnSpPr>
        <xdr:cNvPr id="55" name="Elbow Connector 54"/>
        <xdr:cNvCxnSpPr>
          <a:endCxn id="56" idx="1"/>
        </xdr:cNvCxnSpPr>
      </xdr:nvCxnSpPr>
      <xdr:spPr>
        <a:xfrm>
          <a:off x="1752600" y="5734050"/>
          <a:ext cx="876299" cy="280988"/>
        </a:xfrm>
        <a:prstGeom prst="bentConnector3">
          <a:avLst>
            <a:gd name="adj1" fmla="val 76087"/>
          </a:avLst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828674</xdr:colOff>
      <xdr:row>26</xdr:row>
      <xdr:rowOff>28575</xdr:rowOff>
    </xdr:from>
    <xdr:to>
      <xdr:col>4</xdr:col>
      <xdr:colOff>19049</xdr:colOff>
      <xdr:row>28</xdr:row>
      <xdr:rowOff>0</xdr:rowOff>
    </xdr:to>
    <xdr:sp macro="" textlink="">
      <xdr:nvSpPr>
        <xdr:cNvPr id="56" name="Left Brace 55"/>
        <xdr:cNvSpPr/>
      </xdr:nvSpPr>
      <xdr:spPr>
        <a:xfrm>
          <a:off x="2628899" y="5838825"/>
          <a:ext cx="123825" cy="352425"/>
        </a:xfrm>
        <a:prstGeom prst="leftBrac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342900</xdr:colOff>
          <xdr:row>15</xdr:row>
          <xdr:rowOff>9525</xdr:rowOff>
        </xdr:from>
        <xdr:to>
          <xdr:col>8</xdr:col>
          <xdr:colOff>381000</xdr:colOff>
          <xdr:row>16</xdr:row>
          <xdr:rowOff>0</xdr:rowOff>
        </xdr:to>
        <xdr:sp macro="" textlink="">
          <xdr:nvSpPr>
            <xdr:cNvPr id="11316" name="Check Box 52" hidden="1">
              <a:extLst>
                <a:ext uri="{63B3BB69-23CF-44E3-9099-C40C66FF867C}">
                  <a14:compatExt spid="_x0000_s113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0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Steam Absorption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342900</xdr:colOff>
          <xdr:row>14</xdr:row>
          <xdr:rowOff>0</xdr:rowOff>
        </xdr:from>
        <xdr:to>
          <xdr:col>8</xdr:col>
          <xdr:colOff>409575</xdr:colOff>
          <xdr:row>15</xdr:row>
          <xdr:rowOff>28575</xdr:rowOff>
        </xdr:to>
        <xdr:sp macro="" textlink="">
          <xdr:nvSpPr>
            <xdr:cNvPr id="11317" name="Check Box 53" hidden="1">
              <a:extLst>
                <a:ext uri="{63B3BB69-23CF-44E3-9099-C40C66FF867C}">
                  <a14:compatExt spid="_x0000_s113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0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Gas Absorption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342900</xdr:colOff>
          <xdr:row>16</xdr:row>
          <xdr:rowOff>0</xdr:rowOff>
        </xdr:from>
        <xdr:to>
          <xdr:col>8</xdr:col>
          <xdr:colOff>295275</xdr:colOff>
          <xdr:row>17</xdr:row>
          <xdr:rowOff>9525</xdr:rowOff>
        </xdr:to>
        <xdr:sp macro="" textlink="">
          <xdr:nvSpPr>
            <xdr:cNvPr id="11318" name="Check Box 54" hidden="1">
              <a:extLst>
                <a:ext uri="{63B3BB69-23CF-44E3-9099-C40C66FF867C}">
                  <a14:compatExt spid="_x0000_s113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0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Steam Turbine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19</xdr:row>
          <xdr:rowOff>28575</xdr:rowOff>
        </xdr:from>
        <xdr:to>
          <xdr:col>5</xdr:col>
          <xdr:colOff>866775</xdr:colOff>
          <xdr:row>20</xdr:row>
          <xdr:rowOff>47625</xdr:rowOff>
        </xdr:to>
        <xdr:sp macro="" textlink="">
          <xdr:nvSpPr>
            <xdr:cNvPr id="11319" name="Check Box 55" hidden="1">
              <a:extLst>
                <a:ext uri="{63B3BB69-23CF-44E3-9099-C40C66FF867C}">
                  <a14:compatExt spid="_x0000_s113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Other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21</xdr:row>
          <xdr:rowOff>28575</xdr:rowOff>
        </xdr:from>
        <xdr:to>
          <xdr:col>6</xdr:col>
          <xdr:colOff>371475</xdr:colOff>
          <xdr:row>21</xdr:row>
          <xdr:rowOff>180975</xdr:rowOff>
        </xdr:to>
        <xdr:sp macro="" textlink="">
          <xdr:nvSpPr>
            <xdr:cNvPr id="11320" name="Check Box 56" hidden="1">
              <a:extLst>
                <a:ext uri="{63B3BB69-23CF-44E3-9099-C40C66FF867C}">
                  <a14:compatExt spid="_x0000_s113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6600" mc:Ignorable="a14" a14:legacySpreadsheetColorIndex="53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Indirect Evaporative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133350</xdr:colOff>
          <xdr:row>21</xdr:row>
          <xdr:rowOff>38100</xdr:rowOff>
        </xdr:from>
        <xdr:to>
          <xdr:col>7</xdr:col>
          <xdr:colOff>847725</xdr:colOff>
          <xdr:row>21</xdr:row>
          <xdr:rowOff>190500</xdr:rowOff>
        </xdr:to>
        <xdr:sp macro="" textlink="">
          <xdr:nvSpPr>
            <xdr:cNvPr id="11321" name="Check Box 57" hidden="1">
              <a:extLst>
                <a:ext uri="{63B3BB69-23CF-44E3-9099-C40C66FF867C}">
                  <a14:compatExt spid="_x0000_s113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0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Direct Evaporative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866775</xdr:colOff>
          <xdr:row>20</xdr:row>
          <xdr:rowOff>38100</xdr:rowOff>
        </xdr:from>
        <xdr:to>
          <xdr:col>8</xdr:col>
          <xdr:colOff>619125</xdr:colOff>
          <xdr:row>21</xdr:row>
          <xdr:rowOff>9525</xdr:rowOff>
        </xdr:to>
        <xdr:sp macro="" textlink="">
          <xdr:nvSpPr>
            <xdr:cNvPr id="11322" name="Check Box 58" hidden="1">
              <a:extLst>
                <a:ext uri="{63B3BB69-23CF-44E3-9099-C40C66FF867C}">
                  <a14:compatExt spid="_x0000_s113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0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Ground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28575</xdr:colOff>
          <xdr:row>9</xdr:row>
          <xdr:rowOff>28575</xdr:rowOff>
        </xdr:from>
        <xdr:to>
          <xdr:col>4</xdr:col>
          <xdr:colOff>47625</xdr:colOff>
          <xdr:row>10</xdr:row>
          <xdr:rowOff>38100</xdr:rowOff>
        </xdr:to>
        <xdr:sp macro="" textlink="">
          <xdr:nvSpPr>
            <xdr:cNvPr id="11323" name="Check Box 59" hidden="1">
              <a:extLst>
                <a:ext uri="{63B3BB69-23CF-44E3-9099-C40C66FF867C}">
                  <a14:compatExt spid="_x0000_s113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Air Handler Unit (AHU)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9</xdr:row>
          <xdr:rowOff>28575</xdr:rowOff>
        </xdr:from>
        <xdr:to>
          <xdr:col>5</xdr:col>
          <xdr:colOff>561975</xdr:colOff>
          <xdr:row>10</xdr:row>
          <xdr:rowOff>28575</xdr:rowOff>
        </xdr:to>
        <xdr:sp macro="" textlink="">
          <xdr:nvSpPr>
            <xdr:cNvPr id="11324" name="Check Box 60" hidden="1">
              <a:extLst>
                <a:ext uri="{63B3BB69-23CF-44E3-9099-C40C66FF867C}">
                  <a14:compatExt spid="_x0000_s113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Constant Volume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9</xdr:row>
          <xdr:rowOff>257175</xdr:rowOff>
        </xdr:from>
        <xdr:to>
          <xdr:col>5</xdr:col>
          <xdr:colOff>76200</xdr:colOff>
          <xdr:row>10</xdr:row>
          <xdr:rowOff>161925</xdr:rowOff>
        </xdr:to>
        <xdr:sp macro="" textlink="">
          <xdr:nvSpPr>
            <xdr:cNvPr id="11325" name="Check Box 61" hidden="1">
              <a:extLst>
                <a:ext uri="{63B3BB69-23CF-44E3-9099-C40C66FF867C}">
                  <a14:compatExt spid="_x0000_s113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VAV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10</xdr:row>
          <xdr:rowOff>114300</xdr:rowOff>
        </xdr:from>
        <xdr:to>
          <xdr:col>6</xdr:col>
          <xdr:colOff>542925</xdr:colOff>
          <xdr:row>11</xdr:row>
          <xdr:rowOff>104775</xdr:rowOff>
        </xdr:to>
        <xdr:sp macro="" textlink="">
          <xdr:nvSpPr>
            <xdr:cNvPr id="11326" name="Check Box 62" hidden="1">
              <a:extLst>
                <a:ext uri="{63B3BB69-23CF-44E3-9099-C40C66FF867C}">
                  <a14:compatExt spid="_x0000_s113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Hydronic to zone equipment (e.g. fan coil units, packaged terminal units or radiators)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11</xdr:row>
          <xdr:rowOff>66675</xdr:rowOff>
        </xdr:from>
        <xdr:to>
          <xdr:col>6</xdr:col>
          <xdr:colOff>352425</xdr:colOff>
          <xdr:row>12</xdr:row>
          <xdr:rowOff>85725</xdr:rowOff>
        </xdr:to>
        <xdr:sp macro="" textlink="">
          <xdr:nvSpPr>
            <xdr:cNvPr id="11327" name="Check Box 63" hidden="1">
              <a:extLst>
                <a:ext uri="{63B3BB69-23CF-44E3-9099-C40C66FF867C}">
                  <a14:compatExt spid="_x0000_s113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Steam to zone equipment (e.g. fan coil units, packaged terminal units or radiators)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12</xdr:row>
          <xdr:rowOff>0</xdr:rowOff>
        </xdr:from>
        <xdr:to>
          <xdr:col>5</xdr:col>
          <xdr:colOff>142875</xdr:colOff>
          <xdr:row>13</xdr:row>
          <xdr:rowOff>76200</xdr:rowOff>
        </xdr:to>
        <xdr:sp macro="" textlink="">
          <xdr:nvSpPr>
            <xdr:cNvPr id="11328" name="Check Box 64" hidden="1">
              <a:extLst>
                <a:ext uri="{63B3BB69-23CF-44E3-9099-C40C66FF867C}">
                  <a14:compatExt spid="_x0000_s113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None ( i.e. electrically driven PTAc, baseboards)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13</xdr:row>
          <xdr:rowOff>0</xdr:rowOff>
        </xdr:from>
        <xdr:to>
          <xdr:col>3</xdr:col>
          <xdr:colOff>104775</xdr:colOff>
          <xdr:row>13</xdr:row>
          <xdr:rowOff>180975</xdr:rowOff>
        </xdr:to>
        <xdr:sp macro="" textlink="">
          <xdr:nvSpPr>
            <xdr:cNvPr id="11329" name="Check Box 65" hidden="1">
              <a:extLst>
                <a:ext uri="{63B3BB69-23CF-44E3-9099-C40C66FF867C}">
                  <a14:compatExt spid="_x0000_s113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Other</a:t>
              </a:r>
            </a:p>
          </xdr:txBody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56</xdr:row>
      <xdr:rowOff>38100</xdr:rowOff>
    </xdr:from>
    <xdr:to>
      <xdr:col>0</xdr:col>
      <xdr:colOff>114300</xdr:colOff>
      <xdr:row>60</xdr:row>
      <xdr:rowOff>57150</xdr:rowOff>
    </xdr:to>
    <xdr:sp macro="" textlink="">
      <xdr:nvSpPr>
        <xdr:cNvPr id="2" name="Picture 3">
          <a:hlinkClick xmlns:r="http://schemas.openxmlformats.org/officeDocument/2006/relationships" r:id="rId1" tgtFrame="_parent"/>
        </xdr:cNvPr>
        <xdr:cNvSpPr>
          <a:spLocks noChangeAspect="1" noChangeArrowheads="1"/>
        </xdr:cNvSpPr>
      </xdr:nvSpPr>
      <xdr:spPr bwMode="auto">
        <a:xfrm>
          <a:off x="0" y="13068300"/>
          <a:ext cx="114300" cy="781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egadude\kw\2004\Projects\Los%20Angeles%20Times\04020-02%20LA%20Times%20Orange%20County%20Plant\04020-02%20Workbook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ght_Table (for internal use)"/>
      <sheetName val="Fixture Legend"/>
      <sheetName val="Field Data"/>
      <sheetName val="Pivot"/>
      <sheetName val="Sort"/>
      <sheetName val="LE1-Scope of Work"/>
      <sheetName val="Savings"/>
      <sheetName val="Existing and Proposed Legend"/>
      <sheetName val="Overview"/>
      <sheetName val="Quote"/>
      <sheetName val="Financing"/>
      <sheetName val="Op. Leas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40.xml"/><Relationship Id="rId18" Type="http://schemas.openxmlformats.org/officeDocument/2006/relationships/ctrlProp" Target="../ctrlProps/ctrlProp45.xml"/><Relationship Id="rId26" Type="http://schemas.openxmlformats.org/officeDocument/2006/relationships/ctrlProp" Target="../ctrlProps/ctrlProp53.xml"/><Relationship Id="rId39" Type="http://schemas.openxmlformats.org/officeDocument/2006/relationships/ctrlProp" Target="../ctrlProps/ctrlProp66.xml"/><Relationship Id="rId21" Type="http://schemas.openxmlformats.org/officeDocument/2006/relationships/ctrlProp" Target="../ctrlProps/ctrlProp48.xml"/><Relationship Id="rId34" Type="http://schemas.openxmlformats.org/officeDocument/2006/relationships/ctrlProp" Target="../ctrlProps/ctrlProp61.xml"/><Relationship Id="rId42" Type="http://schemas.openxmlformats.org/officeDocument/2006/relationships/ctrlProp" Target="../ctrlProps/ctrlProp69.xml"/><Relationship Id="rId47" Type="http://schemas.openxmlformats.org/officeDocument/2006/relationships/ctrlProp" Target="../ctrlProps/ctrlProp74.xml"/><Relationship Id="rId50" Type="http://schemas.openxmlformats.org/officeDocument/2006/relationships/ctrlProp" Target="../ctrlProps/ctrlProp77.xml"/><Relationship Id="rId55" Type="http://schemas.openxmlformats.org/officeDocument/2006/relationships/ctrlProp" Target="../ctrlProps/ctrlProp82.xml"/><Relationship Id="rId63" Type="http://schemas.openxmlformats.org/officeDocument/2006/relationships/ctrlProp" Target="../ctrlProps/ctrlProp90.xml"/><Relationship Id="rId68" Type="http://schemas.openxmlformats.org/officeDocument/2006/relationships/ctrlProp" Target="../ctrlProps/ctrlProp95.xml"/><Relationship Id="rId7" Type="http://schemas.openxmlformats.org/officeDocument/2006/relationships/ctrlProp" Target="../ctrlProps/ctrlProp34.xml"/><Relationship Id="rId2" Type="http://schemas.openxmlformats.org/officeDocument/2006/relationships/printerSettings" Target="../printerSettings/printerSettings16.bin"/><Relationship Id="rId16" Type="http://schemas.openxmlformats.org/officeDocument/2006/relationships/ctrlProp" Target="../ctrlProps/ctrlProp43.xml"/><Relationship Id="rId29" Type="http://schemas.openxmlformats.org/officeDocument/2006/relationships/ctrlProp" Target="../ctrlProps/ctrlProp56.xml"/><Relationship Id="rId1" Type="http://schemas.openxmlformats.org/officeDocument/2006/relationships/printerSettings" Target="../printerSettings/printerSettings15.bin"/><Relationship Id="rId6" Type="http://schemas.openxmlformats.org/officeDocument/2006/relationships/ctrlProp" Target="../ctrlProps/ctrlProp33.xml"/><Relationship Id="rId11" Type="http://schemas.openxmlformats.org/officeDocument/2006/relationships/ctrlProp" Target="../ctrlProps/ctrlProp38.xml"/><Relationship Id="rId24" Type="http://schemas.openxmlformats.org/officeDocument/2006/relationships/ctrlProp" Target="../ctrlProps/ctrlProp51.xml"/><Relationship Id="rId32" Type="http://schemas.openxmlformats.org/officeDocument/2006/relationships/ctrlProp" Target="../ctrlProps/ctrlProp59.xml"/><Relationship Id="rId37" Type="http://schemas.openxmlformats.org/officeDocument/2006/relationships/ctrlProp" Target="../ctrlProps/ctrlProp64.xml"/><Relationship Id="rId40" Type="http://schemas.openxmlformats.org/officeDocument/2006/relationships/ctrlProp" Target="../ctrlProps/ctrlProp67.xml"/><Relationship Id="rId45" Type="http://schemas.openxmlformats.org/officeDocument/2006/relationships/ctrlProp" Target="../ctrlProps/ctrlProp72.xml"/><Relationship Id="rId53" Type="http://schemas.openxmlformats.org/officeDocument/2006/relationships/ctrlProp" Target="../ctrlProps/ctrlProp80.xml"/><Relationship Id="rId58" Type="http://schemas.openxmlformats.org/officeDocument/2006/relationships/ctrlProp" Target="../ctrlProps/ctrlProp85.xml"/><Relationship Id="rId66" Type="http://schemas.openxmlformats.org/officeDocument/2006/relationships/ctrlProp" Target="../ctrlProps/ctrlProp93.xml"/><Relationship Id="rId5" Type="http://schemas.openxmlformats.org/officeDocument/2006/relationships/ctrlProp" Target="../ctrlProps/ctrlProp32.xml"/><Relationship Id="rId15" Type="http://schemas.openxmlformats.org/officeDocument/2006/relationships/ctrlProp" Target="../ctrlProps/ctrlProp42.xml"/><Relationship Id="rId23" Type="http://schemas.openxmlformats.org/officeDocument/2006/relationships/ctrlProp" Target="../ctrlProps/ctrlProp50.xml"/><Relationship Id="rId28" Type="http://schemas.openxmlformats.org/officeDocument/2006/relationships/ctrlProp" Target="../ctrlProps/ctrlProp55.xml"/><Relationship Id="rId36" Type="http://schemas.openxmlformats.org/officeDocument/2006/relationships/ctrlProp" Target="../ctrlProps/ctrlProp63.xml"/><Relationship Id="rId49" Type="http://schemas.openxmlformats.org/officeDocument/2006/relationships/ctrlProp" Target="../ctrlProps/ctrlProp76.xml"/><Relationship Id="rId57" Type="http://schemas.openxmlformats.org/officeDocument/2006/relationships/ctrlProp" Target="../ctrlProps/ctrlProp84.xml"/><Relationship Id="rId61" Type="http://schemas.openxmlformats.org/officeDocument/2006/relationships/ctrlProp" Target="../ctrlProps/ctrlProp88.xml"/><Relationship Id="rId10" Type="http://schemas.openxmlformats.org/officeDocument/2006/relationships/ctrlProp" Target="../ctrlProps/ctrlProp37.xml"/><Relationship Id="rId19" Type="http://schemas.openxmlformats.org/officeDocument/2006/relationships/ctrlProp" Target="../ctrlProps/ctrlProp46.xml"/><Relationship Id="rId31" Type="http://schemas.openxmlformats.org/officeDocument/2006/relationships/ctrlProp" Target="../ctrlProps/ctrlProp58.xml"/><Relationship Id="rId44" Type="http://schemas.openxmlformats.org/officeDocument/2006/relationships/ctrlProp" Target="../ctrlProps/ctrlProp71.xml"/><Relationship Id="rId52" Type="http://schemas.openxmlformats.org/officeDocument/2006/relationships/ctrlProp" Target="../ctrlProps/ctrlProp79.xml"/><Relationship Id="rId60" Type="http://schemas.openxmlformats.org/officeDocument/2006/relationships/ctrlProp" Target="../ctrlProps/ctrlProp87.xml"/><Relationship Id="rId65" Type="http://schemas.openxmlformats.org/officeDocument/2006/relationships/ctrlProp" Target="../ctrlProps/ctrlProp92.xml"/><Relationship Id="rId4" Type="http://schemas.openxmlformats.org/officeDocument/2006/relationships/vmlDrawing" Target="../drawings/vmlDrawing4.vml"/><Relationship Id="rId9" Type="http://schemas.openxmlformats.org/officeDocument/2006/relationships/ctrlProp" Target="../ctrlProps/ctrlProp36.xml"/><Relationship Id="rId14" Type="http://schemas.openxmlformats.org/officeDocument/2006/relationships/ctrlProp" Target="../ctrlProps/ctrlProp41.xml"/><Relationship Id="rId22" Type="http://schemas.openxmlformats.org/officeDocument/2006/relationships/ctrlProp" Target="../ctrlProps/ctrlProp49.xml"/><Relationship Id="rId27" Type="http://schemas.openxmlformats.org/officeDocument/2006/relationships/ctrlProp" Target="../ctrlProps/ctrlProp54.xml"/><Relationship Id="rId30" Type="http://schemas.openxmlformats.org/officeDocument/2006/relationships/ctrlProp" Target="../ctrlProps/ctrlProp57.xml"/><Relationship Id="rId35" Type="http://schemas.openxmlformats.org/officeDocument/2006/relationships/ctrlProp" Target="../ctrlProps/ctrlProp62.xml"/><Relationship Id="rId43" Type="http://schemas.openxmlformats.org/officeDocument/2006/relationships/ctrlProp" Target="../ctrlProps/ctrlProp70.xml"/><Relationship Id="rId48" Type="http://schemas.openxmlformats.org/officeDocument/2006/relationships/ctrlProp" Target="../ctrlProps/ctrlProp75.xml"/><Relationship Id="rId56" Type="http://schemas.openxmlformats.org/officeDocument/2006/relationships/ctrlProp" Target="../ctrlProps/ctrlProp83.xml"/><Relationship Id="rId64" Type="http://schemas.openxmlformats.org/officeDocument/2006/relationships/ctrlProp" Target="../ctrlProps/ctrlProp91.xml"/><Relationship Id="rId69" Type="http://schemas.openxmlformats.org/officeDocument/2006/relationships/ctrlProp" Target="../ctrlProps/ctrlProp96.xml"/><Relationship Id="rId8" Type="http://schemas.openxmlformats.org/officeDocument/2006/relationships/ctrlProp" Target="../ctrlProps/ctrlProp35.xml"/><Relationship Id="rId51" Type="http://schemas.openxmlformats.org/officeDocument/2006/relationships/ctrlProp" Target="../ctrlProps/ctrlProp78.xml"/><Relationship Id="rId3" Type="http://schemas.openxmlformats.org/officeDocument/2006/relationships/drawing" Target="../drawings/drawing4.xml"/><Relationship Id="rId12" Type="http://schemas.openxmlformats.org/officeDocument/2006/relationships/ctrlProp" Target="../ctrlProps/ctrlProp39.xml"/><Relationship Id="rId17" Type="http://schemas.openxmlformats.org/officeDocument/2006/relationships/ctrlProp" Target="../ctrlProps/ctrlProp44.xml"/><Relationship Id="rId25" Type="http://schemas.openxmlformats.org/officeDocument/2006/relationships/ctrlProp" Target="../ctrlProps/ctrlProp52.xml"/><Relationship Id="rId33" Type="http://schemas.openxmlformats.org/officeDocument/2006/relationships/ctrlProp" Target="../ctrlProps/ctrlProp60.xml"/><Relationship Id="rId38" Type="http://schemas.openxmlformats.org/officeDocument/2006/relationships/ctrlProp" Target="../ctrlProps/ctrlProp65.xml"/><Relationship Id="rId46" Type="http://schemas.openxmlformats.org/officeDocument/2006/relationships/ctrlProp" Target="../ctrlProps/ctrlProp73.xml"/><Relationship Id="rId59" Type="http://schemas.openxmlformats.org/officeDocument/2006/relationships/ctrlProp" Target="../ctrlProps/ctrlProp86.xml"/><Relationship Id="rId67" Type="http://schemas.openxmlformats.org/officeDocument/2006/relationships/ctrlProp" Target="../ctrlProps/ctrlProp94.xml"/><Relationship Id="rId20" Type="http://schemas.openxmlformats.org/officeDocument/2006/relationships/ctrlProp" Target="../ctrlProps/ctrlProp47.xml"/><Relationship Id="rId41" Type="http://schemas.openxmlformats.org/officeDocument/2006/relationships/ctrlProp" Target="../ctrlProps/ctrlProp68.xml"/><Relationship Id="rId54" Type="http://schemas.openxmlformats.org/officeDocument/2006/relationships/ctrlProp" Target="../ctrlProps/ctrlProp81.xml"/><Relationship Id="rId62" Type="http://schemas.openxmlformats.org/officeDocument/2006/relationships/ctrlProp" Target="../ctrlProps/ctrlProp8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printerSettings" Target="../printerSettings/printerSettings17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0.bin"/><Relationship Id="rId1" Type="http://schemas.openxmlformats.org/officeDocument/2006/relationships/printerSettings" Target="../printerSettings/printerSettings19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22.bin"/><Relationship Id="rId1" Type="http://schemas.openxmlformats.org/officeDocument/2006/relationships/printerSettings" Target="../printerSettings/printerSettings21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5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printerSettings" Target="../printerSettings/printerSettings11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.xml"/><Relationship Id="rId13" Type="http://schemas.openxmlformats.org/officeDocument/2006/relationships/ctrlProp" Target="../ctrlProps/ctrlProp9.xml"/><Relationship Id="rId18" Type="http://schemas.openxmlformats.org/officeDocument/2006/relationships/ctrlProp" Target="../ctrlProps/ctrlProp14.xml"/><Relationship Id="rId26" Type="http://schemas.openxmlformats.org/officeDocument/2006/relationships/ctrlProp" Target="../ctrlProps/ctrlProp22.xml"/><Relationship Id="rId3" Type="http://schemas.openxmlformats.org/officeDocument/2006/relationships/drawing" Target="../drawings/drawing3.xml"/><Relationship Id="rId21" Type="http://schemas.openxmlformats.org/officeDocument/2006/relationships/ctrlProp" Target="../ctrlProps/ctrlProp17.xml"/><Relationship Id="rId34" Type="http://schemas.openxmlformats.org/officeDocument/2006/relationships/ctrlProp" Target="../ctrlProps/ctrlProp30.xml"/><Relationship Id="rId7" Type="http://schemas.openxmlformats.org/officeDocument/2006/relationships/ctrlProp" Target="../ctrlProps/ctrlProp3.xml"/><Relationship Id="rId12" Type="http://schemas.openxmlformats.org/officeDocument/2006/relationships/ctrlProp" Target="../ctrlProps/ctrlProp8.xml"/><Relationship Id="rId17" Type="http://schemas.openxmlformats.org/officeDocument/2006/relationships/ctrlProp" Target="../ctrlProps/ctrlProp13.xml"/><Relationship Id="rId25" Type="http://schemas.openxmlformats.org/officeDocument/2006/relationships/ctrlProp" Target="../ctrlProps/ctrlProp21.xml"/><Relationship Id="rId33" Type="http://schemas.openxmlformats.org/officeDocument/2006/relationships/ctrlProp" Target="../ctrlProps/ctrlProp29.xml"/><Relationship Id="rId2" Type="http://schemas.openxmlformats.org/officeDocument/2006/relationships/printerSettings" Target="../printerSettings/printerSettings14.bin"/><Relationship Id="rId16" Type="http://schemas.openxmlformats.org/officeDocument/2006/relationships/ctrlProp" Target="../ctrlProps/ctrlProp12.xml"/><Relationship Id="rId20" Type="http://schemas.openxmlformats.org/officeDocument/2006/relationships/ctrlProp" Target="../ctrlProps/ctrlProp16.xml"/><Relationship Id="rId29" Type="http://schemas.openxmlformats.org/officeDocument/2006/relationships/ctrlProp" Target="../ctrlProps/ctrlProp25.xml"/><Relationship Id="rId1" Type="http://schemas.openxmlformats.org/officeDocument/2006/relationships/printerSettings" Target="../printerSettings/printerSettings13.bin"/><Relationship Id="rId6" Type="http://schemas.openxmlformats.org/officeDocument/2006/relationships/ctrlProp" Target="../ctrlProps/ctrlProp2.xml"/><Relationship Id="rId11" Type="http://schemas.openxmlformats.org/officeDocument/2006/relationships/ctrlProp" Target="../ctrlProps/ctrlProp7.xml"/><Relationship Id="rId24" Type="http://schemas.openxmlformats.org/officeDocument/2006/relationships/ctrlProp" Target="../ctrlProps/ctrlProp20.xml"/><Relationship Id="rId32" Type="http://schemas.openxmlformats.org/officeDocument/2006/relationships/ctrlProp" Target="../ctrlProps/ctrlProp28.xml"/><Relationship Id="rId5" Type="http://schemas.openxmlformats.org/officeDocument/2006/relationships/ctrlProp" Target="../ctrlProps/ctrlProp1.xml"/><Relationship Id="rId15" Type="http://schemas.openxmlformats.org/officeDocument/2006/relationships/ctrlProp" Target="../ctrlProps/ctrlProp11.xml"/><Relationship Id="rId23" Type="http://schemas.openxmlformats.org/officeDocument/2006/relationships/ctrlProp" Target="../ctrlProps/ctrlProp19.xml"/><Relationship Id="rId28" Type="http://schemas.openxmlformats.org/officeDocument/2006/relationships/ctrlProp" Target="../ctrlProps/ctrlProp24.xml"/><Relationship Id="rId36" Type="http://schemas.openxmlformats.org/officeDocument/2006/relationships/comments" Target="../comments3.xml"/><Relationship Id="rId10" Type="http://schemas.openxmlformats.org/officeDocument/2006/relationships/ctrlProp" Target="../ctrlProps/ctrlProp6.xml"/><Relationship Id="rId19" Type="http://schemas.openxmlformats.org/officeDocument/2006/relationships/ctrlProp" Target="../ctrlProps/ctrlProp15.xml"/><Relationship Id="rId31" Type="http://schemas.openxmlformats.org/officeDocument/2006/relationships/ctrlProp" Target="../ctrlProps/ctrlProp27.xml"/><Relationship Id="rId4" Type="http://schemas.openxmlformats.org/officeDocument/2006/relationships/vmlDrawing" Target="../drawings/vmlDrawing3.vml"/><Relationship Id="rId9" Type="http://schemas.openxmlformats.org/officeDocument/2006/relationships/ctrlProp" Target="../ctrlProps/ctrlProp5.xml"/><Relationship Id="rId14" Type="http://schemas.openxmlformats.org/officeDocument/2006/relationships/ctrlProp" Target="../ctrlProps/ctrlProp10.xml"/><Relationship Id="rId22" Type="http://schemas.openxmlformats.org/officeDocument/2006/relationships/ctrlProp" Target="../ctrlProps/ctrlProp18.xml"/><Relationship Id="rId27" Type="http://schemas.openxmlformats.org/officeDocument/2006/relationships/ctrlProp" Target="../ctrlProps/ctrlProp23.xml"/><Relationship Id="rId30" Type="http://schemas.openxmlformats.org/officeDocument/2006/relationships/ctrlProp" Target="../ctrlProps/ctrlProp26.xml"/><Relationship Id="rId35" Type="http://schemas.openxmlformats.org/officeDocument/2006/relationships/ctrlProp" Target="../ctrlProps/ctrlProp3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17"/>
  <sheetViews>
    <sheetView showGridLines="0" zoomScaleSheetLayoutView="100" workbookViewId="0">
      <selection activeCell="B17" sqref="B17"/>
    </sheetView>
  </sheetViews>
  <sheetFormatPr defaultColWidth="8.85546875" defaultRowHeight="15" x14ac:dyDescent="0.25"/>
  <cols>
    <col min="1" max="10" width="8.7109375" customWidth="1"/>
  </cols>
  <sheetData>
    <row r="1" spans="1:10" ht="18.75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3" spans="1:10" x14ac:dyDescent="0.25">
      <c r="A3" t="s">
        <v>1</v>
      </c>
    </row>
    <row r="4" spans="1:10" x14ac:dyDescent="0.25">
      <c r="A4" t="s">
        <v>2</v>
      </c>
    </row>
    <row r="6" spans="1:10" x14ac:dyDescent="0.25">
      <c r="A6" t="s">
        <v>3</v>
      </c>
    </row>
    <row r="7" spans="1:10" x14ac:dyDescent="0.25">
      <c r="A7" t="s">
        <v>4</v>
      </c>
    </row>
    <row r="8" spans="1:10" x14ac:dyDescent="0.25">
      <c r="A8" t="s">
        <v>5</v>
      </c>
    </row>
    <row r="10" spans="1:10" x14ac:dyDescent="0.25">
      <c r="F10" s="3" t="s">
        <v>6</v>
      </c>
      <c r="G10" s="361" t="s">
        <v>7</v>
      </c>
      <c r="H10" s="361"/>
    </row>
    <row r="11" spans="1:10" x14ac:dyDescent="0.25">
      <c r="F11" s="3" t="s">
        <v>8</v>
      </c>
      <c r="G11" s="362" t="s">
        <v>9</v>
      </c>
      <c r="H11" s="362"/>
    </row>
    <row r="13" spans="1:10" x14ac:dyDescent="0.25">
      <c r="A13" t="s">
        <v>10</v>
      </c>
    </row>
    <row r="14" spans="1:10" x14ac:dyDescent="0.25">
      <c r="A14" t="s">
        <v>11</v>
      </c>
    </row>
    <row r="16" spans="1:10" x14ac:dyDescent="0.25">
      <c r="A16" t="s">
        <v>12</v>
      </c>
    </row>
    <row r="17" spans="1:2" x14ac:dyDescent="0.25">
      <c r="A17" t="s">
        <v>13</v>
      </c>
      <c r="B17" s="4" t="s">
        <v>14</v>
      </c>
    </row>
  </sheetData>
  <customSheetViews>
    <customSheetView guid="{C5999146-0873-4468-831B-0EE3FC77B838}" showGridLines="0">
      <selection activeCell="B17" sqref="B17"/>
      <pageMargins left="0.7" right="0.7" top="0.75" bottom="0.75" header="0.3" footer="0.3"/>
      <pageSetup orientation="portrait"/>
    </customSheetView>
  </customSheetViews>
  <mergeCells count="2">
    <mergeCell ref="G10:H10"/>
    <mergeCell ref="G11:H11"/>
  </mergeCells>
  <dataValidations count="1">
    <dataValidation type="list" allowBlank="1" showInputMessage="1" showErrorMessage="1" sqref="B17">
      <formula1>#REF!</formula1>
    </dataValidation>
  </dataValidations>
  <pageMargins left="0.7" right="0.7" top="0.75" bottom="0.75" header="0.3" footer="0.3"/>
  <pageSetup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F61"/>
  <sheetViews>
    <sheetView showGridLines="0" topLeftCell="A4" zoomScaleSheetLayoutView="100" workbookViewId="0">
      <selection activeCell="L9" sqref="L9"/>
    </sheetView>
  </sheetViews>
  <sheetFormatPr defaultColWidth="8.85546875" defaultRowHeight="15" x14ac:dyDescent="0.25"/>
  <cols>
    <col min="1" max="1" width="13.42578125" customWidth="1"/>
    <col min="2" max="2" width="10.42578125" customWidth="1"/>
    <col min="3" max="3" width="3.140625" bestFit="1" customWidth="1"/>
    <col min="4" max="4" width="14" customWidth="1"/>
    <col min="5" max="5" width="12" customWidth="1"/>
    <col min="6" max="6" width="16.5703125" customWidth="1"/>
    <col min="7" max="7" width="8.42578125" customWidth="1"/>
    <col min="8" max="8" width="15.28515625" customWidth="1"/>
    <col min="9" max="9" width="10.42578125" customWidth="1"/>
    <col min="10" max="10" width="13.140625" customWidth="1"/>
    <col min="11" max="11" width="7.28515625" customWidth="1"/>
    <col min="12" max="12" width="23.42578125" customWidth="1"/>
    <col min="13" max="13" width="12.85546875" customWidth="1"/>
    <col min="14" max="14" width="12.7109375" customWidth="1"/>
    <col min="15" max="15" width="13.28515625" customWidth="1"/>
    <col min="16" max="16" width="12.28515625" customWidth="1"/>
    <col min="17" max="17" width="13.140625" customWidth="1"/>
    <col min="18" max="18" width="13.28515625" customWidth="1"/>
    <col min="19" max="19" width="16.28515625" customWidth="1"/>
    <col min="20" max="20" width="6" customWidth="1"/>
    <col min="21" max="21" width="5.85546875" customWidth="1"/>
    <col min="22" max="22" width="23.42578125" customWidth="1"/>
    <col min="23" max="23" width="12.85546875" customWidth="1"/>
    <col min="24" max="24" width="12.7109375" customWidth="1"/>
    <col min="25" max="25" width="13.28515625" customWidth="1"/>
    <col min="26" max="26" width="12.28515625" customWidth="1"/>
    <col min="27" max="27" width="13.140625" customWidth="1"/>
    <col min="28" max="28" width="13.28515625" customWidth="1"/>
    <col min="29" max="29" width="16.28515625" customWidth="1"/>
    <col min="30" max="30" width="6" customWidth="1"/>
    <col min="31" max="31" width="5.85546875" customWidth="1"/>
    <col min="32" max="32" width="23.42578125" customWidth="1"/>
    <col min="33" max="33" width="12.85546875" customWidth="1"/>
    <col min="34" max="34" width="12.7109375" customWidth="1"/>
    <col min="35" max="35" width="13.28515625" customWidth="1"/>
    <col min="36" max="36" width="12.28515625" customWidth="1"/>
    <col min="37" max="37" width="13.140625" customWidth="1"/>
    <col min="38" max="38" width="13.28515625" customWidth="1"/>
    <col min="39" max="39" width="16.28515625" customWidth="1"/>
    <col min="40" max="40" width="6" customWidth="1"/>
    <col min="41" max="41" width="5.85546875" customWidth="1"/>
    <col min="42" max="42" width="20.140625" customWidth="1"/>
    <col min="43" max="43" width="12.42578125" customWidth="1"/>
    <col min="44" max="44" width="20.85546875" customWidth="1"/>
    <col min="45" max="45" width="18.7109375" customWidth="1"/>
    <col min="46" max="46" width="17.42578125" customWidth="1"/>
    <col min="47" max="47" width="10.140625" customWidth="1"/>
    <col min="48" max="48" width="11" customWidth="1"/>
    <col min="49" max="49" width="7.28515625" customWidth="1"/>
    <col min="50" max="50" width="7.42578125" customWidth="1"/>
    <col min="51" max="51" width="4.85546875" customWidth="1"/>
    <col min="52" max="52" width="9.85546875" customWidth="1"/>
    <col min="53" max="53" width="20.140625" customWidth="1"/>
    <col min="54" max="54" width="12.42578125" customWidth="1"/>
    <col min="55" max="55" width="20.85546875" customWidth="1"/>
    <col min="56" max="56" width="18.7109375" customWidth="1"/>
    <col min="57" max="57" width="17.42578125" customWidth="1"/>
    <col min="58" max="58" width="10.140625" customWidth="1"/>
    <col min="59" max="59" width="7.28515625" customWidth="1"/>
    <col min="60" max="60" width="7.42578125" customWidth="1"/>
    <col min="61" max="61" width="4.85546875" customWidth="1"/>
    <col min="62" max="62" width="23.140625" customWidth="1"/>
    <col min="63" max="63" width="12.42578125" customWidth="1"/>
    <col min="64" max="64" width="20.85546875" customWidth="1"/>
    <col min="65" max="65" width="18.7109375" customWidth="1"/>
    <col min="66" max="66" width="17.42578125" customWidth="1"/>
    <col min="67" max="67" width="10.140625" customWidth="1"/>
    <col min="68" max="68" width="11" customWidth="1"/>
    <col min="69" max="69" width="7.28515625" customWidth="1"/>
    <col min="70" max="70" width="7.42578125" customWidth="1"/>
    <col min="71" max="71" width="4.85546875" customWidth="1"/>
    <col min="72" max="72" width="7.7109375" customWidth="1"/>
    <col min="73" max="73" width="8.140625" customWidth="1"/>
    <col min="74" max="74" width="7" customWidth="1"/>
    <col min="75" max="75" width="10.28515625" customWidth="1"/>
    <col min="76" max="76" width="10" customWidth="1"/>
    <col min="77" max="77" width="13.42578125" customWidth="1"/>
    <col min="78" max="78" width="9.42578125" customWidth="1"/>
    <col min="79" max="79" width="12.42578125" customWidth="1"/>
    <col min="80" max="80" width="11.140625" customWidth="1"/>
    <col min="81" max="81" width="12.42578125" customWidth="1"/>
    <col min="82" max="82" width="11.85546875" customWidth="1"/>
    <col min="83" max="83" width="7.85546875" customWidth="1"/>
    <col min="84" max="84" width="2" customWidth="1"/>
    <col min="85" max="85" width="8.28515625" customWidth="1"/>
    <col min="86" max="86" width="8.7109375" customWidth="1"/>
    <col min="87" max="87" width="10.42578125" customWidth="1"/>
    <col min="88" max="88" width="2.140625" customWidth="1"/>
    <col min="89" max="89" width="8.42578125" customWidth="1"/>
    <col min="90" max="91" width="11.42578125" customWidth="1"/>
    <col min="92" max="92" width="1.85546875" customWidth="1"/>
    <col min="93" max="93" width="7.140625" customWidth="1"/>
    <col min="94" max="94" width="9.42578125" customWidth="1"/>
    <col min="95" max="96" width="8.28515625" customWidth="1"/>
    <col min="97" max="99" width="8.42578125" customWidth="1"/>
    <col min="100" max="100" width="9.28515625" customWidth="1"/>
    <col min="101" max="101" width="5" customWidth="1"/>
    <col min="107" max="107" width="11.28515625" customWidth="1"/>
  </cols>
  <sheetData>
    <row r="1" spans="1:15" ht="21" x14ac:dyDescent="0.25">
      <c r="A1" s="1" t="s">
        <v>199</v>
      </c>
      <c r="B1" s="1"/>
      <c r="C1" s="1"/>
      <c r="D1" s="1"/>
      <c r="E1" s="1"/>
      <c r="F1" s="1"/>
      <c r="G1" s="1"/>
      <c r="H1" s="1"/>
      <c r="I1" s="1"/>
      <c r="J1" s="5"/>
      <c r="K1" s="7"/>
      <c r="L1" s="7"/>
      <c r="M1" s="7"/>
      <c r="N1" s="7"/>
      <c r="O1" s="7"/>
    </row>
    <row r="2" spans="1:15" ht="15.75" customHeight="1" x14ac:dyDescent="0.25">
      <c r="A2" s="51"/>
      <c r="B2" s="51"/>
      <c r="C2" s="51"/>
      <c r="D2" s="51"/>
      <c r="E2" s="51"/>
      <c r="F2" s="51"/>
      <c r="G2" s="51"/>
      <c r="H2" s="51"/>
      <c r="I2" s="51"/>
      <c r="J2" s="7"/>
      <c r="K2" s="7"/>
      <c r="L2" s="7"/>
      <c r="M2" s="7"/>
      <c r="N2" s="7"/>
      <c r="O2" s="7"/>
    </row>
    <row r="3" spans="1:15" ht="15" customHeight="1" x14ac:dyDescent="0.25">
      <c r="A3" s="190" t="s">
        <v>200</v>
      </c>
      <c r="B3" s="191"/>
      <c r="C3" s="191"/>
      <c r="D3" s="191"/>
      <c r="E3" s="191"/>
      <c r="F3" s="191"/>
      <c r="G3" s="191"/>
      <c r="H3" s="191"/>
      <c r="I3" s="191"/>
      <c r="J3" s="7"/>
      <c r="K3" s="7"/>
      <c r="L3" s="7"/>
      <c r="M3" s="7"/>
      <c r="N3" s="7"/>
      <c r="O3" s="7"/>
    </row>
    <row r="4" spans="1:15" ht="14.25" customHeight="1" x14ac:dyDescent="0.25">
      <c r="A4" s="173"/>
      <c r="B4" s="173"/>
      <c r="C4" s="173"/>
      <c r="D4" s="173"/>
      <c r="E4" s="173"/>
      <c r="F4" s="173"/>
      <c r="G4" s="173"/>
      <c r="H4" s="173"/>
      <c r="I4" s="173"/>
      <c r="J4" s="7"/>
      <c r="K4" s="7"/>
      <c r="L4" s="7"/>
      <c r="M4" s="7"/>
      <c r="N4" s="7"/>
      <c r="O4" s="7"/>
    </row>
    <row r="5" spans="1:15" ht="31.5" customHeight="1" x14ac:dyDescent="0.25">
      <c r="A5" s="379" t="s">
        <v>201</v>
      </c>
      <c r="B5" s="192"/>
      <c r="C5" s="193"/>
      <c r="D5" s="193"/>
      <c r="E5" s="193"/>
      <c r="F5" s="193"/>
      <c r="G5" s="193"/>
      <c r="H5" s="193"/>
      <c r="I5" s="194"/>
      <c r="J5" s="7"/>
      <c r="K5" s="7"/>
      <c r="L5" s="7"/>
      <c r="M5" s="7"/>
      <c r="N5" s="7"/>
      <c r="O5" s="7"/>
    </row>
    <row r="6" spans="1:15" ht="15" customHeight="1" x14ac:dyDescent="0.25">
      <c r="A6" s="380"/>
      <c r="B6" s="195"/>
      <c r="C6" s="196"/>
      <c r="D6" s="196"/>
      <c r="E6" s="196"/>
      <c r="F6" s="196"/>
      <c r="G6" s="196"/>
      <c r="H6" s="196"/>
      <c r="I6" s="197"/>
      <c r="J6" s="7"/>
      <c r="K6" s="7"/>
      <c r="L6" s="7"/>
      <c r="M6" s="7"/>
      <c r="N6" s="7"/>
      <c r="O6" s="7"/>
    </row>
    <row r="7" spans="1:15" ht="15" customHeight="1" x14ac:dyDescent="0.25">
      <c r="A7" s="380"/>
      <c r="B7" s="195"/>
      <c r="C7" s="196"/>
      <c r="D7" s="196"/>
      <c r="E7" s="196"/>
      <c r="F7" s="196"/>
      <c r="G7" s="196"/>
      <c r="H7" s="196"/>
      <c r="I7" s="197"/>
      <c r="J7" s="7"/>
      <c r="K7" s="7"/>
      <c r="L7" s="7"/>
      <c r="M7" s="7"/>
      <c r="N7" s="7"/>
      <c r="O7" s="7"/>
    </row>
    <row r="8" spans="1:15" ht="18" customHeight="1" x14ac:dyDescent="0.25">
      <c r="A8" s="380"/>
      <c r="B8" s="195"/>
      <c r="C8" s="196"/>
      <c r="D8" s="196"/>
      <c r="E8" s="196"/>
      <c r="F8" s="196"/>
      <c r="G8" s="196"/>
      <c r="H8" s="196"/>
      <c r="I8" s="197"/>
      <c r="J8" s="7"/>
      <c r="K8" s="7"/>
      <c r="L8" s="7"/>
      <c r="M8" s="7"/>
      <c r="N8" s="7"/>
      <c r="O8" s="7"/>
    </row>
    <row r="9" spans="1:15" ht="15" customHeight="1" x14ac:dyDescent="0.25">
      <c r="A9" s="381"/>
      <c r="B9" s="195"/>
      <c r="C9" s="196"/>
      <c r="D9" s="196"/>
      <c r="E9" s="196"/>
      <c r="F9" s="196"/>
      <c r="G9" s="196"/>
      <c r="H9" s="196"/>
      <c r="I9" s="197"/>
      <c r="J9" s="7"/>
      <c r="K9" s="7"/>
      <c r="L9" s="7"/>
      <c r="M9" s="7"/>
      <c r="N9" s="7"/>
      <c r="O9" s="7"/>
    </row>
    <row r="10" spans="1:15" ht="31.5" customHeight="1" x14ac:dyDescent="0.25">
      <c r="A10" s="379" t="s">
        <v>202</v>
      </c>
      <c r="B10" s="192"/>
      <c r="C10" s="193"/>
      <c r="D10" s="193"/>
      <c r="E10" s="193"/>
      <c r="F10" s="193"/>
      <c r="G10" s="193"/>
      <c r="H10" s="193"/>
      <c r="I10" s="194"/>
      <c r="J10" s="7"/>
      <c r="K10" s="7"/>
      <c r="L10" s="7"/>
      <c r="M10" s="7"/>
      <c r="N10" s="7"/>
      <c r="O10" s="7"/>
    </row>
    <row r="11" spans="1:15" ht="15" customHeight="1" x14ac:dyDescent="0.25">
      <c r="A11" s="380"/>
      <c r="B11" s="195"/>
      <c r="C11" s="196"/>
      <c r="D11" s="196"/>
      <c r="E11" s="196"/>
      <c r="F11" s="196"/>
      <c r="G11" s="196"/>
      <c r="H11" s="196"/>
      <c r="I11" s="197"/>
      <c r="J11" s="7"/>
      <c r="K11" s="7"/>
      <c r="L11" s="7"/>
      <c r="M11" s="7"/>
      <c r="N11" s="7"/>
      <c r="O11" s="7"/>
    </row>
    <row r="12" spans="1:15" ht="26.25" customHeight="1" x14ac:dyDescent="0.25">
      <c r="A12" s="380"/>
      <c r="B12" s="195"/>
      <c r="C12" s="196"/>
      <c r="D12" s="196"/>
      <c r="E12" s="196"/>
      <c r="F12" s="196"/>
      <c r="G12" s="196"/>
      <c r="H12" s="196"/>
      <c r="I12" s="197"/>
      <c r="J12" s="7"/>
      <c r="K12" s="7"/>
      <c r="L12" s="7"/>
      <c r="M12" s="7"/>
      <c r="N12" s="7"/>
      <c r="O12" s="7"/>
    </row>
    <row r="13" spans="1:15" ht="18" customHeight="1" x14ac:dyDescent="0.25">
      <c r="A13" s="380"/>
      <c r="B13" s="195"/>
      <c r="C13" s="196"/>
      <c r="D13" s="196"/>
      <c r="E13" s="196"/>
      <c r="F13" s="196"/>
      <c r="G13" s="196"/>
      <c r="H13" s="196"/>
      <c r="I13" s="197"/>
      <c r="J13" s="7"/>
      <c r="K13" s="7"/>
      <c r="L13" s="7"/>
      <c r="M13" s="7"/>
      <c r="N13" s="7"/>
      <c r="O13" s="7"/>
    </row>
    <row r="14" spans="1:15" ht="15" customHeight="1" x14ac:dyDescent="0.25">
      <c r="A14" s="381"/>
      <c r="B14" s="195"/>
      <c r="C14" s="196"/>
      <c r="D14" s="196"/>
      <c r="E14" s="196"/>
      <c r="F14" s="196"/>
      <c r="G14" s="196"/>
      <c r="H14" s="196"/>
      <c r="I14" s="197"/>
      <c r="J14" s="7"/>
      <c r="K14" s="7"/>
      <c r="L14" s="7"/>
      <c r="M14" s="7"/>
      <c r="N14" s="7"/>
      <c r="O14" s="7"/>
    </row>
    <row r="15" spans="1:15" ht="15.75" customHeight="1" x14ac:dyDescent="0.25">
      <c r="A15" s="379" t="s">
        <v>203</v>
      </c>
      <c r="B15" s="192"/>
      <c r="C15" s="193"/>
      <c r="D15" s="194"/>
      <c r="E15" s="198"/>
      <c r="F15" s="199"/>
      <c r="G15" s="200"/>
      <c r="H15" s="200"/>
      <c r="I15" s="201"/>
      <c r="J15" s="7"/>
      <c r="K15" s="7"/>
      <c r="L15" s="7"/>
      <c r="M15" s="7"/>
      <c r="N15" s="7"/>
      <c r="O15" s="7"/>
    </row>
    <row r="16" spans="1:15" ht="17.25" customHeight="1" x14ac:dyDescent="0.25">
      <c r="A16" s="380"/>
      <c r="B16" s="195"/>
      <c r="C16" s="196"/>
      <c r="D16" s="197"/>
      <c r="E16" s="198"/>
      <c r="F16" s="202"/>
      <c r="G16" s="203"/>
      <c r="H16" s="203"/>
      <c r="I16" s="204"/>
      <c r="J16" s="7"/>
      <c r="K16" s="7"/>
      <c r="L16" s="7"/>
      <c r="M16" s="7"/>
      <c r="N16" s="7"/>
      <c r="O16" s="7"/>
    </row>
    <row r="17" spans="1:15" ht="15" customHeight="1" x14ac:dyDescent="0.25">
      <c r="A17" s="380"/>
      <c r="B17" s="195"/>
      <c r="C17" s="196"/>
      <c r="D17" s="197"/>
      <c r="E17" s="198"/>
      <c r="F17" s="202"/>
      <c r="G17" s="139">
        <v>2</v>
      </c>
      <c r="H17" s="203"/>
      <c r="I17" s="204"/>
      <c r="J17" s="7"/>
      <c r="K17" s="7"/>
      <c r="L17" s="7"/>
      <c r="M17" s="7"/>
      <c r="N17" s="7"/>
      <c r="O17" s="7"/>
    </row>
    <row r="18" spans="1:15" ht="17.25" customHeight="1" x14ac:dyDescent="0.25">
      <c r="A18" s="380"/>
      <c r="B18" s="195"/>
      <c r="C18" s="196"/>
      <c r="D18" s="197"/>
      <c r="E18" s="198"/>
      <c r="F18" s="202"/>
      <c r="G18" s="139" t="s">
        <v>21</v>
      </c>
      <c r="H18" s="203"/>
      <c r="I18" s="204"/>
      <c r="J18" s="7"/>
      <c r="K18" s="7"/>
      <c r="L18" s="7"/>
      <c r="M18" s="7"/>
      <c r="N18" s="7"/>
      <c r="O18" s="7"/>
    </row>
    <row r="19" spans="1:15" x14ac:dyDescent="0.25">
      <c r="A19" s="380"/>
      <c r="B19" s="195"/>
      <c r="C19" s="196"/>
      <c r="D19" s="196"/>
      <c r="E19" s="205" t="s">
        <v>204</v>
      </c>
      <c r="F19" s="200"/>
      <c r="G19" s="200"/>
      <c r="H19" s="200"/>
      <c r="I19" s="201"/>
      <c r="J19" s="7"/>
      <c r="K19" s="7"/>
      <c r="L19" s="7"/>
      <c r="M19" s="7"/>
      <c r="N19" s="7"/>
      <c r="O19" s="7"/>
    </row>
    <row r="20" spans="1:15" x14ac:dyDescent="0.25">
      <c r="A20" s="380"/>
      <c r="B20" s="195"/>
      <c r="C20" s="196"/>
      <c r="D20" s="196"/>
      <c r="E20" s="206"/>
      <c r="F20" s="203"/>
      <c r="G20" s="203"/>
      <c r="H20" s="203"/>
      <c r="I20" s="204"/>
      <c r="J20" s="7"/>
      <c r="K20" s="7"/>
      <c r="L20" s="7"/>
      <c r="M20" s="7"/>
      <c r="N20" s="7"/>
      <c r="O20" s="7"/>
    </row>
    <row r="21" spans="1:15" x14ac:dyDescent="0.25">
      <c r="A21" s="380"/>
      <c r="B21" s="195"/>
      <c r="C21" s="196"/>
      <c r="D21" s="196"/>
      <c r="E21" s="205" t="s">
        <v>205</v>
      </c>
      <c r="F21" s="200"/>
      <c r="G21" s="200"/>
      <c r="H21" s="200"/>
      <c r="I21" s="201"/>
      <c r="J21" s="7"/>
      <c r="K21" s="7"/>
      <c r="L21" s="7"/>
      <c r="M21" s="7"/>
      <c r="N21" s="7"/>
      <c r="O21" s="7"/>
    </row>
    <row r="22" spans="1:15" ht="17.25" customHeight="1" x14ac:dyDescent="0.25">
      <c r="A22" s="381"/>
      <c r="B22" s="195"/>
      <c r="C22" s="196"/>
      <c r="D22" s="350"/>
      <c r="E22" s="207"/>
      <c r="F22" s="208"/>
      <c r="G22" s="208"/>
      <c r="H22" s="208"/>
      <c r="I22" s="209"/>
      <c r="J22" s="7"/>
      <c r="K22" s="7"/>
      <c r="L22" s="7"/>
      <c r="M22" s="7"/>
      <c r="N22" s="7"/>
      <c r="O22" s="7"/>
    </row>
    <row r="23" spans="1:15" ht="17.25" customHeight="1" x14ac:dyDescent="0.25">
      <c r="A23" s="379" t="s">
        <v>206</v>
      </c>
      <c r="B23" s="382"/>
      <c r="C23" s="383"/>
      <c r="D23" s="384"/>
      <c r="E23" s="385" t="s">
        <v>207</v>
      </c>
      <c r="F23" s="202"/>
      <c r="G23" s="203"/>
      <c r="H23" s="203"/>
      <c r="I23" s="204"/>
      <c r="J23" s="7"/>
      <c r="K23" s="7"/>
      <c r="L23" s="7"/>
      <c r="M23" s="7"/>
      <c r="N23" s="7"/>
      <c r="O23" s="7"/>
    </row>
    <row r="24" spans="1:15" ht="15.75" customHeight="1" x14ac:dyDescent="0.25">
      <c r="A24" s="380"/>
      <c r="B24" s="386"/>
      <c r="C24" s="387"/>
      <c r="D24" s="388"/>
      <c r="E24" s="385"/>
      <c r="F24" s="202"/>
      <c r="G24" s="203"/>
      <c r="H24" s="203"/>
      <c r="I24" s="204"/>
      <c r="J24" s="7"/>
      <c r="K24" s="7"/>
      <c r="L24" s="7"/>
      <c r="M24" s="7"/>
      <c r="N24" s="7"/>
      <c r="O24" s="7"/>
    </row>
    <row r="25" spans="1:15" ht="15.75" customHeight="1" x14ac:dyDescent="0.25">
      <c r="A25" s="380"/>
      <c r="B25" s="386"/>
      <c r="C25" s="387"/>
      <c r="D25" s="388"/>
      <c r="E25" s="385"/>
      <c r="F25" s="202"/>
      <c r="G25" s="139">
        <v>5</v>
      </c>
      <c r="H25" s="203"/>
      <c r="I25" s="204"/>
      <c r="J25" s="7"/>
      <c r="K25" s="7"/>
      <c r="L25" s="7"/>
      <c r="M25" s="7"/>
      <c r="N25" s="7"/>
      <c r="O25" s="7"/>
    </row>
    <row r="26" spans="1:15" x14ac:dyDescent="0.25">
      <c r="A26" s="380"/>
      <c r="B26" s="386"/>
      <c r="C26" s="387"/>
      <c r="D26" s="388"/>
      <c r="E26" s="385"/>
      <c r="F26" s="210"/>
      <c r="G26" s="139" t="s">
        <v>137</v>
      </c>
      <c r="H26" s="210"/>
      <c r="I26" s="209"/>
      <c r="J26" s="7"/>
      <c r="K26" s="7"/>
      <c r="L26" s="7"/>
      <c r="M26" s="7"/>
      <c r="N26" s="7"/>
      <c r="O26" s="7"/>
    </row>
    <row r="27" spans="1:15" x14ac:dyDescent="0.25">
      <c r="A27" s="380"/>
      <c r="B27" s="386"/>
      <c r="C27" s="387"/>
      <c r="D27" s="387"/>
      <c r="E27" s="389"/>
      <c r="F27" s="374"/>
      <c r="G27" s="347"/>
      <c r="H27" s="203"/>
      <c r="I27" s="204"/>
      <c r="J27" s="7"/>
      <c r="K27" s="7"/>
      <c r="L27" s="7"/>
      <c r="M27" s="7"/>
      <c r="N27" s="7"/>
      <c r="O27" s="7"/>
    </row>
    <row r="28" spans="1:15" ht="15" customHeight="1" x14ac:dyDescent="0.25">
      <c r="A28" s="381"/>
      <c r="B28" s="345"/>
      <c r="C28" s="346"/>
      <c r="D28" s="139"/>
      <c r="E28" s="373"/>
      <c r="F28" s="374"/>
      <c r="G28" s="347"/>
      <c r="H28" s="203"/>
      <c r="I28" s="204"/>
      <c r="J28" s="7"/>
      <c r="K28" s="7"/>
      <c r="L28" s="7"/>
      <c r="M28" s="7"/>
      <c r="N28" s="7"/>
      <c r="O28" s="7"/>
    </row>
    <row r="29" spans="1:15" x14ac:dyDescent="0.25">
      <c r="A29" s="375" t="s">
        <v>208</v>
      </c>
      <c r="B29" s="192"/>
      <c r="C29" s="193"/>
      <c r="D29" s="194"/>
      <c r="E29" s="390" t="s">
        <v>574</v>
      </c>
      <c r="F29" s="211"/>
      <c r="G29" s="212"/>
      <c r="H29" s="212"/>
      <c r="I29" s="213"/>
      <c r="J29" s="7"/>
      <c r="K29" s="7"/>
      <c r="L29" s="7"/>
      <c r="M29" s="7"/>
      <c r="N29" s="7"/>
      <c r="O29" s="7"/>
    </row>
    <row r="30" spans="1:15" ht="15.75" customHeight="1" x14ac:dyDescent="0.25">
      <c r="A30" s="376"/>
      <c r="B30" s="195"/>
      <c r="C30" s="196"/>
      <c r="D30" s="197"/>
      <c r="E30" s="391"/>
      <c r="F30" s="214"/>
      <c r="G30" s="165"/>
      <c r="H30" s="165"/>
      <c r="I30" s="215"/>
      <c r="J30" s="7"/>
      <c r="K30" s="7"/>
      <c r="L30" s="7"/>
      <c r="M30" s="7"/>
      <c r="N30" s="7"/>
      <c r="O30" s="7"/>
    </row>
    <row r="31" spans="1:15" ht="15" customHeight="1" x14ac:dyDescent="0.25">
      <c r="A31" s="376"/>
      <c r="B31" s="195"/>
      <c r="C31" s="196"/>
      <c r="D31" s="197"/>
      <c r="E31" s="391"/>
      <c r="F31" s="214"/>
      <c r="G31" s="139">
        <v>2</v>
      </c>
      <c r="H31" s="203"/>
      <c r="I31" s="348"/>
      <c r="J31" s="7"/>
      <c r="K31" s="7"/>
      <c r="L31" s="7"/>
      <c r="M31" s="7"/>
      <c r="N31" s="7"/>
      <c r="O31" s="7"/>
    </row>
    <row r="32" spans="1:15" x14ac:dyDescent="0.25">
      <c r="A32" s="376"/>
      <c r="B32" s="195"/>
      <c r="C32" s="196"/>
      <c r="D32" s="197"/>
      <c r="E32" s="391"/>
      <c r="F32" s="214"/>
      <c r="G32" s="139" t="s">
        <v>140</v>
      </c>
      <c r="H32" s="203"/>
      <c r="I32" s="215"/>
      <c r="J32" s="7"/>
      <c r="K32" s="7"/>
      <c r="L32" s="7"/>
      <c r="M32" s="7"/>
      <c r="N32" s="7"/>
      <c r="O32" s="7"/>
    </row>
    <row r="33" spans="1:84" ht="14.25" customHeight="1" x14ac:dyDescent="0.25">
      <c r="A33" s="376"/>
      <c r="B33" s="195"/>
      <c r="C33" s="196"/>
      <c r="D33" s="197"/>
      <c r="E33" s="391"/>
      <c r="F33" s="214"/>
      <c r="G33" s="165"/>
      <c r="H33" s="165"/>
      <c r="I33" s="215"/>
      <c r="J33" s="7"/>
      <c r="K33" s="7"/>
      <c r="L33" s="7"/>
      <c r="M33" s="7"/>
      <c r="N33" s="7"/>
      <c r="O33" s="7"/>
    </row>
    <row r="34" spans="1:84" ht="15.75" customHeight="1" x14ac:dyDescent="0.25">
      <c r="A34" s="376"/>
      <c r="B34" s="195"/>
      <c r="C34" s="196"/>
      <c r="D34" s="197"/>
      <c r="E34" s="391"/>
      <c r="F34" s="214"/>
      <c r="G34" s="165"/>
      <c r="H34" s="165"/>
      <c r="I34" s="215"/>
      <c r="J34" s="7"/>
      <c r="K34" s="7"/>
      <c r="L34" s="7"/>
      <c r="M34" s="7"/>
      <c r="N34" s="7"/>
      <c r="O34" s="7"/>
    </row>
    <row r="35" spans="1:84" ht="15" customHeight="1" x14ac:dyDescent="0.25">
      <c r="A35" s="377"/>
      <c r="B35" s="216"/>
      <c r="C35" s="217"/>
      <c r="D35" s="139"/>
      <c r="E35" s="392"/>
      <c r="F35" s="218"/>
      <c r="G35" s="219"/>
      <c r="H35" s="219"/>
      <c r="I35" s="220"/>
      <c r="J35" s="7"/>
      <c r="K35" s="7"/>
      <c r="L35" s="7"/>
      <c r="M35" s="7"/>
      <c r="N35" s="7"/>
      <c r="O35" s="7"/>
    </row>
    <row r="36" spans="1:84" ht="14.25" customHeight="1" x14ac:dyDescent="0.25">
      <c r="A36" s="20"/>
      <c r="B36" s="378"/>
      <c r="C36" s="378"/>
      <c r="D36" s="378"/>
      <c r="E36" s="51"/>
      <c r="F36" s="51"/>
      <c r="G36" s="51"/>
      <c r="H36" s="51"/>
      <c r="I36" s="51"/>
      <c r="J36" s="7"/>
      <c r="K36" s="7"/>
      <c r="L36" s="7"/>
      <c r="M36" s="7"/>
      <c r="N36" s="7"/>
      <c r="O36" s="7"/>
    </row>
    <row r="37" spans="1:84" ht="15.75" customHeight="1" x14ac:dyDescent="0.25">
      <c r="A37" s="7"/>
      <c r="B37" s="49"/>
      <c r="C37" s="49"/>
      <c r="D37" s="149"/>
      <c r="E37" s="149"/>
      <c r="F37" s="149"/>
      <c r="G37" s="149"/>
      <c r="H37" s="49"/>
      <c r="I37" s="51"/>
      <c r="J37" s="7"/>
      <c r="K37" s="7"/>
      <c r="L37" s="7"/>
      <c r="M37" s="7"/>
      <c r="N37" s="7"/>
      <c r="O37" s="7"/>
    </row>
    <row r="38" spans="1:84" x14ac:dyDescent="0.25">
      <c r="A38" s="51"/>
      <c r="B38" s="51"/>
      <c r="C38" s="51"/>
      <c r="D38" s="51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</row>
    <row r="39" spans="1:84" ht="21" x14ac:dyDescent="0.25">
      <c r="A39" s="51"/>
      <c r="B39" s="51"/>
      <c r="C39" s="51"/>
      <c r="D39" s="51"/>
      <c r="E39" s="7"/>
      <c r="F39" s="52"/>
      <c r="G39" s="52"/>
      <c r="H39" s="52"/>
      <c r="I39" s="52"/>
      <c r="J39" s="52"/>
      <c r="K39" s="7"/>
      <c r="L39" s="7"/>
      <c r="M39" s="7"/>
      <c r="N39" s="7"/>
      <c r="O39" s="51"/>
      <c r="P39" s="54"/>
      <c r="Q39" s="54"/>
      <c r="R39" s="54"/>
      <c r="S39" s="54"/>
      <c r="V39" s="7"/>
      <c r="W39" s="7"/>
      <c r="X39" s="7"/>
      <c r="Y39" s="51"/>
      <c r="Z39" s="54"/>
      <c r="AA39" s="54"/>
      <c r="AB39" s="54"/>
      <c r="AC39" s="54"/>
      <c r="AF39" s="7"/>
      <c r="AG39" s="7"/>
      <c r="AH39" s="7"/>
      <c r="AI39" s="51"/>
      <c r="AJ39" s="54"/>
      <c r="AK39" s="54"/>
      <c r="AL39" s="54"/>
      <c r="AM39" s="54"/>
      <c r="BW39" s="7"/>
      <c r="BX39" s="7"/>
      <c r="BY39" s="7"/>
      <c r="BZ39" s="7"/>
      <c r="CA39" s="7"/>
      <c r="CB39" s="7"/>
      <c r="CC39" s="7"/>
      <c r="CD39" s="7"/>
      <c r="CE39" s="7"/>
      <c r="CF39" s="7"/>
    </row>
    <row r="40" spans="1:84" ht="21" customHeight="1" x14ac:dyDescent="0.25">
      <c r="A40" s="7"/>
      <c r="B40" s="7"/>
      <c r="C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51"/>
      <c r="P40" s="51"/>
      <c r="Q40" s="51"/>
      <c r="R40" s="51"/>
      <c r="S40" s="51"/>
      <c r="V40" s="7"/>
      <c r="W40" s="7"/>
      <c r="X40" s="7"/>
      <c r="Y40" s="51"/>
      <c r="Z40" s="51"/>
      <c r="AA40" s="51"/>
      <c r="AB40" s="51"/>
      <c r="AC40" s="51"/>
      <c r="AF40" s="7"/>
      <c r="AG40" s="7"/>
      <c r="AH40" s="7"/>
      <c r="AI40" s="51"/>
      <c r="AJ40" s="51"/>
      <c r="AK40" s="51"/>
      <c r="AL40" s="51"/>
      <c r="AM40" s="51"/>
    </row>
    <row r="41" spans="1:84" x14ac:dyDescent="0.25">
      <c r="A41" s="7"/>
      <c r="B41" s="7"/>
      <c r="C41" s="7"/>
      <c r="D41" s="55"/>
      <c r="F41" s="7"/>
      <c r="G41" s="7"/>
      <c r="H41" s="7"/>
      <c r="I41" s="7"/>
      <c r="J41" s="7"/>
      <c r="K41" s="7"/>
      <c r="L41" s="7"/>
      <c r="M41" s="7"/>
      <c r="N41" s="7"/>
      <c r="O41" s="51"/>
      <c r="P41" s="51"/>
      <c r="Q41" s="51"/>
      <c r="R41" s="51"/>
      <c r="S41" s="51"/>
      <c r="V41" s="7"/>
      <c r="W41" s="7"/>
      <c r="X41" s="7"/>
      <c r="Y41" s="51"/>
      <c r="Z41" s="51"/>
      <c r="AA41" s="51"/>
      <c r="AB41" s="51"/>
      <c r="AC41" s="51"/>
      <c r="AF41" s="7"/>
      <c r="AG41" s="7"/>
      <c r="AH41" s="7"/>
      <c r="AI41" s="51"/>
      <c r="AJ41" s="51"/>
      <c r="AK41" s="51"/>
      <c r="AL41" s="51"/>
      <c r="AM41" s="51"/>
    </row>
    <row r="42" spans="1:84" x14ac:dyDescent="0.25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51"/>
      <c r="P42" s="51"/>
      <c r="Q42" s="51"/>
      <c r="R42" s="51"/>
      <c r="S42" s="51"/>
      <c r="V42" s="7"/>
      <c r="W42" s="7"/>
      <c r="X42" s="7"/>
      <c r="Y42" s="51"/>
      <c r="Z42" s="51"/>
      <c r="AA42" s="51"/>
      <c r="AB42" s="51"/>
      <c r="AC42" s="51"/>
      <c r="AF42" s="7"/>
      <c r="AG42" s="7"/>
      <c r="AH42" s="7"/>
      <c r="AI42" s="51"/>
      <c r="AJ42" s="51"/>
      <c r="AK42" s="51"/>
      <c r="AL42" s="51"/>
      <c r="AM42" s="51"/>
    </row>
    <row r="43" spans="1:84" x14ac:dyDescent="0.25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51"/>
      <c r="P43" s="51"/>
      <c r="Q43" s="51"/>
      <c r="R43" s="51"/>
      <c r="S43" s="51"/>
      <c r="V43" s="7"/>
      <c r="W43" s="7"/>
      <c r="X43" s="7"/>
      <c r="Y43" s="51"/>
      <c r="Z43" s="51"/>
      <c r="AA43" s="51"/>
      <c r="AB43" s="51"/>
      <c r="AC43" s="51"/>
      <c r="AF43" s="7"/>
      <c r="AG43" s="7"/>
      <c r="AH43" s="7"/>
      <c r="AI43" s="51"/>
      <c r="AJ43" s="51"/>
      <c r="AK43" s="51"/>
      <c r="AL43" s="51"/>
      <c r="AM43" s="51"/>
    </row>
    <row r="44" spans="1:84" x14ac:dyDescent="0.25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51"/>
      <c r="P44" s="51"/>
      <c r="Q44" s="51"/>
      <c r="R44" s="51"/>
      <c r="S44" s="51"/>
      <c r="V44" s="7"/>
      <c r="W44" s="7"/>
      <c r="X44" s="7"/>
      <c r="Y44" s="51"/>
      <c r="Z44" s="51"/>
      <c r="AA44" s="51"/>
      <c r="AB44" s="51"/>
      <c r="AC44" s="51"/>
      <c r="AF44" s="7"/>
      <c r="AG44" s="7"/>
      <c r="AH44" s="7"/>
      <c r="AI44" s="51"/>
      <c r="AJ44" s="51"/>
      <c r="AK44" s="51"/>
      <c r="AL44" s="51"/>
      <c r="AM44" s="51"/>
    </row>
    <row r="45" spans="1:84" x14ac:dyDescent="0.2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V45" s="7"/>
      <c r="W45" s="7"/>
      <c r="X45" s="7"/>
      <c r="Y45" s="51"/>
      <c r="Z45" s="7"/>
      <c r="AA45" s="7"/>
      <c r="AB45" s="7"/>
      <c r="AC45" s="7"/>
      <c r="AF45" s="7"/>
      <c r="AG45" s="7"/>
      <c r="AH45" s="7"/>
      <c r="AI45" s="51"/>
      <c r="AJ45" s="7"/>
      <c r="AK45" s="7"/>
      <c r="AL45" s="7"/>
      <c r="AM45" s="7"/>
    </row>
    <row r="46" spans="1:84" x14ac:dyDescent="0.25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V46" s="7"/>
      <c r="W46" s="7"/>
      <c r="X46" s="7"/>
      <c r="Y46" s="7"/>
      <c r="Z46" s="7"/>
      <c r="AF46" s="7"/>
      <c r="AG46" s="7"/>
      <c r="AH46" s="7"/>
      <c r="AI46" s="7"/>
      <c r="AJ46" s="7"/>
    </row>
    <row r="47" spans="1:84" x14ac:dyDescent="0.25">
      <c r="A47" s="7"/>
      <c r="B47" s="7"/>
      <c r="C47" s="7"/>
      <c r="D47" s="56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57"/>
      <c r="R47" s="57"/>
      <c r="S47" s="57"/>
      <c r="V47" s="7"/>
      <c r="W47" s="7"/>
      <c r="X47" s="7"/>
      <c r="Y47" s="7"/>
      <c r="Z47" s="7"/>
      <c r="AA47" s="57"/>
      <c r="AB47" s="57"/>
      <c r="AC47" s="57"/>
      <c r="AF47" s="7"/>
      <c r="AG47" s="7"/>
      <c r="AH47" s="7"/>
      <c r="AI47" s="7"/>
      <c r="AJ47" s="7"/>
      <c r="AK47" s="57"/>
      <c r="AL47" s="57"/>
      <c r="AM47" s="57"/>
    </row>
    <row r="48" spans="1:84" x14ac:dyDescent="0.25">
      <c r="C48" s="7"/>
      <c r="D48" s="7"/>
      <c r="E48" s="7"/>
      <c r="K48" s="7"/>
      <c r="L48" s="7"/>
      <c r="M48" s="7"/>
      <c r="N48" s="7"/>
      <c r="O48" s="7"/>
      <c r="P48" s="7"/>
      <c r="Q48" s="7"/>
      <c r="R48" s="7"/>
      <c r="S48" s="7"/>
      <c r="V48" s="7"/>
      <c r="W48" s="7"/>
      <c r="X48" s="7"/>
      <c r="Y48" s="7"/>
      <c r="Z48" s="7"/>
      <c r="AA48" s="7"/>
      <c r="AB48" s="7"/>
      <c r="AC48" s="7"/>
      <c r="AF48" s="7"/>
      <c r="AG48" s="7"/>
      <c r="AH48" s="7"/>
      <c r="AI48" s="7"/>
      <c r="AJ48" s="7"/>
      <c r="AK48" s="7"/>
      <c r="AL48" s="7"/>
      <c r="AM48" s="7"/>
    </row>
    <row r="49" spans="12:39" x14ac:dyDescent="0.25">
      <c r="L49" s="7"/>
      <c r="M49" s="7"/>
      <c r="N49" s="7"/>
      <c r="O49" s="7"/>
      <c r="P49" s="7"/>
      <c r="Q49" s="7"/>
      <c r="R49" s="7"/>
      <c r="S49" s="7"/>
      <c r="V49" s="7"/>
      <c r="W49" s="7"/>
      <c r="X49" s="7"/>
      <c r="Y49" s="7"/>
      <c r="Z49" s="7"/>
      <c r="AA49" s="7"/>
      <c r="AB49" s="7"/>
      <c r="AC49" s="7"/>
      <c r="AF49" s="7"/>
      <c r="AG49" s="7"/>
      <c r="AH49" s="7"/>
      <c r="AI49" s="7"/>
      <c r="AJ49" s="7"/>
      <c r="AK49" s="7"/>
      <c r="AL49" s="7"/>
      <c r="AM49" s="7"/>
    </row>
    <row r="50" spans="12:39" x14ac:dyDescent="0.25">
      <c r="L50" s="7"/>
      <c r="M50" s="7"/>
      <c r="N50" s="7"/>
      <c r="O50" s="7"/>
      <c r="P50" s="7"/>
      <c r="Q50" s="7"/>
      <c r="R50" s="7"/>
      <c r="S50" s="7"/>
      <c r="V50" s="7"/>
      <c r="W50" s="7"/>
      <c r="X50" s="7"/>
      <c r="Y50" s="7"/>
      <c r="Z50" s="7"/>
      <c r="AA50" s="7"/>
      <c r="AB50" s="7"/>
      <c r="AC50" s="7"/>
      <c r="AF50" s="7"/>
      <c r="AG50" s="7"/>
      <c r="AH50" s="7"/>
      <c r="AI50" s="7"/>
      <c r="AJ50" s="7"/>
      <c r="AK50" s="7"/>
      <c r="AL50" s="7"/>
      <c r="AM50" s="7"/>
    </row>
    <row r="51" spans="12:39" x14ac:dyDescent="0.25">
      <c r="L51" s="7"/>
      <c r="M51" s="7"/>
      <c r="N51" s="7"/>
      <c r="R51" s="7"/>
      <c r="S51" s="7"/>
      <c r="V51" s="7"/>
      <c r="W51" s="7"/>
      <c r="X51" s="7"/>
      <c r="Y51" s="7"/>
      <c r="AB51" s="7"/>
      <c r="AC51" s="7"/>
      <c r="AF51" s="7"/>
      <c r="AG51" s="7"/>
      <c r="AH51" s="7"/>
      <c r="AI51" s="7"/>
      <c r="AL51" s="7"/>
      <c r="AM51" s="7"/>
    </row>
    <row r="52" spans="12:39" x14ac:dyDescent="0.25">
      <c r="L52" s="7"/>
      <c r="M52" s="7"/>
      <c r="N52" s="7"/>
      <c r="Q52" s="7"/>
      <c r="R52" s="7"/>
      <c r="S52" s="7"/>
      <c r="V52" s="7"/>
      <c r="W52" s="7"/>
      <c r="X52" s="7"/>
      <c r="AA52" s="7"/>
      <c r="AB52" s="7"/>
      <c r="AC52" s="7"/>
      <c r="AF52" s="7"/>
      <c r="AG52" s="7"/>
      <c r="AH52" s="7"/>
      <c r="AK52" s="7"/>
      <c r="AL52" s="7"/>
      <c r="AM52" s="7"/>
    </row>
    <row r="53" spans="12:39" x14ac:dyDescent="0.25">
      <c r="L53" s="7"/>
      <c r="M53" s="7"/>
      <c r="N53" s="7"/>
      <c r="V53" s="7"/>
      <c r="W53" s="7"/>
      <c r="X53" s="7"/>
      <c r="AF53" s="7"/>
      <c r="AG53" s="7"/>
      <c r="AH53" s="7"/>
    </row>
    <row r="54" spans="12:39" x14ac:dyDescent="0.25">
      <c r="L54" s="7"/>
      <c r="M54" s="7"/>
      <c r="N54" s="7"/>
      <c r="V54" s="7"/>
      <c r="W54" s="7"/>
      <c r="X54" s="7"/>
      <c r="AF54" s="7"/>
      <c r="AG54" s="7"/>
      <c r="AH54" s="7"/>
    </row>
    <row r="55" spans="12:39" x14ac:dyDescent="0.25">
      <c r="L55" s="7"/>
      <c r="M55" s="7"/>
      <c r="N55" s="7"/>
      <c r="V55" s="7"/>
      <c r="W55" s="7"/>
      <c r="X55" s="7"/>
      <c r="AF55" s="7"/>
      <c r="AG55" s="7"/>
      <c r="AH55" s="7"/>
    </row>
    <row r="56" spans="12:39" x14ac:dyDescent="0.25">
      <c r="L56" s="7"/>
      <c r="M56" s="7"/>
      <c r="N56" s="7"/>
      <c r="V56" s="7"/>
      <c r="W56" s="7"/>
      <c r="X56" s="7"/>
      <c r="AF56" s="7"/>
      <c r="AG56" s="7"/>
      <c r="AH56" s="7"/>
    </row>
    <row r="57" spans="12:39" x14ac:dyDescent="0.25">
      <c r="L57" s="7"/>
      <c r="M57" s="7"/>
      <c r="N57" s="7"/>
      <c r="V57" s="7"/>
      <c r="W57" s="7"/>
      <c r="X57" s="7"/>
      <c r="AF57" s="7"/>
      <c r="AG57" s="7"/>
      <c r="AH57" s="7"/>
    </row>
    <row r="58" spans="12:39" x14ac:dyDescent="0.25">
      <c r="L58" s="7"/>
      <c r="M58" s="7"/>
      <c r="N58" s="7"/>
      <c r="V58" s="7"/>
      <c r="W58" s="7"/>
      <c r="X58" s="7"/>
      <c r="AF58" s="7"/>
      <c r="AG58" s="7"/>
      <c r="AH58" s="7"/>
    </row>
    <row r="59" spans="12:39" x14ac:dyDescent="0.25">
      <c r="L59" s="7"/>
      <c r="M59" s="7"/>
      <c r="V59" s="7"/>
      <c r="W59" s="7"/>
      <c r="X59" s="7"/>
      <c r="AF59" s="7"/>
      <c r="AG59" s="7"/>
      <c r="AH59" s="7"/>
    </row>
    <row r="60" spans="12:39" x14ac:dyDescent="0.25">
      <c r="L60" s="7"/>
      <c r="M60" s="7"/>
      <c r="V60" s="7"/>
      <c r="W60" s="7"/>
      <c r="AF60" s="7"/>
      <c r="AG60" s="7"/>
    </row>
    <row r="61" spans="12:39" x14ac:dyDescent="0.25">
      <c r="L61" s="7"/>
      <c r="M61" s="7"/>
      <c r="V61" s="7"/>
      <c r="W61" s="7"/>
      <c r="AF61" s="7"/>
      <c r="AG61" s="7"/>
    </row>
  </sheetData>
  <customSheetViews>
    <customSheetView guid="{C5999146-0873-4468-831B-0EE3FC77B838}" showPageBreaks="1" showGridLines="0" printArea="1">
      <selection activeCell="D45" sqref="D45"/>
      <pageMargins left="0.7" right="0.7" top="0.75" bottom="0.75" header="0.3" footer="0.3"/>
      <pageSetup orientation="portrait" r:id="rId1"/>
    </customSheetView>
  </customSheetViews>
  <mergeCells count="15">
    <mergeCell ref="E28:F28"/>
    <mergeCell ref="A29:A35"/>
    <mergeCell ref="B36:D36"/>
    <mergeCell ref="A5:A9"/>
    <mergeCell ref="A10:A14"/>
    <mergeCell ref="A15:A22"/>
    <mergeCell ref="A23:A28"/>
    <mergeCell ref="B23:D23"/>
    <mergeCell ref="E23:E26"/>
    <mergeCell ref="B24:D24"/>
    <mergeCell ref="B25:D25"/>
    <mergeCell ref="B26:D26"/>
    <mergeCell ref="B27:D27"/>
    <mergeCell ref="E27:F27"/>
    <mergeCell ref="E29:E35"/>
  </mergeCells>
  <hyperlinks>
    <hyperlink ref="S46:S47" location="'ASHRAE Level I'!AI1" display="NEXT PAGE"/>
    <hyperlink ref="AC46:AC47" location="'ASHRAE Level I'!AI1" display="NEXT PAGE"/>
    <hyperlink ref="AM46:AM47" location="'ASHRAE Level I'!AI1" display="NEXT PAGE"/>
  </hyperlinks>
  <pageMargins left="0.7" right="0.7" top="0.75" bottom="0.75" header="0.3" footer="0.3"/>
  <pageSetup orientation="portrait" r:id="rId2"/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265" r:id="rId5" name="Check Box 1">
              <controlPr defaultSize="0" autoFill="0" autoLine="0" autoPict="0">
                <anchor moveWithCells="1">
                  <from>
                    <xdr:col>1</xdr:col>
                    <xdr:colOff>28575</xdr:colOff>
                    <xdr:row>4</xdr:row>
                    <xdr:rowOff>28575</xdr:rowOff>
                  </from>
                  <to>
                    <xdr:col>4</xdr:col>
                    <xdr:colOff>47625</xdr:colOff>
                    <xdr:row>4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6" r:id="rId6" name="Check Box 2">
              <controlPr defaultSize="0" autoFill="0" autoLine="0" autoPict="0">
                <anchor moveWithCells="1">
                  <from>
                    <xdr:col>4</xdr:col>
                    <xdr:colOff>0</xdr:colOff>
                    <xdr:row>4</xdr:row>
                    <xdr:rowOff>28575</xdr:rowOff>
                  </from>
                  <to>
                    <xdr:col>5</xdr:col>
                    <xdr:colOff>561975</xdr:colOff>
                    <xdr:row>4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7" r:id="rId7" name="Check Box 3">
              <controlPr defaultSize="0" autoFill="0" autoLine="0" autoPict="0">
                <anchor moveWithCells="1">
                  <from>
                    <xdr:col>4</xdr:col>
                    <xdr:colOff>9525</xdr:colOff>
                    <xdr:row>4</xdr:row>
                    <xdr:rowOff>257175</xdr:rowOff>
                  </from>
                  <to>
                    <xdr:col>5</xdr:col>
                    <xdr:colOff>76200</xdr:colOff>
                    <xdr:row>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8" r:id="rId8" name="Check Box 4">
              <controlPr defaultSize="0" autoFill="0" autoLine="0" autoPict="0">
                <anchor moveWithCells="1">
                  <from>
                    <xdr:col>1</xdr:col>
                    <xdr:colOff>0</xdr:colOff>
                    <xdr:row>5</xdr:row>
                    <xdr:rowOff>0</xdr:rowOff>
                  </from>
                  <to>
                    <xdr:col>6</xdr:col>
                    <xdr:colOff>542925</xdr:colOff>
                    <xdr:row>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9" r:id="rId9" name="Check Box 5">
              <controlPr defaultSize="0" autoFill="0" autoLine="0" autoPict="0">
                <anchor moveWithCells="1">
                  <from>
                    <xdr:col>1</xdr:col>
                    <xdr:colOff>0</xdr:colOff>
                    <xdr:row>6</xdr:row>
                    <xdr:rowOff>0</xdr:rowOff>
                  </from>
                  <to>
                    <xdr:col>6</xdr:col>
                    <xdr:colOff>409575</xdr:colOff>
                    <xdr:row>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0" r:id="rId10" name="Check Box 6">
              <controlPr defaultSize="0" autoFill="0" autoLine="0" autoPict="0">
                <anchor moveWithCells="1">
                  <from>
                    <xdr:col>1</xdr:col>
                    <xdr:colOff>0</xdr:colOff>
                    <xdr:row>6</xdr:row>
                    <xdr:rowOff>180975</xdr:rowOff>
                  </from>
                  <to>
                    <xdr:col>5</xdr:col>
                    <xdr:colOff>142875</xdr:colOff>
                    <xdr:row>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1" r:id="rId11" name="Check Box 7">
              <controlPr defaultSize="0" autoFill="0" autoLine="0" autoPict="0">
                <anchor moveWithCells="1">
                  <from>
                    <xdr:col>1</xdr:col>
                    <xdr:colOff>0</xdr:colOff>
                    <xdr:row>8</xdr:row>
                    <xdr:rowOff>0</xdr:rowOff>
                  </from>
                  <to>
                    <xdr:col>3</xdr:col>
                    <xdr:colOff>104775</xdr:colOff>
                    <xdr:row>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2" r:id="rId12" name="Check Box 8">
              <controlPr defaultSize="0" autoFill="0" autoLine="0" autoPict="0">
                <anchor moveWithCells="1">
                  <from>
                    <xdr:col>1</xdr:col>
                    <xdr:colOff>0</xdr:colOff>
                    <xdr:row>14</xdr:row>
                    <xdr:rowOff>28575</xdr:rowOff>
                  </from>
                  <to>
                    <xdr:col>3</xdr:col>
                    <xdr:colOff>485775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3" r:id="rId13" name="Check Box 9">
              <controlPr defaultSize="0" autoFill="0" autoLine="0" autoPict="0">
                <anchor moveWithCells="1">
                  <from>
                    <xdr:col>1</xdr:col>
                    <xdr:colOff>0</xdr:colOff>
                    <xdr:row>15</xdr:row>
                    <xdr:rowOff>28575</xdr:rowOff>
                  </from>
                  <to>
                    <xdr:col>3</xdr:col>
                    <xdr:colOff>371475</xdr:colOff>
                    <xdr:row>16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4" r:id="rId14" name="Check Box 10">
              <controlPr defaultSize="0" autoFill="0" autoLine="0" autoPict="0">
                <anchor moveWithCells="1">
                  <from>
                    <xdr:col>1</xdr:col>
                    <xdr:colOff>0</xdr:colOff>
                    <xdr:row>16</xdr:row>
                    <xdr:rowOff>0</xdr:rowOff>
                  </from>
                  <to>
                    <xdr:col>3</xdr:col>
                    <xdr:colOff>295275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5" r:id="rId15" name="Check Box 11">
              <controlPr defaultSize="0" autoFill="0" autoLine="0" autoPict="0">
                <anchor moveWithCells="1">
                  <from>
                    <xdr:col>1</xdr:col>
                    <xdr:colOff>0</xdr:colOff>
                    <xdr:row>17</xdr:row>
                    <xdr:rowOff>47625</xdr:rowOff>
                  </from>
                  <to>
                    <xdr:col>3</xdr:col>
                    <xdr:colOff>381000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6" r:id="rId16" name="Check Box 12">
              <controlPr defaultSize="0" autoFill="0" autoLine="0" autoPict="0">
                <anchor moveWithCells="1">
                  <from>
                    <xdr:col>1</xdr:col>
                    <xdr:colOff>0</xdr:colOff>
                    <xdr:row>18</xdr:row>
                    <xdr:rowOff>28575</xdr:rowOff>
                  </from>
                  <to>
                    <xdr:col>3</xdr:col>
                    <xdr:colOff>485775</xdr:colOff>
                    <xdr:row>19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7" r:id="rId17" name="Check Box 13">
              <controlPr defaultSize="0" autoFill="0" autoLine="0" autoPict="0">
                <anchor moveWithCells="1">
                  <from>
                    <xdr:col>1</xdr:col>
                    <xdr:colOff>0</xdr:colOff>
                    <xdr:row>21</xdr:row>
                    <xdr:rowOff>57150</xdr:rowOff>
                  </from>
                  <to>
                    <xdr:col>3</xdr:col>
                    <xdr:colOff>0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8" r:id="rId18" name="Check Box 14">
              <controlPr defaultSize="0" autoFill="0" autoLine="0" autoPict="0">
                <anchor moveWithCells="1">
                  <from>
                    <xdr:col>1</xdr:col>
                    <xdr:colOff>0</xdr:colOff>
                    <xdr:row>22</xdr:row>
                    <xdr:rowOff>28575</xdr:rowOff>
                  </from>
                  <to>
                    <xdr:col>3</xdr:col>
                    <xdr:colOff>266700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9" r:id="rId19" name="Check Box 15">
              <controlPr defaultSize="0" autoFill="0" autoLine="0" autoPict="0">
                <anchor moveWithCells="1">
                  <from>
                    <xdr:col>1</xdr:col>
                    <xdr:colOff>0</xdr:colOff>
                    <xdr:row>23</xdr:row>
                    <xdr:rowOff>9525</xdr:rowOff>
                  </from>
                  <to>
                    <xdr:col>3</xdr:col>
                    <xdr:colOff>104775</xdr:colOff>
                    <xdr:row>24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0" r:id="rId20" name="Check Box 16">
              <controlPr defaultSize="0" autoFill="0" autoLine="0" autoPict="0">
                <anchor moveWithCells="1">
                  <from>
                    <xdr:col>1</xdr:col>
                    <xdr:colOff>0</xdr:colOff>
                    <xdr:row>24</xdr:row>
                    <xdr:rowOff>0</xdr:rowOff>
                  </from>
                  <to>
                    <xdr:col>3</xdr:col>
                    <xdr:colOff>142875</xdr:colOff>
                    <xdr:row>25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1" r:id="rId21" name="Check Box 17">
              <controlPr defaultSize="0" autoFill="0" autoLine="0" autoPict="0">
                <anchor moveWithCells="1">
                  <from>
                    <xdr:col>1</xdr:col>
                    <xdr:colOff>0</xdr:colOff>
                    <xdr:row>25</xdr:row>
                    <xdr:rowOff>9525</xdr:rowOff>
                  </from>
                  <to>
                    <xdr:col>3</xdr:col>
                    <xdr:colOff>228600</xdr:colOff>
                    <xdr:row>26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2" r:id="rId22" name="Check Box 18">
              <controlPr defaultSize="0" autoFill="0" autoLine="0" autoPict="0">
                <anchor moveWithCells="1">
                  <from>
                    <xdr:col>1</xdr:col>
                    <xdr:colOff>0</xdr:colOff>
                    <xdr:row>26</xdr:row>
                    <xdr:rowOff>9525</xdr:rowOff>
                  </from>
                  <to>
                    <xdr:col>3</xdr:col>
                    <xdr:colOff>600075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3" r:id="rId23" name="Check Box 19">
              <controlPr defaultSize="0" autoFill="0" autoLine="0" autoPict="0">
                <anchor moveWithCells="1">
                  <from>
                    <xdr:col>1</xdr:col>
                    <xdr:colOff>0</xdr:colOff>
                    <xdr:row>27</xdr:row>
                    <xdr:rowOff>9525</xdr:rowOff>
                  </from>
                  <to>
                    <xdr:col>3</xdr:col>
                    <xdr:colOff>219075</xdr:colOff>
                    <xdr:row>28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4" r:id="rId24" name="Check Box 20">
              <controlPr defaultSize="0" autoFill="0" autoLine="0" autoPict="0">
                <anchor moveWithCells="1">
                  <from>
                    <xdr:col>1</xdr:col>
                    <xdr:colOff>0</xdr:colOff>
                    <xdr:row>28</xdr:row>
                    <xdr:rowOff>38100</xdr:rowOff>
                  </from>
                  <to>
                    <xdr:col>2</xdr:col>
                    <xdr:colOff>0</xdr:colOff>
                    <xdr:row>29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5" r:id="rId25" name="Check Box 21">
              <controlPr defaultSize="0" autoFill="0" autoLine="0" autoPict="0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771525</xdr:colOff>
                    <xdr:row>30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6" r:id="rId26" name="Check Box 22">
              <controlPr defaultSize="0" autoFill="0" autoLine="0" autoPict="0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828675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7" r:id="rId27" name="Check Box 23">
              <controlPr defaultSize="0" autoFill="0" autoLine="0" autoPict="0">
                <anchor moveWithCells="1">
                  <from>
                    <xdr:col>1</xdr:col>
                    <xdr:colOff>0</xdr:colOff>
                    <xdr:row>33</xdr:row>
                    <xdr:rowOff>28575</xdr:rowOff>
                  </from>
                  <to>
                    <xdr:col>3</xdr:col>
                    <xdr:colOff>0</xdr:colOff>
                    <xdr:row>34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8" r:id="rId28" name="Check Box 24">
              <controlPr defaultSize="0" autoFill="0" autoLine="0" autoPict="0">
                <anchor moveWithCells="1">
                  <from>
                    <xdr:col>1</xdr:col>
                    <xdr:colOff>0</xdr:colOff>
                    <xdr:row>34</xdr:row>
                    <xdr:rowOff>9525</xdr:rowOff>
                  </from>
                  <to>
                    <xdr:col>2</xdr:col>
                    <xdr:colOff>152400</xdr:colOff>
                    <xdr:row>35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9" r:id="rId29" name="Check Box 25">
              <controlPr defaultSize="0" autoFill="0" autoLine="0" autoPict="0">
                <anchor moveWithCells="1">
                  <from>
                    <xdr:col>5</xdr:col>
                    <xdr:colOff>9525</xdr:colOff>
                    <xdr:row>14</xdr:row>
                    <xdr:rowOff>0</xdr:rowOff>
                  </from>
                  <to>
                    <xdr:col>5</xdr:col>
                    <xdr:colOff>723900</xdr:colOff>
                    <xdr:row>15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0" r:id="rId30" name="Check Box 26">
              <controlPr defaultSize="0" autoFill="0" autoLine="0" autoPict="0">
                <anchor moveWithCells="1">
                  <from>
                    <xdr:col>5</xdr:col>
                    <xdr:colOff>9525</xdr:colOff>
                    <xdr:row>15</xdr:row>
                    <xdr:rowOff>28575</xdr:rowOff>
                  </from>
                  <to>
                    <xdr:col>5</xdr:col>
                    <xdr:colOff>695325</xdr:colOff>
                    <xdr:row>16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1" r:id="rId31" name="Check Box 27">
              <controlPr defaultSize="0" autoFill="0" autoLine="0" autoPict="0">
                <anchor moveWithCells="1">
                  <from>
                    <xdr:col>5</xdr:col>
                    <xdr:colOff>9525</xdr:colOff>
                    <xdr:row>16</xdr:row>
                    <xdr:rowOff>0</xdr:rowOff>
                  </from>
                  <to>
                    <xdr:col>5</xdr:col>
                    <xdr:colOff>1095375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2" r:id="rId32" name="Check Box 28">
              <controlPr defaultSize="0" autoFill="0" autoLine="0" autoPict="0">
                <anchor moveWithCells="1">
                  <from>
                    <xdr:col>5</xdr:col>
                    <xdr:colOff>9525</xdr:colOff>
                    <xdr:row>17</xdr:row>
                    <xdr:rowOff>28575</xdr:rowOff>
                  </from>
                  <to>
                    <xdr:col>5</xdr:col>
                    <xdr:colOff>866775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3" r:id="rId33" name="Check Box 29">
              <controlPr defaultSize="0" autoFill="0" autoLine="0" autoPict="0">
                <anchor moveWithCells="1">
                  <from>
                    <xdr:col>5</xdr:col>
                    <xdr:colOff>9525</xdr:colOff>
                    <xdr:row>18</xdr:row>
                    <xdr:rowOff>28575</xdr:rowOff>
                  </from>
                  <to>
                    <xdr:col>5</xdr:col>
                    <xdr:colOff>866775</xdr:colOff>
                    <xdr:row>19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4" r:id="rId34" name="Check Box 30">
              <controlPr defaultSize="0" autoFill="0" autoLine="0" autoPict="0">
                <anchor moveWithCells="1">
                  <from>
                    <xdr:col>5</xdr:col>
                    <xdr:colOff>28575</xdr:colOff>
                    <xdr:row>20</xdr:row>
                    <xdr:rowOff>0</xdr:rowOff>
                  </from>
                  <to>
                    <xdr:col>5</xdr:col>
                    <xdr:colOff>685800</xdr:colOff>
                    <xdr:row>21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5" r:id="rId35" name="Check Box 31">
              <controlPr defaultSize="0" autoFill="0" autoLine="0" autoPict="0">
                <anchor moveWithCells="1">
                  <from>
                    <xdr:col>6</xdr:col>
                    <xdr:colOff>123825</xdr:colOff>
                    <xdr:row>17</xdr:row>
                    <xdr:rowOff>209550</xdr:rowOff>
                  </from>
                  <to>
                    <xdr:col>7</xdr:col>
                    <xdr:colOff>352425</xdr:colOff>
                    <xdr:row>19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6" r:id="rId36" name="Check Box 32">
              <controlPr defaultSize="0" autoFill="0" autoLine="0" autoPict="0">
                <anchor moveWithCells="1">
                  <from>
                    <xdr:col>6</xdr:col>
                    <xdr:colOff>123825</xdr:colOff>
                    <xdr:row>19</xdr:row>
                    <xdr:rowOff>171450</xdr:rowOff>
                  </from>
                  <to>
                    <xdr:col>7</xdr:col>
                    <xdr:colOff>257175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7" r:id="rId37" name="Check Box 33">
              <controlPr defaultSize="0" autoFill="0" autoLine="0" autoPict="0">
                <anchor moveWithCells="1">
                  <from>
                    <xdr:col>7</xdr:col>
                    <xdr:colOff>800100</xdr:colOff>
                    <xdr:row>18</xdr:row>
                    <xdr:rowOff>0</xdr:rowOff>
                  </from>
                  <to>
                    <xdr:col>8</xdr:col>
                    <xdr:colOff>600075</xdr:colOff>
                    <xdr:row>19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8" r:id="rId38" name="Check Box 34">
              <controlPr defaultSize="0" autoFill="0" autoLine="0" autoPict="0">
                <anchor moveWithCells="1">
                  <from>
                    <xdr:col>5</xdr:col>
                    <xdr:colOff>9525</xdr:colOff>
                    <xdr:row>22</xdr:row>
                    <xdr:rowOff>28575</xdr:rowOff>
                  </from>
                  <to>
                    <xdr:col>5</xdr:col>
                    <xdr:colOff>942975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9" r:id="rId39" name="Check Box 35">
              <controlPr defaultSize="0" autoFill="0" autoLine="0" autoPict="0">
                <anchor moveWithCells="1">
                  <from>
                    <xdr:col>5</xdr:col>
                    <xdr:colOff>9525</xdr:colOff>
                    <xdr:row>23</xdr:row>
                    <xdr:rowOff>9525</xdr:rowOff>
                  </from>
                  <to>
                    <xdr:col>5</xdr:col>
                    <xdr:colOff>752475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0" r:id="rId40" name="Check Box 36">
              <controlPr defaultSize="0" autoFill="0" autoLine="0" autoPict="0">
                <anchor moveWithCells="1">
                  <from>
                    <xdr:col>5</xdr:col>
                    <xdr:colOff>9525</xdr:colOff>
                    <xdr:row>24</xdr:row>
                    <xdr:rowOff>0</xdr:rowOff>
                  </from>
                  <to>
                    <xdr:col>5</xdr:col>
                    <xdr:colOff>1028700</xdr:colOff>
                    <xdr:row>25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1" r:id="rId41" name="Check Box 37">
              <controlPr defaultSize="0" autoFill="0" autoLine="0" autoPict="0">
                <anchor moveWithCells="1">
                  <from>
                    <xdr:col>5</xdr:col>
                    <xdr:colOff>9525</xdr:colOff>
                    <xdr:row>25</xdr:row>
                    <xdr:rowOff>9525</xdr:rowOff>
                  </from>
                  <to>
                    <xdr:col>5</xdr:col>
                    <xdr:colOff>790575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2" r:id="rId42" name="Check Box 38">
              <controlPr defaultSize="0" autoFill="0" autoLine="0" autoPict="0">
                <anchor moveWithCells="1">
                  <from>
                    <xdr:col>5</xdr:col>
                    <xdr:colOff>266700</xdr:colOff>
                    <xdr:row>26</xdr:row>
                    <xdr:rowOff>0</xdr:rowOff>
                  </from>
                  <to>
                    <xdr:col>6</xdr:col>
                    <xdr:colOff>28575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3" r:id="rId43" name="Check Box 39">
              <controlPr defaultSize="0" autoFill="0" autoLine="0" autoPict="0">
                <anchor moveWithCells="1">
                  <from>
                    <xdr:col>7</xdr:col>
                    <xdr:colOff>600075</xdr:colOff>
                    <xdr:row>26</xdr:row>
                    <xdr:rowOff>0</xdr:rowOff>
                  </from>
                  <to>
                    <xdr:col>8</xdr:col>
                    <xdr:colOff>371475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4" r:id="rId44" name="Check Box 40">
              <controlPr defaultSize="0" autoFill="0" autoLine="0" autoPict="0">
                <anchor moveWithCells="1">
                  <from>
                    <xdr:col>5</xdr:col>
                    <xdr:colOff>257175</xdr:colOff>
                    <xdr:row>27</xdr:row>
                    <xdr:rowOff>0</xdr:rowOff>
                  </from>
                  <to>
                    <xdr:col>6</xdr:col>
                    <xdr:colOff>9525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5" r:id="rId45" name="Check Box 41">
              <controlPr defaultSize="0" autoFill="0" autoLine="0" autoPict="0">
                <anchor moveWithCells="1">
                  <from>
                    <xdr:col>7</xdr:col>
                    <xdr:colOff>600075</xdr:colOff>
                    <xdr:row>27</xdr:row>
                    <xdr:rowOff>0</xdr:rowOff>
                  </from>
                  <to>
                    <xdr:col>8</xdr:col>
                    <xdr:colOff>371475</xdr:colOff>
                    <xdr:row>28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6" r:id="rId46" name="Check Box 42">
              <controlPr defaultSize="0" autoFill="0" autoLine="0" autoPict="0">
                <anchor moveWithCells="1">
                  <from>
                    <xdr:col>4</xdr:col>
                    <xdr:colOff>9525</xdr:colOff>
                    <xdr:row>26</xdr:row>
                    <xdr:rowOff>0</xdr:rowOff>
                  </from>
                  <to>
                    <xdr:col>5</xdr:col>
                    <xdr:colOff>28575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7" r:id="rId47" name="Check Box 43">
              <controlPr defaultSize="0" autoFill="0" autoLine="0" autoPict="0">
                <anchor moveWithCells="1">
                  <from>
                    <xdr:col>4</xdr:col>
                    <xdr:colOff>9525</xdr:colOff>
                    <xdr:row>27</xdr:row>
                    <xdr:rowOff>28575</xdr:rowOff>
                  </from>
                  <to>
                    <xdr:col>5</xdr:col>
                    <xdr:colOff>66675</xdr:colOff>
                    <xdr:row>28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8" r:id="rId48" name="Check Box 44">
              <controlPr defaultSize="0" autoFill="0" autoLine="0" autoPict="0">
                <anchor moveWithCells="1">
                  <from>
                    <xdr:col>1</xdr:col>
                    <xdr:colOff>0</xdr:colOff>
                    <xdr:row>29</xdr:row>
                    <xdr:rowOff>0</xdr:rowOff>
                  </from>
                  <to>
                    <xdr:col>2</xdr:col>
                    <xdr:colOff>180975</xdr:colOff>
                    <xdr:row>30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9" r:id="rId49" name="Check Box 45">
              <controlPr defaultSize="0" autoFill="0" autoLine="0" autoPict="0">
                <anchor moveWithCells="1">
                  <from>
                    <xdr:col>3</xdr:col>
                    <xdr:colOff>0</xdr:colOff>
                    <xdr:row>31</xdr:row>
                    <xdr:rowOff>0</xdr:rowOff>
                  </from>
                  <to>
                    <xdr:col>3</xdr:col>
                    <xdr:colOff>685800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0" r:id="rId50" name="Check Box 46">
              <controlPr defaultSize="0" autoFill="0" autoLine="0" autoPict="0">
                <anchor moveWithCells="1">
                  <from>
                    <xdr:col>3</xdr:col>
                    <xdr:colOff>0</xdr:colOff>
                    <xdr:row>32</xdr:row>
                    <xdr:rowOff>0</xdr:rowOff>
                  </from>
                  <to>
                    <xdr:col>3</xdr:col>
                    <xdr:colOff>904875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1" r:id="rId51" name="Check Box 47">
              <controlPr defaultSize="0" autoFill="0" autoLine="0" autoPict="0">
                <anchor moveWithCells="1">
                  <from>
                    <xdr:col>1</xdr:col>
                    <xdr:colOff>0</xdr:colOff>
                    <xdr:row>31</xdr:row>
                    <xdr:rowOff>0</xdr:rowOff>
                  </from>
                  <to>
                    <xdr:col>2</xdr:col>
                    <xdr:colOff>180975</xdr:colOff>
                    <xdr:row>32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2" r:id="rId52" name="Check Box 48">
              <controlPr defaultSize="0" autoFill="0" autoLine="0" autoPict="0">
                <anchor moveWithCells="1">
                  <from>
                    <xdr:col>5</xdr:col>
                    <xdr:colOff>9525</xdr:colOff>
                    <xdr:row>28</xdr:row>
                    <xdr:rowOff>0</xdr:rowOff>
                  </from>
                  <to>
                    <xdr:col>5</xdr:col>
                    <xdr:colOff>1028700</xdr:colOff>
                    <xdr:row>29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3" r:id="rId53" name="Check Box 49">
              <controlPr defaultSize="0" autoFill="0" autoLine="0" autoPict="0">
                <anchor moveWithCells="1">
                  <from>
                    <xdr:col>5</xdr:col>
                    <xdr:colOff>9525</xdr:colOff>
                    <xdr:row>29</xdr:row>
                    <xdr:rowOff>0</xdr:rowOff>
                  </from>
                  <to>
                    <xdr:col>5</xdr:col>
                    <xdr:colOff>904875</xdr:colOff>
                    <xdr:row>30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4" r:id="rId54" name="Check Box 50">
              <controlPr defaultSize="0" autoFill="0" autoLine="0" autoPict="0">
                <anchor moveWithCells="1">
                  <from>
                    <xdr:col>5</xdr:col>
                    <xdr:colOff>9525</xdr:colOff>
                    <xdr:row>30</xdr:row>
                    <xdr:rowOff>0</xdr:rowOff>
                  </from>
                  <to>
                    <xdr:col>5</xdr:col>
                    <xdr:colOff>1057275</xdr:colOff>
                    <xdr:row>31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5" r:id="rId55" name="Check Box 51">
              <controlPr defaultSize="0" autoFill="0" autoLine="0" autoPict="0">
                <anchor moveWithCells="1">
                  <from>
                    <xdr:col>5</xdr:col>
                    <xdr:colOff>9525</xdr:colOff>
                    <xdr:row>31</xdr:row>
                    <xdr:rowOff>38100</xdr:rowOff>
                  </from>
                  <to>
                    <xdr:col>5</xdr:col>
                    <xdr:colOff>981075</xdr:colOff>
                    <xdr:row>32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6" r:id="rId56" name="Check Box 52">
              <controlPr defaultSize="0" autoFill="0" autoLine="0" autoPict="0">
                <anchor moveWithCells="1">
                  <from>
                    <xdr:col>7</xdr:col>
                    <xdr:colOff>342900</xdr:colOff>
                    <xdr:row>15</xdr:row>
                    <xdr:rowOff>9525</xdr:rowOff>
                  </from>
                  <to>
                    <xdr:col>8</xdr:col>
                    <xdr:colOff>381000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7" r:id="rId57" name="Check Box 53">
              <controlPr defaultSize="0" autoFill="0" autoLine="0" autoPict="0">
                <anchor moveWithCells="1">
                  <from>
                    <xdr:col>7</xdr:col>
                    <xdr:colOff>342900</xdr:colOff>
                    <xdr:row>14</xdr:row>
                    <xdr:rowOff>0</xdr:rowOff>
                  </from>
                  <to>
                    <xdr:col>8</xdr:col>
                    <xdr:colOff>409575</xdr:colOff>
                    <xdr:row>15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8" r:id="rId58" name="Check Box 54">
              <controlPr defaultSize="0" autoFill="0" autoLine="0" autoPict="0">
                <anchor moveWithCells="1">
                  <from>
                    <xdr:col>7</xdr:col>
                    <xdr:colOff>342900</xdr:colOff>
                    <xdr:row>16</xdr:row>
                    <xdr:rowOff>0</xdr:rowOff>
                  </from>
                  <to>
                    <xdr:col>8</xdr:col>
                    <xdr:colOff>295275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9" r:id="rId59" name="Check Box 55">
              <controlPr defaultSize="0" autoFill="0" autoLine="0" autoPict="0">
                <anchor moveWithCells="1">
                  <from>
                    <xdr:col>5</xdr:col>
                    <xdr:colOff>9525</xdr:colOff>
                    <xdr:row>19</xdr:row>
                    <xdr:rowOff>28575</xdr:rowOff>
                  </from>
                  <to>
                    <xdr:col>5</xdr:col>
                    <xdr:colOff>866775</xdr:colOff>
                    <xdr:row>20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0" r:id="rId60" name="Check Box 56">
              <controlPr defaultSize="0" autoFill="0" autoLine="0" autoPict="0">
                <anchor moveWithCells="1">
                  <from>
                    <xdr:col>5</xdr:col>
                    <xdr:colOff>9525</xdr:colOff>
                    <xdr:row>21</xdr:row>
                    <xdr:rowOff>28575</xdr:rowOff>
                  </from>
                  <to>
                    <xdr:col>6</xdr:col>
                    <xdr:colOff>371475</xdr:colOff>
                    <xdr:row>21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1" r:id="rId61" name="Check Box 57">
              <controlPr defaultSize="0" autoFill="0" autoLine="0" autoPict="0">
                <anchor moveWithCells="1">
                  <from>
                    <xdr:col>6</xdr:col>
                    <xdr:colOff>133350</xdr:colOff>
                    <xdr:row>21</xdr:row>
                    <xdr:rowOff>38100</xdr:rowOff>
                  </from>
                  <to>
                    <xdr:col>7</xdr:col>
                    <xdr:colOff>847725</xdr:colOff>
                    <xdr:row>21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2" r:id="rId62" name="Check Box 58">
              <controlPr defaultSize="0" autoFill="0" autoLine="0" autoPict="0">
                <anchor moveWithCells="1">
                  <from>
                    <xdr:col>7</xdr:col>
                    <xdr:colOff>866775</xdr:colOff>
                    <xdr:row>20</xdr:row>
                    <xdr:rowOff>38100</xdr:rowOff>
                  </from>
                  <to>
                    <xdr:col>8</xdr:col>
                    <xdr:colOff>619125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3" r:id="rId63" name="Check Box 59">
              <controlPr defaultSize="0" autoFill="0" autoLine="0" autoPict="0">
                <anchor moveWithCells="1">
                  <from>
                    <xdr:col>1</xdr:col>
                    <xdr:colOff>28575</xdr:colOff>
                    <xdr:row>9</xdr:row>
                    <xdr:rowOff>28575</xdr:rowOff>
                  </from>
                  <to>
                    <xdr:col>4</xdr:col>
                    <xdr:colOff>47625</xdr:colOff>
                    <xdr:row>10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4" r:id="rId64" name="Check Box 60">
              <controlPr defaultSize="0" autoFill="0" autoLine="0" autoPict="0">
                <anchor moveWithCells="1">
                  <from>
                    <xdr:col>4</xdr:col>
                    <xdr:colOff>0</xdr:colOff>
                    <xdr:row>9</xdr:row>
                    <xdr:rowOff>28575</xdr:rowOff>
                  </from>
                  <to>
                    <xdr:col>5</xdr:col>
                    <xdr:colOff>561975</xdr:colOff>
                    <xdr:row>10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5" r:id="rId65" name="Check Box 61">
              <controlPr defaultSize="0" autoFill="0" autoLine="0" autoPict="0">
                <anchor moveWithCells="1">
                  <from>
                    <xdr:col>4</xdr:col>
                    <xdr:colOff>9525</xdr:colOff>
                    <xdr:row>9</xdr:row>
                    <xdr:rowOff>257175</xdr:rowOff>
                  </from>
                  <to>
                    <xdr:col>5</xdr:col>
                    <xdr:colOff>76200</xdr:colOff>
                    <xdr:row>10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6" r:id="rId66" name="Check Box 62">
              <controlPr defaultSize="0" autoFill="0" autoLine="0" autoPict="0">
                <anchor moveWithCells="1">
                  <from>
                    <xdr:col>1</xdr:col>
                    <xdr:colOff>0</xdr:colOff>
                    <xdr:row>10</xdr:row>
                    <xdr:rowOff>114300</xdr:rowOff>
                  </from>
                  <to>
                    <xdr:col>6</xdr:col>
                    <xdr:colOff>542925</xdr:colOff>
                    <xdr:row>11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7" r:id="rId67" name="Check Box 63">
              <controlPr defaultSize="0" autoFill="0" autoLine="0" autoPict="0">
                <anchor moveWithCells="1">
                  <from>
                    <xdr:col>1</xdr:col>
                    <xdr:colOff>0</xdr:colOff>
                    <xdr:row>11</xdr:row>
                    <xdr:rowOff>66675</xdr:rowOff>
                  </from>
                  <to>
                    <xdr:col>6</xdr:col>
                    <xdr:colOff>352425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8" r:id="rId68" name="Check Box 64">
              <controlPr defaultSize="0" autoFill="0" autoLine="0" autoPict="0">
                <anchor moveWithCells="1">
                  <from>
                    <xdr:col>1</xdr:col>
                    <xdr:colOff>0</xdr:colOff>
                    <xdr:row>12</xdr:row>
                    <xdr:rowOff>0</xdr:rowOff>
                  </from>
                  <to>
                    <xdr:col>5</xdr:col>
                    <xdr:colOff>142875</xdr:colOff>
                    <xdr:row>13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9" r:id="rId69" name="Check Box 65">
              <controlPr defaultSize="0" autoFill="0" autoLine="0" autoPict="0">
                <anchor moveWithCells="1">
                  <from>
                    <xdr:col>1</xdr:col>
                    <xdr:colOff>0</xdr:colOff>
                    <xdr:row>13</xdr:row>
                    <xdr:rowOff>0</xdr:rowOff>
                  </from>
                  <to>
                    <xdr:col>3</xdr:col>
                    <xdr:colOff>104775</xdr:colOff>
                    <xdr:row>13</xdr:row>
                    <xdr:rowOff>180975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'Drop Down Lists'!$C$4:$C$10</xm:f>
          </x14:formula1>
          <xm:sqref>G32 G18 D35 G26</xm:sqref>
        </x14:dataValidation>
        <x14:dataValidation type="list" allowBlank="1" showInputMessage="1" showErrorMessage="1">
          <x14:formula1>
            <xm:f>'Drop Down Lists'!$L$2:$L$7</xm:f>
          </x14:formula1>
          <xm:sqref>G31 G17 G25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C101"/>
  <sheetViews>
    <sheetView showGridLines="0" zoomScale="85" zoomScaleNormal="85" zoomScaleSheetLayoutView="100" zoomScalePageLayoutView="85" workbookViewId="0">
      <selection activeCell="N15" sqref="N15"/>
    </sheetView>
  </sheetViews>
  <sheetFormatPr defaultColWidth="8.85546875" defaultRowHeight="15" x14ac:dyDescent="0.25"/>
  <cols>
    <col min="1" max="1" width="11.42578125" customWidth="1"/>
    <col min="2" max="2" width="20.28515625" customWidth="1"/>
    <col min="3" max="3" width="18.140625" customWidth="1"/>
    <col min="4" max="4" width="14.140625" customWidth="1"/>
    <col min="5" max="5" width="10.85546875" customWidth="1"/>
    <col min="6" max="7" width="10.42578125" customWidth="1"/>
    <col min="8" max="8" width="11.42578125" customWidth="1"/>
    <col min="9" max="9" width="13.42578125" customWidth="1"/>
    <col min="10" max="10" width="15.28515625" customWidth="1"/>
    <col min="11" max="11" width="19.85546875" customWidth="1"/>
    <col min="12" max="12" width="13.140625" customWidth="1"/>
    <col min="13" max="13" width="6.28515625" customWidth="1"/>
    <col min="14" max="14" width="18.140625" customWidth="1"/>
    <col min="15" max="15" width="12.85546875" customWidth="1"/>
    <col min="16" max="16" width="12.7109375" customWidth="1"/>
    <col min="17" max="17" width="13.28515625" customWidth="1"/>
    <col min="18" max="18" width="12.28515625" customWidth="1"/>
    <col min="19" max="19" width="13.140625" customWidth="1"/>
    <col min="20" max="20" width="13.28515625" customWidth="1"/>
    <col min="21" max="21" width="16.28515625" customWidth="1"/>
    <col min="22" max="22" width="6" customWidth="1"/>
    <col min="23" max="23" width="5.85546875" customWidth="1"/>
    <col min="24" max="24" width="23.42578125" customWidth="1"/>
    <col min="25" max="25" width="12.85546875" customWidth="1"/>
    <col min="26" max="26" width="12.7109375" customWidth="1"/>
    <col min="27" max="27" width="13.28515625" customWidth="1"/>
    <col min="28" max="28" width="12.28515625" customWidth="1"/>
    <col min="29" max="29" width="13.140625" customWidth="1"/>
    <col min="30" max="30" width="13.28515625" customWidth="1"/>
    <col min="31" max="31" width="16.28515625" customWidth="1"/>
    <col min="32" max="32" width="6" customWidth="1"/>
    <col min="33" max="33" width="5.85546875" customWidth="1"/>
    <col min="34" max="34" width="23.42578125" customWidth="1"/>
    <col min="35" max="35" width="12.85546875" customWidth="1"/>
    <col min="36" max="36" width="12.7109375" customWidth="1"/>
    <col min="37" max="37" width="13.28515625" customWidth="1"/>
    <col min="38" max="38" width="12.28515625" customWidth="1"/>
    <col min="39" max="39" width="13.140625" customWidth="1"/>
    <col min="40" max="40" width="13.28515625" customWidth="1"/>
    <col min="41" max="41" width="16.28515625" customWidth="1"/>
    <col min="42" max="42" width="6" customWidth="1"/>
    <col min="43" max="43" width="5.85546875" customWidth="1"/>
    <col min="44" max="44" width="20.140625" customWidth="1"/>
    <col min="45" max="45" width="12.42578125" customWidth="1"/>
    <col min="46" max="46" width="20.85546875" customWidth="1"/>
    <col min="47" max="47" width="18.7109375" customWidth="1"/>
    <col min="48" max="48" width="17.42578125" customWidth="1"/>
    <col min="49" max="49" width="10.140625" customWidth="1"/>
    <col min="50" max="50" width="11" customWidth="1"/>
    <col min="51" max="51" width="7.28515625" customWidth="1"/>
    <col min="52" max="52" width="7.42578125" customWidth="1"/>
    <col min="53" max="53" width="4.85546875" customWidth="1"/>
    <col min="54" max="54" width="9.85546875" customWidth="1"/>
    <col min="55" max="55" width="20.140625" customWidth="1"/>
    <col min="56" max="56" width="12.42578125" customWidth="1"/>
    <col min="57" max="57" width="20.85546875" customWidth="1"/>
    <col min="58" max="58" width="18.7109375" customWidth="1"/>
    <col min="59" max="59" width="17.42578125" customWidth="1"/>
    <col min="60" max="60" width="10.140625" customWidth="1"/>
    <col min="61" max="61" width="7.28515625" customWidth="1"/>
    <col min="62" max="62" width="7.42578125" customWidth="1"/>
    <col min="63" max="63" width="4.85546875" customWidth="1"/>
    <col min="64" max="64" width="23.140625" customWidth="1"/>
    <col min="65" max="65" width="12.42578125" customWidth="1"/>
    <col min="66" max="66" width="20.85546875" customWidth="1"/>
    <col min="67" max="67" width="18.7109375" customWidth="1"/>
    <col min="68" max="68" width="17.42578125" customWidth="1"/>
    <col min="69" max="69" width="10.140625" customWidth="1"/>
    <col min="70" max="70" width="11" customWidth="1"/>
    <col min="71" max="71" width="7.28515625" customWidth="1"/>
    <col min="72" max="72" width="7.42578125" customWidth="1"/>
    <col min="73" max="73" width="4.85546875" customWidth="1"/>
    <col min="74" max="74" width="7.7109375" customWidth="1"/>
    <col min="75" max="75" width="8.140625" customWidth="1"/>
    <col min="76" max="76" width="7" customWidth="1"/>
    <col min="77" max="77" width="10.28515625" customWidth="1"/>
    <col min="78" max="78" width="10" customWidth="1"/>
    <col min="79" max="79" width="13.42578125" customWidth="1"/>
    <col min="80" max="80" width="9.42578125" customWidth="1"/>
    <col min="81" max="81" width="12.42578125" customWidth="1"/>
    <col min="82" max="82" width="11.140625" customWidth="1"/>
    <col min="83" max="83" width="12.42578125" customWidth="1"/>
    <col min="84" max="84" width="11.85546875" customWidth="1"/>
    <col min="85" max="85" width="7.85546875" customWidth="1"/>
    <col min="86" max="86" width="2" customWidth="1"/>
    <col min="87" max="87" width="8.28515625" customWidth="1"/>
    <col min="88" max="88" width="8.7109375" customWidth="1"/>
    <col min="89" max="89" width="10.42578125" customWidth="1"/>
    <col min="90" max="90" width="2.140625" customWidth="1"/>
    <col min="91" max="91" width="8.42578125" customWidth="1"/>
    <col min="92" max="93" width="11.42578125" customWidth="1"/>
    <col min="94" max="94" width="1.85546875" customWidth="1"/>
    <col min="95" max="95" width="7.140625" customWidth="1"/>
    <col min="96" max="96" width="9.42578125" customWidth="1"/>
    <col min="97" max="98" width="8.28515625" customWidth="1"/>
    <col min="99" max="101" width="8.42578125" customWidth="1"/>
    <col min="102" max="102" width="9.28515625" customWidth="1"/>
    <col min="103" max="103" width="5" customWidth="1"/>
    <col min="109" max="109" width="11.28515625" customWidth="1"/>
  </cols>
  <sheetData>
    <row r="1" spans="1:17" ht="21" x14ac:dyDescent="0.25">
      <c r="A1" s="1" t="s">
        <v>209</v>
      </c>
      <c r="B1" s="1"/>
      <c r="C1" s="1"/>
      <c r="D1" s="1"/>
      <c r="E1" s="1"/>
      <c r="F1" s="1"/>
      <c r="G1" s="1"/>
      <c r="H1" s="1"/>
      <c r="I1" s="1"/>
      <c r="J1" s="1"/>
      <c r="K1" s="1"/>
      <c r="L1" s="5"/>
      <c r="M1" s="7"/>
      <c r="N1" s="7"/>
      <c r="O1" s="7"/>
      <c r="P1" s="7"/>
      <c r="Q1" s="7"/>
    </row>
    <row r="2" spans="1:17" ht="15.75" customHeight="1" x14ac:dyDescent="0.2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</row>
    <row r="3" spans="1:17" ht="15" customHeight="1" x14ac:dyDescent="0.25">
      <c r="A3" s="221" t="s">
        <v>210</v>
      </c>
      <c r="B3" s="221"/>
      <c r="C3" s="221"/>
      <c r="D3" s="222"/>
      <c r="E3" s="222"/>
      <c r="F3" s="222"/>
      <c r="G3" s="222"/>
      <c r="H3" s="222"/>
      <c r="I3" s="222"/>
      <c r="J3" s="222"/>
      <c r="K3" s="222"/>
      <c r="L3" s="7"/>
      <c r="M3" s="7"/>
      <c r="N3" s="7"/>
      <c r="O3" s="7"/>
      <c r="P3" s="7"/>
      <c r="Q3" s="7"/>
    </row>
    <row r="4" spans="1:17" ht="15" customHeight="1" x14ac:dyDescent="0.25">
      <c r="A4" s="223" t="s">
        <v>211</v>
      </c>
      <c r="B4" s="223"/>
      <c r="C4" s="223"/>
      <c r="D4" s="222"/>
      <c r="E4" s="222"/>
      <c r="F4" s="222"/>
      <c r="G4" s="222"/>
      <c r="H4" s="222"/>
      <c r="I4" s="222"/>
      <c r="J4" s="222"/>
      <c r="K4" s="222"/>
      <c r="L4" s="7"/>
      <c r="M4" s="7"/>
      <c r="N4" s="7"/>
      <c r="O4" s="7"/>
      <c r="P4" s="7"/>
      <c r="Q4" s="7"/>
    </row>
    <row r="5" spans="1:17" ht="15" customHeight="1" x14ac:dyDescent="0.25">
      <c r="A5" s="223" t="s">
        <v>212</v>
      </c>
      <c r="B5" s="223"/>
      <c r="C5" s="223"/>
      <c r="D5" s="222"/>
      <c r="E5" s="222"/>
      <c r="F5" s="222"/>
      <c r="G5" s="222"/>
      <c r="H5" s="222"/>
      <c r="I5" s="222"/>
      <c r="J5" s="222"/>
      <c r="K5" s="222"/>
      <c r="L5" s="7"/>
      <c r="M5" s="7"/>
      <c r="N5" s="7"/>
      <c r="O5" s="7"/>
      <c r="P5" s="7"/>
      <c r="Q5" s="7"/>
    </row>
    <row r="6" spans="1:17" ht="15" customHeight="1" x14ac:dyDescent="0.25">
      <c r="A6" s="223" t="s">
        <v>213</v>
      </c>
      <c r="B6" s="223"/>
      <c r="C6" s="223"/>
      <c r="D6" s="222"/>
      <c r="E6" s="222"/>
      <c r="F6" s="222"/>
      <c r="G6" s="222"/>
      <c r="H6" s="222"/>
      <c r="I6" s="222"/>
      <c r="J6" s="222"/>
      <c r="K6" s="222"/>
      <c r="L6" s="7"/>
      <c r="M6" s="7"/>
      <c r="N6" s="7"/>
      <c r="O6" s="7"/>
      <c r="P6" s="7"/>
      <c r="Q6" s="7"/>
    </row>
    <row r="7" spans="1:17" ht="15" customHeight="1" x14ac:dyDescent="0.25">
      <c r="A7" s="224" t="s">
        <v>214</v>
      </c>
      <c r="B7" s="224"/>
      <c r="C7" s="223"/>
      <c r="D7" s="222"/>
      <c r="E7" s="222"/>
      <c r="F7" s="222"/>
      <c r="G7" s="222"/>
      <c r="H7" s="222"/>
      <c r="I7" s="222"/>
      <c r="J7" s="222"/>
      <c r="K7" s="222"/>
      <c r="L7" s="7"/>
      <c r="M7" s="7"/>
      <c r="N7" s="7"/>
      <c r="O7" s="7"/>
      <c r="P7" s="7"/>
      <c r="Q7" s="7"/>
    </row>
    <row r="8" spans="1:17" ht="15" customHeight="1" x14ac:dyDescent="0.25">
      <c r="A8" s="224" t="s">
        <v>215</v>
      </c>
      <c r="B8" s="224"/>
      <c r="C8" s="223"/>
      <c r="D8" s="222"/>
      <c r="E8" s="222"/>
      <c r="F8" s="222"/>
      <c r="G8" s="222"/>
      <c r="H8" s="222"/>
      <c r="I8" s="222"/>
      <c r="J8" s="222"/>
      <c r="K8" s="222"/>
      <c r="L8" s="7"/>
      <c r="M8" s="7"/>
      <c r="N8" s="7"/>
      <c r="O8" s="7"/>
      <c r="P8" s="7"/>
      <c r="Q8" s="7"/>
    </row>
    <row r="9" spans="1:17" ht="14.25" customHeight="1" x14ac:dyDescent="0.25">
      <c r="A9" s="7"/>
      <c r="B9" s="7"/>
      <c r="C9" s="7"/>
      <c r="D9" s="7"/>
      <c r="E9" s="7"/>
      <c r="F9" s="7"/>
      <c r="G9" s="7"/>
      <c r="H9" s="7"/>
      <c r="I9" s="225"/>
      <c r="J9" s="225"/>
      <c r="K9" s="225"/>
      <c r="L9" s="7"/>
      <c r="M9" s="7"/>
      <c r="N9" s="7"/>
      <c r="O9" s="7"/>
      <c r="P9" s="7"/>
      <c r="Q9" s="7"/>
    </row>
    <row r="10" spans="1:17" ht="43.35" customHeight="1" x14ac:dyDescent="0.25">
      <c r="A10" s="226" t="s">
        <v>216</v>
      </c>
      <c r="B10" s="226" t="s">
        <v>575</v>
      </c>
      <c r="C10" s="226" t="s">
        <v>217</v>
      </c>
      <c r="D10" s="226" t="s">
        <v>218</v>
      </c>
      <c r="E10" s="226" t="s">
        <v>127</v>
      </c>
      <c r="F10" s="226" t="s">
        <v>577</v>
      </c>
      <c r="G10" s="226" t="s">
        <v>219</v>
      </c>
      <c r="H10" s="226" t="s">
        <v>576</v>
      </c>
      <c r="I10" s="226" t="s">
        <v>220</v>
      </c>
      <c r="J10" s="226" t="s">
        <v>221</v>
      </c>
      <c r="K10" s="227" t="s">
        <v>634</v>
      </c>
      <c r="L10" s="7"/>
      <c r="M10" s="7"/>
      <c r="N10" s="7"/>
      <c r="O10" s="7"/>
      <c r="P10" s="7"/>
      <c r="Q10" s="7"/>
    </row>
    <row r="11" spans="1:17" ht="38.1" customHeight="1" x14ac:dyDescent="0.25">
      <c r="A11" s="154">
        <v>10</v>
      </c>
      <c r="B11" s="154" t="s">
        <v>585</v>
      </c>
      <c r="C11" s="352" t="s">
        <v>598</v>
      </c>
      <c r="D11" s="154" t="s">
        <v>599</v>
      </c>
      <c r="E11" s="352" t="s">
        <v>146</v>
      </c>
      <c r="F11" s="154">
        <v>11</v>
      </c>
      <c r="G11" s="154">
        <v>50</v>
      </c>
      <c r="H11" s="154" t="s">
        <v>625</v>
      </c>
      <c r="I11" s="352" t="s">
        <v>629</v>
      </c>
      <c r="J11" s="154">
        <v>1988</v>
      </c>
      <c r="K11" s="154" t="s">
        <v>631</v>
      </c>
      <c r="L11" s="7"/>
      <c r="M11" s="7"/>
      <c r="N11" s="7"/>
      <c r="O11" s="7"/>
      <c r="P11" s="7"/>
      <c r="Q11" s="7"/>
    </row>
    <row r="12" spans="1:17" ht="38.1" customHeight="1" x14ac:dyDescent="0.25">
      <c r="A12" s="154">
        <v>11</v>
      </c>
      <c r="B12" s="154" t="s">
        <v>586</v>
      </c>
      <c r="C12" s="352" t="s">
        <v>598</v>
      </c>
      <c r="D12" s="154" t="s">
        <v>138</v>
      </c>
      <c r="E12" s="352" t="s">
        <v>147</v>
      </c>
      <c r="F12" s="154">
        <v>12</v>
      </c>
      <c r="G12" s="154">
        <v>50</v>
      </c>
      <c r="H12" s="154" t="s">
        <v>625</v>
      </c>
      <c r="I12" s="352" t="s">
        <v>635</v>
      </c>
      <c r="J12" s="154">
        <v>1983</v>
      </c>
      <c r="K12" s="154" t="s">
        <v>630</v>
      </c>
      <c r="L12" s="7"/>
      <c r="M12" s="7"/>
      <c r="N12" s="7"/>
      <c r="O12" s="7"/>
      <c r="P12" s="7"/>
      <c r="Q12" s="7"/>
    </row>
    <row r="13" spans="1:17" ht="38.1" customHeight="1" x14ac:dyDescent="0.25">
      <c r="A13" s="154">
        <v>12</v>
      </c>
      <c r="B13" s="154" t="s">
        <v>586</v>
      </c>
      <c r="C13" s="352" t="s">
        <v>598</v>
      </c>
      <c r="D13" s="154" t="s">
        <v>601</v>
      </c>
      <c r="E13" s="352" t="s">
        <v>148</v>
      </c>
      <c r="F13" s="154">
        <v>13</v>
      </c>
      <c r="G13" s="154">
        <v>50</v>
      </c>
      <c r="H13" s="154" t="s">
        <v>625</v>
      </c>
      <c r="I13" s="352" t="s">
        <v>250</v>
      </c>
      <c r="J13" s="154">
        <v>1973</v>
      </c>
      <c r="K13" s="154" t="s">
        <v>631</v>
      </c>
      <c r="L13" s="7"/>
      <c r="M13" s="7"/>
      <c r="N13" s="7"/>
      <c r="O13" s="7"/>
      <c r="P13" s="7"/>
      <c r="Q13" s="7"/>
    </row>
    <row r="14" spans="1:17" ht="38.1" customHeight="1" x14ac:dyDescent="0.25">
      <c r="A14" s="154">
        <v>13</v>
      </c>
      <c r="B14" s="154" t="s">
        <v>587</v>
      </c>
      <c r="C14" s="352" t="s">
        <v>598</v>
      </c>
      <c r="D14" s="154" t="s">
        <v>422</v>
      </c>
      <c r="E14" s="352" t="s">
        <v>149</v>
      </c>
      <c r="F14" s="154">
        <v>14</v>
      </c>
      <c r="G14" s="154">
        <v>50</v>
      </c>
      <c r="H14" s="154" t="s">
        <v>625</v>
      </c>
      <c r="I14" s="352" t="s">
        <v>629</v>
      </c>
      <c r="J14" s="154">
        <v>1588</v>
      </c>
      <c r="K14" s="154" t="s">
        <v>632</v>
      </c>
      <c r="L14" s="7"/>
      <c r="M14" s="7"/>
      <c r="N14" s="7"/>
      <c r="O14" s="7"/>
      <c r="P14" s="7"/>
      <c r="Q14" s="7"/>
    </row>
    <row r="15" spans="1:17" ht="38.1" customHeight="1" x14ac:dyDescent="0.25">
      <c r="A15" s="154">
        <v>14</v>
      </c>
      <c r="B15" s="154" t="s">
        <v>588</v>
      </c>
      <c r="C15" s="352" t="s">
        <v>598</v>
      </c>
      <c r="D15" s="154" t="s">
        <v>599</v>
      </c>
      <c r="E15" s="352" t="s">
        <v>150</v>
      </c>
      <c r="F15" s="154">
        <v>15</v>
      </c>
      <c r="G15" s="154">
        <v>50</v>
      </c>
      <c r="H15" s="154" t="s">
        <v>625</v>
      </c>
      <c r="I15" s="352" t="s">
        <v>635</v>
      </c>
      <c r="J15" s="154">
        <v>1933</v>
      </c>
      <c r="K15" s="154" t="s">
        <v>631</v>
      </c>
      <c r="L15" s="7"/>
      <c r="M15" s="7"/>
      <c r="N15" s="7"/>
      <c r="O15" s="7"/>
      <c r="P15" s="7"/>
      <c r="Q15" s="7"/>
    </row>
    <row r="16" spans="1:17" ht="38.1" customHeight="1" x14ac:dyDescent="0.25">
      <c r="A16" s="154">
        <v>15</v>
      </c>
      <c r="B16" s="154" t="s">
        <v>589</v>
      </c>
      <c r="C16" s="352" t="s">
        <v>598</v>
      </c>
      <c r="D16" s="154" t="s">
        <v>599</v>
      </c>
      <c r="E16" s="352" t="s">
        <v>603</v>
      </c>
      <c r="F16" s="154">
        <v>16</v>
      </c>
      <c r="G16" s="154">
        <v>50</v>
      </c>
      <c r="H16" s="154" t="s">
        <v>625</v>
      </c>
      <c r="I16" s="352" t="s">
        <v>250</v>
      </c>
      <c r="J16" s="154">
        <v>2012</v>
      </c>
      <c r="K16" s="154" t="s">
        <v>631</v>
      </c>
      <c r="L16" s="7"/>
      <c r="M16" s="7"/>
      <c r="N16" s="7"/>
      <c r="O16" s="7"/>
      <c r="P16" s="7"/>
      <c r="Q16" s="7"/>
    </row>
    <row r="17" spans="1:107" ht="38.1" customHeight="1" x14ac:dyDescent="0.25">
      <c r="A17" s="154">
        <v>16</v>
      </c>
      <c r="B17" s="154" t="s">
        <v>590</v>
      </c>
      <c r="C17" s="352" t="s">
        <v>598</v>
      </c>
      <c r="D17" s="154" t="s">
        <v>599</v>
      </c>
      <c r="E17" s="352" t="s">
        <v>604</v>
      </c>
      <c r="F17" s="154">
        <v>17</v>
      </c>
      <c r="G17" s="154">
        <v>50</v>
      </c>
      <c r="H17" s="154" t="s">
        <v>625</v>
      </c>
      <c r="I17" s="352" t="s">
        <v>629</v>
      </c>
      <c r="J17" s="154">
        <v>1988</v>
      </c>
      <c r="K17" s="154" t="s">
        <v>631</v>
      </c>
      <c r="L17" s="7"/>
      <c r="M17" s="7"/>
      <c r="N17" s="7"/>
      <c r="O17" s="7"/>
      <c r="P17" s="7"/>
      <c r="Q17" s="7"/>
    </row>
    <row r="18" spans="1:107" ht="38.1" customHeight="1" x14ac:dyDescent="0.25">
      <c r="A18" s="154">
        <v>17</v>
      </c>
      <c r="B18" s="154" t="s">
        <v>591</v>
      </c>
      <c r="C18" s="352" t="s">
        <v>598</v>
      </c>
      <c r="D18" s="154" t="s">
        <v>599</v>
      </c>
      <c r="E18" s="352" t="s">
        <v>605</v>
      </c>
      <c r="F18" s="154">
        <v>18</v>
      </c>
      <c r="G18" s="154">
        <v>50</v>
      </c>
      <c r="H18" s="154" t="s">
        <v>625</v>
      </c>
      <c r="I18" s="352" t="s">
        <v>635</v>
      </c>
      <c r="J18" s="154">
        <v>1988</v>
      </c>
      <c r="K18" s="154" t="s">
        <v>631</v>
      </c>
      <c r="L18" s="7"/>
      <c r="M18" s="7"/>
      <c r="N18" s="7"/>
      <c r="O18" s="7"/>
      <c r="P18" s="7"/>
      <c r="Q18" s="7"/>
    </row>
    <row r="19" spans="1:107" ht="38.1" customHeight="1" x14ac:dyDescent="0.25">
      <c r="A19" s="154">
        <v>18</v>
      </c>
      <c r="B19" s="154" t="s">
        <v>586</v>
      </c>
      <c r="C19" s="352" t="s">
        <v>598</v>
      </c>
      <c r="D19" s="154" t="s">
        <v>599</v>
      </c>
      <c r="E19" s="352" t="s">
        <v>606</v>
      </c>
      <c r="F19" s="154">
        <v>19</v>
      </c>
      <c r="G19" s="154">
        <v>50</v>
      </c>
      <c r="H19" s="154" t="s">
        <v>625</v>
      </c>
      <c r="I19" s="352" t="s">
        <v>250</v>
      </c>
      <c r="J19" s="154">
        <v>1988</v>
      </c>
      <c r="K19" s="154" t="s">
        <v>631</v>
      </c>
      <c r="L19" s="7"/>
      <c r="M19" s="7"/>
      <c r="N19" s="7"/>
      <c r="O19" s="7"/>
      <c r="P19" s="7"/>
      <c r="Q19" s="7"/>
    </row>
    <row r="20" spans="1:107" ht="38.1" customHeight="1" x14ac:dyDescent="0.25">
      <c r="A20" s="154">
        <v>19</v>
      </c>
      <c r="B20" s="154" t="s">
        <v>581</v>
      </c>
      <c r="C20" s="352" t="s">
        <v>598</v>
      </c>
      <c r="D20" s="154" t="s">
        <v>599</v>
      </c>
      <c r="E20" s="352" t="s">
        <v>607</v>
      </c>
      <c r="F20" s="154">
        <v>20</v>
      </c>
      <c r="G20" s="154">
        <v>50</v>
      </c>
      <c r="H20" s="154" t="s">
        <v>625</v>
      </c>
      <c r="I20" s="352" t="s">
        <v>250</v>
      </c>
      <c r="J20" s="154">
        <v>1988</v>
      </c>
      <c r="K20" s="154" t="s">
        <v>631</v>
      </c>
      <c r="L20" s="7"/>
      <c r="M20" s="7"/>
      <c r="N20" s="7"/>
      <c r="O20" s="7"/>
      <c r="P20" s="7"/>
      <c r="Q20" s="7"/>
    </row>
    <row r="21" spans="1:107" ht="14.25" customHeight="1" x14ac:dyDescent="0.25">
      <c r="A21" s="225"/>
      <c r="B21" s="225"/>
      <c r="C21" s="225"/>
      <c r="D21" s="225"/>
      <c r="E21" s="225"/>
      <c r="F21" s="225"/>
      <c r="G21" s="225"/>
      <c r="H21" s="225"/>
      <c r="I21" s="225"/>
      <c r="J21" s="225"/>
      <c r="K21" s="225"/>
      <c r="L21" s="225"/>
      <c r="M21" s="7"/>
      <c r="N21" s="7"/>
      <c r="O21" s="7"/>
      <c r="P21" s="7"/>
      <c r="Q21" s="7"/>
      <c r="R21" s="7"/>
    </row>
    <row r="22" spans="1:107" ht="15.75" customHeight="1" x14ac:dyDescent="0.25">
      <c r="A22" s="228" t="s">
        <v>222</v>
      </c>
      <c r="B22" s="228"/>
      <c r="C22" s="228"/>
      <c r="D22" s="228"/>
      <c r="E22" s="228"/>
      <c r="F22" s="228"/>
      <c r="G22" s="228"/>
      <c r="H22" s="225"/>
      <c r="I22" s="225"/>
      <c r="J22" s="225"/>
      <c r="K22" s="225"/>
      <c r="L22" s="225"/>
      <c r="M22" s="7"/>
      <c r="N22" s="7"/>
      <c r="O22" s="7"/>
      <c r="P22" s="7"/>
      <c r="Q22" s="7"/>
      <c r="R22" s="7"/>
    </row>
    <row r="23" spans="1:107" ht="15" customHeight="1" x14ac:dyDescent="0.25">
      <c r="A23" s="126" t="s">
        <v>597</v>
      </c>
      <c r="B23" s="126"/>
      <c r="C23" s="126"/>
      <c r="D23" s="126"/>
      <c r="E23" s="126"/>
      <c r="F23" s="225"/>
      <c r="G23" s="225"/>
      <c r="H23" s="225"/>
      <c r="I23" s="225"/>
      <c r="J23" s="225"/>
      <c r="K23" s="225"/>
      <c r="L23" s="225"/>
      <c r="M23" s="7"/>
      <c r="N23" s="7"/>
      <c r="O23" s="7"/>
      <c r="P23" s="7"/>
      <c r="Q23" s="7"/>
      <c r="R23" s="7"/>
    </row>
    <row r="24" spans="1:107" ht="14.25" customHeight="1" x14ac:dyDescent="0.25">
      <c r="A24" s="173"/>
      <c r="B24" s="173"/>
      <c r="C24" s="173"/>
      <c r="D24" s="351"/>
      <c r="E24" s="351"/>
      <c r="F24" s="229"/>
      <c r="G24" s="229"/>
      <c r="H24" s="229"/>
      <c r="I24" s="157"/>
      <c r="J24" s="157"/>
      <c r="K24" s="157"/>
      <c r="L24" s="157"/>
      <c r="M24" s="7"/>
      <c r="N24" s="7"/>
      <c r="O24" s="7"/>
      <c r="P24" s="7"/>
      <c r="Q24" s="7"/>
      <c r="R24" s="7"/>
    </row>
    <row r="25" spans="1:107" ht="15.75" customHeight="1" x14ac:dyDescent="0.25">
      <c r="A25" s="148"/>
      <c r="B25" s="148"/>
      <c r="C25" s="148"/>
      <c r="D25" s="351"/>
      <c r="E25" s="50"/>
      <c r="F25" s="50"/>
      <c r="G25" s="50"/>
      <c r="H25" s="50"/>
      <c r="I25" s="7"/>
      <c r="J25" s="7"/>
      <c r="K25" s="7"/>
      <c r="L25" s="7"/>
      <c r="M25" s="7"/>
      <c r="N25" s="7"/>
      <c r="O25" s="7"/>
      <c r="P25" s="7"/>
      <c r="Q25" s="7"/>
      <c r="R25" s="7"/>
    </row>
    <row r="26" spans="1:107" x14ac:dyDescent="0.25">
      <c r="A26" s="173"/>
      <c r="B26" s="173"/>
      <c r="C26" s="173"/>
      <c r="D26" s="351"/>
      <c r="E26" s="351"/>
      <c r="F26" s="49"/>
      <c r="G26" s="49"/>
      <c r="H26" s="49"/>
      <c r="I26" s="7"/>
      <c r="J26" s="7"/>
      <c r="K26" s="7"/>
      <c r="L26" s="7"/>
      <c r="M26" s="7"/>
      <c r="N26" s="7"/>
      <c r="O26" s="7"/>
      <c r="P26" s="7"/>
      <c r="Q26" s="51"/>
      <c r="R26" s="51"/>
      <c r="S26" s="51"/>
      <c r="T26" s="51"/>
      <c r="U26" s="51"/>
      <c r="V26" s="7"/>
      <c r="X26" s="7"/>
      <c r="Y26" s="7"/>
      <c r="Z26" s="7"/>
      <c r="AB26" s="51"/>
      <c r="AC26" s="51"/>
      <c r="AD26" s="51"/>
      <c r="AE26" s="51"/>
      <c r="AF26" s="7"/>
      <c r="AH26" s="7"/>
      <c r="AI26" s="7"/>
      <c r="AJ26" s="7"/>
      <c r="AL26" s="51"/>
      <c r="AM26" s="51"/>
      <c r="AN26" s="51"/>
      <c r="AO26" s="51"/>
      <c r="AP26" s="7"/>
      <c r="AR26" s="7"/>
      <c r="AS26" s="51"/>
      <c r="AT26" s="158"/>
      <c r="AU26" s="158"/>
      <c r="AV26" s="159"/>
      <c r="AW26" s="51"/>
      <c r="AX26" s="7"/>
      <c r="AY26" s="7"/>
      <c r="AZ26" s="7"/>
      <c r="BC26" s="7"/>
      <c r="BD26" s="51"/>
      <c r="BE26" s="158"/>
      <c r="BF26" s="158"/>
      <c r="BG26" s="159"/>
      <c r="BH26" s="51"/>
      <c r="BI26" s="7"/>
      <c r="BJ26" s="7"/>
      <c r="BL26" s="7"/>
      <c r="BM26" s="51"/>
      <c r="BN26" s="158"/>
      <c r="BO26" s="158"/>
      <c r="BP26" s="159"/>
      <c r="BQ26" s="51"/>
      <c r="BR26" s="7"/>
      <c r="BS26" s="7"/>
      <c r="BT26" s="7"/>
      <c r="BV26" s="7"/>
      <c r="BW26" s="7"/>
      <c r="BX26" s="7"/>
      <c r="BY26" s="7"/>
      <c r="BZ26" s="7"/>
      <c r="CA26" s="7"/>
      <c r="CB26" s="7"/>
      <c r="CC26" s="7"/>
      <c r="CD26" s="7"/>
      <c r="CE26" s="7"/>
      <c r="CF26" s="7"/>
      <c r="CG26" s="7"/>
      <c r="CH26" s="7"/>
      <c r="CI26" s="7"/>
      <c r="CJ26" s="7"/>
      <c r="CK26" s="7"/>
      <c r="CL26" s="7"/>
      <c r="CM26" s="7"/>
      <c r="CN26" s="7"/>
      <c r="CO26" s="7"/>
      <c r="CP26" s="7"/>
      <c r="CQ26" s="7"/>
      <c r="CR26" s="7"/>
      <c r="CS26" s="7"/>
      <c r="CT26" s="7"/>
      <c r="CU26" s="7"/>
      <c r="CV26" s="7"/>
      <c r="CW26" s="7"/>
      <c r="CX26" s="7"/>
      <c r="CY26" s="7"/>
      <c r="CZ26" s="7"/>
      <c r="DA26" s="7"/>
      <c r="DB26" s="7"/>
      <c r="DC26" s="7"/>
    </row>
    <row r="27" spans="1:107" ht="21" x14ac:dyDescent="0.25">
      <c r="A27" s="51"/>
      <c r="B27" s="51"/>
      <c r="C27" s="51"/>
      <c r="D27" s="49"/>
      <c r="E27" s="49"/>
      <c r="F27" s="49"/>
      <c r="G27" s="49"/>
      <c r="H27" s="49"/>
      <c r="I27" s="52"/>
      <c r="J27" s="52"/>
      <c r="K27" s="52"/>
      <c r="L27" s="52"/>
      <c r="M27" s="7"/>
      <c r="N27" s="7"/>
      <c r="O27" s="7"/>
      <c r="P27" s="7"/>
      <c r="Q27" s="51"/>
      <c r="R27" s="54"/>
      <c r="S27" s="54"/>
      <c r="T27" s="54"/>
      <c r="U27" s="54"/>
      <c r="X27" s="7"/>
      <c r="Y27" s="7"/>
      <c r="Z27" s="7"/>
      <c r="AA27" s="51"/>
      <c r="AB27" s="54"/>
      <c r="AC27" s="54"/>
      <c r="AD27" s="54"/>
      <c r="AE27" s="54"/>
      <c r="AH27" s="7"/>
      <c r="AI27" s="7"/>
      <c r="AJ27" s="7"/>
      <c r="AK27" s="51"/>
      <c r="AL27" s="54"/>
      <c r="AM27" s="54"/>
      <c r="AN27" s="54"/>
      <c r="AO27" s="54"/>
      <c r="BY27" s="7"/>
      <c r="BZ27" s="7"/>
      <c r="CA27" s="7"/>
      <c r="CB27" s="7"/>
      <c r="CC27" s="7"/>
      <c r="CD27" s="7"/>
      <c r="CE27" s="7"/>
      <c r="CF27" s="7"/>
      <c r="CG27" s="7"/>
      <c r="CH27" s="7"/>
    </row>
    <row r="28" spans="1:107" ht="21" customHeight="1" x14ac:dyDescent="0.25">
      <c r="A28" s="7"/>
      <c r="B28" s="7"/>
      <c r="C28" s="7"/>
      <c r="D28" s="49"/>
      <c r="E28" s="49"/>
      <c r="F28" s="49"/>
      <c r="G28" s="49"/>
      <c r="H28" s="49"/>
      <c r="I28" s="7"/>
      <c r="J28" s="7"/>
      <c r="K28" s="7"/>
      <c r="L28" s="7"/>
      <c r="M28" s="7"/>
      <c r="N28" s="7"/>
      <c r="O28" s="7"/>
      <c r="P28" s="7"/>
      <c r="Q28" s="51"/>
      <c r="R28" s="51"/>
      <c r="S28" s="51"/>
      <c r="T28" s="51"/>
      <c r="U28" s="51"/>
      <c r="X28" s="7"/>
      <c r="Y28" s="7"/>
      <c r="Z28" s="7"/>
      <c r="AA28" s="51"/>
      <c r="AB28" s="51"/>
      <c r="AC28" s="51"/>
      <c r="AD28" s="51"/>
      <c r="AE28" s="51"/>
      <c r="AH28" s="7"/>
      <c r="AI28" s="7"/>
      <c r="AJ28" s="7"/>
      <c r="AK28" s="51"/>
      <c r="AL28" s="51"/>
      <c r="AM28" s="51"/>
      <c r="AN28" s="51"/>
      <c r="AO28" s="51"/>
    </row>
    <row r="29" spans="1:107" x14ac:dyDescent="0.25">
      <c r="A29" s="7"/>
      <c r="B29" s="7"/>
      <c r="C29" s="7"/>
      <c r="D29" s="7"/>
      <c r="E29" s="7"/>
      <c r="F29" s="55"/>
      <c r="G29" s="55"/>
      <c r="I29" s="7"/>
      <c r="J29" s="7"/>
      <c r="K29" s="7"/>
      <c r="L29" s="7"/>
      <c r="M29" s="7"/>
      <c r="N29" s="7"/>
      <c r="O29" s="7"/>
      <c r="P29" s="7"/>
      <c r="Q29" s="51"/>
      <c r="R29" s="51"/>
      <c r="S29" s="51"/>
      <c r="T29" s="51"/>
      <c r="U29" s="51"/>
      <c r="X29" s="7"/>
      <c r="Y29" s="7"/>
      <c r="Z29" s="7"/>
      <c r="AA29" s="51"/>
      <c r="AB29" s="51"/>
      <c r="AC29" s="51"/>
      <c r="AD29" s="51"/>
      <c r="AE29" s="51"/>
      <c r="AH29" s="7"/>
      <c r="AI29" s="7"/>
      <c r="AJ29" s="7"/>
      <c r="AK29" s="51"/>
      <c r="AL29" s="51"/>
      <c r="AM29" s="51"/>
      <c r="AN29" s="51"/>
      <c r="AO29" s="51"/>
    </row>
    <row r="30" spans="1:107" x14ac:dyDescent="0.25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51"/>
      <c r="R30" s="51"/>
      <c r="S30" s="51"/>
      <c r="T30" s="51"/>
      <c r="U30" s="51"/>
      <c r="X30" s="7"/>
      <c r="Y30" s="7"/>
      <c r="Z30" s="7"/>
      <c r="AA30" s="51"/>
      <c r="AB30" s="51"/>
      <c r="AC30" s="51"/>
      <c r="AD30" s="51"/>
      <c r="AE30" s="51"/>
      <c r="AH30" s="7"/>
      <c r="AI30" s="7"/>
      <c r="AJ30" s="7"/>
      <c r="AK30" s="51"/>
      <c r="AL30" s="51"/>
      <c r="AM30" s="51"/>
      <c r="AN30" s="51"/>
      <c r="AO30" s="51"/>
    </row>
    <row r="31" spans="1:107" x14ac:dyDescent="0.25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51"/>
      <c r="R31" s="51"/>
      <c r="S31" s="51"/>
      <c r="T31" s="51"/>
      <c r="U31" s="51"/>
      <c r="X31" s="7"/>
      <c r="Y31" s="7"/>
      <c r="Z31" s="7"/>
      <c r="AA31" s="51"/>
      <c r="AB31" s="51"/>
      <c r="AC31" s="51"/>
      <c r="AD31" s="51"/>
      <c r="AE31" s="51"/>
      <c r="AH31" s="7"/>
      <c r="AI31" s="7"/>
      <c r="AJ31" s="7"/>
      <c r="AK31" s="51"/>
      <c r="AL31" s="51"/>
      <c r="AM31" s="51"/>
      <c r="AN31" s="51"/>
      <c r="AO31" s="51"/>
    </row>
    <row r="32" spans="1:107" x14ac:dyDescent="0.25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51"/>
      <c r="R32" s="51"/>
      <c r="S32" s="51"/>
      <c r="T32" s="51"/>
      <c r="U32" s="51"/>
      <c r="X32" s="7"/>
      <c r="Y32" s="7"/>
      <c r="Z32" s="7"/>
      <c r="AA32" s="51"/>
      <c r="AB32" s="51"/>
      <c r="AC32" s="51"/>
      <c r="AD32" s="51"/>
      <c r="AE32" s="51"/>
      <c r="AH32" s="7"/>
      <c r="AI32" s="7"/>
      <c r="AJ32" s="7"/>
      <c r="AK32" s="51"/>
      <c r="AL32" s="51"/>
      <c r="AM32" s="51"/>
      <c r="AN32" s="51"/>
      <c r="AO32" s="51"/>
    </row>
    <row r="33" spans="1:41" x14ac:dyDescent="0.2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X33" s="7"/>
      <c r="Y33" s="7"/>
      <c r="Z33" s="7"/>
      <c r="AA33" s="51"/>
      <c r="AB33" s="7"/>
      <c r="AC33" s="7"/>
      <c r="AD33" s="7"/>
      <c r="AE33" s="7"/>
      <c r="AH33" s="7"/>
      <c r="AI33" s="7"/>
      <c r="AJ33" s="7"/>
      <c r="AK33" s="51"/>
      <c r="AL33" s="7"/>
      <c r="AM33" s="7"/>
      <c r="AN33" s="7"/>
      <c r="AO33" s="7"/>
    </row>
    <row r="34" spans="1:41" x14ac:dyDescent="0.2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X34" s="7"/>
      <c r="Y34" s="7"/>
      <c r="Z34" s="7"/>
      <c r="AA34" s="7"/>
      <c r="AB34" s="7"/>
      <c r="AH34" s="7"/>
      <c r="AI34" s="7"/>
      <c r="AJ34" s="7"/>
      <c r="AK34" s="7"/>
      <c r="AL34" s="7"/>
    </row>
    <row r="35" spans="1:41" x14ac:dyDescent="0.25">
      <c r="A35" s="7"/>
      <c r="B35" s="7"/>
      <c r="C35" s="7"/>
      <c r="D35" s="7"/>
      <c r="E35" s="7"/>
      <c r="F35" s="56"/>
      <c r="G35" s="51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57"/>
      <c r="T35" s="57"/>
      <c r="U35" s="57"/>
      <c r="X35" s="7"/>
      <c r="Y35" s="7"/>
      <c r="Z35" s="7"/>
      <c r="AA35" s="7"/>
      <c r="AB35" s="7"/>
      <c r="AC35" s="57"/>
      <c r="AD35" s="57"/>
      <c r="AE35" s="57"/>
      <c r="AH35" s="7"/>
      <c r="AI35" s="7"/>
      <c r="AJ35" s="7"/>
      <c r="AK35" s="7"/>
      <c r="AL35" s="7"/>
      <c r="AM35" s="57"/>
      <c r="AN35" s="57"/>
      <c r="AO35" s="57"/>
    </row>
    <row r="36" spans="1:41" x14ac:dyDescent="0.25">
      <c r="E36" s="7"/>
      <c r="F36" s="7"/>
      <c r="G36" s="7"/>
      <c r="H36" s="7"/>
      <c r="M36" s="7"/>
      <c r="N36" s="7"/>
      <c r="O36" s="7"/>
      <c r="P36" s="7"/>
      <c r="Q36" s="7"/>
      <c r="R36" s="7"/>
      <c r="S36" s="7"/>
      <c r="T36" s="7"/>
      <c r="U36" s="7"/>
      <c r="X36" s="7"/>
      <c r="Y36" s="7"/>
      <c r="Z36" s="7"/>
      <c r="AA36" s="7"/>
      <c r="AB36" s="7"/>
      <c r="AC36" s="7"/>
      <c r="AD36" s="7"/>
      <c r="AE36" s="7"/>
      <c r="AH36" s="7"/>
      <c r="AI36" s="7"/>
      <c r="AJ36" s="7"/>
      <c r="AK36" s="7"/>
      <c r="AL36" s="7"/>
      <c r="AM36" s="7"/>
      <c r="AN36" s="7"/>
      <c r="AO36" s="7"/>
    </row>
    <row r="37" spans="1:41" x14ac:dyDescent="0.25">
      <c r="N37" s="7"/>
      <c r="O37" s="7"/>
      <c r="P37" s="7"/>
      <c r="Q37" s="7"/>
      <c r="R37" s="7"/>
      <c r="S37" s="7"/>
      <c r="T37" s="7"/>
      <c r="U37" s="7"/>
      <c r="X37" s="7"/>
      <c r="Y37" s="7"/>
      <c r="Z37" s="7"/>
      <c r="AA37" s="7"/>
      <c r="AB37" s="7"/>
      <c r="AC37" s="7"/>
      <c r="AD37" s="7"/>
      <c r="AE37" s="7"/>
      <c r="AH37" s="7"/>
      <c r="AI37" s="7"/>
      <c r="AJ37" s="7"/>
      <c r="AK37" s="7"/>
      <c r="AL37" s="7"/>
      <c r="AM37" s="7"/>
      <c r="AN37" s="7"/>
      <c r="AO37" s="7"/>
    </row>
    <row r="38" spans="1:41" x14ac:dyDescent="0.25">
      <c r="N38" s="7"/>
      <c r="O38" s="7"/>
      <c r="P38" s="7"/>
      <c r="Q38" s="7"/>
      <c r="R38" s="7"/>
      <c r="S38" s="7"/>
      <c r="T38" s="7"/>
      <c r="U38" s="7"/>
      <c r="X38" s="7"/>
      <c r="Y38" s="7"/>
      <c r="Z38" s="7"/>
      <c r="AA38" s="7"/>
      <c r="AB38" s="7"/>
      <c r="AC38" s="7"/>
      <c r="AD38" s="7"/>
      <c r="AE38" s="7"/>
      <c r="AH38" s="7"/>
      <c r="AI38" s="7"/>
      <c r="AJ38" s="7"/>
      <c r="AK38" s="7"/>
      <c r="AL38" s="7"/>
      <c r="AM38" s="7"/>
      <c r="AN38" s="7"/>
      <c r="AO38" s="7"/>
    </row>
    <row r="39" spans="1:41" x14ac:dyDescent="0.25">
      <c r="N39" s="7"/>
      <c r="O39" s="7"/>
      <c r="P39" s="7"/>
      <c r="T39" s="7"/>
      <c r="U39" s="7"/>
      <c r="X39" s="7"/>
      <c r="Y39" s="7"/>
      <c r="Z39" s="7"/>
      <c r="AA39" s="7"/>
      <c r="AD39" s="7"/>
      <c r="AE39" s="7"/>
      <c r="AH39" s="7"/>
      <c r="AI39" s="7"/>
      <c r="AJ39" s="7"/>
      <c r="AK39" s="7"/>
      <c r="AN39" s="7"/>
      <c r="AO39" s="7"/>
    </row>
    <row r="40" spans="1:41" x14ac:dyDescent="0.25">
      <c r="N40" s="7"/>
      <c r="O40" s="7"/>
      <c r="P40" s="7"/>
      <c r="S40" s="7"/>
      <c r="T40" s="7"/>
      <c r="U40" s="7"/>
      <c r="X40" s="7"/>
      <c r="Y40" s="7"/>
      <c r="Z40" s="7"/>
      <c r="AC40" s="7"/>
      <c r="AD40" s="7"/>
      <c r="AE40" s="7"/>
      <c r="AH40" s="7"/>
      <c r="AI40" s="7"/>
      <c r="AJ40" s="7"/>
      <c r="AM40" s="7"/>
      <c r="AN40" s="7"/>
      <c r="AO40" s="7"/>
    </row>
    <row r="41" spans="1:41" x14ac:dyDescent="0.25">
      <c r="N41" s="7"/>
      <c r="O41" s="7"/>
      <c r="P41" s="7"/>
      <c r="X41" s="7"/>
      <c r="Y41" s="7"/>
      <c r="Z41" s="7"/>
      <c r="AH41" s="7"/>
      <c r="AI41" s="7"/>
      <c r="AJ41" s="7"/>
    </row>
    <row r="42" spans="1:41" x14ac:dyDescent="0.25">
      <c r="N42" s="7"/>
      <c r="O42" s="7"/>
      <c r="P42" s="7"/>
      <c r="X42" s="7"/>
      <c r="Y42" s="7"/>
      <c r="Z42" s="7"/>
      <c r="AH42" s="7"/>
      <c r="AI42" s="7"/>
      <c r="AJ42" s="7"/>
    </row>
    <row r="43" spans="1:41" x14ac:dyDescent="0.25">
      <c r="N43" s="7"/>
      <c r="O43" s="7"/>
      <c r="P43" s="7"/>
      <c r="X43" s="7"/>
      <c r="Y43" s="7"/>
      <c r="Z43" s="7"/>
      <c r="AH43" s="7"/>
      <c r="AI43" s="7"/>
      <c r="AJ43" s="7"/>
    </row>
    <row r="44" spans="1:41" x14ac:dyDescent="0.25">
      <c r="N44" s="7"/>
      <c r="O44" s="7"/>
      <c r="P44" s="7"/>
      <c r="X44" s="7"/>
      <c r="Y44" s="7"/>
      <c r="Z44" s="7"/>
      <c r="AH44" s="7"/>
      <c r="AI44" s="7"/>
      <c r="AJ44" s="7"/>
    </row>
    <row r="45" spans="1:41" x14ac:dyDescent="0.25">
      <c r="N45" s="7"/>
      <c r="O45" s="7"/>
      <c r="P45" s="7"/>
      <c r="X45" s="7"/>
      <c r="Y45" s="7"/>
      <c r="Z45" s="7"/>
      <c r="AH45" s="7"/>
      <c r="AI45" s="7"/>
      <c r="AJ45" s="7"/>
    </row>
    <row r="46" spans="1:41" x14ac:dyDescent="0.25">
      <c r="N46" s="7"/>
      <c r="O46" s="7"/>
      <c r="P46" s="7"/>
      <c r="X46" s="7"/>
      <c r="Y46" s="7"/>
      <c r="Z46" s="7"/>
      <c r="AH46" s="7"/>
      <c r="AI46" s="7"/>
      <c r="AJ46" s="7"/>
    </row>
    <row r="47" spans="1:41" x14ac:dyDescent="0.25">
      <c r="N47" s="7"/>
      <c r="O47" s="7"/>
      <c r="X47" s="7"/>
      <c r="Y47" s="7"/>
      <c r="Z47" s="7"/>
      <c r="AH47" s="7"/>
      <c r="AI47" s="7"/>
      <c r="AJ47" s="7"/>
    </row>
    <row r="48" spans="1:41" x14ac:dyDescent="0.25">
      <c r="N48" s="7"/>
      <c r="O48" s="7"/>
      <c r="X48" s="7"/>
      <c r="Y48" s="7"/>
      <c r="AH48" s="7"/>
      <c r="AI48" s="7"/>
    </row>
    <row r="49" spans="1:35" x14ac:dyDescent="0.25">
      <c r="N49" s="7"/>
      <c r="O49" s="7"/>
      <c r="X49" s="7"/>
      <c r="Y49" s="7"/>
      <c r="AH49" s="7"/>
      <c r="AI49" s="7"/>
    </row>
    <row r="50" spans="1:35" x14ac:dyDescent="0.25">
      <c r="N50" s="7"/>
      <c r="O50" s="7"/>
      <c r="X50" s="7"/>
      <c r="Y50" s="7"/>
      <c r="AH50" s="7"/>
      <c r="AI50" s="7"/>
    </row>
    <row r="51" spans="1:35" x14ac:dyDescent="0.25">
      <c r="X51" s="7"/>
      <c r="Y51" s="7"/>
      <c r="AH51" s="7"/>
      <c r="AI51" s="7"/>
    </row>
    <row r="53" spans="1:35" x14ac:dyDescent="0.25">
      <c r="A53" s="393" t="s">
        <v>223</v>
      </c>
      <c r="B53" s="393"/>
      <c r="C53" s="393"/>
      <c r="D53" s="393"/>
      <c r="E53" s="393"/>
      <c r="F53" s="393"/>
      <c r="G53" s="393"/>
      <c r="H53" s="393"/>
      <c r="I53" s="393"/>
      <c r="J53" s="393"/>
      <c r="K53" s="393"/>
      <c r="L53" s="393"/>
      <c r="M53" s="393"/>
    </row>
    <row r="54" spans="1:35" ht="60" x14ac:dyDescent="0.25">
      <c r="A54" s="230" t="s">
        <v>129</v>
      </c>
      <c r="B54" s="231"/>
      <c r="C54" s="231"/>
      <c r="D54" s="231" t="s">
        <v>224</v>
      </c>
      <c r="E54" s="231"/>
      <c r="F54" s="231"/>
      <c r="G54" s="231"/>
      <c r="H54" s="231"/>
      <c r="I54" s="231"/>
      <c r="J54" s="231"/>
      <c r="K54" s="231" t="s">
        <v>225</v>
      </c>
      <c r="L54" s="231"/>
      <c r="M54" s="232" t="s">
        <v>226</v>
      </c>
    </row>
    <row r="55" spans="1:35" ht="60" x14ac:dyDescent="0.25">
      <c r="A55" s="233" t="s">
        <v>134</v>
      </c>
      <c r="B55" s="234"/>
      <c r="C55" s="234"/>
      <c r="D55" s="234" t="s">
        <v>227</v>
      </c>
      <c r="E55" s="234"/>
      <c r="F55" s="234"/>
      <c r="G55" s="234"/>
      <c r="H55" s="234"/>
      <c r="I55" s="234"/>
      <c r="J55" s="234"/>
      <c r="K55" s="234" t="s">
        <v>228</v>
      </c>
      <c r="L55" s="234"/>
      <c r="M55" s="235" t="s">
        <v>229</v>
      </c>
    </row>
    <row r="56" spans="1:35" ht="60" x14ac:dyDescent="0.25">
      <c r="A56" s="233" t="s">
        <v>230</v>
      </c>
      <c r="B56" s="234"/>
      <c r="C56" s="234"/>
      <c r="D56" s="234" t="s">
        <v>231</v>
      </c>
      <c r="E56" s="234"/>
      <c r="F56" s="234"/>
      <c r="G56" s="234"/>
      <c r="H56" s="234"/>
      <c r="I56" s="234"/>
      <c r="J56" s="234"/>
      <c r="K56" s="234" t="s">
        <v>232</v>
      </c>
      <c r="L56" s="234"/>
      <c r="M56" s="235" t="s">
        <v>233</v>
      </c>
    </row>
    <row r="57" spans="1:35" ht="30" x14ac:dyDescent="0.25">
      <c r="A57" s="233" t="s">
        <v>234</v>
      </c>
      <c r="B57" s="234"/>
      <c r="C57" s="234"/>
      <c r="D57" s="234"/>
      <c r="E57" s="234"/>
      <c r="F57" s="234"/>
      <c r="G57" s="234"/>
      <c r="H57" s="234"/>
      <c r="I57" s="234"/>
      <c r="J57" s="234"/>
      <c r="K57" s="234" t="s">
        <v>235</v>
      </c>
      <c r="L57" s="234"/>
      <c r="M57" s="235" t="s">
        <v>236</v>
      </c>
    </row>
    <row r="58" spans="1:35" ht="30" x14ac:dyDescent="0.25">
      <c r="A58" s="233" t="s">
        <v>140</v>
      </c>
      <c r="B58" s="234"/>
      <c r="C58" s="234"/>
      <c r="D58" s="234"/>
      <c r="E58" s="234"/>
      <c r="F58" s="234"/>
      <c r="G58" s="234"/>
      <c r="H58" s="234"/>
      <c r="I58" s="234"/>
      <c r="J58" s="234"/>
      <c r="K58" s="234" t="s">
        <v>237</v>
      </c>
      <c r="L58" s="234"/>
      <c r="M58" s="235" t="s">
        <v>238</v>
      </c>
    </row>
    <row r="59" spans="1:35" ht="45" x14ac:dyDescent="0.25">
      <c r="A59" s="233"/>
      <c r="B59" s="234"/>
      <c r="C59" s="234"/>
      <c r="D59" s="234"/>
      <c r="E59" s="234"/>
      <c r="F59" s="234"/>
      <c r="G59" s="234"/>
      <c r="H59" s="234"/>
      <c r="I59" s="234"/>
      <c r="J59" s="234"/>
      <c r="K59" s="234" t="s">
        <v>239</v>
      </c>
      <c r="L59" s="234"/>
      <c r="M59" s="235" t="s">
        <v>240</v>
      </c>
    </row>
    <row r="60" spans="1:35" ht="60" x14ac:dyDescent="0.25">
      <c r="A60" s="233"/>
      <c r="B60" s="234"/>
      <c r="C60" s="234"/>
      <c r="D60" s="234"/>
      <c r="E60" s="234"/>
      <c r="F60" s="234"/>
      <c r="G60" s="234"/>
      <c r="H60" s="234"/>
      <c r="I60" s="234"/>
      <c r="J60" s="234"/>
      <c r="K60" s="234" t="s">
        <v>241</v>
      </c>
      <c r="L60" s="234"/>
      <c r="M60" s="235" t="s">
        <v>242</v>
      </c>
    </row>
    <row r="61" spans="1:35" ht="45" x14ac:dyDescent="0.25">
      <c r="A61" s="233"/>
      <c r="B61" s="234"/>
      <c r="C61" s="234"/>
      <c r="D61" s="234"/>
      <c r="E61" s="234"/>
      <c r="F61" s="234"/>
      <c r="G61" s="234"/>
      <c r="H61" s="234"/>
      <c r="I61" s="234"/>
      <c r="J61" s="234"/>
      <c r="K61" s="234" t="s">
        <v>243</v>
      </c>
      <c r="L61" s="234"/>
      <c r="M61" s="235" t="s">
        <v>244</v>
      </c>
    </row>
    <row r="62" spans="1:35" ht="45" x14ac:dyDescent="0.25">
      <c r="A62" s="233"/>
      <c r="B62" s="234"/>
      <c r="C62" s="234"/>
      <c r="D62" s="234"/>
      <c r="E62" s="234"/>
      <c r="F62" s="234"/>
      <c r="G62" s="234"/>
      <c r="H62" s="234"/>
      <c r="I62" s="234"/>
      <c r="J62" s="234"/>
      <c r="K62" s="234" t="s">
        <v>245</v>
      </c>
      <c r="L62" s="234"/>
      <c r="M62" s="235" t="s">
        <v>246</v>
      </c>
    </row>
    <row r="63" spans="1:35" ht="45" x14ac:dyDescent="0.25">
      <c r="A63" s="233"/>
      <c r="B63" s="234"/>
      <c r="C63" s="234"/>
      <c r="D63" s="234"/>
      <c r="E63" s="234"/>
      <c r="F63" s="234"/>
      <c r="G63" s="234"/>
      <c r="H63" s="234"/>
      <c r="I63" s="234"/>
      <c r="J63" s="234"/>
      <c r="K63" s="234" t="s">
        <v>247</v>
      </c>
      <c r="L63" s="234"/>
      <c r="M63" s="235" t="s">
        <v>248</v>
      </c>
    </row>
    <row r="64" spans="1:35" ht="30" x14ac:dyDescent="0.25">
      <c r="A64" s="233"/>
      <c r="B64" s="234"/>
      <c r="C64" s="234"/>
      <c r="D64" s="234"/>
      <c r="E64" s="234"/>
      <c r="F64" s="234"/>
      <c r="G64" s="234"/>
      <c r="H64" s="234"/>
      <c r="I64" s="234"/>
      <c r="J64" s="234"/>
      <c r="K64" s="234" t="s">
        <v>249</v>
      </c>
      <c r="L64" s="234"/>
      <c r="M64" s="235" t="s">
        <v>250</v>
      </c>
    </row>
    <row r="65" spans="1:13" x14ac:dyDescent="0.25">
      <c r="A65" s="233"/>
      <c r="B65" s="234"/>
      <c r="C65" s="234"/>
      <c r="D65" s="234"/>
      <c r="E65" s="234"/>
      <c r="F65" s="234"/>
      <c r="G65" s="234"/>
      <c r="H65" s="234"/>
      <c r="I65" s="234"/>
      <c r="J65" s="234"/>
      <c r="K65" s="234" t="s">
        <v>251</v>
      </c>
      <c r="L65" s="234"/>
      <c r="M65" s="235"/>
    </row>
    <row r="66" spans="1:13" x14ac:dyDescent="0.25">
      <c r="A66" s="233"/>
      <c r="B66" s="234"/>
      <c r="C66" s="234"/>
      <c r="D66" s="234"/>
      <c r="E66" s="234"/>
      <c r="F66" s="234"/>
      <c r="G66" s="234"/>
      <c r="H66" s="234"/>
      <c r="I66" s="234"/>
      <c r="J66" s="234"/>
      <c r="K66" s="234" t="s">
        <v>252</v>
      </c>
      <c r="L66" s="234"/>
      <c r="M66" s="235"/>
    </row>
    <row r="67" spans="1:13" x14ac:dyDescent="0.25">
      <c r="A67" s="233"/>
      <c r="B67" s="234"/>
      <c r="C67" s="234"/>
      <c r="D67" s="234"/>
      <c r="E67" s="234"/>
      <c r="F67" s="234"/>
      <c r="G67" s="234"/>
      <c r="H67" s="234"/>
      <c r="I67" s="234"/>
      <c r="J67" s="234"/>
      <c r="K67" s="234" t="s">
        <v>253</v>
      </c>
      <c r="L67" s="234"/>
      <c r="M67" s="235"/>
    </row>
    <row r="68" spans="1:13" x14ac:dyDescent="0.25">
      <c r="A68" s="233"/>
      <c r="B68" s="234"/>
      <c r="C68" s="234"/>
      <c r="D68" s="234"/>
      <c r="E68" s="234"/>
      <c r="F68" s="234"/>
      <c r="G68" s="234"/>
      <c r="H68" s="234"/>
      <c r="I68" s="234"/>
      <c r="J68" s="234"/>
      <c r="K68" s="234" t="s">
        <v>254</v>
      </c>
      <c r="L68" s="234"/>
      <c r="M68" s="235"/>
    </row>
    <row r="69" spans="1:13" x14ac:dyDescent="0.25">
      <c r="A69" s="233"/>
      <c r="B69" s="234"/>
      <c r="C69" s="234"/>
      <c r="D69" s="234"/>
      <c r="E69" s="234"/>
      <c r="F69" s="234"/>
      <c r="G69" s="234"/>
      <c r="H69" s="234"/>
      <c r="I69" s="234"/>
      <c r="J69" s="234"/>
      <c r="K69" s="234" t="s">
        <v>255</v>
      </c>
      <c r="L69" s="234"/>
      <c r="M69" s="235"/>
    </row>
    <row r="70" spans="1:13" x14ac:dyDescent="0.25">
      <c r="A70" s="233"/>
      <c r="B70" s="234"/>
      <c r="C70" s="234"/>
      <c r="D70" s="234"/>
      <c r="E70" s="234"/>
      <c r="F70" s="234"/>
      <c r="G70" s="234"/>
      <c r="H70" s="234"/>
      <c r="I70" s="234"/>
      <c r="J70" s="234"/>
      <c r="K70" s="234" t="s">
        <v>256</v>
      </c>
      <c r="L70" s="234"/>
      <c r="M70" s="235"/>
    </row>
    <row r="71" spans="1:13" x14ac:dyDescent="0.25">
      <c r="A71" s="233"/>
      <c r="B71" s="234"/>
      <c r="C71" s="234"/>
      <c r="D71" s="234"/>
      <c r="E71" s="234"/>
      <c r="F71" s="234"/>
      <c r="G71" s="234"/>
      <c r="H71" s="234"/>
      <c r="I71" s="234"/>
      <c r="J71" s="234"/>
      <c r="K71" s="234" t="s">
        <v>257</v>
      </c>
      <c r="L71" s="234"/>
      <c r="M71" s="235"/>
    </row>
    <row r="72" spans="1:13" x14ac:dyDescent="0.25">
      <c r="A72" s="233"/>
      <c r="B72" s="234"/>
      <c r="C72" s="234"/>
      <c r="D72" s="234"/>
      <c r="E72" s="234"/>
      <c r="F72" s="234"/>
      <c r="G72" s="234"/>
      <c r="H72" s="234"/>
      <c r="I72" s="234"/>
      <c r="J72" s="234"/>
      <c r="K72" s="234" t="s">
        <v>258</v>
      </c>
      <c r="L72" s="234"/>
      <c r="M72" s="235"/>
    </row>
    <row r="73" spans="1:13" x14ac:dyDescent="0.25">
      <c r="A73" s="233"/>
      <c r="B73" s="234"/>
      <c r="C73" s="234"/>
      <c r="D73" s="234"/>
      <c r="E73" s="234"/>
      <c r="F73" s="234"/>
      <c r="G73" s="234"/>
      <c r="H73" s="234"/>
      <c r="I73" s="234"/>
      <c r="J73" s="234"/>
      <c r="K73" s="234" t="s">
        <v>259</v>
      </c>
      <c r="L73" s="234"/>
      <c r="M73" s="235"/>
    </row>
    <row r="74" spans="1:13" x14ac:dyDescent="0.25">
      <c r="A74" s="233"/>
      <c r="B74" s="234"/>
      <c r="C74" s="234"/>
      <c r="D74" s="234"/>
      <c r="E74" s="234"/>
      <c r="F74" s="234"/>
      <c r="G74" s="234"/>
      <c r="H74" s="234"/>
      <c r="I74" s="234"/>
      <c r="J74" s="234"/>
      <c r="K74" s="234" t="s">
        <v>153</v>
      </c>
      <c r="L74" s="234"/>
      <c r="M74" s="235"/>
    </row>
    <row r="75" spans="1:13" x14ac:dyDescent="0.25">
      <c r="A75" s="233"/>
      <c r="B75" s="234"/>
      <c r="C75" s="234"/>
      <c r="D75" s="234"/>
      <c r="E75" s="234"/>
      <c r="F75" s="234"/>
      <c r="G75" s="234"/>
      <c r="H75" s="234"/>
      <c r="I75" s="234"/>
      <c r="J75" s="234"/>
      <c r="K75" s="234" t="s">
        <v>260</v>
      </c>
      <c r="L75" s="234"/>
      <c r="M75" s="235"/>
    </row>
    <row r="76" spans="1:13" x14ac:dyDescent="0.25">
      <c r="A76" s="233"/>
      <c r="B76" s="234"/>
      <c r="C76" s="234"/>
      <c r="D76" s="234"/>
      <c r="E76" s="234"/>
      <c r="F76" s="234"/>
      <c r="G76" s="234"/>
      <c r="H76" s="234"/>
      <c r="I76" s="234"/>
      <c r="J76" s="234"/>
      <c r="K76" s="234" t="s">
        <v>261</v>
      </c>
      <c r="L76" s="234"/>
      <c r="M76" s="235"/>
    </row>
    <row r="77" spans="1:13" x14ac:dyDescent="0.25">
      <c r="A77" s="233"/>
      <c r="B77" s="234"/>
      <c r="C77" s="234"/>
      <c r="D77" s="234"/>
      <c r="E77" s="234"/>
      <c r="F77" s="234"/>
      <c r="G77" s="234"/>
      <c r="H77" s="234"/>
      <c r="I77" s="234"/>
      <c r="J77" s="234"/>
      <c r="K77" s="234" t="s">
        <v>262</v>
      </c>
      <c r="L77" s="234"/>
      <c r="M77" s="235"/>
    </row>
    <row r="78" spans="1:13" x14ac:dyDescent="0.25">
      <c r="A78" s="233"/>
      <c r="B78" s="234"/>
      <c r="C78" s="234"/>
      <c r="D78" s="234"/>
      <c r="E78" s="234"/>
      <c r="F78" s="234"/>
      <c r="G78" s="234"/>
      <c r="H78" s="234"/>
      <c r="I78" s="234"/>
      <c r="J78" s="234"/>
      <c r="K78" s="234" t="s">
        <v>263</v>
      </c>
      <c r="L78" s="234"/>
      <c r="M78" s="235"/>
    </row>
    <row r="79" spans="1:13" x14ac:dyDescent="0.25">
      <c r="A79" s="233"/>
      <c r="B79" s="234"/>
      <c r="C79" s="234"/>
      <c r="D79" s="234"/>
      <c r="E79" s="234"/>
      <c r="F79" s="234"/>
      <c r="G79" s="234"/>
      <c r="H79" s="234"/>
      <c r="I79" s="234"/>
      <c r="J79" s="234"/>
      <c r="K79" s="234" t="s">
        <v>264</v>
      </c>
      <c r="L79" s="234"/>
      <c r="M79" s="235"/>
    </row>
    <row r="80" spans="1:13" x14ac:dyDescent="0.25">
      <c r="A80" s="233"/>
      <c r="B80" s="234"/>
      <c r="C80" s="234"/>
      <c r="D80" s="234"/>
      <c r="E80" s="234"/>
      <c r="F80" s="234"/>
      <c r="G80" s="234"/>
      <c r="H80" s="234"/>
      <c r="I80" s="234"/>
      <c r="J80" s="234"/>
      <c r="K80" s="234" t="s">
        <v>265</v>
      </c>
      <c r="L80" s="234"/>
      <c r="M80" s="235"/>
    </row>
    <row r="81" spans="1:13" x14ac:dyDescent="0.25">
      <c r="A81" s="233"/>
      <c r="B81" s="234"/>
      <c r="C81" s="234"/>
      <c r="D81" s="234"/>
      <c r="E81" s="234"/>
      <c r="F81" s="234"/>
      <c r="G81" s="234"/>
      <c r="H81" s="234"/>
      <c r="I81" s="234"/>
      <c r="J81" s="234"/>
      <c r="K81" s="234" t="s">
        <v>266</v>
      </c>
      <c r="L81" s="234"/>
      <c r="M81" s="235"/>
    </row>
    <row r="82" spans="1:13" x14ac:dyDescent="0.25">
      <c r="A82" s="233"/>
      <c r="B82" s="234"/>
      <c r="C82" s="234"/>
      <c r="D82" s="234"/>
      <c r="E82" s="234"/>
      <c r="F82" s="234"/>
      <c r="G82" s="234"/>
      <c r="H82" s="234"/>
      <c r="I82" s="234"/>
      <c r="J82" s="234"/>
      <c r="K82" s="234" t="s">
        <v>267</v>
      </c>
      <c r="L82" s="234"/>
      <c r="M82" s="235"/>
    </row>
    <row r="83" spans="1:13" x14ac:dyDescent="0.25">
      <c r="A83" s="233"/>
      <c r="B83" s="234"/>
      <c r="C83" s="234"/>
      <c r="D83" s="234"/>
      <c r="E83" s="234"/>
      <c r="F83" s="234"/>
      <c r="G83" s="234"/>
      <c r="H83" s="234"/>
      <c r="I83" s="234"/>
      <c r="J83" s="234"/>
      <c r="K83" s="234" t="s">
        <v>268</v>
      </c>
      <c r="L83" s="234"/>
      <c r="M83" s="235"/>
    </row>
    <row r="84" spans="1:13" x14ac:dyDescent="0.25">
      <c r="A84" s="233"/>
      <c r="B84" s="234"/>
      <c r="C84" s="234"/>
      <c r="D84" s="234"/>
      <c r="E84" s="234"/>
      <c r="F84" s="234"/>
      <c r="G84" s="234"/>
      <c r="H84" s="234"/>
      <c r="I84" s="234"/>
      <c r="J84" s="234"/>
      <c r="K84" s="234" t="s">
        <v>269</v>
      </c>
      <c r="L84" s="234"/>
      <c r="M84" s="235"/>
    </row>
    <row r="85" spans="1:13" x14ac:dyDescent="0.25">
      <c r="A85" s="233"/>
      <c r="B85" s="234"/>
      <c r="C85" s="234"/>
      <c r="D85" s="234"/>
      <c r="E85" s="234"/>
      <c r="F85" s="234"/>
      <c r="G85" s="234"/>
      <c r="H85" s="234"/>
      <c r="I85" s="234"/>
      <c r="J85" s="234"/>
      <c r="K85" s="234" t="s">
        <v>270</v>
      </c>
      <c r="L85" s="234"/>
      <c r="M85" s="235"/>
    </row>
    <row r="86" spans="1:13" x14ac:dyDescent="0.25">
      <c r="A86" s="233"/>
      <c r="B86" s="234"/>
      <c r="C86" s="234"/>
      <c r="D86" s="234"/>
      <c r="E86" s="234"/>
      <c r="F86" s="234"/>
      <c r="G86" s="234"/>
      <c r="H86" s="234"/>
      <c r="I86" s="234"/>
      <c r="J86" s="234"/>
      <c r="K86" s="234" t="s">
        <v>271</v>
      </c>
      <c r="L86" s="234"/>
      <c r="M86" s="235"/>
    </row>
    <row r="87" spans="1:13" x14ac:dyDescent="0.25">
      <c r="A87" s="233"/>
      <c r="B87" s="234"/>
      <c r="C87" s="234"/>
      <c r="D87" s="234"/>
      <c r="E87" s="234"/>
      <c r="F87" s="234"/>
      <c r="G87" s="234"/>
      <c r="H87" s="234"/>
      <c r="I87" s="234"/>
      <c r="J87" s="234"/>
      <c r="K87" s="234" t="s">
        <v>272</v>
      </c>
      <c r="L87" s="234"/>
      <c r="M87" s="235"/>
    </row>
    <row r="88" spans="1:13" x14ac:dyDescent="0.25">
      <c r="A88" s="233"/>
      <c r="B88" s="234"/>
      <c r="C88" s="234"/>
      <c r="D88" s="234"/>
      <c r="E88" s="234"/>
      <c r="F88" s="234"/>
      <c r="G88" s="234"/>
      <c r="H88" s="234"/>
      <c r="I88" s="234"/>
      <c r="J88" s="234"/>
      <c r="K88" s="234" t="s">
        <v>273</v>
      </c>
      <c r="L88" s="234"/>
      <c r="M88" s="235"/>
    </row>
    <row r="89" spans="1:13" x14ac:dyDescent="0.25">
      <c r="A89" s="233"/>
      <c r="B89" s="234"/>
      <c r="C89" s="234"/>
      <c r="D89" s="234"/>
      <c r="E89" s="234"/>
      <c r="F89" s="234"/>
      <c r="G89" s="234"/>
      <c r="H89" s="234"/>
      <c r="I89" s="234"/>
      <c r="J89" s="234"/>
      <c r="K89" s="234" t="s">
        <v>274</v>
      </c>
      <c r="L89" s="234"/>
      <c r="M89" s="235"/>
    </row>
    <row r="90" spans="1:13" x14ac:dyDescent="0.25">
      <c r="A90" s="233"/>
      <c r="B90" s="234"/>
      <c r="C90" s="234"/>
      <c r="D90" s="234"/>
      <c r="E90" s="234"/>
      <c r="F90" s="234"/>
      <c r="G90" s="234"/>
      <c r="H90" s="234"/>
      <c r="I90" s="234"/>
      <c r="J90" s="234"/>
      <c r="K90" s="234" t="s">
        <v>275</v>
      </c>
      <c r="L90" s="234"/>
      <c r="M90" s="235"/>
    </row>
    <row r="91" spans="1:13" x14ac:dyDescent="0.25">
      <c r="A91" s="233"/>
      <c r="B91" s="234"/>
      <c r="C91" s="234"/>
      <c r="D91" s="234"/>
      <c r="E91" s="234"/>
      <c r="F91" s="234"/>
      <c r="G91" s="234"/>
      <c r="H91" s="234"/>
      <c r="I91" s="234"/>
      <c r="J91" s="234"/>
      <c r="K91" s="234" t="s">
        <v>276</v>
      </c>
      <c r="L91" s="234"/>
      <c r="M91" s="235"/>
    </row>
    <row r="92" spans="1:13" x14ac:dyDescent="0.25">
      <c r="A92" s="233"/>
      <c r="B92" s="234"/>
      <c r="C92" s="234"/>
      <c r="D92" s="234"/>
      <c r="E92" s="234"/>
      <c r="F92" s="234"/>
      <c r="G92" s="234"/>
      <c r="H92" s="234"/>
      <c r="I92" s="234"/>
      <c r="J92" s="234"/>
      <c r="K92" s="234" t="s">
        <v>277</v>
      </c>
      <c r="L92" s="234"/>
      <c r="M92" s="235"/>
    </row>
    <row r="93" spans="1:13" x14ac:dyDescent="0.25">
      <c r="A93" s="233"/>
      <c r="B93" s="234"/>
      <c r="C93" s="234"/>
      <c r="D93" s="234"/>
      <c r="E93" s="234"/>
      <c r="F93" s="234"/>
      <c r="G93" s="234"/>
      <c r="H93" s="234"/>
      <c r="I93" s="234"/>
      <c r="J93" s="234"/>
      <c r="K93" s="234" t="s">
        <v>278</v>
      </c>
      <c r="L93" s="234"/>
      <c r="M93" s="235"/>
    </row>
    <row r="94" spans="1:13" x14ac:dyDescent="0.25">
      <c r="A94" s="233"/>
      <c r="B94" s="234"/>
      <c r="C94" s="234"/>
      <c r="D94" s="234"/>
      <c r="E94" s="234"/>
      <c r="F94" s="234"/>
      <c r="G94" s="234"/>
      <c r="H94" s="234"/>
      <c r="I94" s="234"/>
      <c r="J94" s="234"/>
      <c r="K94" s="234" t="s">
        <v>279</v>
      </c>
      <c r="L94" s="234"/>
      <c r="M94" s="235"/>
    </row>
    <row r="95" spans="1:13" x14ac:dyDescent="0.25">
      <c r="A95" s="233"/>
      <c r="B95" s="234"/>
      <c r="C95" s="234"/>
      <c r="D95" s="234"/>
      <c r="E95" s="234"/>
      <c r="F95" s="234"/>
      <c r="G95" s="234"/>
      <c r="H95" s="234"/>
      <c r="I95" s="234"/>
      <c r="J95" s="234"/>
      <c r="K95" s="234" t="s">
        <v>280</v>
      </c>
      <c r="L95" s="234"/>
      <c r="M95" s="235"/>
    </row>
    <row r="96" spans="1:13" x14ac:dyDescent="0.25">
      <c r="A96" s="233"/>
      <c r="B96" s="234"/>
      <c r="C96" s="234"/>
      <c r="D96" s="234"/>
      <c r="E96" s="234"/>
      <c r="F96" s="234"/>
      <c r="G96" s="234"/>
      <c r="H96" s="234"/>
      <c r="I96" s="234"/>
      <c r="J96" s="234"/>
      <c r="K96" s="234" t="s">
        <v>281</v>
      </c>
      <c r="L96" s="234"/>
      <c r="M96" s="235"/>
    </row>
    <row r="97" spans="1:13" x14ac:dyDescent="0.25">
      <c r="A97" s="233"/>
      <c r="B97" s="234"/>
      <c r="C97" s="234"/>
      <c r="D97" s="234"/>
      <c r="E97" s="234"/>
      <c r="F97" s="234"/>
      <c r="G97" s="234"/>
      <c r="H97" s="234"/>
      <c r="I97" s="234"/>
      <c r="J97" s="234"/>
      <c r="K97" s="234" t="s">
        <v>282</v>
      </c>
      <c r="L97" s="234"/>
      <c r="M97" s="235"/>
    </row>
    <row r="98" spans="1:13" x14ac:dyDescent="0.25">
      <c r="A98" s="233"/>
      <c r="B98" s="234"/>
      <c r="C98" s="234"/>
      <c r="D98" s="234"/>
      <c r="E98" s="234"/>
      <c r="F98" s="234"/>
      <c r="G98" s="234"/>
      <c r="H98" s="234"/>
      <c r="I98" s="234"/>
      <c r="J98" s="234"/>
      <c r="K98" s="234" t="s">
        <v>283</v>
      </c>
      <c r="L98" s="234"/>
      <c r="M98" s="235"/>
    </row>
    <row r="99" spans="1:13" x14ac:dyDescent="0.25">
      <c r="A99" s="233"/>
      <c r="B99" s="234"/>
      <c r="C99" s="234"/>
      <c r="D99" s="234"/>
      <c r="E99" s="234"/>
      <c r="F99" s="234"/>
      <c r="G99" s="234"/>
      <c r="H99" s="234"/>
      <c r="I99" s="234"/>
      <c r="J99" s="234"/>
      <c r="K99" s="234" t="s">
        <v>284</v>
      </c>
      <c r="L99" s="234"/>
      <c r="M99" s="235"/>
    </row>
    <row r="100" spans="1:13" x14ac:dyDescent="0.25">
      <c r="A100" s="233"/>
      <c r="B100" s="234"/>
      <c r="C100" s="234"/>
      <c r="D100" s="234"/>
      <c r="E100" s="234"/>
      <c r="F100" s="234"/>
      <c r="G100" s="234"/>
      <c r="H100" s="234"/>
      <c r="I100" s="234"/>
      <c r="J100" s="234"/>
      <c r="K100" s="234" t="s">
        <v>285</v>
      </c>
      <c r="L100" s="234"/>
      <c r="M100" s="235"/>
    </row>
    <row r="101" spans="1:13" x14ac:dyDescent="0.25">
      <c r="A101" s="236"/>
      <c r="B101" s="237"/>
      <c r="C101" s="237"/>
      <c r="D101" s="237"/>
      <c r="E101" s="237"/>
      <c r="F101" s="237"/>
      <c r="G101" s="237"/>
      <c r="H101" s="237"/>
      <c r="I101" s="237"/>
      <c r="J101" s="237"/>
      <c r="K101" s="237" t="s">
        <v>286</v>
      </c>
      <c r="L101" s="237"/>
      <c r="M101" s="238"/>
    </row>
  </sheetData>
  <customSheetViews>
    <customSheetView guid="{C5999146-0873-4468-831B-0EE3FC77B838}" scale="85" showPageBreaks="1" showGridLines="0" fitToPage="1" printArea="1">
      <pageMargins left="0.7" right="0.7" top="0.75" bottom="0.75" header="0.3" footer="0.3"/>
      <pageSetup scale="87" orientation="landscape" r:id="rId1"/>
    </customSheetView>
  </customSheetViews>
  <mergeCells count="1">
    <mergeCell ref="A53:M53"/>
  </mergeCells>
  <conditionalFormatting sqref="L24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L21:L23">
    <cfRule type="iconSet" priority="1">
      <iconSet iconSet="3Arrows">
        <cfvo type="percent" val="0"/>
        <cfvo type="percent" val="33"/>
        <cfvo type="percent" val="67"/>
      </iconSet>
    </cfRule>
  </conditionalFormatting>
  <hyperlinks>
    <hyperlink ref="U34:U35" location="'ASHRAE Level I'!AI1" display="NEXT PAGE"/>
    <hyperlink ref="AE34:AE35" location="'ASHRAE Level I'!AI1" display="NEXT PAGE"/>
    <hyperlink ref="AO34:AO35" location="'ASHRAE Level I'!AI1" display="NEXT PAGE"/>
  </hyperlinks>
  <pageMargins left="0.7" right="0.7" top="0.75" bottom="0.75" header="0.3" footer="0.3"/>
  <pageSetup scale="87" orientation="landscape"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'Drop Down Lists'!$P$2:$P$8</xm:f>
          </x14:formula1>
          <xm:sqref>D11:D20</xm:sqref>
        </x14:dataValidation>
        <x14:dataValidation type="list" allowBlank="1" showInputMessage="1" showErrorMessage="1">
          <x14:formula1>
            <xm:f>'Drop Down Lists'!$Q$2:$Q$23</xm:f>
          </x14:formula1>
          <xm:sqref>H11:H20</xm:sqref>
        </x14:dataValidation>
        <x14:dataValidation type="list" allowBlank="1" showInputMessage="1" showErrorMessage="1">
          <x14:formula1>
            <xm:f>'Drop Down Lists'!$R$2:$R$5</xm:f>
          </x14:formula1>
          <xm:sqref>K11:K20</xm:sqref>
        </x14:dataValidation>
        <x14:dataValidation type="list" allowBlank="1" showInputMessage="1" showErrorMessage="1">
          <x14:formula1>
            <xm:f>'Drop Down Lists'!$O$2:$O$19</xm:f>
          </x14:formula1>
          <xm:sqref>B11:B20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99"/>
  <sheetViews>
    <sheetView showGridLines="0" zoomScaleSheetLayoutView="100" workbookViewId="0">
      <selection activeCell="D24" sqref="D24"/>
    </sheetView>
  </sheetViews>
  <sheetFormatPr defaultColWidth="8.85546875" defaultRowHeight="15" x14ac:dyDescent="0.25"/>
  <cols>
    <col min="1" max="1" width="52" customWidth="1"/>
    <col min="2" max="2" width="13.28515625" customWidth="1"/>
    <col min="3" max="3" width="22.85546875" customWidth="1"/>
    <col min="4" max="4" width="15.42578125" customWidth="1"/>
    <col min="5" max="5" width="13.7109375" customWidth="1"/>
    <col min="6" max="6" width="13.42578125" customWidth="1"/>
    <col min="7" max="7" width="16.140625" customWidth="1"/>
    <col min="8" max="8" width="19.85546875" customWidth="1"/>
    <col min="9" max="9" width="13.140625" customWidth="1"/>
    <col min="10" max="10" width="6.28515625" customWidth="1"/>
    <col min="11" max="11" width="23.42578125" customWidth="1"/>
    <col min="12" max="12" width="12.85546875" customWidth="1"/>
    <col min="13" max="13" width="12.7109375" customWidth="1"/>
    <col min="14" max="14" width="13.28515625" customWidth="1"/>
    <col min="15" max="15" width="12.28515625" customWidth="1"/>
    <col min="16" max="16" width="13.140625" customWidth="1"/>
    <col min="17" max="17" width="13.28515625" customWidth="1"/>
    <col min="18" max="18" width="16.28515625" customWidth="1"/>
    <col min="19" max="19" width="6" customWidth="1"/>
    <col min="20" max="20" width="5.85546875" customWidth="1"/>
    <col min="21" max="21" width="23.42578125" customWidth="1"/>
    <col min="22" max="22" width="12.85546875" customWidth="1"/>
    <col min="23" max="23" width="12.7109375" customWidth="1"/>
    <col min="24" max="24" width="13.28515625" customWidth="1"/>
    <col min="25" max="25" width="12.28515625" customWidth="1"/>
    <col min="26" max="26" width="13.140625" customWidth="1"/>
    <col min="27" max="27" width="13.28515625" customWidth="1"/>
    <col min="28" max="28" width="16.28515625" customWidth="1"/>
    <col min="29" max="29" width="6" customWidth="1"/>
    <col min="30" max="30" width="5.85546875" customWidth="1"/>
    <col min="31" max="31" width="23.42578125" customWidth="1"/>
    <col min="32" max="32" width="12.85546875" customWidth="1"/>
    <col min="33" max="33" width="12.7109375" customWidth="1"/>
    <col min="34" max="34" width="13.28515625" customWidth="1"/>
    <col min="35" max="35" width="12.28515625" customWidth="1"/>
    <col min="36" max="36" width="13.140625" customWidth="1"/>
    <col min="37" max="37" width="13.28515625" customWidth="1"/>
    <col min="38" max="38" width="16.28515625" customWidth="1"/>
    <col min="39" max="39" width="6" customWidth="1"/>
    <col min="40" max="40" width="5.85546875" customWidth="1"/>
    <col min="41" max="41" width="20.140625" customWidth="1"/>
    <col min="42" max="42" width="12.42578125" customWidth="1"/>
    <col min="43" max="43" width="20.85546875" customWidth="1"/>
    <col min="44" max="44" width="18.7109375" customWidth="1"/>
    <col min="45" max="45" width="17.42578125" customWidth="1"/>
    <col min="46" max="46" width="10.140625" customWidth="1"/>
    <col min="47" max="47" width="11" customWidth="1"/>
    <col min="48" max="48" width="7.28515625" customWidth="1"/>
    <col min="49" max="49" width="7.42578125" customWidth="1"/>
    <col min="50" max="50" width="4.85546875" customWidth="1"/>
    <col min="51" max="51" width="9.85546875" customWidth="1"/>
    <col min="52" max="52" width="20.140625" customWidth="1"/>
    <col min="53" max="53" width="12.42578125" customWidth="1"/>
    <col min="54" max="54" width="20.85546875" customWidth="1"/>
    <col min="55" max="55" width="18.7109375" customWidth="1"/>
    <col min="56" max="56" width="17.42578125" customWidth="1"/>
    <col min="57" max="57" width="10.140625" customWidth="1"/>
    <col min="58" max="58" width="7.28515625" customWidth="1"/>
    <col min="59" max="59" width="7.42578125" customWidth="1"/>
    <col min="60" max="60" width="4.85546875" customWidth="1"/>
    <col min="61" max="61" width="23.140625" customWidth="1"/>
    <col min="62" max="62" width="12.42578125" customWidth="1"/>
    <col min="63" max="63" width="20.85546875" customWidth="1"/>
    <col min="64" max="64" width="18.7109375" customWidth="1"/>
    <col min="65" max="65" width="17.42578125" customWidth="1"/>
    <col min="66" max="66" width="10.140625" customWidth="1"/>
    <col min="67" max="67" width="11" customWidth="1"/>
    <col min="68" max="68" width="7.28515625" customWidth="1"/>
    <col min="69" max="69" width="7.42578125" customWidth="1"/>
    <col min="70" max="70" width="4.85546875" customWidth="1"/>
    <col min="71" max="71" width="7.7109375" customWidth="1"/>
    <col min="72" max="72" width="8.140625" customWidth="1"/>
    <col min="73" max="73" width="7" customWidth="1"/>
    <col min="74" max="74" width="10.28515625" customWidth="1"/>
    <col min="75" max="75" width="10" customWidth="1"/>
    <col min="76" max="76" width="13.42578125" customWidth="1"/>
    <col min="77" max="77" width="9.42578125" customWidth="1"/>
    <col min="78" max="78" width="12.42578125" customWidth="1"/>
    <col min="79" max="79" width="11.140625" customWidth="1"/>
    <col min="80" max="80" width="12.42578125" customWidth="1"/>
    <col min="81" max="81" width="11.85546875" customWidth="1"/>
    <col min="82" max="82" width="7.85546875" customWidth="1"/>
    <col min="83" max="83" width="2" customWidth="1"/>
    <col min="84" max="84" width="8.28515625" customWidth="1"/>
    <col min="85" max="85" width="8.7109375" customWidth="1"/>
    <col min="86" max="86" width="10.42578125" customWidth="1"/>
    <col min="87" max="87" width="2.140625" customWidth="1"/>
    <col min="88" max="88" width="8.42578125" customWidth="1"/>
    <col min="89" max="90" width="11.42578125" customWidth="1"/>
    <col min="91" max="91" width="1.85546875" customWidth="1"/>
    <col min="92" max="92" width="7.140625" customWidth="1"/>
    <col min="93" max="93" width="9.42578125" customWidth="1"/>
    <col min="94" max="95" width="8.28515625" customWidth="1"/>
    <col min="96" max="98" width="8.42578125" customWidth="1"/>
    <col min="99" max="99" width="9.28515625" customWidth="1"/>
    <col min="100" max="100" width="5" customWidth="1"/>
    <col min="106" max="106" width="11.28515625" customWidth="1"/>
  </cols>
  <sheetData>
    <row r="1" spans="1:15" ht="21" x14ac:dyDescent="0.25">
      <c r="A1" s="1" t="s">
        <v>287</v>
      </c>
      <c r="B1" s="2"/>
      <c r="C1" s="2"/>
      <c r="D1" s="2"/>
      <c r="E1" s="2"/>
      <c r="F1" s="239"/>
      <c r="G1" s="239"/>
      <c r="H1" s="239"/>
      <c r="I1" s="239"/>
      <c r="J1" s="5"/>
      <c r="K1" s="7"/>
      <c r="L1" s="7"/>
      <c r="M1" s="7"/>
      <c r="N1" s="7"/>
      <c r="O1" s="7"/>
    </row>
    <row r="2" spans="1:15" ht="15.75" customHeight="1" x14ac:dyDescent="0.2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</row>
    <row r="3" spans="1:15" ht="15" customHeight="1" x14ac:dyDescent="0.25">
      <c r="A3" s="148" t="s">
        <v>288</v>
      </c>
      <c r="B3" s="240"/>
      <c r="C3" s="240"/>
      <c r="D3" s="222"/>
      <c r="E3" s="222"/>
      <c r="F3" s="241"/>
      <c r="G3" s="242"/>
      <c r="H3" s="242"/>
      <c r="I3" s="242"/>
      <c r="J3" s="7"/>
      <c r="K3" s="7"/>
      <c r="L3" s="7"/>
      <c r="M3" s="7"/>
      <c r="N3" s="7"/>
      <c r="O3" s="7"/>
    </row>
    <row r="4" spans="1:15" ht="14.25" customHeight="1" x14ac:dyDescent="0.25">
      <c r="A4" s="7"/>
      <c r="B4" s="7"/>
      <c r="C4" s="7"/>
      <c r="D4" s="7"/>
      <c r="E4" s="7"/>
      <c r="F4" s="7"/>
      <c r="G4" s="225"/>
      <c r="H4" s="225"/>
      <c r="I4" s="225"/>
      <c r="J4" s="7"/>
      <c r="K4" s="7"/>
      <c r="L4" s="7"/>
      <c r="M4" s="7"/>
      <c r="N4" s="7"/>
      <c r="O4" s="7"/>
    </row>
    <row r="5" spans="1:15" ht="28.5" customHeight="1" x14ac:dyDescent="0.25">
      <c r="A5" s="243" t="s">
        <v>289</v>
      </c>
      <c r="B5" s="244" t="s">
        <v>290</v>
      </c>
      <c r="C5" s="244" t="s">
        <v>291</v>
      </c>
      <c r="D5" s="244" t="s">
        <v>292</v>
      </c>
      <c r="E5" s="244" t="s">
        <v>293</v>
      </c>
      <c r="F5" s="245"/>
      <c r="G5" s="245"/>
      <c r="H5" s="7"/>
      <c r="I5" s="7"/>
      <c r="J5" s="7"/>
      <c r="K5" s="7"/>
      <c r="L5" s="7"/>
      <c r="M5" s="7"/>
    </row>
    <row r="6" spans="1:15" ht="28.5" customHeight="1" x14ac:dyDescent="0.25">
      <c r="A6" s="154" t="s">
        <v>637</v>
      </c>
      <c r="B6" s="154" t="s">
        <v>648</v>
      </c>
      <c r="C6" s="154" t="s">
        <v>486</v>
      </c>
      <c r="D6" s="154" t="s">
        <v>93</v>
      </c>
      <c r="E6" s="154" t="s">
        <v>655</v>
      </c>
      <c r="F6" s="246"/>
      <c r="G6" s="246"/>
      <c r="H6" s="7"/>
      <c r="I6" s="7"/>
      <c r="J6" s="7"/>
      <c r="K6" s="7"/>
      <c r="L6" s="7"/>
      <c r="M6" s="7"/>
    </row>
    <row r="7" spans="1:15" ht="28.5" customHeight="1" x14ac:dyDescent="0.25">
      <c r="A7" s="154" t="s">
        <v>637</v>
      </c>
      <c r="B7" s="154" t="s">
        <v>646</v>
      </c>
      <c r="C7" s="154" t="s">
        <v>334</v>
      </c>
      <c r="D7" s="154" t="s">
        <v>635</v>
      </c>
      <c r="E7" s="154">
        <v>10</v>
      </c>
      <c r="F7" s="246"/>
      <c r="G7" s="246"/>
      <c r="H7" s="7"/>
      <c r="I7" s="7"/>
      <c r="J7" s="7"/>
      <c r="K7" s="7"/>
      <c r="L7" s="7"/>
      <c r="M7" s="7"/>
    </row>
    <row r="8" spans="1:15" ht="28.5" customHeight="1" x14ac:dyDescent="0.25">
      <c r="A8" s="154" t="s">
        <v>639</v>
      </c>
      <c r="B8" s="154" t="s">
        <v>647</v>
      </c>
      <c r="C8" s="154" t="s">
        <v>651</v>
      </c>
      <c r="D8" s="154" t="s">
        <v>600</v>
      </c>
      <c r="E8" s="154">
        <v>25</v>
      </c>
      <c r="F8" s="246"/>
      <c r="G8" s="246"/>
      <c r="H8" s="7"/>
      <c r="I8" s="7"/>
      <c r="J8" s="7"/>
      <c r="K8" s="7"/>
      <c r="L8" s="7"/>
      <c r="M8" s="7"/>
    </row>
    <row r="9" spans="1:15" ht="28.5" customHeight="1" x14ac:dyDescent="0.25">
      <c r="A9" s="154" t="s">
        <v>640</v>
      </c>
      <c r="B9" s="154" t="s">
        <v>142</v>
      </c>
      <c r="C9" s="154" t="s">
        <v>652</v>
      </c>
      <c r="D9" s="154" t="s">
        <v>654</v>
      </c>
      <c r="E9" s="154">
        <v>50</v>
      </c>
      <c r="F9" s="246"/>
      <c r="G9" s="246"/>
      <c r="H9" s="7"/>
      <c r="I9" s="7"/>
      <c r="J9" s="7"/>
      <c r="K9" s="7"/>
      <c r="L9" s="7"/>
      <c r="M9" s="7"/>
    </row>
    <row r="10" spans="1:15" ht="28.5" customHeight="1" x14ac:dyDescent="0.25">
      <c r="A10" s="154" t="s">
        <v>638</v>
      </c>
      <c r="B10" s="154" t="s">
        <v>648</v>
      </c>
      <c r="C10" s="154" t="s">
        <v>327</v>
      </c>
      <c r="D10" s="154" t="s">
        <v>142</v>
      </c>
      <c r="E10" s="154">
        <v>75</v>
      </c>
      <c r="F10" s="246"/>
      <c r="G10" s="246"/>
      <c r="H10" s="7"/>
      <c r="I10" s="7"/>
      <c r="J10" s="7"/>
      <c r="K10" s="7"/>
      <c r="L10" s="7"/>
      <c r="M10" s="7"/>
    </row>
    <row r="11" spans="1:15" ht="28.5" customHeight="1" x14ac:dyDescent="0.25">
      <c r="A11" s="154" t="s">
        <v>641</v>
      </c>
      <c r="B11" s="154" t="s">
        <v>646</v>
      </c>
      <c r="C11" s="154" t="s">
        <v>650</v>
      </c>
      <c r="D11" s="154" t="s">
        <v>93</v>
      </c>
      <c r="E11" s="154">
        <v>90</v>
      </c>
      <c r="F11" s="246"/>
      <c r="G11" s="246"/>
      <c r="H11" s="7"/>
      <c r="I11" s="7"/>
      <c r="J11" s="7"/>
      <c r="K11" s="7"/>
      <c r="L11" s="7"/>
      <c r="M11" s="7"/>
    </row>
    <row r="12" spans="1:15" ht="28.5" customHeight="1" x14ac:dyDescent="0.25">
      <c r="A12" s="154" t="s">
        <v>642</v>
      </c>
      <c r="B12" s="154" t="s">
        <v>648</v>
      </c>
      <c r="C12" s="154" t="s">
        <v>653</v>
      </c>
      <c r="D12" s="154" t="s">
        <v>93</v>
      </c>
      <c r="E12" s="154">
        <v>100</v>
      </c>
      <c r="F12" s="246"/>
      <c r="G12" s="246"/>
      <c r="H12" s="7"/>
      <c r="I12" s="7"/>
      <c r="J12" s="7"/>
      <c r="K12" s="7"/>
      <c r="L12" s="7"/>
      <c r="M12" s="7"/>
    </row>
    <row r="13" spans="1:15" ht="28.5" customHeight="1" x14ac:dyDescent="0.25">
      <c r="A13" s="154" t="s">
        <v>643</v>
      </c>
      <c r="B13" s="154" t="s">
        <v>646</v>
      </c>
      <c r="C13" s="154" t="s">
        <v>142</v>
      </c>
      <c r="D13" s="154" t="s">
        <v>93</v>
      </c>
      <c r="E13" s="154">
        <v>100</v>
      </c>
      <c r="F13" s="246"/>
      <c r="G13" s="246"/>
      <c r="H13" s="7"/>
      <c r="I13" s="7"/>
      <c r="J13" s="7"/>
      <c r="K13" s="7"/>
      <c r="L13" s="7"/>
      <c r="M13" s="7"/>
    </row>
    <row r="14" spans="1:15" ht="28.5" customHeight="1" x14ac:dyDescent="0.25">
      <c r="A14" s="154" t="s">
        <v>644</v>
      </c>
      <c r="B14" s="154" t="s">
        <v>142</v>
      </c>
      <c r="C14" s="154" t="s">
        <v>486</v>
      </c>
      <c r="D14" s="154" t="s">
        <v>93</v>
      </c>
      <c r="E14" s="154">
        <v>100</v>
      </c>
      <c r="F14" s="246"/>
      <c r="G14" s="246"/>
      <c r="H14" s="7"/>
      <c r="I14" s="7"/>
      <c r="J14" s="7"/>
      <c r="K14" s="7"/>
      <c r="L14" s="7"/>
      <c r="M14" s="7"/>
    </row>
    <row r="15" spans="1:15" ht="28.5" customHeight="1" x14ac:dyDescent="0.25">
      <c r="A15" s="154" t="s">
        <v>645</v>
      </c>
      <c r="B15" s="154" t="s">
        <v>142</v>
      </c>
      <c r="C15" s="154" t="s">
        <v>486</v>
      </c>
      <c r="D15" s="154" t="s">
        <v>93</v>
      </c>
      <c r="E15" s="154">
        <v>100</v>
      </c>
      <c r="F15" s="246"/>
      <c r="G15" s="246"/>
      <c r="H15" s="7"/>
      <c r="I15" s="7"/>
      <c r="J15" s="7"/>
      <c r="K15" s="7"/>
      <c r="L15" s="7"/>
      <c r="M15" s="7"/>
    </row>
    <row r="16" spans="1:15" x14ac:dyDescent="0.25">
      <c r="A16" s="51"/>
      <c r="B16" s="246"/>
      <c r="C16" s="246"/>
      <c r="D16" s="20"/>
      <c r="E16" s="20"/>
      <c r="F16" s="20"/>
      <c r="G16" s="20"/>
      <c r="H16" s="246"/>
      <c r="I16" s="246"/>
      <c r="J16" s="7"/>
      <c r="K16" s="7"/>
      <c r="L16" s="7"/>
      <c r="M16" s="7"/>
      <c r="N16" s="7"/>
      <c r="O16" s="7"/>
    </row>
    <row r="17" spans="1:104" ht="14.25" customHeight="1" x14ac:dyDescent="0.25">
      <c r="A17" s="247" t="s">
        <v>294</v>
      </c>
      <c r="B17" s="225"/>
      <c r="C17" s="225"/>
      <c r="D17" s="225"/>
      <c r="E17" s="225"/>
      <c r="F17" s="225"/>
      <c r="G17" s="225"/>
      <c r="H17" s="225"/>
      <c r="I17" s="225"/>
      <c r="J17" s="7"/>
      <c r="K17" s="7"/>
      <c r="L17" s="7"/>
      <c r="M17" s="7"/>
      <c r="N17" s="7"/>
      <c r="O17" s="7"/>
    </row>
    <row r="18" spans="1:104" ht="14.25" customHeight="1" x14ac:dyDescent="0.25">
      <c r="A18" s="248" t="s">
        <v>295</v>
      </c>
      <c r="B18" s="225"/>
      <c r="C18" s="225"/>
      <c r="D18" s="225"/>
      <c r="E18" s="225"/>
      <c r="F18" s="225"/>
      <c r="G18" s="225"/>
      <c r="H18" s="225"/>
      <c r="I18" s="225"/>
      <c r="J18" s="7"/>
      <c r="K18" s="7"/>
      <c r="L18" s="7"/>
      <c r="M18" s="7"/>
      <c r="N18" s="7"/>
      <c r="O18" s="7"/>
    </row>
    <row r="19" spans="1:104" ht="14.25" customHeight="1" x14ac:dyDescent="0.25">
      <c r="A19" s="248" t="s">
        <v>296</v>
      </c>
      <c r="B19" s="225"/>
      <c r="C19" s="225"/>
      <c r="D19" s="225"/>
      <c r="E19" s="225"/>
      <c r="F19" s="225"/>
      <c r="G19" s="225"/>
      <c r="H19" s="225"/>
      <c r="I19" s="225"/>
      <c r="J19" s="7"/>
      <c r="K19" s="7"/>
      <c r="L19" s="7"/>
      <c r="M19" s="7"/>
      <c r="N19" s="7"/>
      <c r="O19" s="7"/>
    </row>
    <row r="20" spans="1:104" ht="14.25" customHeight="1" x14ac:dyDescent="0.25">
      <c r="A20" s="29" t="s">
        <v>649</v>
      </c>
      <c r="B20" s="225"/>
      <c r="C20" s="225"/>
      <c r="D20" s="225"/>
      <c r="E20" s="225"/>
      <c r="F20" s="225"/>
      <c r="G20" s="225"/>
      <c r="H20" s="225"/>
      <c r="I20" s="225"/>
      <c r="J20" s="7"/>
      <c r="K20" s="7"/>
      <c r="L20" s="7"/>
      <c r="M20" s="7"/>
      <c r="N20" s="7"/>
      <c r="O20" s="7"/>
    </row>
    <row r="21" spans="1:104" ht="15" customHeight="1" x14ac:dyDescent="0.25">
      <c r="A21" t="s">
        <v>297</v>
      </c>
      <c r="B21" s="225"/>
      <c r="C21" s="225"/>
      <c r="D21" s="225"/>
      <c r="E21" s="225"/>
      <c r="F21" s="225"/>
      <c r="G21" s="225"/>
      <c r="H21" s="225"/>
      <c r="I21" s="225"/>
      <c r="J21" s="7"/>
      <c r="K21" s="7"/>
      <c r="L21" s="7"/>
      <c r="M21" s="7"/>
      <c r="N21" s="7"/>
      <c r="O21" s="7"/>
    </row>
    <row r="22" spans="1:104" ht="14.25" customHeight="1" x14ac:dyDescent="0.25">
      <c r="A22" t="s">
        <v>298</v>
      </c>
      <c r="B22" s="229"/>
      <c r="C22" s="229"/>
      <c r="D22" s="229"/>
      <c r="E22" s="229"/>
      <c r="F22" s="229"/>
      <c r="G22" s="229"/>
      <c r="H22" s="157"/>
      <c r="I22" s="157"/>
      <c r="J22" s="7"/>
      <c r="K22" s="7"/>
      <c r="L22" s="7"/>
      <c r="M22" s="7"/>
      <c r="N22" s="7"/>
      <c r="O22" s="7"/>
    </row>
    <row r="23" spans="1:104" ht="15.75" customHeight="1" x14ac:dyDescent="0.25">
      <c r="A23" t="s">
        <v>468</v>
      </c>
      <c r="B23" s="49"/>
      <c r="C23" s="49"/>
      <c r="D23" s="50"/>
      <c r="E23" s="50"/>
      <c r="F23" s="50"/>
      <c r="G23" s="49"/>
      <c r="H23" s="7"/>
      <c r="I23" s="7"/>
      <c r="J23" s="7"/>
      <c r="K23" s="7"/>
      <c r="L23" s="7"/>
      <c r="M23" s="7"/>
      <c r="N23" s="7"/>
      <c r="O23" s="7"/>
    </row>
    <row r="24" spans="1:104" x14ac:dyDescent="0.25">
      <c r="A24" s="51"/>
      <c r="B24" s="49"/>
      <c r="C24" s="49"/>
      <c r="D24" s="49"/>
      <c r="E24" s="49"/>
      <c r="F24" s="49"/>
      <c r="G24" s="49"/>
      <c r="H24" s="7"/>
      <c r="I24" s="7"/>
      <c r="J24" s="7"/>
      <c r="K24" s="7"/>
      <c r="L24" s="7"/>
      <c r="M24" s="7"/>
      <c r="N24" s="51"/>
      <c r="O24" s="51"/>
      <c r="P24" s="51"/>
      <c r="Q24" s="51"/>
      <c r="R24" s="51"/>
      <c r="S24" s="7"/>
      <c r="U24" s="7"/>
      <c r="V24" s="7"/>
      <c r="W24" s="7"/>
      <c r="Y24" s="51"/>
      <c r="Z24" s="51"/>
      <c r="AA24" s="51"/>
      <c r="AB24" s="51"/>
      <c r="AC24" s="7"/>
      <c r="AE24" s="7"/>
      <c r="AF24" s="7"/>
      <c r="AG24" s="7"/>
      <c r="AI24" s="51"/>
      <c r="AJ24" s="51"/>
      <c r="AK24" s="51"/>
      <c r="AL24" s="51"/>
      <c r="AM24" s="7"/>
      <c r="AO24" s="7"/>
      <c r="AP24" s="51"/>
      <c r="AQ24" s="158"/>
      <c r="AR24" s="158"/>
      <c r="AS24" s="159"/>
      <c r="AT24" s="51"/>
      <c r="AU24" s="7"/>
      <c r="AV24" s="7"/>
      <c r="AW24" s="7"/>
      <c r="AZ24" s="7"/>
      <c r="BA24" s="51"/>
      <c r="BB24" s="158"/>
      <c r="BC24" s="158"/>
      <c r="BD24" s="159"/>
      <c r="BE24" s="51"/>
      <c r="BF24" s="7"/>
      <c r="BG24" s="7"/>
      <c r="BI24" s="7"/>
      <c r="BJ24" s="51"/>
      <c r="BK24" s="158"/>
      <c r="BL24" s="158"/>
      <c r="BM24" s="159"/>
      <c r="BN24" s="51"/>
      <c r="BO24" s="7"/>
      <c r="BP24" s="7"/>
      <c r="BQ24" s="7"/>
      <c r="BS24" s="7"/>
      <c r="BT24" s="7"/>
      <c r="BU24" s="7"/>
      <c r="BV24" s="7"/>
      <c r="BW24" s="7"/>
      <c r="BX24" s="7"/>
      <c r="BY24" s="7"/>
      <c r="BZ24" s="7"/>
      <c r="CA24" s="7"/>
      <c r="CB24" s="7"/>
      <c r="CC24" s="7"/>
      <c r="CD24" s="7"/>
      <c r="CE24" s="7"/>
      <c r="CF24" s="7"/>
      <c r="CG24" s="7"/>
      <c r="CH24" s="7"/>
      <c r="CI24" s="7"/>
      <c r="CJ24" s="7"/>
      <c r="CK24" s="7"/>
      <c r="CL24" s="7"/>
      <c r="CM24" s="7"/>
      <c r="CN24" s="7"/>
      <c r="CO24" s="7"/>
      <c r="CP24" s="7"/>
      <c r="CQ24" s="7"/>
      <c r="CR24" s="7"/>
      <c r="CS24" s="7"/>
      <c r="CT24" s="7"/>
      <c r="CU24" s="7"/>
      <c r="CV24" s="7"/>
      <c r="CW24" s="7"/>
      <c r="CX24" s="7"/>
      <c r="CY24" s="7"/>
      <c r="CZ24" s="7"/>
    </row>
    <row r="25" spans="1:104" ht="21" x14ac:dyDescent="0.25">
      <c r="A25" s="51"/>
      <c r="B25" s="49"/>
      <c r="C25" s="49"/>
      <c r="D25" s="49"/>
      <c r="E25" s="49"/>
      <c r="F25" s="189"/>
      <c r="G25" s="189"/>
      <c r="H25" s="52"/>
      <c r="I25" s="52"/>
      <c r="J25" s="7"/>
      <c r="K25" s="7"/>
      <c r="L25" s="7"/>
      <c r="M25" s="7"/>
      <c r="N25" s="51"/>
      <c r="O25" s="54"/>
      <c r="P25" s="54"/>
      <c r="Q25" s="54"/>
      <c r="R25" s="54"/>
      <c r="U25" s="7"/>
      <c r="V25" s="7"/>
      <c r="W25" s="7"/>
      <c r="X25" s="51"/>
      <c r="Y25" s="54"/>
      <c r="Z25" s="54"/>
      <c r="AA25" s="54"/>
      <c r="AB25" s="54"/>
      <c r="AE25" s="7"/>
      <c r="AF25" s="7"/>
      <c r="AG25" s="7"/>
      <c r="AH25" s="51"/>
      <c r="AI25" s="54"/>
      <c r="AJ25" s="54"/>
      <c r="AK25" s="54"/>
      <c r="AL25" s="54"/>
      <c r="BV25" s="7"/>
      <c r="BW25" s="7"/>
      <c r="BX25" s="7"/>
      <c r="BY25" s="7"/>
      <c r="BZ25" s="7"/>
      <c r="CA25" s="7"/>
      <c r="CB25" s="7"/>
      <c r="CC25" s="7"/>
      <c r="CD25" s="7"/>
      <c r="CE25" s="7"/>
    </row>
    <row r="26" spans="1:104" ht="21" customHeight="1" x14ac:dyDescent="0.25">
      <c r="A26" s="7"/>
      <c r="B26" s="7"/>
      <c r="C26" s="7"/>
      <c r="E26" s="7"/>
      <c r="F26" s="7"/>
      <c r="G26" s="7"/>
      <c r="H26" s="7"/>
      <c r="I26" s="7"/>
      <c r="J26" s="7"/>
      <c r="K26" s="7"/>
      <c r="L26" s="7"/>
      <c r="M26" s="7"/>
      <c r="N26" s="51"/>
      <c r="O26" s="51"/>
      <c r="P26" s="51"/>
      <c r="Q26" s="51"/>
      <c r="R26" s="51"/>
      <c r="U26" s="7"/>
      <c r="V26" s="7"/>
      <c r="W26" s="7"/>
      <c r="X26" s="51"/>
      <c r="Y26" s="51"/>
      <c r="Z26" s="51"/>
      <c r="AA26" s="51"/>
      <c r="AB26" s="51"/>
      <c r="AE26" s="7"/>
      <c r="AF26" s="7"/>
      <c r="AG26" s="7"/>
      <c r="AH26" s="51"/>
      <c r="AI26" s="51"/>
      <c r="AJ26" s="51"/>
      <c r="AK26" s="51"/>
      <c r="AL26" s="51"/>
    </row>
    <row r="27" spans="1:104" x14ac:dyDescent="0.25">
      <c r="A27" s="7"/>
      <c r="B27" s="7"/>
      <c r="C27" s="7"/>
      <c r="D27" s="55"/>
      <c r="F27" s="7"/>
      <c r="G27" s="7"/>
      <c r="H27" s="7"/>
      <c r="I27" s="7"/>
      <c r="J27" s="7"/>
      <c r="K27" s="7"/>
      <c r="L27" s="7"/>
      <c r="M27" s="7"/>
      <c r="N27" s="51"/>
      <c r="O27" s="51"/>
      <c r="P27" s="51"/>
      <c r="Q27" s="51"/>
      <c r="R27" s="51"/>
      <c r="U27" s="7"/>
      <c r="V27" s="7"/>
      <c r="W27" s="7"/>
      <c r="X27" s="51"/>
      <c r="Y27" s="51"/>
      <c r="Z27" s="51"/>
      <c r="AA27" s="51"/>
      <c r="AB27" s="51"/>
      <c r="AE27" s="7"/>
      <c r="AF27" s="7"/>
      <c r="AG27" s="7"/>
      <c r="AH27" s="51"/>
      <c r="AI27" s="51"/>
      <c r="AJ27" s="51"/>
      <c r="AK27" s="51"/>
      <c r="AL27" s="51"/>
    </row>
    <row r="28" spans="1:104" x14ac:dyDescent="0.25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51"/>
      <c r="O28" s="51"/>
      <c r="P28" s="51"/>
      <c r="Q28" s="51"/>
      <c r="R28" s="51"/>
      <c r="U28" s="7"/>
      <c r="V28" s="7"/>
      <c r="W28" s="7"/>
      <c r="X28" s="51"/>
      <c r="Y28" s="51"/>
      <c r="Z28" s="51"/>
      <c r="AA28" s="51"/>
      <c r="AB28" s="51"/>
      <c r="AE28" s="7"/>
      <c r="AF28" s="7"/>
      <c r="AG28" s="7"/>
      <c r="AH28" s="51"/>
      <c r="AI28" s="51"/>
      <c r="AJ28" s="51"/>
      <c r="AK28" s="51"/>
      <c r="AL28" s="51"/>
    </row>
    <row r="29" spans="1:104" x14ac:dyDescent="0.25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51"/>
      <c r="O29" s="51"/>
      <c r="P29" s="51"/>
      <c r="Q29" s="51"/>
      <c r="R29" s="51"/>
      <c r="U29" s="7"/>
      <c r="V29" s="7"/>
      <c r="W29" s="7"/>
      <c r="X29" s="51"/>
      <c r="Y29" s="51"/>
      <c r="Z29" s="51"/>
      <c r="AA29" s="51"/>
      <c r="AB29" s="51"/>
      <c r="AE29" s="7"/>
      <c r="AF29" s="7"/>
      <c r="AG29" s="7"/>
      <c r="AH29" s="51"/>
      <c r="AI29" s="51"/>
      <c r="AJ29" s="51"/>
      <c r="AK29" s="51"/>
      <c r="AL29" s="51"/>
    </row>
    <row r="30" spans="1:104" x14ac:dyDescent="0.25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51"/>
      <c r="O30" s="51"/>
      <c r="P30" s="51"/>
      <c r="Q30" s="51"/>
      <c r="R30" s="51"/>
      <c r="U30" s="7"/>
      <c r="V30" s="7"/>
      <c r="W30" s="7"/>
      <c r="X30" s="51"/>
      <c r="Y30" s="51"/>
      <c r="Z30" s="51"/>
      <c r="AA30" s="51"/>
      <c r="AB30" s="51"/>
      <c r="AE30" s="7"/>
      <c r="AF30" s="7"/>
      <c r="AG30" s="7"/>
      <c r="AH30" s="51"/>
      <c r="AI30" s="51"/>
      <c r="AJ30" s="51"/>
      <c r="AK30" s="51"/>
      <c r="AL30" s="51"/>
    </row>
    <row r="31" spans="1:104" x14ac:dyDescent="0.25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U31" s="7"/>
      <c r="V31" s="7"/>
      <c r="W31" s="7"/>
      <c r="X31" s="51"/>
      <c r="Y31" s="7"/>
      <c r="Z31" s="7"/>
      <c r="AA31" s="7"/>
      <c r="AB31" s="7"/>
      <c r="AE31" s="7"/>
      <c r="AF31" s="7"/>
      <c r="AG31" s="7"/>
      <c r="AH31" s="51"/>
      <c r="AI31" s="7"/>
      <c r="AJ31" s="7"/>
      <c r="AK31" s="7"/>
      <c r="AL31" s="7"/>
    </row>
    <row r="32" spans="1:104" x14ac:dyDescent="0.25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U32" s="7"/>
      <c r="V32" s="7"/>
      <c r="W32" s="7"/>
      <c r="X32" s="7"/>
      <c r="Y32" s="7"/>
      <c r="AE32" s="7"/>
      <c r="AF32" s="7"/>
      <c r="AG32" s="7"/>
      <c r="AH32" s="7"/>
      <c r="AI32" s="7"/>
    </row>
    <row r="33" spans="1:38" x14ac:dyDescent="0.25">
      <c r="A33" s="7"/>
      <c r="B33" s="7"/>
      <c r="C33" s="7"/>
      <c r="D33" s="56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57"/>
      <c r="Q33" s="57"/>
      <c r="R33" s="57"/>
      <c r="U33" s="7"/>
      <c r="V33" s="7"/>
      <c r="W33" s="7"/>
      <c r="X33" s="7"/>
      <c r="Y33" s="7"/>
      <c r="Z33" s="57"/>
      <c r="AA33" s="57"/>
      <c r="AB33" s="57"/>
      <c r="AE33" s="7"/>
      <c r="AF33" s="7"/>
      <c r="AG33" s="7"/>
      <c r="AH33" s="7"/>
      <c r="AI33" s="7"/>
      <c r="AJ33" s="57"/>
      <c r="AK33" s="57"/>
      <c r="AL33" s="57"/>
    </row>
    <row r="34" spans="1:38" x14ac:dyDescent="0.25">
      <c r="C34" s="7"/>
      <c r="D34" s="7"/>
      <c r="E34" s="7"/>
      <c r="J34" s="7"/>
      <c r="K34" s="7"/>
      <c r="L34" s="7"/>
      <c r="M34" s="7"/>
      <c r="N34" s="7"/>
      <c r="O34" s="7"/>
      <c r="P34" s="7"/>
      <c r="Q34" s="7"/>
      <c r="R34" s="7"/>
      <c r="U34" s="7"/>
      <c r="V34" s="7"/>
      <c r="W34" s="7"/>
      <c r="X34" s="7"/>
      <c r="Y34" s="7"/>
      <c r="Z34" s="7"/>
      <c r="AA34" s="7"/>
      <c r="AB34" s="7"/>
      <c r="AE34" s="7"/>
      <c r="AF34" s="7"/>
      <c r="AG34" s="7"/>
      <c r="AH34" s="7"/>
      <c r="AI34" s="7"/>
      <c r="AJ34" s="7"/>
      <c r="AK34" s="7"/>
      <c r="AL34" s="7"/>
    </row>
    <row r="35" spans="1:38" x14ac:dyDescent="0.25">
      <c r="K35" s="7"/>
      <c r="L35" s="7"/>
      <c r="M35" s="7"/>
      <c r="N35" s="7"/>
      <c r="O35" s="7"/>
      <c r="P35" s="7"/>
      <c r="Q35" s="7"/>
      <c r="R35" s="7"/>
      <c r="U35" s="7"/>
      <c r="V35" s="7"/>
      <c r="W35" s="7"/>
      <c r="X35" s="7"/>
      <c r="Y35" s="7"/>
      <c r="Z35" s="7"/>
      <c r="AA35" s="7"/>
      <c r="AB35" s="7"/>
      <c r="AE35" s="7"/>
      <c r="AF35" s="7"/>
      <c r="AG35" s="7"/>
      <c r="AH35" s="7"/>
      <c r="AI35" s="7"/>
      <c r="AJ35" s="7"/>
      <c r="AK35" s="7"/>
      <c r="AL35" s="7"/>
    </row>
    <row r="36" spans="1:38" x14ac:dyDescent="0.25">
      <c r="K36" s="7"/>
      <c r="L36" s="7"/>
      <c r="M36" s="7"/>
      <c r="N36" s="7"/>
      <c r="O36" s="7"/>
      <c r="P36" s="7"/>
      <c r="Q36" s="7"/>
      <c r="R36" s="7"/>
      <c r="U36" s="7"/>
      <c r="V36" s="7"/>
      <c r="W36" s="7"/>
      <c r="X36" s="7"/>
      <c r="Y36" s="7"/>
      <c r="Z36" s="7"/>
      <c r="AA36" s="7"/>
      <c r="AB36" s="7"/>
      <c r="AE36" s="7"/>
      <c r="AF36" s="7"/>
      <c r="AG36" s="7"/>
      <c r="AH36" s="7"/>
      <c r="AI36" s="7"/>
      <c r="AJ36" s="7"/>
      <c r="AK36" s="7"/>
      <c r="AL36" s="7"/>
    </row>
    <row r="37" spans="1:38" x14ac:dyDescent="0.25">
      <c r="K37" s="7"/>
      <c r="L37" s="7"/>
      <c r="M37" s="7"/>
      <c r="Q37" s="7"/>
      <c r="R37" s="7"/>
      <c r="U37" s="7"/>
      <c r="V37" s="7"/>
      <c r="W37" s="7"/>
      <c r="X37" s="7"/>
      <c r="AA37" s="7"/>
      <c r="AB37" s="7"/>
      <c r="AE37" s="7"/>
      <c r="AF37" s="7"/>
      <c r="AG37" s="7"/>
      <c r="AH37" s="7"/>
      <c r="AK37" s="7"/>
      <c r="AL37" s="7"/>
    </row>
    <row r="38" spans="1:38" x14ac:dyDescent="0.25">
      <c r="K38" s="7"/>
      <c r="L38" s="7"/>
      <c r="M38" s="7"/>
      <c r="P38" s="7"/>
      <c r="Q38" s="7"/>
      <c r="R38" s="7"/>
      <c r="U38" s="7"/>
      <c r="V38" s="7"/>
      <c r="W38" s="7"/>
      <c r="Z38" s="7"/>
      <c r="AA38" s="7"/>
      <c r="AB38" s="7"/>
      <c r="AE38" s="7"/>
      <c r="AF38" s="7"/>
      <c r="AG38" s="7"/>
      <c r="AJ38" s="7"/>
      <c r="AK38" s="7"/>
      <c r="AL38" s="7"/>
    </row>
    <row r="39" spans="1:38" x14ac:dyDescent="0.25">
      <c r="K39" s="7"/>
      <c r="L39" s="7"/>
      <c r="M39" s="7"/>
      <c r="U39" s="7"/>
      <c r="V39" s="7"/>
      <c r="W39" s="7"/>
      <c r="AE39" s="7"/>
      <c r="AF39" s="7"/>
      <c r="AG39" s="7"/>
    </row>
    <row r="40" spans="1:38" x14ac:dyDescent="0.25">
      <c r="K40" s="7"/>
      <c r="L40" s="7"/>
      <c r="M40" s="7"/>
      <c r="U40" s="7"/>
      <c r="V40" s="7"/>
      <c r="W40" s="7"/>
      <c r="AE40" s="7"/>
      <c r="AF40" s="7"/>
      <c r="AG40" s="7"/>
    </row>
    <row r="41" spans="1:38" x14ac:dyDescent="0.25">
      <c r="K41" s="7"/>
      <c r="L41" s="7"/>
      <c r="M41" s="7"/>
      <c r="U41" s="7"/>
      <c r="V41" s="7"/>
      <c r="W41" s="7"/>
      <c r="AE41" s="7"/>
      <c r="AF41" s="7"/>
      <c r="AG41" s="7"/>
    </row>
    <row r="42" spans="1:38" x14ac:dyDescent="0.25">
      <c r="K42" s="7"/>
      <c r="L42" s="7"/>
      <c r="M42" s="7"/>
      <c r="U42" s="7"/>
      <c r="V42" s="7"/>
      <c r="W42" s="7"/>
      <c r="AE42" s="7"/>
      <c r="AF42" s="7"/>
      <c r="AG42" s="7"/>
    </row>
    <row r="43" spans="1:38" x14ac:dyDescent="0.25">
      <c r="K43" s="7"/>
      <c r="L43" s="7"/>
      <c r="M43" s="7"/>
      <c r="U43" s="7"/>
      <c r="V43" s="7"/>
      <c r="W43" s="7"/>
      <c r="AE43" s="7"/>
      <c r="AF43" s="7"/>
      <c r="AG43" s="7"/>
    </row>
    <row r="44" spans="1:38" x14ac:dyDescent="0.25">
      <c r="K44" s="7"/>
      <c r="L44" s="7"/>
      <c r="M44" s="7"/>
      <c r="U44" s="7"/>
      <c r="V44" s="7"/>
      <c r="W44" s="7"/>
      <c r="AE44" s="7"/>
      <c r="AF44" s="7"/>
      <c r="AG44" s="7"/>
    </row>
    <row r="45" spans="1:38" x14ac:dyDescent="0.25">
      <c r="K45" s="7"/>
      <c r="L45" s="7"/>
      <c r="U45" s="7"/>
      <c r="V45" s="7"/>
      <c r="W45" s="7"/>
      <c r="AE45" s="7"/>
      <c r="AF45" s="7"/>
      <c r="AG45" s="7"/>
    </row>
    <row r="46" spans="1:38" x14ac:dyDescent="0.25">
      <c r="K46" s="7"/>
      <c r="L46" s="7"/>
      <c r="U46" s="7"/>
      <c r="V46" s="7"/>
      <c r="AE46" s="7"/>
      <c r="AF46" s="7"/>
    </row>
    <row r="47" spans="1:38" x14ac:dyDescent="0.25">
      <c r="K47" s="7"/>
      <c r="L47" s="7"/>
      <c r="U47" s="7"/>
      <c r="V47" s="7"/>
      <c r="AE47" s="7"/>
      <c r="AF47" s="7"/>
    </row>
    <row r="48" spans="1:38" x14ac:dyDescent="0.25">
      <c r="K48" s="7"/>
      <c r="L48" s="7"/>
      <c r="U48" s="7"/>
      <c r="V48" s="7"/>
      <c r="AE48" s="7"/>
      <c r="AF48" s="7"/>
    </row>
    <row r="49" spans="1:32" x14ac:dyDescent="0.25">
      <c r="U49" s="7"/>
      <c r="V49" s="7"/>
      <c r="AE49" s="7"/>
      <c r="AF49" s="7"/>
    </row>
    <row r="51" spans="1:32" x14ac:dyDescent="0.25">
      <c r="A51" s="393" t="s">
        <v>223</v>
      </c>
      <c r="B51" s="393"/>
      <c r="C51" s="393"/>
      <c r="D51" s="393"/>
      <c r="E51" s="393"/>
      <c r="F51" s="393"/>
      <c r="G51" s="393"/>
      <c r="H51" s="393"/>
      <c r="I51" s="393"/>
      <c r="J51" s="393"/>
    </row>
    <row r="52" spans="1:32" ht="60" x14ac:dyDescent="0.25">
      <c r="A52" s="230" t="s">
        <v>129</v>
      </c>
      <c r="B52" s="231" t="s">
        <v>224</v>
      </c>
      <c r="C52" s="231"/>
      <c r="D52" s="231"/>
      <c r="E52" s="231"/>
      <c r="F52" s="231"/>
      <c r="G52" s="231"/>
      <c r="H52" s="231" t="s">
        <v>225</v>
      </c>
      <c r="I52" s="231"/>
      <c r="J52" s="232" t="s">
        <v>226</v>
      </c>
    </row>
    <row r="53" spans="1:32" ht="60" x14ac:dyDescent="0.25">
      <c r="A53" s="233" t="s">
        <v>134</v>
      </c>
      <c r="B53" s="234" t="s">
        <v>227</v>
      </c>
      <c r="C53" s="234"/>
      <c r="D53" s="234"/>
      <c r="E53" s="234"/>
      <c r="F53" s="234"/>
      <c r="G53" s="234"/>
      <c r="H53" s="234" t="s">
        <v>228</v>
      </c>
      <c r="I53" s="234"/>
      <c r="J53" s="235" t="s">
        <v>229</v>
      </c>
    </row>
    <row r="54" spans="1:32" ht="60" x14ac:dyDescent="0.25">
      <c r="A54" s="233" t="s">
        <v>230</v>
      </c>
      <c r="B54" s="234" t="s">
        <v>231</v>
      </c>
      <c r="C54" s="234"/>
      <c r="D54" s="234"/>
      <c r="E54" s="234"/>
      <c r="F54" s="234"/>
      <c r="G54" s="234"/>
      <c r="H54" s="234" t="s">
        <v>232</v>
      </c>
      <c r="I54" s="234"/>
      <c r="J54" s="235" t="s">
        <v>233</v>
      </c>
    </row>
    <row r="55" spans="1:32" ht="30" x14ac:dyDescent="0.25">
      <c r="A55" s="233" t="s">
        <v>234</v>
      </c>
      <c r="B55" s="234"/>
      <c r="C55" s="234"/>
      <c r="D55" s="234"/>
      <c r="E55" s="234"/>
      <c r="F55" s="234"/>
      <c r="G55" s="234"/>
      <c r="H55" s="234" t="s">
        <v>235</v>
      </c>
      <c r="I55" s="234"/>
      <c r="J55" s="235" t="s">
        <v>236</v>
      </c>
    </row>
    <row r="56" spans="1:32" ht="30" x14ac:dyDescent="0.25">
      <c r="A56" s="233" t="s">
        <v>140</v>
      </c>
      <c r="B56" s="234"/>
      <c r="C56" s="234"/>
      <c r="D56" s="234"/>
      <c r="E56" s="234"/>
      <c r="F56" s="234"/>
      <c r="G56" s="234"/>
      <c r="H56" s="234" t="s">
        <v>237</v>
      </c>
      <c r="I56" s="234"/>
      <c r="J56" s="235" t="s">
        <v>238</v>
      </c>
    </row>
    <row r="57" spans="1:32" ht="45" x14ac:dyDescent="0.25">
      <c r="A57" s="233"/>
      <c r="B57" s="234"/>
      <c r="C57" s="234"/>
      <c r="D57" s="234"/>
      <c r="E57" s="234"/>
      <c r="F57" s="234"/>
      <c r="G57" s="234"/>
      <c r="H57" s="234" t="s">
        <v>239</v>
      </c>
      <c r="I57" s="234"/>
      <c r="J57" s="235" t="s">
        <v>240</v>
      </c>
    </row>
    <row r="58" spans="1:32" ht="60" x14ac:dyDescent="0.25">
      <c r="A58" s="233"/>
      <c r="B58" s="234"/>
      <c r="C58" s="234"/>
      <c r="D58" s="234"/>
      <c r="E58" s="234"/>
      <c r="F58" s="234"/>
      <c r="G58" s="234"/>
      <c r="H58" s="234" t="s">
        <v>241</v>
      </c>
      <c r="I58" s="234"/>
      <c r="J58" s="235" t="s">
        <v>242</v>
      </c>
    </row>
    <row r="59" spans="1:32" ht="45" x14ac:dyDescent="0.25">
      <c r="A59" s="233"/>
      <c r="B59" s="234"/>
      <c r="C59" s="234"/>
      <c r="D59" s="234"/>
      <c r="E59" s="234"/>
      <c r="F59" s="234"/>
      <c r="G59" s="234"/>
      <c r="H59" s="234" t="s">
        <v>243</v>
      </c>
      <c r="I59" s="234"/>
      <c r="J59" s="235" t="s">
        <v>244</v>
      </c>
    </row>
    <row r="60" spans="1:32" ht="45" x14ac:dyDescent="0.25">
      <c r="A60" s="233"/>
      <c r="B60" s="234"/>
      <c r="C60" s="234"/>
      <c r="D60" s="234"/>
      <c r="E60" s="234"/>
      <c r="F60" s="234"/>
      <c r="G60" s="234"/>
      <c r="H60" s="234" t="s">
        <v>245</v>
      </c>
      <c r="I60" s="234"/>
      <c r="J60" s="235" t="s">
        <v>246</v>
      </c>
    </row>
    <row r="61" spans="1:32" ht="45" x14ac:dyDescent="0.25">
      <c r="A61" s="233"/>
      <c r="B61" s="234"/>
      <c r="C61" s="234"/>
      <c r="D61" s="234"/>
      <c r="E61" s="234"/>
      <c r="F61" s="234"/>
      <c r="G61" s="234"/>
      <c r="H61" s="234" t="s">
        <v>247</v>
      </c>
      <c r="I61" s="234"/>
      <c r="J61" s="235" t="s">
        <v>248</v>
      </c>
    </row>
    <row r="62" spans="1:32" ht="30" x14ac:dyDescent="0.25">
      <c r="A62" s="233"/>
      <c r="B62" s="234"/>
      <c r="C62" s="234"/>
      <c r="D62" s="234"/>
      <c r="E62" s="234"/>
      <c r="F62" s="234"/>
      <c r="G62" s="234"/>
      <c r="H62" s="234" t="s">
        <v>249</v>
      </c>
      <c r="I62" s="234"/>
      <c r="J62" s="235" t="s">
        <v>250</v>
      </c>
    </row>
    <row r="63" spans="1:32" x14ac:dyDescent="0.25">
      <c r="A63" s="233"/>
      <c r="B63" s="234"/>
      <c r="C63" s="234"/>
      <c r="D63" s="234"/>
      <c r="E63" s="234"/>
      <c r="F63" s="234"/>
      <c r="G63" s="234"/>
      <c r="H63" s="234" t="s">
        <v>251</v>
      </c>
      <c r="I63" s="234"/>
      <c r="J63" s="235"/>
    </row>
    <row r="64" spans="1:32" x14ac:dyDescent="0.25">
      <c r="A64" s="233"/>
      <c r="B64" s="234"/>
      <c r="C64" s="234"/>
      <c r="D64" s="234"/>
      <c r="E64" s="234"/>
      <c r="F64" s="234"/>
      <c r="G64" s="234"/>
      <c r="H64" s="234" t="s">
        <v>252</v>
      </c>
      <c r="I64" s="234"/>
      <c r="J64" s="235"/>
    </row>
    <row r="65" spans="1:10" x14ac:dyDescent="0.25">
      <c r="A65" s="233"/>
      <c r="B65" s="234"/>
      <c r="C65" s="234"/>
      <c r="D65" s="234"/>
      <c r="E65" s="234"/>
      <c r="F65" s="234"/>
      <c r="G65" s="234"/>
      <c r="H65" s="234" t="s">
        <v>253</v>
      </c>
      <c r="I65" s="234"/>
      <c r="J65" s="235"/>
    </row>
    <row r="66" spans="1:10" x14ac:dyDescent="0.25">
      <c r="A66" s="233"/>
      <c r="B66" s="234"/>
      <c r="C66" s="234"/>
      <c r="D66" s="234"/>
      <c r="E66" s="234"/>
      <c r="F66" s="234"/>
      <c r="G66" s="234"/>
      <c r="H66" s="234" t="s">
        <v>254</v>
      </c>
      <c r="I66" s="234"/>
      <c r="J66" s="235"/>
    </row>
    <row r="67" spans="1:10" x14ac:dyDescent="0.25">
      <c r="A67" s="233"/>
      <c r="B67" s="234"/>
      <c r="C67" s="234"/>
      <c r="D67" s="234"/>
      <c r="E67" s="234"/>
      <c r="F67" s="234"/>
      <c r="G67" s="234"/>
      <c r="H67" s="234" t="s">
        <v>255</v>
      </c>
      <c r="I67" s="234"/>
      <c r="J67" s="235"/>
    </row>
    <row r="68" spans="1:10" x14ac:dyDescent="0.25">
      <c r="A68" s="233"/>
      <c r="B68" s="234"/>
      <c r="C68" s="234"/>
      <c r="D68" s="234"/>
      <c r="E68" s="234"/>
      <c r="F68" s="234"/>
      <c r="G68" s="234"/>
      <c r="H68" s="234" t="s">
        <v>256</v>
      </c>
      <c r="I68" s="234"/>
      <c r="J68" s="235"/>
    </row>
    <row r="69" spans="1:10" x14ac:dyDescent="0.25">
      <c r="A69" s="233"/>
      <c r="B69" s="234"/>
      <c r="C69" s="234"/>
      <c r="D69" s="234"/>
      <c r="E69" s="234"/>
      <c r="F69" s="234"/>
      <c r="G69" s="234"/>
      <c r="H69" s="234" t="s">
        <v>257</v>
      </c>
      <c r="I69" s="234"/>
      <c r="J69" s="235"/>
    </row>
    <row r="70" spans="1:10" x14ac:dyDescent="0.25">
      <c r="A70" s="233"/>
      <c r="B70" s="234"/>
      <c r="C70" s="234"/>
      <c r="D70" s="234"/>
      <c r="E70" s="234"/>
      <c r="F70" s="234"/>
      <c r="G70" s="234"/>
      <c r="H70" s="234" t="s">
        <v>258</v>
      </c>
      <c r="I70" s="234"/>
      <c r="J70" s="235"/>
    </row>
    <row r="71" spans="1:10" x14ac:dyDescent="0.25">
      <c r="A71" s="233"/>
      <c r="B71" s="234"/>
      <c r="C71" s="234"/>
      <c r="D71" s="234"/>
      <c r="E71" s="234"/>
      <c r="F71" s="234"/>
      <c r="G71" s="234"/>
      <c r="H71" s="234" t="s">
        <v>259</v>
      </c>
      <c r="I71" s="234"/>
      <c r="J71" s="235"/>
    </row>
    <row r="72" spans="1:10" x14ac:dyDescent="0.25">
      <c r="A72" s="233"/>
      <c r="B72" s="234"/>
      <c r="C72" s="234"/>
      <c r="D72" s="234"/>
      <c r="E72" s="234"/>
      <c r="F72" s="234"/>
      <c r="G72" s="234"/>
      <c r="H72" s="234" t="s">
        <v>153</v>
      </c>
      <c r="I72" s="234"/>
      <c r="J72" s="235"/>
    </row>
    <row r="73" spans="1:10" x14ac:dyDescent="0.25">
      <c r="A73" s="233"/>
      <c r="B73" s="234"/>
      <c r="C73" s="234"/>
      <c r="D73" s="234"/>
      <c r="E73" s="234"/>
      <c r="F73" s="234"/>
      <c r="G73" s="234"/>
      <c r="H73" s="234" t="s">
        <v>260</v>
      </c>
      <c r="I73" s="234"/>
      <c r="J73" s="235"/>
    </row>
    <row r="74" spans="1:10" x14ac:dyDescent="0.25">
      <c r="A74" s="233"/>
      <c r="B74" s="234"/>
      <c r="C74" s="234"/>
      <c r="D74" s="234"/>
      <c r="E74" s="234"/>
      <c r="F74" s="234"/>
      <c r="G74" s="234"/>
      <c r="H74" s="234" t="s">
        <v>261</v>
      </c>
      <c r="I74" s="234"/>
      <c r="J74" s="235"/>
    </row>
    <row r="75" spans="1:10" x14ac:dyDescent="0.25">
      <c r="A75" s="233"/>
      <c r="B75" s="234"/>
      <c r="C75" s="234"/>
      <c r="D75" s="234"/>
      <c r="E75" s="234"/>
      <c r="F75" s="234"/>
      <c r="G75" s="234"/>
      <c r="H75" s="234" t="s">
        <v>262</v>
      </c>
      <c r="I75" s="234"/>
      <c r="J75" s="235"/>
    </row>
    <row r="76" spans="1:10" x14ac:dyDescent="0.25">
      <c r="A76" s="233"/>
      <c r="B76" s="234"/>
      <c r="C76" s="234"/>
      <c r="D76" s="234"/>
      <c r="E76" s="234"/>
      <c r="F76" s="234"/>
      <c r="G76" s="234"/>
      <c r="H76" s="234" t="s">
        <v>263</v>
      </c>
      <c r="I76" s="234"/>
      <c r="J76" s="235"/>
    </row>
    <row r="77" spans="1:10" x14ac:dyDescent="0.25">
      <c r="A77" s="233"/>
      <c r="B77" s="234"/>
      <c r="C77" s="234"/>
      <c r="D77" s="234"/>
      <c r="E77" s="234"/>
      <c r="F77" s="234"/>
      <c r="G77" s="234"/>
      <c r="H77" s="234" t="s">
        <v>264</v>
      </c>
      <c r="I77" s="234"/>
      <c r="J77" s="235"/>
    </row>
    <row r="78" spans="1:10" x14ac:dyDescent="0.25">
      <c r="A78" s="233"/>
      <c r="B78" s="234"/>
      <c r="C78" s="234"/>
      <c r="D78" s="234"/>
      <c r="E78" s="234"/>
      <c r="F78" s="234"/>
      <c r="G78" s="234"/>
      <c r="H78" s="234" t="s">
        <v>265</v>
      </c>
      <c r="I78" s="234"/>
      <c r="J78" s="235"/>
    </row>
    <row r="79" spans="1:10" x14ac:dyDescent="0.25">
      <c r="A79" s="233"/>
      <c r="B79" s="234"/>
      <c r="C79" s="234"/>
      <c r="D79" s="234"/>
      <c r="E79" s="234"/>
      <c r="F79" s="234"/>
      <c r="G79" s="234"/>
      <c r="H79" s="234" t="s">
        <v>266</v>
      </c>
      <c r="I79" s="234"/>
      <c r="J79" s="235"/>
    </row>
    <row r="80" spans="1:10" x14ac:dyDescent="0.25">
      <c r="A80" s="233"/>
      <c r="B80" s="234"/>
      <c r="C80" s="234"/>
      <c r="D80" s="234"/>
      <c r="E80" s="234"/>
      <c r="F80" s="234"/>
      <c r="G80" s="234"/>
      <c r="H80" s="234" t="s">
        <v>267</v>
      </c>
      <c r="I80" s="234"/>
      <c r="J80" s="235"/>
    </row>
    <row r="81" spans="1:10" x14ac:dyDescent="0.25">
      <c r="A81" s="233"/>
      <c r="B81" s="234"/>
      <c r="C81" s="234"/>
      <c r="D81" s="234"/>
      <c r="E81" s="234"/>
      <c r="F81" s="234"/>
      <c r="G81" s="234"/>
      <c r="H81" s="234" t="s">
        <v>268</v>
      </c>
      <c r="I81" s="234"/>
      <c r="J81" s="235"/>
    </row>
    <row r="82" spans="1:10" x14ac:dyDescent="0.25">
      <c r="A82" s="233"/>
      <c r="B82" s="234"/>
      <c r="C82" s="234"/>
      <c r="D82" s="234"/>
      <c r="E82" s="234"/>
      <c r="F82" s="234"/>
      <c r="G82" s="234"/>
      <c r="H82" s="234" t="s">
        <v>269</v>
      </c>
      <c r="I82" s="234"/>
      <c r="J82" s="235"/>
    </row>
    <row r="83" spans="1:10" x14ac:dyDescent="0.25">
      <c r="A83" s="233"/>
      <c r="B83" s="234"/>
      <c r="C83" s="234"/>
      <c r="D83" s="234"/>
      <c r="E83" s="234"/>
      <c r="F83" s="234"/>
      <c r="G83" s="234"/>
      <c r="H83" s="234" t="s">
        <v>270</v>
      </c>
      <c r="I83" s="234"/>
      <c r="J83" s="235"/>
    </row>
    <row r="84" spans="1:10" x14ac:dyDescent="0.25">
      <c r="A84" s="233"/>
      <c r="B84" s="234"/>
      <c r="C84" s="234"/>
      <c r="D84" s="234"/>
      <c r="E84" s="234"/>
      <c r="F84" s="234"/>
      <c r="G84" s="234"/>
      <c r="H84" s="234" t="s">
        <v>271</v>
      </c>
      <c r="I84" s="234"/>
      <c r="J84" s="235"/>
    </row>
    <row r="85" spans="1:10" x14ac:dyDescent="0.25">
      <c r="A85" s="233"/>
      <c r="B85" s="234"/>
      <c r="C85" s="234"/>
      <c r="D85" s="234"/>
      <c r="E85" s="234"/>
      <c r="F85" s="234"/>
      <c r="G85" s="234"/>
      <c r="H85" s="234" t="s">
        <v>272</v>
      </c>
      <c r="I85" s="234"/>
      <c r="J85" s="235"/>
    </row>
    <row r="86" spans="1:10" x14ac:dyDescent="0.25">
      <c r="A86" s="233"/>
      <c r="B86" s="234"/>
      <c r="C86" s="234"/>
      <c r="D86" s="234"/>
      <c r="E86" s="234"/>
      <c r="F86" s="234"/>
      <c r="G86" s="234"/>
      <c r="H86" s="234" t="s">
        <v>273</v>
      </c>
      <c r="I86" s="234"/>
      <c r="J86" s="235"/>
    </row>
    <row r="87" spans="1:10" x14ac:dyDescent="0.25">
      <c r="A87" s="233"/>
      <c r="B87" s="234"/>
      <c r="C87" s="234"/>
      <c r="D87" s="234"/>
      <c r="E87" s="234"/>
      <c r="F87" s="234"/>
      <c r="G87" s="234"/>
      <c r="H87" s="234" t="s">
        <v>274</v>
      </c>
      <c r="I87" s="234"/>
      <c r="J87" s="235"/>
    </row>
    <row r="88" spans="1:10" x14ac:dyDescent="0.25">
      <c r="A88" s="233"/>
      <c r="B88" s="234"/>
      <c r="C88" s="234"/>
      <c r="D88" s="234"/>
      <c r="E88" s="234"/>
      <c r="F88" s="234"/>
      <c r="G88" s="234"/>
      <c r="H88" s="234" t="s">
        <v>275</v>
      </c>
      <c r="I88" s="234"/>
      <c r="J88" s="235"/>
    </row>
    <row r="89" spans="1:10" x14ac:dyDescent="0.25">
      <c r="A89" s="233"/>
      <c r="B89" s="234"/>
      <c r="C89" s="234"/>
      <c r="D89" s="234"/>
      <c r="E89" s="234"/>
      <c r="F89" s="234"/>
      <c r="G89" s="234"/>
      <c r="H89" s="234" t="s">
        <v>276</v>
      </c>
      <c r="I89" s="234"/>
      <c r="J89" s="235"/>
    </row>
    <row r="90" spans="1:10" x14ac:dyDescent="0.25">
      <c r="A90" s="233"/>
      <c r="B90" s="234"/>
      <c r="C90" s="234"/>
      <c r="D90" s="234"/>
      <c r="E90" s="234"/>
      <c r="F90" s="234"/>
      <c r="G90" s="234"/>
      <c r="H90" s="234" t="s">
        <v>277</v>
      </c>
      <c r="I90" s="234"/>
      <c r="J90" s="235"/>
    </row>
    <row r="91" spans="1:10" x14ac:dyDescent="0.25">
      <c r="A91" s="233"/>
      <c r="B91" s="234"/>
      <c r="C91" s="234"/>
      <c r="D91" s="234"/>
      <c r="E91" s="234"/>
      <c r="F91" s="234"/>
      <c r="G91" s="234"/>
      <c r="H91" s="234" t="s">
        <v>278</v>
      </c>
      <c r="I91" s="234"/>
      <c r="J91" s="235"/>
    </row>
    <row r="92" spans="1:10" x14ac:dyDescent="0.25">
      <c r="A92" s="233"/>
      <c r="B92" s="234"/>
      <c r="C92" s="234"/>
      <c r="D92" s="234"/>
      <c r="E92" s="234"/>
      <c r="F92" s="234"/>
      <c r="G92" s="234"/>
      <c r="H92" s="234" t="s">
        <v>279</v>
      </c>
      <c r="I92" s="234"/>
      <c r="J92" s="235"/>
    </row>
    <row r="93" spans="1:10" x14ac:dyDescent="0.25">
      <c r="A93" s="233"/>
      <c r="B93" s="234"/>
      <c r="C93" s="234"/>
      <c r="D93" s="234"/>
      <c r="E93" s="234"/>
      <c r="F93" s="234"/>
      <c r="G93" s="234"/>
      <c r="H93" s="234" t="s">
        <v>280</v>
      </c>
      <c r="I93" s="234"/>
      <c r="J93" s="235"/>
    </row>
    <row r="94" spans="1:10" x14ac:dyDescent="0.25">
      <c r="A94" s="233"/>
      <c r="B94" s="234"/>
      <c r="C94" s="234"/>
      <c r="D94" s="234"/>
      <c r="E94" s="234"/>
      <c r="F94" s="234"/>
      <c r="G94" s="234"/>
      <c r="H94" s="234" t="s">
        <v>281</v>
      </c>
      <c r="I94" s="234"/>
      <c r="J94" s="235"/>
    </row>
    <row r="95" spans="1:10" x14ac:dyDescent="0.25">
      <c r="A95" s="233"/>
      <c r="B95" s="234"/>
      <c r="C95" s="234"/>
      <c r="D95" s="234"/>
      <c r="E95" s="234"/>
      <c r="F95" s="234"/>
      <c r="G95" s="234"/>
      <c r="H95" s="234" t="s">
        <v>282</v>
      </c>
      <c r="I95" s="234"/>
      <c r="J95" s="235"/>
    </row>
    <row r="96" spans="1:10" x14ac:dyDescent="0.25">
      <c r="A96" s="233"/>
      <c r="B96" s="234"/>
      <c r="C96" s="234"/>
      <c r="D96" s="234"/>
      <c r="E96" s="234"/>
      <c r="F96" s="234"/>
      <c r="G96" s="234"/>
      <c r="H96" s="234" t="s">
        <v>283</v>
      </c>
      <c r="I96" s="234"/>
      <c r="J96" s="235"/>
    </row>
    <row r="97" spans="1:10" x14ac:dyDescent="0.25">
      <c r="A97" s="233"/>
      <c r="B97" s="234"/>
      <c r="C97" s="234"/>
      <c r="D97" s="234"/>
      <c r="E97" s="234"/>
      <c r="F97" s="234"/>
      <c r="G97" s="234"/>
      <c r="H97" s="234" t="s">
        <v>284</v>
      </c>
      <c r="I97" s="234"/>
      <c r="J97" s="235"/>
    </row>
    <row r="98" spans="1:10" x14ac:dyDescent="0.25">
      <c r="A98" s="233"/>
      <c r="B98" s="234"/>
      <c r="C98" s="234"/>
      <c r="D98" s="234"/>
      <c r="E98" s="234"/>
      <c r="F98" s="234"/>
      <c r="G98" s="234"/>
      <c r="H98" s="234" t="s">
        <v>285</v>
      </c>
      <c r="I98" s="234"/>
      <c r="J98" s="235"/>
    </row>
    <row r="99" spans="1:10" x14ac:dyDescent="0.25">
      <c r="A99" s="236"/>
      <c r="B99" s="237"/>
      <c r="C99" s="237"/>
      <c r="D99" s="237"/>
      <c r="E99" s="237"/>
      <c r="F99" s="237"/>
      <c r="G99" s="237"/>
      <c r="H99" s="237" t="s">
        <v>286</v>
      </c>
      <c r="I99" s="237"/>
      <c r="J99" s="238"/>
    </row>
  </sheetData>
  <customSheetViews>
    <customSheetView guid="{C5999146-0873-4468-831B-0EE3FC77B838}" showPageBreaks="1" showGridLines="0" printArea="1">
      <selection activeCell="E6" sqref="E6"/>
      <pageMargins left="0.7" right="0.7" top="0.75" bottom="0.75" header="0.3" footer="0.3"/>
      <pageSetup orientation="landscape" r:id="rId1"/>
    </customSheetView>
  </customSheetViews>
  <mergeCells count="1">
    <mergeCell ref="A51:J51"/>
  </mergeCells>
  <conditionalFormatting sqref="I17:I21">
    <cfRule type="iconSet" priority="1">
      <iconSet iconSet="3Arrows">
        <cfvo type="percent" val="0"/>
        <cfvo type="percent" val="33"/>
        <cfvo type="percent" val="67"/>
      </iconSet>
    </cfRule>
  </conditionalFormatting>
  <conditionalFormatting sqref="I22">
    <cfRule type="iconSet" priority="2">
      <iconSet iconSet="3Arrows">
        <cfvo type="percent" val="0"/>
        <cfvo type="percent" val="33"/>
        <cfvo type="percent" val="67"/>
      </iconSet>
    </cfRule>
  </conditionalFormatting>
  <hyperlinks>
    <hyperlink ref="R32:R33" location="'ASHRAE Level I'!AI1" display="NEXT PAGE"/>
    <hyperlink ref="AB32:AB33" location="'ASHRAE Level I'!AI1" display="NEXT PAGE"/>
    <hyperlink ref="AL32:AL33" location="'ASHRAE Level I'!AI1" display="NEXT PAGE"/>
  </hyperlinks>
  <pageMargins left="0.7" right="0.7" top="0.75" bottom="0.75" header="0.3" footer="0.3"/>
  <pageSetup orientation="landscape"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'Drop Down Lists'!$S$2:$S$11</xm:f>
          </x14:formula1>
          <xm:sqref>A6:A15</xm:sqref>
        </x14:dataValidation>
        <x14:dataValidation type="list" allowBlank="1" showInputMessage="1" showErrorMessage="1">
          <x14:formula1>
            <xm:f>'Drop Down Lists'!$T$2:$T$5</xm:f>
          </x14:formula1>
          <xm:sqref>B6:B15</xm:sqref>
        </x14:dataValidation>
        <x14:dataValidation type="list" allowBlank="1" showInputMessage="1" showErrorMessage="1">
          <x14:formula1>
            <xm:f>'Drop Down Lists'!$U$2:$U$9</xm:f>
          </x14:formula1>
          <xm:sqref>C6:C15</xm:sqref>
        </x14:dataValidation>
        <x14:dataValidation type="list" allowBlank="1" showInputMessage="1" showErrorMessage="1">
          <x14:formula1>
            <xm:f>'Drop Down Lists'!$V$2:$V$6</xm:f>
          </x14:formula1>
          <xm:sqref>D6:D15</xm:sqref>
        </x14:dataValidation>
        <x14:dataValidation type="list" allowBlank="1" showInputMessage="1" showErrorMessage="1">
          <x14:formula1>
            <xm:f>'Drop Down Lists'!$W$2:$W$8</xm:f>
          </x14:formula1>
          <xm:sqref>E6:E15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F107"/>
  <sheetViews>
    <sheetView showGridLines="0" zoomScale="85" zoomScaleNormal="85" zoomScaleSheetLayoutView="100" zoomScalePageLayoutView="85" workbookViewId="0">
      <selection activeCell="I5" sqref="I5"/>
    </sheetView>
  </sheetViews>
  <sheetFormatPr defaultColWidth="9.140625" defaultRowHeight="12.75" x14ac:dyDescent="0.2"/>
  <cols>
    <col min="1" max="1" width="42.85546875" style="249" customWidth="1"/>
    <col min="2" max="2" width="11.140625" style="249" customWidth="1"/>
    <col min="3" max="3" width="11.140625" style="257" customWidth="1"/>
    <col min="4" max="5" width="11.140625" style="258" customWidth="1"/>
    <col min="6" max="9" width="10.85546875" style="259" customWidth="1"/>
    <col min="10" max="10" width="10.85546875" style="260" customWidth="1"/>
    <col min="11" max="11" width="10.85546875" style="257" customWidth="1"/>
    <col min="12" max="12" width="48.42578125" style="249" customWidth="1"/>
    <col min="13" max="15" width="3.42578125" style="249" customWidth="1"/>
    <col min="16" max="16" width="9.28515625" style="316" bestFit="1" customWidth="1"/>
    <col min="17" max="17" width="11.28515625" style="250" customWidth="1"/>
    <col min="18" max="18" width="12" style="250" bestFit="1" customWidth="1"/>
    <col min="19" max="21" width="11.42578125" style="250" bestFit="1" customWidth="1"/>
    <col min="22" max="23" width="9.7109375" style="250" bestFit="1" customWidth="1"/>
    <col min="24" max="37" width="9.28515625" style="250" bestFit="1" customWidth="1"/>
    <col min="38" max="38" width="10" style="250" customWidth="1"/>
    <col min="39" max="58" width="9.28515625" style="250" bestFit="1" customWidth="1"/>
    <col min="59" max="16384" width="9.140625" style="250"/>
  </cols>
  <sheetData>
    <row r="1" spans="1:58" ht="18.75" x14ac:dyDescent="0.25">
      <c r="A1" s="1" t="s">
        <v>299</v>
      </c>
      <c r="B1" s="1"/>
      <c r="C1" s="1"/>
      <c r="D1" s="1"/>
      <c r="E1" s="1"/>
      <c r="F1" s="1"/>
      <c r="G1" s="1"/>
      <c r="H1" s="1"/>
      <c r="I1" s="1"/>
      <c r="J1" s="1"/>
      <c r="K1" s="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</row>
    <row r="2" spans="1:58" s="256" customFormat="1" ht="15" x14ac:dyDescent="0.25">
      <c r="A2" s="251"/>
      <c r="B2" s="251"/>
      <c r="C2" s="252"/>
      <c r="D2" s="253"/>
      <c r="E2" s="253"/>
      <c r="F2" s="254"/>
      <c r="G2" s="254"/>
      <c r="H2" s="254"/>
      <c r="I2" s="254"/>
      <c r="J2" s="255"/>
      <c r="K2" s="252"/>
      <c r="L2" s="251"/>
      <c r="M2" s="251"/>
      <c r="N2" s="251"/>
      <c r="O2" s="251"/>
      <c r="P2" s="60"/>
      <c r="Q2" s="60"/>
      <c r="R2" s="60"/>
      <c r="S2" s="60"/>
      <c r="T2" s="60"/>
      <c r="U2" s="60"/>
      <c r="V2" s="60"/>
      <c r="W2" s="60"/>
      <c r="X2" s="60"/>
      <c r="Y2" s="60"/>
      <c r="Z2" s="60"/>
      <c r="AA2" s="60"/>
      <c r="AB2" s="60"/>
      <c r="AC2" s="60"/>
      <c r="AD2" s="60"/>
      <c r="AE2" s="60"/>
      <c r="AF2" s="60"/>
      <c r="AG2" s="60"/>
      <c r="AH2" s="60"/>
      <c r="AI2" s="60"/>
      <c r="AJ2" s="60"/>
      <c r="AK2" s="60"/>
      <c r="AL2" s="60"/>
      <c r="AM2" s="60"/>
      <c r="AN2" s="60"/>
      <c r="AO2" s="60"/>
      <c r="AP2" s="60"/>
      <c r="AQ2" s="60"/>
      <c r="AR2" s="60"/>
      <c r="AS2" s="60"/>
      <c r="AT2" s="60"/>
      <c r="AU2" s="60"/>
      <c r="AV2" s="60"/>
      <c r="AW2" s="60"/>
      <c r="AX2" s="60"/>
      <c r="AY2" s="60"/>
      <c r="AZ2" s="60"/>
      <c r="BA2" s="60"/>
      <c r="BB2" s="60"/>
      <c r="BC2" s="60"/>
      <c r="BD2" s="60"/>
      <c r="BE2" s="60"/>
      <c r="BF2" s="60"/>
    </row>
    <row r="3" spans="1:58" ht="15.75" thickBot="1" x14ac:dyDescent="0.3"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</row>
    <row r="4" spans="1:58" s="268" customFormat="1" ht="23.25" customHeight="1" x14ac:dyDescent="0.25">
      <c r="A4" s="394" t="s">
        <v>300</v>
      </c>
      <c r="B4" s="261" t="s">
        <v>301</v>
      </c>
      <c r="C4" s="261"/>
      <c r="D4" s="262"/>
      <c r="E4" s="263"/>
      <c r="F4" s="264" t="s">
        <v>302</v>
      </c>
      <c r="G4" s="265"/>
      <c r="H4" s="265"/>
      <c r="I4" s="265"/>
      <c r="J4" s="266"/>
      <c r="K4" s="353"/>
      <c r="L4" s="396" t="s">
        <v>656</v>
      </c>
      <c r="M4" s="267"/>
      <c r="N4" s="267"/>
      <c r="O4" s="267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</row>
    <row r="5" spans="1:58" s="277" customFormat="1" ht="51.75" thickBot="1" x14ac:dyDescent="0.3">
      <c r="A5" s="395"/>
      <c r="B5" s="269" t="s">
        <v>303</v>
      </c>
      <c r="C5" s="270" t="s">
        <v>304</v>
      </c>
      <c r="D5" s="271" t="s">
        <v>305</v>
      </c>
      <c r="E5" s="272" t="s">
        <v>306</v>
      </c>
      <c r="F5" s="273" t="s">
        <v>307</v>
      </c>
      <c r="G5" s="274" t="s">
        <v>308</v>
      </c>
      <c r="H5" s="275" t="s">
        <v>309</v>
      </c>
      <c r="I5" s="274" t="s">
        <v>310</v>
      </c>
      <c r="J5" s="275" t="s">
        <v>311</v>
      </c>
      <c r="K5" s="354" t="s">
        <v>312</v>
      </c>
      <c r="L5" s="397"/>
      <c r="M5" s="276"/>
      <c r="N5" s="276"/>
      <c r="O5" s="276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</row>
    <row r="6" spans="1:58" ht="25.5" customHeight="1" x14ac:dyDescent="0.25">
      <c r="A6" s="278" t="s">
        <v>670</v>
      </c>
      <c r="B6" s="279">
        <v>500</v>
      </c>
      <c r="C6" s="280">
        <v>10</v>
      </c>
      <c r="D6" s="281">
        <v>888</v>
      </c>
      <c r="E6" s="282">
        <v>1654</v>
      </c>
      <c r="F6" s="283">
        <v>5000</v>
      </c>
      <c r="G6" s="284">
        <v>500</v>
      </c>
      <c r="H6" s="285">
        <v>15</v>
      </c>
      <c r="I6" s="286">
        <v>4500</v>
      </c>
      <c r="J6" s="287">
        <v>0.1111111111111111</v>
      </c>
      <c r="K6" s="355">
        <v>9</v>
      </c>
      <c r="L6" s="358" t="s">
        <v>580</v>
      </c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</row>
    <row r="7" spans="1:58" ht="25.5" customHeight="1" x14ac:dyDescent="0.25">
      <c r="A7" s="278" t="s">
        <v>671</v>
      </c>
      <c r="B7" s="288">
        <v>1000</v>
      </c>
      <c r="C7" s="289">
        <v>5</v>
      </c>
      <c r="D7" s="290">
        <v>476</v>
      </c>
      <c r="E7" s="291">
        <v>52</v>
      </c>
      <c r="F7" s="292">
        <v>5654</v>
      </c>
      <c r="G7" s="293">
        <v>800</v>
      </c>
      <c r="H7" s="285">
        <v>20</v>
      </c>
      <c r="I7" s="294">
        <v>4854</v>
      </c>
      <c r="J7" s="295">
        <v>0.20601565718994644</v>
      </c>
      <c r="K7" s="356">
        <v>4.8540000000000001</v>
      </c>
      <c r="L7" s="358" t="s">
        <v>583</v>
      </c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</row>
    <row r="8" spans="1:58" ht="25.5" customHeight="1" x14ac:dyDescent="0.25">
      <c r="A8" s="278" t="s">
        <v>672</v>
      </c>
      <c r="B8" s="288">
        <v>333</v>
      </c>
      <c r="C8" s="289">
        <v>8</v>
      </c>
      <c r="D8" s="290">
        <v>3311</v>
      </c>
      <c r="E8" s="291">
        <v>881</v>
      </c>
      <c r="F8" s="292">
        <v>2147</v>
      </c>
      <c r="G8" s="293">
        <v>336</v>
      </c>
      <c r="H8" s="285">
        <v>5</v>
      </c>
      <c r="I8" s="294">
        <v>1811</v>
      </c>
      <c r="J8" s="295">
        <v>0.1838763114301491</v>
      </c>
      <c r="K8" s="356">
        <v>5.4384384384384381</v>
      </c>
      <c r="L8" s="358" t="s">
        <v>142</v>
      </c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</row>
    <row r="9" spans="1:58" ht="25.5" customHeight="1" x14ac:dyDescent="0.25">
      <c r="A9" s="278" t="s">
        <v>673</v>
      </c>
      <c r="B9" s="288">
        <v>3866</v>
      </c>
      <c r="C9" s="289">
        <v>8</v>
      </c>
      <c r="D9" s="290">
        <v>530</v>
      </c>
      <c r="E9" s="291">
        <v>212</v>
      </c>
      <c r="F9" s="292">
        <v>2147</v>
      </c>
      <c r="G9" s="293">
        <v>336</v>
      </c>
      <c r="H9" s="285">
        <v>10</v>
      </c>
      <c r="I9" s="294">
        <v>1811</v>
      </c>
      <c r="J9" s="295">
        <v>2.1347321921590283</v>
      </c>
      <c r="K9" s="356">
        <v>0.46844283497154682</v>
      </c>
      <c r="L9" s="358" t="s">
        <v>658</v>
      </c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</row>
    <row r="10" spans="1:58" ht="25.5" customHeight="1" x14ac:dyDescent="0.25">
      <c r="A10" s="278" t="s">
        <v>674</v>
      </c>
      <c r="B10" s="288">
        <v>33</v>
      </c>
      <c r="C10" s="289">
        <v>8</v>
      </c>
      <c r="D10" s="290">
        <v>530</v>
      </c>
      <c r="E10" s="291">
        <v>212</v>
      </c>
      <c r="F10" s="292">
        <v>2147</v>
      </c>
      <c r="G10" s="293">
        <v>336</v>
      </c>
      <c r="H10" s="285">
        <v>10</v>
      </c>
      <c r="I10" s="294">
        <v>1811</v>
      </c>
      <c r="J10" s="295">
        <v>1.8221976808393152E-2</v>
      </c>
      <c r="K10" s="356">
        <v>54.878787878787875</v>
      </c>
      <c r="L10" s="358" t="s">
        <v>581</v>
      </c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</row>
    <row r="11" spans="1:58" ht="25.5" customHeight="1" x14ac:dyDescent="0.25">
      <c r="A11" s="278" t="s">
        <v>675</v>
      </c>
      <c r="B11" s="288">
        <v>987</v>
      </c>
      <c r="C11" s="289">
        <v>8</v>
      </c>
      <c r="D11" s="290">
        <v>530</v>
      </c>
      <c r="E11" s="291">
        <v>212</v>
      </c>
      <c r="F11" s="292">
        <v>2147</v>
      </c>
      <c r="G11" s="293">
        <v>336</v>
      </c>
      <c r="H11" s="285">
        <v>10</v>
      </c>
      <c r="I11" s="294">
        <v>1811</v>
      </c>
      <c r="J11" s="295">
        <v>0.54500276090557698</v>
      </c>
      <c r="K11" s="356">
        <v>1.8348530901722391</v>
      </c>
      <c r="L11" s="358" t="s">
        <v>657</v>
      </c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</row>
    <row r="12" spans="1:58" ht="25.5" customHeight="1" x14ac:dyDescent="0.25">
      <c r="A12" s="278" t="s">
        <v>676</v>
      </c>
      <c r="B12" s="288">
        <v>5584</v>
      </c>
      <c r="C12" s="289">
        <v>8</v>
      </c>
      <c r="D12" s="290">
        <v>530</v>
      </c>
      <c r="E12" s="291">
        <v>212</v>
      </c>
      <c r="F12" s="292">
        <v>2147</v>
      </c>
      <c r="G12" s="293">
        <v>336</v>
      </c>
      <c r="H12" s="285">
        <v>10</v>
      </c>
      <c r="I12" s="294">
        <v>1811</v>
      </c>
      <c r="J12" s="295">
        <v>3.0833793484262837</v>
      </c>
      <c r="K12" s="356">
        <v>0.32431948424068768</v>
      </c>
      <c r="L12" s="358" t="s">
        <v>580</v>
      </c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</row>
    <row r="13" spans="1:58" ht="25.5" customHeight="1" x14ac:dyDescent="0.25">
      <c r="A13" s="278" t="s">
        <v>677</v>
      </c>
      <c r="B13" s="288">
        <v>388</v>
      </c>
      <c r="C13" s="289">
        <v>8</v>
      </c>
      <c r="D13" s="290">
        <v>530</v>
      </c>
      <c r="E13" s="291">
        <v>212</v>
      </c>
      <c r="F13" s="292">
        <v>2147</v>
      </c>
      <c r="G13" s="293">
        <v>336</v>
      </c>
      <c r="H13" s="285">
        <v>10</v>
      </c>
      <c r="I13" s="294">
        <v>1811</v>
      </c>
      <c r="J13" s="295">
        <v>0.21424627277747102</v>
      </c>
      <c r="K13" s="356">
        <v>4.6675257731958766</v>
      </c>
      <c r="L13" s="358" t="s">
        <v>580</v>
      </c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</row>
    <row r="14" spans="1:58" ht="25.5" customHeight="1" x14ac:dyDescent="0.25">
      <c r="A14" s="278" t="s">
        <v>678</v>
      </c>
      <c r="B14" s="288">
        <v>3118</v>
      </c>
      <c r="C14" s="289">
        <v>8</v>
      </c>
      <c r="D14" s="290">
        <v>530</v>
      </c>
      <c r="E14" s="291">
        <v>212</v>
      </c>
      <c r="F14" s="292">
        <v>2147</v>
      </c>
      <c r="G14" s="293">
        <v>336</v>
      </c>
      <c r="H14" s="285">
        <v>10</v>
      </c>
      <c r="I14" s="294">
        <v>1811</v>
      </c>
      <c r="J14" s="295">
        <v>1.72170071783545</v>
      </c>
      <c r="K14" s="356">
        <v>0.58082103912764593</v>
      </c>
      <c r="L14" s="358" t="s">
        <v>580</v>
      </c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</row>
    <row r="15" spans="1:58" ht="25.5" customHeight="1" x14ac:dyDescent="0.25">
      <c r="A15" s="278"/>
      <c r="B15" s="288"/>
      <c r="C15" s="289"/>
      <c r="D15" s="290"/>
      <c r="E15" s="291"/>
      <c r="F15" s="292"/>
      <c r="G15" s="293"/>
      <c r="H15" s="285"/>
      <c r="I15" s="294">
        <f t="shared" ref="I15:I17" si="0">F15-G15</f>
        <v>0</v>
      </c>
      <c r="J15" s="295" t="str">
        <f t="shared" ref="J15:J17" si="1">IF(B15=0,"N/A",IF(I15=0,"immediate",B15/I15))</f>
        <v>N/A</v>
      </c>
      <c r="K15" s="356" t="str">
        <f t="shared" ref="K15:K17" si="2">IF(B15=0,"N/A",I15/B15)</f>
        <v>N/A</v>
      </c>
      <c r="L15" s="358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</row>
    <row r="16" spans="1:58" ht="25.5" customHeight="1" x14ac:dyDescent="0.25">
      <c r="A16" s="278"/>
      <c r="B16" s="288"/>
      <c r="C16" s="289"/>
      <c r="D16" s="290"/>
      <c r="E16" s="291"/>
      <c r="F16" s="292"/>
      <c r="G16" s="293"/>
      <c r="H16" s="285"/>
      <c r="I16" s="294">
        <f t="shared" si="0"/>
        <v>0</v>
      </c>
      <c r="J16" s="295" t="str">
        <f t="shared" si="1"/>
        <v>N/A</v>
      </c>
      <c r="K16" s="356" t="str">
        <f t="shared" si="2"/>
        <v>N/A</v>
      </c>
      <c r="L16" s="358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</row>
    <row r="17" spans="1:58" ht="25.5" customHeight="1" x14ac:dyDescent="0.25">
      <c r="A17" s="278"/>
      <c r="B17" s="288"/>
      <c r="C17" s="289"/>
      <c r="D17" s="290"/>
      <c r="E17" s="291"/>
      <c r="F17" s="292"/>
      <c r="G17" s="293"/>
      <c r="H17" s="285"/>
      <c r="I17" s="294">
        <f t="shared" si="0"/>
        <v>0</v>
      </c>
      <c r="J17" s="295" t="str">
        <f t="shared" si="1"/>
        <v>N/A</v>
      </c>
      <c r="K17" s="356" t="str">
        <f t="shared" si="2"/>
        <v>N/A</v>
      </c>
      <c r="L17" s="358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</row>
    <row r="18" spans="1:58" ht="25.5" customHeight="1" thickBot="1" x14ac:dyDescent="0.3">
      <c r="A18" s="278"/>
      <c r="B18" s="296"/>
      <c r="C18" s="297"/>
      <c r="D18" s="298"/>
      <c r="E18" s="299"/>
      <c r="F18" s="300"/>
      <c r="G18" s="301"/>
      <c r="H18" s="301"/>
      <c r="I18" s="294">
        <f t="shared" ref="I18" si="3">F18-G18</f>
        <v>0</v>
      </c>
      <c r="J18" s="295" t="str">
        <f t="shared" ref="J18" si="4">IF(B18=0,"N/A",IF(I18=0,"immediate",B18/I18))</f>
        <v>N/A</v>
      </c>
      <c r="K18" s="356" t="str">
        <f t="shared" ref="K18" si="5">IF(B18=0,"N/A",I18/B18)</f>
        <v>N/A</v>
      </c>
      <c r="L18" s="35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</row>
    <row r="19" spans="1:58" ht="25.5" customHeight="1" thickBot="1" x14ac:dyDescent="0.3">
      <c r="A19" s="302" t="s">
        <v>313</v>
      </c>
      <c r="B19" s="303">
        <f t="shared" ref="B19:G19" si="6">SUM(B6:B18)</f>
        <v>15809</v>
      </c>
      <c r="C19" s="304">
        <f t="shared" si="6"/>
        <v>71</v>
      </c>
      <c r="D19" s="305">
        <f t="shared" si="6"/>
        <v>7855</v>
      </c>
      <c r="E19" s="306">
        <f t="shared" si="6"/>
        <v>3859</v>
      </c>
      <c r="F19" s="307">
        <f t="shared" si="6"/>
        <v>25683</v>
      </c>
      <c r="G19" s="308">
        <f t="shared" si="6"/>
        <v>3652</v>
      </c>
      <c r="H19" s="308"/>
      <c r="I19" s="308">
        <f>SUM(I6:I18)</f>
        <v>22031</v>
      </c>
      <c r="J19" s="309">
        <f>IF(B19=0,"N/A",IF(I19=0,"immediate",B19/I19))</f>
        <v>0.71757977395488171</v>
      </c>
      <c r="K19" s="357">
        <f>IF(B19=0,0,I19/B19)</f>
        <v>1.3935732810424442</v>
      </c>
      <c r="L19" s="35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</row>
    <row r="20" spans="1:58" ht="15" x14ac:dyDescent="0.25">
      <c r="A20" s="310"/>
      <c r="B20" s="310"/>
      <c r="C20" s="311"/>
      <c r="D20" s="312"/>
      <c r="E20" s="312"/>
      <c r="F20" s="313"/>
      <c r="G20" s="313"/>
      <c r="H20" s="313"/>
      <c r="I20" s="313"/>
      <c r="J20" s="313"/>
      <c r="K20" s="311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</row>
    <row r="21" spans="1:58" ht="15" x14ac:dyDescent="0.25">
      <c r="A21" s="310"/>
      <c r="B21" s="310"/>
      <c r="C21" s="311"/>
      <c r="D21" s="312"/>
      <c r="E21" s="312"/>
      <c r="F21" s="313"/>
      <c r="G21" s="313"/>
      <c r="H21" s="313"/>
      <c r="I21" s="313"/>
      <c r="J21" s="313"/>
      <c r="K21" s="31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</row>
    <row r="22" spans="1:58" ht="15" x14ac:dyDescent="0.25"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</row>
    <row r="23" spans="1:58" ht="15" x14ac:dyDescent="0.25"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</row>
    <row r="24" spans="1:58" ht="15" x14ac:dyDescent="0.25"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</row>
    <row r="25" spans="1:58" ht="15" x14ac:dyDescent="0.25"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</row>
    <row r="26" spans="1:58" ht="15" x14ac:dyDescent="0.25"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</row>
    <row r="27" spans="1:58" ht="15" x14ac:dyDescent="0.25"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</row>
    <row r="28" spans="1:58" ht="15" x14ac:dyDescent="0.25"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</row>
    <row r="29" spans="1:58" ht="12" customHeight="1" x14ac:dyDescent="0.25">
      <c r="A29" s="314"/>
      <c r="B29" s="314"/>
      <c r="C29" s="314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</row>
    <row r="30" spans="1:58" ht="12" customHeight="1" x14ac:dyDescent="0.25">
      <c r="A30" s="314"/>
      <c r="B30" s="314"/>
      <c r="C30" s="314"/>
      <c r="D30" s="315"/>
      <c r="E30" s="315"/>
      <c r="F30" s="315"/>
      <c r="G30" s="315"/>
      <c r="H30" s="315"/>
      <c r="I30" s="315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</row>
    <row r="31" spans="1:58" ht="13.5" customHeight="1" x14ac:dyDescent="0.25">
      <c r="A31" s="314"/>
      <c r="B31" s="314"/>
      <c r="C31" s="314"/>
      <c r="D31" s="315"/>
      <c r="E31" s="315"/>
      <c r="F31" s="315"/>
      <c r="G31" s="315"/>
      <c r="H31" s="315"/>
      <c r="I31" s="315"/>
      <c r="J31" s="251"/>
      <c r="K31" s="251"/>
      <c r="L31" s="251"/>
      <c r="M31" s="251"/>
      <c r="N31" s="251"/>
      <c r="O31" s="25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</row>
    <row r="32" spans="1:58" ht="15" x14ac:dyDescent="0.25">
      <c r="A32" s="314"/>
      <c r="B32" s="314"/>
      <c r="C32" s="314"/>
      <c r="D32" s="315"/>
      <c r="E32" s="315"/>
      <c r="F32" s="315"/>
      <c r="G32" s="315"/>
      <c r="H32" s="315"/>
      <c r="I32" s="315"/>
      <c r="J32" s="251"/>
      <c r="K32" s="251"/>
      <c r="L32" s="251"/>
      <c r="M32" s="251"/>
      <c r="N32" s="251"/>
      <c r="O32" s="251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</row>
    <row r="33" spans="1:58" ht="15" x14ac:dyDescent="0.25">
      <c r="A33" s="314"/>
      <c r="B33" s="314"/>
      <c r="C33" s="314"/>
      <c r="D33" s="315"/>
      <c r="E33" s="315"/>
      <c r="F33" s="315"/>
      <c r="G33" s="315"/>
      <c r="H33" s="315"/>
      <c r="I33" s="315"/>
      <c r="J33" s="251"/>
      <c r="K33" s="251"/>
      <c r="L33" s="251"/>
      <c r="M33" s="251"/>
      <c r="N33" s="251"/>
      <c r="O33" s="251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</row>
    <row r="34" spans="1:58" ht="15" x14ac:dyDescent="0.25">
      <c r="A34" s="314"/>
      <c r="B34" s="314"/>
      <c r="C34" s="314"/>
      <c r="D34" s="315"/>
      <c r="E34" s="315"/>
      <c r="F34" s="315"/>
      <c r="G34" s="315"/>
      <c r="H34" s="315"/>
      <c r="I34" s="315"/>
      <c r="J34" s="251"/>
      <c r="K34" s="251"/>
      <c r="L34" s="251"/>
      <c r="M34" s="251"/>
      <c r="N34" s="251"/>
      <c r="O34" s="251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</row>
    <row r="35" spans="1:58" ht="15" x14ac:dyDescent="0.25">
      <c r="A35" s="314"/>
      <c r="B35" s="314"/>
      <c r="C35" s="314"/>
      <c r="D35" s="315"/>
      <c r="E35" s="315"/>
      <c r="F35" s="315"/>
      <c r="G35" s="315"/>
      <c r="H35" s="315"/>
      <c r="I35" s="315"/>
      <c r="J35" s="251"/>
      <c r="K35" s="251"/>
      <c r="L35" s="251"/>
      <c r="M35" s="251"/>
      <c r="N35" s="251"/>
      <c r="O35" s="251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</row>
    <row r="36" spans="1:58" ht="15" x14ac:dyDescent="0.25">
      <c r="A36" s="314"/>
      <c r="B36" s="314"/>
      <c r="C36" s="314"/>
      <c r="D36" s="315"/>
      <c r="E36" s="315"/>
      <c r="F36" s="315"/>
      <c r="G36" s="315"/>
      <c r="H36" s="315"/>
      <c r="I36" s="315"/>
      <c r="J36" s="251"/>
      <c r="K36" s="251"/>
      <c r="L36" s="251"/>
      <c r="M36" s="251"/>
      <c r="N36" s="251"/>
      <c r="O36" s="251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</row>
    <row r="37" spans="1:58" ht="15" x14ac:dyDescent="0.25">
      <c r="A37" s="314"/>
      <c r="B37" s="314"/>
      <c r="C37" s="314"/>
      <c r="D37" s="315"/>
      <c r="E37" s="315"/>
      <c r="F37" s="315"/>
      <c r="G37" s="315"/>
      <c r="H37" s="315"/>
      <c r="I37" s="315"/>
      <c r="J37" s="251"/>
      <c r="K37" s="251"/>
      <c r="L37" s="251"/>
      <c r="M37" s="251"/>
      <c r="N37" s="251"/>
      <c r="O37" s="251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</row>
    <row r="38" spans="1:58" ht="15" x14ac:dyDescent="0.25">
      <c r="A38" s="314"/>
      <c r="B38" s="314"/>
      <c r="C38" s="314"/>
      <c r="D38" s="315"/>
      <c r="E38" s="315"/>
      <c r="F38" s="315"/>
      <c r="G38" s="315"/>
      <c r="H38" s="315"/>
      <c r="I38" s="315"/>
      <c r="J38" s="251"/>
      <c r="K38" s="251"/>
      <c r="L38" s="251"/>
      <c r="M38" s="251"/>
      <c r="N38" s="251"/>
      <c r="O38" s="251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</row>
    <row r="39" spans="1:58" ht="15" x14ac:dyDescent="0.25">
      <c r="A39" s="314"/>
      <c r="B39" s="314"/>
      <c r="C39" s="314"/>
      <c r="D39" s="315"/>
      <c r="E39" s="315"/>
      <c r="F39" s="315"/>
      <c r="G39" s="315"/>
      <c r="H39" s="315"/>
      <c r="I39" s="315"/>
      <c r="J39" s="251"/>
      <c r="K39" s="251"/>
      <c r="L39" s="251"/>
      <c r="M39" s="251"/>
      <c r="N39" s="251"/>
      <c r="O39" s="251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</row>
    <row r="40" spans="1:58" ht="15" x14ac:dyDescent="0.25">
      <c r="A40" s="314"/>
      <c r="B40" s="314"/>
      <c r="C40" s="314"/>
      <c r="D40" s="315"/>
      <c r="E40" s="315"/>
      <c r="F40" s="315"/>
      <c r="G40" s="315"/>
      <c r="H40" s="315"/>
      <c r="I40" s="315"/>
      <c r="J40" s="251"/>
      <c r="K40" s="251"/>
      <c r="L40" s="251"/>
      <c r="M40" s="251"/>
      <c r="N40" s="251"/>
      <c r="O40" s="251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</row>
    <row r="41" spans="1:58" ht="15" x14ac:dyDescent="0.25">
      <c r="A41" s="314"/>
      <c r="B41" s="314"/>
      <c r="C41" s="314"/>
      <c r="D41" s="315"/>
      <c r="E41" s="315"/>
      <c r="F41" s="315"/>
      <c r="G41" s="315"/>
      <c r="H41" s="315"/>
      <c r="I41" s="315"/>
      <c r="J41" s="251"/>
      <c r="K41" s="251"/>
      <c r="L41" s="251"/>
      <c r="M41" s="251"/>
      <c r="N41" s="251"/>
      <c r="O41" s="25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</row>
    <row r="42" spans="1:58" ht="15" x14ac:dyDescent="0.25">
      <c r="A42" s="314"/>
      <c r="B42" s="314"/>
      <c r="C42" s="314"/>
      <c r="D42" s="315"/>
      <c r="E42" s="315"/>
      <c r="F42" s="315"/>
      <c r="G42" s="315"/>
      <c r="H42" s="315"/>
      <c r="I42" s="315"/>
      <c r="L42" s="251"/>
      <c r="M42" s="251"/>
      <c r="N42" s="251"/>
      <c r="O42" s="251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</row>
    <row r="43" spans="1:58" ht="12" customHeight="1" x14ac:dyDescent="0.25">
      <c r="A43" s="314"/>
      <c r="B43" s="314"/>
      <c r="C43" s="314"/>
      <c r="D43" s="315"/>
      <c r="E43" s="315"/>
      <c r="F43" s="315"/>
      <c r="G43" s="315"/>
      <c r="H43" s="315"/>
      <c r="I43" s="315"/>
      <c r="J43" s="251"/>
      <c r="K43" s="251"/>
      <c r="L43" s="251"/>
      <c r="M43" s="251"/>
      <c r="N43" s="251"/>
      <c r="O43" s="251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</row>
    <row r="44" spans="1:58" ht="15" x14ac:dyDescent="0.25">
      <c r="A44" s="314"/>
      <c r="B44" s="314"/>
      <c r="C44" s="314"/>
      <c r="D44" s="315"/>
      <c r="E44" s="315"/>
      <c r="F44" s="315"/>
      <c r="G44" s="315"/>
      <c r="H44" s="315"/>
      <c r="I44" s="315"/>
      <c r="J44" s="251"/>
      <c r="K44" s="251"/>
      <c r="L44" s="251"/>
      <c r="M44" s="251"/>
      <c r="N44" s="251"/>
      <c r="O44" s="251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</row>
    <row r="45" spans="1:58" ht="15" x14ac:dyDescent="0.25">
      <c r="A45" s="314"/>
      <c r="B45" s="314"/>
      <c r="C45" s="314"/>
      <c r="D45" s="315"/>
      <c r="E45" s="315"/>
      <c r="F45" s="315"/>
      <c r="G45" s="315"/>
      <c r="H45" s="315"/>
      <c r="I45" s="315"/>
      <c r="J45" s="251"/>
      <c r="K45" s="251"/>
      <c r="L45" s="251"/>
      <c r="M45" s="251"/>
      <c r="N45" s="251"/>
      <c r="O45" s="251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</row>
    <row r="46" spans="1:58" ht="15" x14ac:dyDescent="0.25">
      <c r="A46" s="314"/>
      <c r="B46" s="314"/>
      <c r="C46" s="314"/>
      <c r="D46" s="315"/>
      <c r="E46" s="315"/>
      <c r="F46" s="315"/>
      <c r="G46" s="315"/>
      <c r="H46" s="315"/>
      <c r="I46" s="315"/>
      <c r="J46" s="251"/>
      <c r="K46" s="251"/>
      <c r="L46" s="251"/>
      <c r="M46" s="251"/>
      <c r="N46" s="251"/>
      <c r="O46" s="251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</row>
    <row r="47" spans="1:58" ht="15" x14ac:dyDescent="0.25">
      <c r="A47" s="315"/>
      <c r="B47" s="315"/>
      <c r="C47" s="315"/>
      <c r="D47" s="315"/>
      <c r="E47" s="315"/>
      <c r="F47" s="315"/>
      <c r="G47" s="315"/>
      <c r="H47" s="315"/>
      <c r="I47" s="315"/>
      <c r="J47" s="251"/>
      <c r="K47" s="251"/>
      <c r="L47" s="251"/>
      <c r="M47" s="251"/>
      <c r="N47" s="251"/>
      <c r="O47" s="251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</row>
    <row r="48" spans="1:58" ht="15" x14ac:dyDescent="0.25">
      <c r="A48" s="315"/>
      <c r="B48" s="315"/>
      <c r="C48" s="315"/>
      <c r="D48" s="315"/>
      <c r="E48" s="315"/>
      <c r="F48" s="315"/>
      <c r="G48" s="315"/>
      <c r="H48" s="315"/>
      <c r="I48" s="315"/>
      <c r="J48" s="251"/>
      <c r="K48" s="251"/>
      <c r="L48" s="251"/>
      <c r="M48" s="251"/>
      <c r="N48" s="251"/>
      <c r="O48" s="251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</row>
    <row r="49" spans="1:58" ht="15" x14ac:dyDescent="0.25">
      <c r="A49" s="315"/>
      <c r="B49" s="315"/>
      <c r="C49" s="315"/>
      <c r="D49" s="315"/>
      <c r="E49" s="315"/>
      <c r="F49" s="315"/>
      <c r="G49" s="315"/>
      <c r="H49" s="315"/>
      <c r="I49" s="315"/>
      <c r="J49" s="251"/>
      <c r="K49" s="251"/>
      <c r="L49" s="251"/>
      <c r="M49" s="251"/>
      <c r="N49" s="251"/>
      <c r="O49" s="251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</row>
    <row r="50" spans="1:58" ht="15" x14ac:dyDescent="0.25">
      <c r="A50" s="315"/>
      <c r="B50" s="315"/>
      <c r="C50" s="315"/>
      <c r="D50" s="315"/>
      <c r="E50" s="315"/>
      <c r="F50" s="315"/>
      <c r="G50" s="315"/>
      <c r="H50" s="315"/>
      <c r="I50" s="315"/>
      <c r="J50" s="251"/>
      <c r="K50" s="251"/>
      <c r="L50" s="251"/>
      <c r="M50" s="251"/>
      <c r="N50" s="251"/>
      <c r="O50" s="251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</row>
    <row r="51" spans="1:58" ht="15" x14ac:dyDescent="0.25">
      <c r="A51" s="315"/>
      <c r="B51" s="315"/>
      <c r="C51" s="315"/>
      <c r="D51" s="315"/>
      <c r="E51" s="315"/>
      <c r="F51" s="315"/>
      <c r="G51" s="315"/>
      <c r="H51" s="315"/>
      <c r="I51" s="315"/>
      <c r="J51" s="251"/>
      <c r="K51" s="251"/>
      <c r="L51" s="251"/>
      <c r="M51" s="251"/>
      <c r="N51" s="251"/>
      <c r="O51" s="2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</row>
    <row r="52" spans="1:58" ht="15" x14ac:dyDescent="0.25">
      <c r="A52" s="315"/>
      <c r="B52" s="315"/>
      <c r="C52" s="315"/>
      <c r="D52" s="315"/>
      <c r="E52" s="315"/>
      <c r="F52" s="315"/>
      <c r="G52" s="315"/>
      <c r="H52" s="315"/>
      <c r="I52" s="315"/>
      <c r="J52" s="251"/>
      <c r="K52" s="251"/>
      <c r="L52" s="251"/>
      <c r="M52" s="251"/>
      <c r="N52" s="251"/>
      <c r="O52" s="251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</row>
    <row r="53" spans="1:58" ht="15" x14ac:dyDescent="0.25">
      <c r="A53" s="315"/>
      <c r="B53" s="315"/>
      <c r="C53" s="315"/>
      <c r="D53" s="315"/>
      <c r="E53" s="315"/>
      <c r="F53" s="315"/>
      <c r="G53" s="315"/>
      <c r="H53" s="315"/>
      <c r="I53" s="315"/>
      <c r="J53" s="251"/>
      <c r="K53" s="251"/>
      <c r="L53" s="251"/>
      <c r="M53" s="251"/>
      <c r="N53" s="251"/>
      <c r="O53" s="251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</row>
    <row r="54" spans="1:58" ht="15" x14ac:dyDescent="0.25">
      <c r="A54" s="315"/>
      <c r="B54" s="315"/>
      <c r="C54" s="315"/>
      <c r="D54" s="315"/>
      <c r="E54" s="315"/>
      <c r="F54" s="315"/>
      <c r="G54" s="315"/>
      <c r="H54" s="315"/>
      <c r="I54" s="315"/>
      <c r="J54" s="315"/>
      <c r="K54" s="315"/>
      <c r="L54" s="315"/>
      <c r="M54" s="315"/>
      <c r="N54" s="315"/>
      <c r="O54" s="315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</row>
    <row r="55" spans="1:58" ht="15" x14ac:dyDescent="0.25">
      <c r="A55" s="315"/>
      <c r="B55" s="315"/>
      <c r="C55" s="315"/>
      <c r="D55" s="315"/>
      <c r="E55" s="315"/>
      <c r="F55" s="315"/>
      <c r="G55" s="315"/>
      <c r="H55" s="315"/>
      <c r="I55" s="315"/>
      <c r="J55" s="315"/>
      <c r="K55" s="315"/>
      <c r="L55" s="315"/>
      <c r="M55" s="315"/>
      <c r="N55" s="315"/>
      <c r="O55" s="31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</row>
    <row r="56" spans="1:58" ht="15" x14ac:dyDescent="0.25">
      <c r="A56" s="315"/>
      <c r="B56" s="315"/>
      <c r="C56" s="315"/>
      <c r="D56" s="315"/>
      <c r="E56" s="315"/>
      <c r="F56" s="315"/>
      <c r="G56" s="315"/>
      <c r="H56" s="315"/>
      <c r="I56" s="315"/>
      <c r="J56" s="315"/>
      <c r="K56" s="315"/>
      <c r="L56" s="315"/>
      <c r="M56" s="315"/>
      <c r="N56" s="315"/>
      <c r="O56" s="315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</row>
    <row r="57" spans="1:58" ht="15" x14ac:dyDescent="0.25">
      <c r="A57" s="315"/>
      <c r="B57" s="315"/>
      <c r="C57" s="315"/>
      <c r="D57" s="315"/>
      <c r="E57" s="315"/>
      <c r="F57" s="315"/>
      <c r="G57" s="315"/>
      <c r="H57" s="315"/>
      <c r="I57" s="315"/>
      <c r="J57" s="315"/>
      <c r="K57" s="315"/>
      <c r="L57" s="315"/>
      <c r="M57" s="315"/>
      <c r="N57" s="315"/>
      <c r="O57" s="315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</row>
    <row r="58" spans="1:58" ht="15" x14ac:dyDescent="0.25">
      <c r="A58" s="315"/>
      <c r="B58" s="315"/>
      <c r="C58" s="315"/>
      <c r="D58" s="315"/>
      <c r="E58" s="315"/>
      <c r="F58" s="315"/>
      <c r="G58" s="315"/>
      <c r="H58" s="315"/>
      <c r="I58" s="315"/>
      <c r="J58" s="315"/>
      <c r="K58" s="315"/>
      <c r="L58" s="315"/>
      <c r="M58" s="315"/>
      <c r="N58" s="315"/>
      <c r="O58" s="315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</row>
    <row r="59" spans="1:58" ht="15" x14ac:dyDescent="0.25">
      <c r="A59" s="315"/>
      <c r="B59" s="315"/>
      <c r="C59" s="315"/>
      <c r="D59" s="315"/>
      <c r="E59" s="315"/>
      <c r="F59" s="315"/>
      <c r="G59" s="315"/>
      <c r="H59" s="315"/>
      <c r="I59" s="315"/>
      <c r="J59" s="315"/>
      <c r="K59" s="315"/>
      <c r="L59" s="315"/>
      <c r="M59" s="315"/>
      <c r="N59" s="315"/>
      <c r="O59" s="315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</row>
    <row r="60" spans="1:58" ht="15" x14ac:dyDescent="0.25">
      <c r="A60" s="315"/>
      <c r="B60" s="315"/>
      <c r="C60" s="315"/>
      <c r="D60" s="315"/>
      <c r="E60" s="315"/>
      <c r="F60" s="315"/>
      <c r="G60" s="315"/>
      <c r="H60" s="315"/>
      <c r="I60" s="315"/>
      <c r="J60" s="315"/>
      <c r="K60" s="315"/>
      <c r="L60" s="315"/>
      <c r="M60" s="315"/>
      <c r="N60" s="315"/>
      <c r="O60" s="315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</row>
    <row r="61" spans="1:58" ht="15" x14ac:dyDescent="0.25">
      <c r="A61" s="315"/>
      <c r="B61" s="315"/>
      <c r="C61" s="315"/>
      <c r="D61" s="315"/>
      <c r="E61" s="315"/>
      <c r="F61" s="315"/>
      <c r="G61" s="315"/>
      <c r="H61" s="315"/>
      <c r="I61" s="315"/>
      <c r="J61" s="315"/>
      <c r="K61" s="315"/>
      <c r="L61" s="315"/>
      <c r="M61" s="315"/>
      <c r="N61" s="315"/>
      <c r="O61" s="315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</row>
    <row r="62" spans="1:58" ht="15" x14ac:dyDescent="0.25">
      <c r="A62" s="315"/>
      <c r="B62" s="315"/>
      <c r="C62" s="315"/>
      <c r="D62" s="315"/>
      <c r="E62" s="315"/>
      <c r="F62" s="315"/>
      <c r="G62" s="315"/>
      <c r="H62" s="315"/>
      <c r="I62" s="315"/>
      <c r="J62" s="315"/>
      <c r="K62" s="315"/>
      <c r="L62" s="315"/>
      <c r="M62" s="315"/>
      <c r="N62" s="315"/>
      <c r="O62" s="315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</row>
    <row r="63" spans="1:58" ht="15" x14ac:dyDescent="0.25">
      <c r="A63" s="315"/>
      <c r="B63" s="315"/>
      <c r="C63" s="315"/>
      <c r="D63" s="315"/>
      <c r="E63" s="315"/>
      <c r="F63" s="315"/>
      <c r="G63" s="315"/>
      <c r="H63" s="315"/>
      <c r="I63" s="315"/>
      <c r="J63" s="315"/>
      <c r="K63" s="315"/>
      <c r="L63" s="315"/>
      <c r="M63" s="315"/>
      <c r="N63" s="315"/>
      <c r="O63" s="315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</row>
    <row r="64" spans="1:58" ht="15" x14ac:dyDescent="0.25">
      <c r="A64" s="315"/>
      <c r="B64" s="315"/>
      <c r="C64" s="315"/>
      <c r="D64" s="315"/>
      <c r="E64" s="315"/>
      <c r="F64" s="315"/>
      <c r="G64" s="315"/>
      <c r="H64" s="315"/>
      <c r="I64" s="315"/>
      <c r="J64" s="315"/>
      <c r="K64" s="315"/>
      <c r="L64" s="315"/>
      <c r="M64" s="315"/>
      <c r="N64" s="315"/>
      <c r="O64" s="315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</row>
    <row r="65" spans="1:58" ht="15" x14ac:dyDescent="0.25">
      <c r="A65" s="315"/>
      <c r="B65" s="315"/>
      <c r="C65" s="315"/>
      <c r="D65" s="315"/>
      <c r="E65" s="315"/>
      <c r="F65" s="315"/>
      <c r="G65" s="315"/>
      <c r="H65" s="315"/>
      <c r="I65" s="315"/>
      <c r="J65" s="315"/>
      <c r="K65" s="315"/>
      <c r="L65" s="315"/>
      <c r="M65" s="315"/>
      <c r="N65" s="315"/>
      <c r="O65" s="31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</row>
    <row r="66" spans="1:58" ht="15" x14ac:dyDescent="0.25">
      <c r="A66" s="315"/>
      <c r="B66" s="315"/>
      <c r="C66" s="315"/>
      <c r="D66" s="315"/>
      <c r="E66" s="315"/>
      <c r="F66" s="315"/>
      <c r="G66" s="315"/>
      <c r="H66" s="315"/>
      <c r="I66" s="315"/>
      <c r="J66" s="315"/>
      <c r="K66" s="315"/>
      <c r="L66" s="315"/>
      <c r="M66" s="315"/>
      <c r="N66" s="315"/>
      <c r="O66" s="315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</row>
    <row r="67" spans="1:58" ht="15" x14ac:dyDescent="0.25">
      <c r="A67" s="315"/>
      <c r="B67" s="315"/>
      <c r="C67" s="315"/>
      <c r="D67" s="315"/>
      <c r="E67" s="315"/>
      <c r="F67" s="315"/>
      <c r="G67" s="315"/>
      <c r="H67" s="315"/>
      <c r="I67" s="315"/>
      <c r="J67" s="315"/>
      <c r="K67" s="315"/>
      <c r="L67" s="315"/>
      <c r="M67" s="315"/>
      <c r="N67" s="315"/>
      <c r="O67" s="315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</row>
    <row r="68" spans="1:58" ht="15" x14ac:dyDescent="0.25">
      <c r="A68" s="315"/>
      <c r="B68" s="315"/>
      <c r="C68" s="315"/>
      <c r="D68" s="315"/>
      <c r="E68" s="315"/>
      <c r="F68" s="315"/>
      <c r="G68" s="315"/>
      <c r="H68" s="315"/>
      <c r="I68" s="315"/>
      <c r="J68" s="315"/>
      <c r="K68" s="315"/>
      <c r="L68" s="315"/>
      <c r="M68" s="315"/>
      <c r="N68" s="315"/>
      <c r="O68" s="315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</row>
    <row r="69" spans="1:58" ht="15" x14ac:dyDescent="0.25">
      <c r="A69" s="315"/>
      <c r="B69" s="315"/>
      <c r="C69" s="315"/>
      <c r="D69" s="315"/>
      <c r="E69" s="315"/>
      <c r="F69" s="315"/>
      <c r="G69" s="315"/>
      <c r="H69" s="315"/>
      <c r="I69" s="315"/>
      <c r="J69" s="315"/>
      <c r="K69" s="315"/>
      <c r="L69" s="315"/>
      <c r="M69" s="315"/>
      <c r="N69" s="315"/>
      <c r="O69" s="315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</row>
    <row r="70" spans="1:58" ht="15" x14ac:dyDescent="0.25">
      <c r="A70" s="315"/>
      <c r="B70" s="315"/>
      <c r="C70" s="315"/>
      <c r="D70" s="315"/>
      <c r="E70" s="315"/>
      <c r="F70" s="315"/>
      <c r="G70" s="315"/>
      <c r="H70" s="315"/>
      <c r="I70" s="315"/>
      <c r="J70" s="315"/>
      <c r="K70" s="315"/>
      <c r="L70" s="315"/>
      <c r="M70" s="315"/>
      <c r="N70" s="315"/>
      <c r="O70" s="315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</row>
    <row r="71" spans="1:58" ht="15" x14ac:dyDescent="0.25">
      <c r="A71" s="315"/>
      <c r="B71" s="315"/>
      <c r="C71" s="315"/>
      <c r="D71" s="315"/>
      <c r="E71" s="315"/>
      <c r="F71" s="315"/>
      <c r="G71" s="315"/>
      <c r="H71" s="315"/>
      <c r="I71" s="315"/>
      <c r="J71" s="315"/>
      <c r="K71" s="315"/>
      <c r="L71" s="315"/>
      <c r="M71" s="315"/>
      <c r="N71" s="315"/>
      <c r="O71" s="315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</row>
    <row r="72" spans="1:58" ht="15" x14ac:dyDescent="0.25">
      <c r="A72" s="315"/>
      <c r="B72" s="315"/>
      <c r="C72" s="315"/>
      <c r="D72" s="315"/>
      <c r="E72" s="315"/>
      <c r="F72" s="315"/>
      <c r="G72" s="315"/>
      <c r="H72" s="315"/>
      <c r="I72" s="315"/>
      <c r="J72" s="315"/>
      <c r="K72" s="315"/>
      <c r="L72" s="315"/>
      <c r="M72" s="315"/>
      <c r="N72" s="315"/>
      <c r="O72" s="315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</row>
    <row r="73" spans="1:58" ht="15" x14ac:dyDescent="0.25">
      <c r="A73" s="315"/>
      <c r="B73" s="315"/>
      <c r="C73" s="315"/>
      <c r="D73" s="315"/>
      <c r="E73" s="315"/>
      <c r="F73" s="315"/>
      <c r="G73" s="315"/>
      <c r="H73" s="315"/>
      <c r="I73" s="315"/>
      <c r="J73" s="315"/>
      <c r="K73" s="315"/>
      <c r="L73" s="315"/>
      <c r="M73" s="315"/>
      <c r="N73" s="315"/>
      <c r="O73" s="315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</row>
    <row r="74" spans="1:58" ht="15" x14ac:dyDescent="0.25">
      <c r="A74" s="315"/>
      <c r="B74" s="315"/>
      <c r="C74" s="315"/>
      <c r="D74" s="315"/>
      <c r="E74" s="315"/>
      <c r="F74" s="315"/>
      <c r="G74" s="315"/>
      <c r="H74" s="315"/>
      <c r="I74" s="315"/>
      <c r="J74" s="315"/>
      <c r="K74" s="315"/>
      <c r="L74" s="315"/>
      <c r="M74" s="315"/>
      <c r="N74" s="315"/>
      <c r="O74" s="315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</row>
    <row r="75" spans="1:58" ht="15" x14ac:dyDescent="0.25">
      <c r="A75" s="315"/>
      <c r="B75" s="315"/>
      <c r="C75" s="315"/>
      <c r="D75" s="315"/>
      <c r="E75" s="315"/>
      <c r="F75" s="315"/>
      <c r="G75" s="315"/>
      <c r="H75" s="315"/>
      <c r="I75" s="315"/>
      <c r="J75" s="315"/>
      <c r="K75" s="315"/>
      <c r="L75" s="315"/>
      <c r="M75" s="315"/>
      <c r="N75" s="315"/>
      <c r="O75" s="31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</row>
    <row r="76" spans="1:58" ht="15" x14ac:dyDescent="0.25">
      <c r="A76" s="315"/>
      <c r="B76" s="315"/>
      <c r="C76" s="315"/>
      <c r="D76" s="315"/>
      <c r="E76" s="315"/>
      <c r="F76" s="315"/>
      <c r="G76" s="315"/>
      <c r="H76" s="315"/>
      <c r="I76" s="315"/>
      <c r="J76" s="315"/>
      <c r="K76" s="315"/>
      <c r="L76" s="315"/>
      <c r="M76" s="315"/>
      <c r="N76" s="315"/>
      <c r="O76" s="315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</row>
    <row r="77" spans="1:58" ht="15" x14ac:dyDescent="0.25">
      <c r="A77" s="315"/>
      <c r="B77" s="315"/>
      <c r="C77" s="315"/>
      <c r="D77" s="315"/>
      <c r="E77" s="315"/>
      <c r="F77" s="315"/>
      <c r="G77" s="315"/>
      <c r="H77" s="315"/>
      <c r="I77" s="315"/>
      <c r="J77" s="315"/>
      <c r="K77" s="315"/>
      <c r="L77" s="315"/>
      <c r="M77" s="315"/>
      <c r="N77" s="315"/>
      <c r="O77" s="315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</row>
    <row r="78" spans="1:58" ht="15" x14ac:dyDescent="0.25">
      <c r="A78" s="315"/>
      <c r="B78" s="315"/>
      <c r="C78" s="315"/>
      <c r="D78" s="315"/>
      <c r="E78" s="315"/>
      <c r="F78" s="315"/>
      <c r="G78" s="315"/>
      <c r="H78" s="315"/>
      <c r="I78" s="315"/>
      <c r="J78" s="315"/>
      <c r="K78" s="315"/>
      <c r="L78" s="315"/>
      <c r="M78" s="315"/>
      <c r="N78" s="315"/>
      <c r="O78" s="315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</row>
    <row r="79" spans="1:58" ht="15" x14ac:dyDescent="0.25">
      <c r="A79" s="315"/>
      <c r="B79" s="315"/>
      <c r="C79" s="315"/>
      <c r="D79" s="315"/>
      <c r="E79" s="315"/>
      <c r="F79" s="315"/>
      <c r="G79" s="315"/>
      <c r="H79" s="315"/>
      <c r="I79" s="315"/>
      <c r="J79" s="315"/>
      <c r="K79" s="315"/>
      <c r="L79" s="315"/>
      <c r="M79" s="315"/>
      <c r="N79" s="315"/>
      <c r="O79" s="315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</row>
    <row r="80" spans="1:58" ht="15" x14ac:dyDescent="0.25">
      <c r="A80" s="315"/>
      <c r="B80" s="315"/>
      <c r="C80" s="315"/>
      <c r="D80" s="315"/>
      <c r="E80" s="315"/>
      <c r="F80" s="315"/>
      <c r="G80" s="315"/>
      <c r="H80" s="315"/>
      <c r="I80" s="315"/>
      <c r="J80" s="315"/>
      <c r="K80" s="315"/>
      <c r="L80" s="315"/>
      <c r="M80" s="315"/>
      <c r="N80" s="315"/>
      <c r="O80" s="315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</row>
    <row r="81" spans="1:58" ht="15" x14ac:dyDescent="0.25">
      <c r="A81" s="315"/>
      <c r="B81" s="315"/>
      <c r="C81" s="315"/>
      <c r="D81" s="315"/>
      <c r="E81" s="315"/>
      <c r="F81" s="315"/>
      <c r="G81" s="315"/>
      <c r="H81" s="315"/>
      <c r="I81" s="315"/>
      <c r="J81" s="315"/>
      <c r="K81" s="315"/>
      <c r="L81" s="315"/>
      <c r="M81" s="315"/>
      <c r="N81" s="315"/>
      <c r="O81" s="315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</row>
    <row r="82" spans="1:58" ht="15" x14ac:dyDescent="0.25">
      <c r="A82" s="315"/>
      <c r="B82" s="315"/>
      <c r="C82" s="315"/>
      <c r="D82" s="315"/>
      <c r="E82" s="315"/>
      <c r="F82" s="315"/>
      <c r="G82" s="315"/>
      <c r="H82" s="315"/>
      <c r="I82" s="315"/>
      <c r="J82" s="315"/>
      <c r="K82" s="315"/>
      <c r="L82" s="315"/>
      <c r="M82" s="315"/>
      <c r="N82" s="315"/>
      <c r="O82" s="315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</row>
    <row r="83" spans="1:58" ht="15" x14ac:dyDescent="0.25">
      <c r="A83" s="315"/>
      <c r="B83" s="315"/>
      <c r="C83" s="315"/>
      <c r="D83" s="315"/>
      <c r="E83" s="315"/>
      <c r="F83" s="315"/>
      <c r="G83" s="315"/>
      <c r="H83" s="315"/>
      <c r="I83" s="315"/>
      <c r="J83" s="315"/>
      <c r="K83" s="315"/>
      <c r="L83" s="315"/>
      <c r="M83" s="315"/>
      <c r="N83" s="315"/>
      <c r="O83" s="315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</row>
    <row r="84" spans="1:58" ht="15" x14ac:dyDescent="0.25">
      <c r="A84" s="315"/>
      <c r="B84" s="315"/>
      <c r="C84" s="315"/>
      <c r="D84" s="315"/>
      <c r="E84" s="315"/>
      <c r="F84" s="315"/>
      <c r="G84" s="315"/>
      <c r="H84" s="315"/>
      <c r="I84" s="315"/>
      <c r="J84" s="315"/>
      <c r="K84" s="315"/>
      <c r="L84" s="315"/>
      <c r="M84" s="315"/>
      <c r="N84" s="315"/>
      <c r="O84" s="315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</row>
    <row r="85" spans="1:58" ht="15" x14ac:dyDescent="0.25">
      <c r="A85" s="315"/>
      <c r="B85" s="315"/>
      <c r="C85" s="315"/>
      <c r="D85" s="315"/>
      <c r="E85" s="315"/>
      <c r="F85" s="315"/>
      <c r="G85" s="315"/>
      <c r="H85" s="315"/>
      <c r="I85" s="315"/>
      <c r="J85" s="315"/>
      <c r="K85" s="315"/>
      <c r="L85" s="315"/>
      <c r="M85" s="315"/>
      <c r="N85" s="315"/>
      <c r="O85" s="31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</row>
    <row r="86" spans="1:58" ht="15" x14ac:dyDescent="0.25">
      <c r="A86" s="315"/>
      <c r="B86" s="315"/>
      <c r="C86" s="315"/>
      <c r="D86" s="315"/>
      <c r="E86" s="315"/>
      <c r="F86" s="315"/>
      <c r="G86" s="315"/>
      <c r="H86" s="315"/>
      <c r="I86" s="315"/>
      <c r="J86" s="315"/>
      <c r="K86" s="315"/>
      <c r="L86" s="315"/>
      <c r="M86" s="315"/>
      <c r="N86" s="315"/>
      <c r="O86" s="315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</row>
    <row r="87" spans="1:58" ht="15" x14ac:dyDescent="0.25">
      <c r="A87" s="315"/>
      <c r="B87" s="315"/>
      <c r="C87" s="315"/>
      <c r="D87" s="315"/>
      <c r="E87" s="315"/>
      <c r="F87" s="315"/>
      <c r="G87" s="315"/>
      <c r="H87" s="315"/>
      <c r="I87" s="315"/>
      <c r="J87" s="315"/>
      <c r="K87" s="315"/>
      <c r="L87" s="315"/>
      <c r="M87" s="315"/>
      <c r="N87" s="315"/>
      <c r="O87" s="315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</row>
    <row r="88" spans="1:58" ht="15" x14ac:dyDescent="0.25">
      <c r="A88" s="315"/>
      <c r="B88" s="315"/>
      <c r="C88" s="315"/>
      <c r="D88" s="315"/>
      <c r="E88" s="315"/>
      <c r="F88" s="315"/>
      <c r="G88" s="315"/>
      <c r="H88" s="315"/>
      <c r="I88" s="315"/>
      <c r="J88" s="315"/>
      <c r="K88" s="315"/>
      <c r="L88" s="315"/>
      <c r="M88" s="315"/>
      <c r="N88" s="315"/>
      <c r="O88" s="315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</row>
    <row r="89" spans="1:58" ht="15" x14ac:dyDescent="0.25">
      <c r="A89" s="315"/>
      <c r="B89" s="315"/>
      <c r="C89" s="315"/>
      <c r="D89" s="315"/>
      <c r="E89" s="315"/>
      <c r="F89" s="315"/>
      <c r="G89" s="315"/>
      <c r="H89" s="315"/>
      <c r="I89" s="315"/>
      <c r="J89" s="315"/>
      <c r="K89" s="315"/>
      <c r="L89" s="315"/>
      <c r="M89" s="315"/>
      <c r="N89" s="315"/>
      <c r="O89" s="315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</row>
    <row r="90" spans="1:58" ht="15" x14ac:dyDescent="0.25">
      <c r="A90" s="315"/>
      <c r="B90" s="315"/>
      <c r="C90" s="315"/>
      <c r="D90" s="315"/>
      <c r="E90" s="315"/>
      <c r="F90" s="315"/>
      <c r="G90" s="315"/>
      <c r="H90" s="315"/>
      <c r="I90" s="315"/>
      <c r="J90" s="315"/>
      <c r="K90" s="315"/>
      <c r="L90" s="315"/>
      <c r="M90" s="315"/>
      <c r="N90" s="315"/>
      <c r="O90" s="315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</row>
    <row r="91" spans="1:58" ht="15" x14ac:dyDescent="0.25">
      <c r="A91" s="315"/>
      <c r="B91" s="315"/>
      <c r="C91" s="315"/>
      <c r="D91" s="315"/>
      <c r="E91" s="315"/>
      <c r="F91" s="315"/>
      <c r="G91" s="315"/>
      <c r="H91" s="315"/>
      <c r="I91" s="315"/>
      <c r="J91" s="315"/>
      <c r="K91" s="315"/>
      <c r="L91" s="315"/>
      <c r="M91" s="315"/>
      <c r="N91" s="315"/>
      <c r="O91" s="315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</row>
    <row r="92" spans="1:58" ht="15" x14ac:dyDescent="0.25">
      <c r="A92" s="315"/>
      <c r="B92" s="315"/>
      <c r="C92" s="315"/>
      <c r="D92" s="315"/>
      <c r="E92" s="315"/>
      <c r="F92" s="315"/>
      <c r="G92" s="315"/>
      <c r="H92" s="315"/>
      <c r="I92" s="315"/>
      <c r="J92" s="315"/>
      <c r="K92" s="315"/>
      <c r="L92" s="315"/>
      <c r="M92" s="315"/>
      <c r="N92" s="315"/>
      <c r="O92" s="315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</row>
    <row r="93" spans="1:58" ht="15" x14ac:dyDescent="0.25">
      <c r="A93" s="315"/>
      <c r="B93" s="315"/>
      <c r="C93" s="315"/>
      <c r="D93" s="315"/>
      <c r="E93" s="315"/>
      <c r="F93" s="315"/>
      <c r="G93" s="315"/>
      <c r="H93" s="315"/>
      <c r="I93" s="315"/>
      <c r="J93" s="315"/>
      <c r="K93" s="315"/>
      <c r="L93" s="315"/>
      <c r="M93" s="315"/>
      <c r="N93" s="315"/>
      <c r="O93" s="315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</row>
    <row r="94" spans="1:58" ht="15" x14ac:dyDescent="0.25">
      <c r="A94" s="315"/>
      <c r="B94" s="315"/>
      <c r="C94" s="315"/>
      <c r="D94" s="315"/>
      <c r="E94" s="315"/>
      <c r="F94" s="315"/>
      <c r="G94" s="315"/>
      <c r="H94" s="315"/>
      <c r="I94" s="315"/>
      <c r="J94" s="315"/>
      <c r="K94" s="315"/>
      <c r="L94" s="315"/>
      <c r="M94" s="315"/>
      <c r="N94" s="315"/>
      <c r="O94" s="315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</row>
    <row r="95" spans="1:58" ht="15" x14ac:dyDescent="0.25">
      <c r="A95" s="315"/>
      <c r="B95" s="315"/>
      <c r="C95" s="315"/>
      <c r="D95" s="315"/>
      <c r="E95" s="315"/>
      <c r="F95" s="315"/>
      <c r="G95" s="315"/>
      <c r="H95" s="315"/>
      <c r="I95" s="315"/>
      <c r="J95" s="315"/>
      <c r="K95" s="315"/>
      <c r="L95" s="315"/>
      <c r="M95" s="315"/>
      <c r="N95" s="315"/>
      <c r="O95" s="31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</row>
    <row r="96" spans="1:58" ht="15" x14ac:dyDescent="0.25">
      <c r="A96" s="315"/>
      <c r="B96" s="315"/>
      <c r="C96" s="315"/>
      <c r="D96" s="315"/>
      <c r="E96" s="315"/>
      <c r="F96" s="315"/>
      <c r="G96" s="315"/>
      <c r="H96" s="315"/>
      <c r="I96" s="315"/>
      <c r="J96" s="315"/>
      <c r="K96" s="315"/>
      <c r="L96" s="315"/>
      <c r="M96" s="315"/>
      <c r="N96" s="315"/>
      <c r="O96" s="315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</row>
    <row r="97" spans="1:58" ht="15" x14ac:dyDescent="0.25">
      <c r="A97" s="315"/>
      <c r="B97" s="315"/>
      <c r="C97" s="315"/>
      <c r="D97" s="315"/>
      <c r="E97" s="315"/>
      <c r="F97" s="315"/>
      <c r="G97" s="315"/>
      <c r="H97" s="315"/>
      <c r="I97" s="315"/>
      <c r="J97" s="315"/>
      <c r="K97" s="315"/>
      <c r="L97" s="315"/>
      <c r="M97" s="315"/>
      <c r="N97" s="315"/>
      <c r="O97" s="315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</row>
    <row r="98" spans="1:58" ht="15" x14ac:dyDescent="0.25">
      <c r="A98" s="315"/>
      <c r="B98" s="315"/>
      <c r="C98" s="315"/>
      <c r="D98" s="315"/>
      <c r="E98" s="315"/>
      <c r="F98" s="315"/>
      <c r="G98" s="315"/>
      <c r="H98" s="315"/>
      <c r="I98" s="315"/>
      <c r="J98" s="315"/>
      <c r="K98" s="315"/>
      <c r="L98" s="315"/>
      <c r="M98" s="315"/>
      <c r="N98" s="315"/>
      <c r="O98" s="315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</row>
    <row r="99" spans="1:58" ht="15" x14ac:dyDescent="0.25">
      <c r="A99" s="315"/>
      <c r="B99" s="315"/>
      <c r="C99" s="315"/>
      <c r="D99" s="315"/>
      <c r="E99" s="315"/>
      <c r="F99" s="315"/>
      <c r="G99" s="315"/>
      <c r="H99" s="315"/>
      <c r="I99" s="315"/>
      <c r="J99" s="315"/>
      <c r="K99" s="315"/>
      <c r="L99" s="315"/>
      <c r="M99" s="315"/>
      <c r="N99" s="315"/>
      <c r="O99" s="315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</row>
    <row r="100" spans="1:58" ht="15" x14ac:dyDescent="0.25">
      <c r="A100" s="315"/>
      <c r="B100" s="315"/>
      <c r="C100" s="315"/>
      <c r="D100" s="315"/>
      <c r="E100" s="315"/>
      <c r="F100" s="315"/>
      <c r="G100" s="315"/>
      <c r="H100" s="315"/>
      <c r="I100" s="315"/>
      <c r="J100" s="315"/>
      <c r="K100" s="315"/>
      <c r="L100" s="315"/>
      <c r="M100" s="315"/>
      <c r="N100" s="315"/>
      <c r="O100" s="315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</row>
    <row r="101" spans="1:58" ht="15" x14ac:dyDescent="0.25">
      <c r="A101" s="315"/>
      <c r="B101" s="315"/>
      <c r="C101" s="315"/>
      <c r="D101" s="315"/>
      <c r="E101" s="315"/>
      <c r="F101" s="315"/>
      <c r="G101" s="315"/>
      <c r="H101" s="315"/>
      <c r="I101" s="315"/>
      <c r="J101" s="315"/>
      <c r="K101" s="315"/>
      <c r="L101" s="315"/>
      <c r="M101" s="315"/>
      <c r="N101" s="315"/>
      <c r="O101" s="315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</row>
    <row r="102" spans="1:58" ht="15" x14ac:dyDescent="0.25">
      <c r="A102" s="315"/>
      <c r="B102" s="315"/>
      <c r="C102" s="315"/>
      <c r="D102" s="315"/>
      <c r="E102" s="315"/>
      <c r="F102" s="315"/>
      <c r="G102" s="315"/>
      <c r="H102" s="315"/>
      <c r="I102" s="315"/>
      <c r="J102" s="315"/>
      <c r="K102" s="315"/>
      <c r="L102" s="315"/>
      <c r="M102" s="315"/>
      <c r="N102" s="315"/>
      <c r="O102" s="315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/>
      <c r="BF102"/>
    </row>
    <row r="103" spans="1:58" ht="15" x14ac:dyDescent="0.25">
      <c r="A103" s="315"/>
      <c r="B103" s="315"/>
      <c r="C103" s="315"/>
      <c r="D103" s="315"/>
      <c r="E103" s="315"/>
      <c r="F103" s="315"/>
      <c r="G103" s="315"/>
      <c r="H103" s="315"/>
      <c r="I103" s="315"/>
      <c r="J103" s="315"/>
      <c r="K103" s="315"/>
      <c r="L103" s="315"/>
      <c r="M103" s="315"/>
      <c r="N103" s="315"/>
      <c r="O103" s="315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</row>
    <row r="104" spans="1:58" ht="15" x14ac:dyDescent="0.25">
      <c r="A104" s="315"/>
      <c r="B104" s="315"/>
      <c r="C104" s="315"/>
      <c r="D104" s="315"/>
      <c r="E104" s="315"/>
      <c r="F104" s="315"/>
      <c r="G104" s="315"/>
      <c r="H104" s="315"/>
      <c r="I104" s="315"/>
      <c r="J104" s="315"/>
      <c r="K104" s="315"/>
      <c r="L104" s="315"/>
      <c r="M104" s="315"/>
      <c r="N104" s="315"/>
      <c r="O104" s="315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/>
      <c r="BF104"/>
    </row>
    <row r="105" spans="1:58" ht="15" x14ac:dyDescent="0.25">
      <c r="A105" s="315"/>
      <c r="B105" s="315"/>
      <c r="C105" s="315"/>
      <c r="D105" s="315"/>
      <c r="E105" s="315"/>
      <c r="F105" s="315"/>
      <c r="G105" s="315"/>
      <c r="H105" s="315"/>
      <c r="I105" s="315"/>
      <c r="J105" s="315"/>
      <c r="K105" s="315"/>
      <c r="L105" s="315"/>
      <c r="M105" s="315"/>
      <c r="N105" s="315"/>
      <c r="O105" s="31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</row>
    <row r="106" spans="1:58" ht="15" x14ac:dyDescent="0.25">
      <c r="A106" s="315"/>
      <c r="B106" s="315"/>
      <c r="C106" s="315"/>
      <c r="D106" s="315"/>
      <c r="E106" s="315"/>
      <c r="F106" s="315"/>
      <c r="G106" s="315"/>
      <c r="H106" s="315"/>
      <c r="I106" s="315"/>
      <c r="J106" s="315"/>
      <c r="K106" s="315"/>
      <c r="L106" s="315"/>
      <c r="M106" s="315"/>
      <c r="N106" s="315"/>
      <c r="O106" s="315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</row>
    <row r="107" spans="1:58" ht="15" x14ac:dyDescent="0.25">
      <c r="A107" s="315"/>
      <c r="B107" s="315"/>
      <c r="C107" s="315"/>
      <c r="D107" s="315"/>
      <c r="E107" s="315"/>
      <c r="F107" s="315"/>
      <c r="G107" s="315"/>
      <c r="H107" s="315"/>
      <c r="I107" s="315"/>
      <c r="J107" s="315"/>
      <c r="K107" s="315"/>
      <c r="L107" s="315"/>
      <c r="M107" s="315"/>
      <c r="N107" s="315"/>
      <c r="O107" s="315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</row>
  </sheetData>
  <customSheetViews>
    <customSheetView guid="{C5999146-0873-4468-831B-0EE3FC77B838}" scale="85" showPageBreaks="1" showGridLines="0" fitToPage="1" printArea="1">
      <selection activeCell="F19" sqref="F19"/>
      <pageMargins left="0.75" right="0.75" top="1" bottom="1" header="0.5" footer="0.5"/>
      <pageSetup scale="79" orientation="landscape" horizontalDpi="4294967292" verticalDpi="4294967292" r:id="rId1"/>
      <headerFooter alignWithMargins="0"/>
    </customSheetView>
  </customSheetViews>
  <mergeCells count="2">
    <mergeCell ref="A4:A5"/>
    <mergeCell ref="L4:L5"/>
  </mergeCells>
  <pageMargins left="0.75" right="0.75" top="1" bottom="1" header="0.5" footer="0.5"/>
  <pageSetup scale="79" orientation="landscape" horizontalDpi="4294967292" verticalDpi="4294967292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'Drop Down Lists'!$X$2:$X$29</xm:f>
          </x14:formula1>
          <xm:sqref>L6:L18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136"/>
  <sheetViews>
    <sheetView showGridLines="0" topLeftCell="M1" workbookViewId="0">
      <selection activeCell="Z10" sqref="Z10"/>
    </sheetView>
  </sheetViews>
  <sheetFormatPr defaultColWidth="9.140625" defaultRowHeight="15" x14ac:dyDescent="0.25"/>
  <cols>
    <col min="1" max="1" width="47" style="323" bestFit="1" customWidth="1"/>
    <col min="2" max="2" width="9.140625" style="323"/>
    <col min="3" max="3" width="14.42578125" style="323" customWidth="1"/>
    <col min="4" max="4" width="33.42578125" style="323" bestFit="1" customWidth="1"/>
    <col min="5" max="5" width="21.85546875" style="323" customWidth="1"/>
    <col min="6" max="6" width="9.140625" style="323"/>
    <col min="7" max="7" width="17.85546875" style="323" bestFit="1" customWidth="1"/>
    <col min="8" max="8" width="20.7109375" style="323" bestFit="1" customWidth="1"/>
    <col min="9" max="9" width="21.140625" style="323" customWidth="1"/>
    <col min="10" max="10" width="19.7109375" style="323" customWidth="1"/>
    <col min="11" max="11" width="28" style="323" customWidth="1"/>
    <col min="12" max="12" width="10.42578125" style="341" customWidth="1"/>
    <col min="13" max="13" width="12" style="323" customWidth="1"/>
    <col min="14" max="14" width="9.140625" style="323"/>
    <col min="15" max="15" width="19" style="323" customWidth="1"/>
    <col min="16" max="16" width="13.5703125" style="323" customWidth="1"/>
    <col min="17" max="17" width="15.85546875" style="323" customWidth="1"/>
    <col min="18" max="18" width="11.28515625" style="323" customWidth="1"/>
    <col min="19" max="19" width="29.5703125" style="323" customWidth="1"/>
    <col min="20" max="20" width="15.7109375" style="323" customWidth="1"/>
    <col min="21" max="21" width="16.28515625" style="323" customWidth="1"/>
    <col min="22" max="22" width="14.42578125" style="323" customWidth="1"/>
    <col min="23" max="23" width="21.85546875" style="341" customWidth="1"/>
    <col min="24" max="24" width="26.140625" style="323" customWidth="1"/>
    <col min="25" max="16384" width="9.140625" style="323"/>
  </cols>
  <sheetData>
    <row r="1" spans="1:24" s="317" customFormat="1" x14ac:dyDescent="0.25">
      <c r="A1" s="317" t="s">
        <v>314</v>
      </c>
      <c r="B1" s="317" t="s">
        <v>13</v>
      </c>
      <c r="C1" s="317" t="s">
        <v>124</v>
      </c>
      <c r="D1" s="317" t="s">
        <v>315</v>
      </c>
      <c r="F1" s="317" t="s">
        <v>316</v>
      </c>
      <c r="G1" s="317" t="s">
        <v>317</v>
      </c>
      <c r="H1" s="317" t="s">
        <v>318</v>
      </c>
      <c r="I1" s="317" t="s">
        <v>319</v>
      </c>
      <c r="J1" s="317" t="s">
        <v>469</v>
      </c>
      <c r="K1" s="317" t="s">
        <v>72</v>
      </c>
      <c r="L1" s="340" t="s">
        <v>53</v>
      </c>
      <c r="M1" s="317" t="s">
        <v>510</v>
      </c>
      <c r="N1" s="317" t="s">
        <v>87</v>
      </c>
      <c r="O1" s="317" t="s">
        <v>578</v>
      </c>
      <c r="P1" s="317" t="s">
        <v>218</v>
      </c>
      <c r="Q1" s="317" t="s">
        <v>576</v>
      </c>
      <c r="R1" s="317" t="s">
        <v>634</v>
      </c>
      <c r="S1" s="317" t="s">
        <v>289</v>
      </c>
      <c r="T1" s="317" t="s">
        <v>290</v>
      </c>
      <c r="U1" s="317" t="s">
        <v>291</v>
      </c>
      <c r="V1" s="317" t="s">
        <v>292</v>
      </c>
      <c r="W1" s="340" t="s">
        <v>293</v>
      </c>
      <c r="X1" s="317" t="s">
        <v>656</v>
      </c>
    </row>
    <row r="2" spans="1:24" x14ac:dyDescent="0.25">
      <c r="A2" s="318" t="s">
        <v>341</v>
      </c>
      <c r="B2" s="319" t="s">
        <v>14</v>
      </c>
      <c r="C2" s="320" t="s">
        <v>129</v>
      </c>
      <c r="D2" s="321" t="s">
        <v>131</v>
      </c>
      <c r="E2" s="322" t="s">
        <v>320</v>
      </c>
      <c r="F2" s="323" t="s">
        <v>103</v>
      </c>
      <c r="G2" s="323" t="s">
        <v>191</v>
      </c>
      <c r="H2" s="323" t="s">
        <v>321</v>
      </c>
      <c r="I2" s="323" t="s">
        <v>322</v>
      </c>
      <c r="J2" s="333" t="s">
        <v>470</v>
      </c>
      <c r="K2" s="329" t="s">
        <v>507</v>
      </c>
      <c r="L2" s="341">
        <v>1</v>
      </c>
      <c r="M2" s="323" t="s">
        <v>508</v>
      </c>
      <c r="N2" s="333" t="s">
        <v>511</v>
      </c>
      <c r="O2" s="323" t="s">
        <v>593</v>
      </c>
      <c r="P2" s="323" t="s">
        <v>599</v>
      </c>
      <c r="Q2" s="323" t="s">
        <v>608</v>
      </c>
      <c r="R2" s="323" t="s">
        <v>630</v>
      </c>
      <c r="S2" s="323" t="s">
        <v>637</v>
      </c>
      <c r="T2" s="323" t="s">
        <v>646</v>
      </c>
      <c r="U2" s="323" t="s">
        <v>486</v>
      </c>
      <c r="V2" s="323" t="s">
        <v>93</v>
      </c>
      <c r="W2" s="341" t="s">
        <v>655</v>
      </c>
      <c r="X2" s="333" t="s">
        <v>657</v>
      </c>
    </row>
    <row r="3" spans="1:24" x14ac:dyDescent="0.25">
      <c r="A3" s="324" t="s">
        <v>342</v>
      </c>
      <c r="B3" s="325" t="s">
        <v>323</v>
      </c>
      <c r="C3" s="326" t="s">
        <v>134</v>
      </c>
      <c r="D3" s="327" t="s">
        <v>133</v>
      </c>
      <c r="E3" s="328" t="s">
        <v>324</v>
      </c>
      <c r="F3" s="329" t="s">
        <v>105</v>
      </c>
      <c r="G3" s="323" t="s">
        <v>325</v>
      </c>
      <c r="H3" s="323" t="s">
        <v>326</v>
      </c>
      <c r="I3" s="323" t="s">
        <v>327</v>
      </c>
      <c r="J3" s="333" t="s">
        <v>471</v>
      </c>
      <c r="K3" s="323" t="s">
        <v>497</v>
      </c>
      <c r="L3" s="341">
        <v>2</v>
      </c>
      <c r="M3" s="323" t="s">
        <v>509</v>
      </c>
      <c r="N3" s="333" t="s">
        <v>512</v>
      </c>
      <c r="O3" s="323" t="s">
        <v>594</v>
      </c>
      <c r="P3" s="323" t="s">
        <v>600</v>
      </c>
      <c r="Q3" s="323" t="s">
        <v>609</v>
      </c>
      <c r="R3" s="323" t="s">
        <v>631</v>
      </c>
      <c r="S3" s="323" t="s">
        <v>639</v>
      </c>
      <c r="T3" s="323" t="s">
        <v>648</v>
      </c>
      <c r="U3" s="323" t="s">
        <v>334</v>
      </c>
      <c r="V3" s="323" t="s">
        <v>635</v>
      </c>
      <c r="W3" s="341">
        <v>10</v>
      </c>
      <c r="X3" s="333" t="s">
        <v>658</v>
      </c>
    </row>
    <row r="4" spans="1:24" x14ac:dyDescent="0.25">
      <c r="A4" s="324" t="s">
        <v>343</v>
      </c>
      <c r="C4" s="326" t="s">
        <v>21</v>
      </c>
      <c r="D4" s="327" t="s">
        <v>135</v>
      </c>
      <c r="E4" s="328" t="s">
        <v>328</v>
      </c>
      <c r="G4" s="323" t="s">
        <v>329</v>
      </c>
      <c r="H4" s="323" t="s">
        <v>330</v>
      </c>
      <c r="I4" s="323" t="s">
        <v>331</v>
      </c>
      <c r="J4" s="333" t="s">
        <v>472</v>
      </c>
      <c r="K4" s="323" t="s">
        <v>498</v>
      </c>
      <c r="L4" s="341">
        <v>3</v>
      </c>
      <c r="N4" s="333" t="s">
        <v>513</v>
      </c>
      <c r="O4" s="323" t="s">
        <v>595</v>
      </c>
      <c r="P4" s="323" t="s">
        <v>601</v>
      </c>
      <c r="Q4" s="323" t="s">
        <v>610</v>
      </c>
      <c r="R4" s="323" t="s">
        <v>632</v>
      </c>
      <c r="S4" s="323" t="s">
        <v>640</v>
      </c>
      <c r="T4" s="323" t="s">
        <v>647</v>
      </c>
      <c r="U4" s="323" t="s">
        <v>651</v>
      </c>
      <c r="V4" s="323" t="s">
        <v>654</v>
      </c>
      <c r="W4" s="341">
        <v>25</v>
      </c>
      <c r="X4" s="333" t="s">
        <v>659</v>
      </c>
    </row>
    <row r="5" spans="1:24" x14ac:dyDescent="0.25">
      <c r="A5" s="324" t="s">
        <v>344</v>
      </c>
      <c r="C5" s="326" t="s">
        <v>137</v>
      </c>
      <c r="D5" s="327" t="s">
        <v>136</v>
      </c>
      <c r="E5" s="328"/>
      <c r="G5" s="323" t="s">
        <v>332</v>
      </c>
      <c r="H5" s="323" t="s">
        <v>333</v>
      </c>
      <c r="I5" s="323" t="s">
        <v>334</v>
      </c>
      <c r="J5" s="333" t="s">
        <v>473</v>
      </c>
      <c r="K5" s="323" t="s">
        <v>499</v>
      </c>
      <c r="L5" s="341">
        <v>4</v>
      </c>
      <c r="N5" s="333" t="s">
        <v>514</v>
      </c>
      <c r="O5" s="323" t="s">
        <v>596</v>
      </c>
      <c r="P5" s="323" t="s">
        <v>602</v>
      </c>
      <c r="Q5" s="323" t="s">
        <v>611</v>
      </c>
      <c r="R5" s="323" t="s">
        <v>633</v>
      </c>
      <c r="S5" s="323" t="s">
        <v>638</v>
      </c>
      <c r="T5" s="323" t="s">
        <v>142</v>
      </c>
      <c r="U5" s="323" t="s">
        <v>652</v>
      </c>
      <c r="V5" s="323" t="s">
        <v>600</v>
      </c>
      <c r="W5" s="341">
        <v>50</v>
      </c>
      <c r="X5" s="333" t="s">
        <v>660</v>
      </c>
    </row>
    <row r="6" spans="1:24" x14ac:dyDescent="0.25">
      <c r="A6" s="324" t="s">
        <v>345</v>
      </c>
      <c r="C6" s="326" t="s">
        <v>139</v>
      </c>
      <c r="D6" s="330" t="s">
        <v>138</v>
      </c>
      <c r="E6" s="331"/>
      <c r="G6" s="323" t="s">
        <v>335</v>
      </c>
      <c r="H6" s="323" t="s">
        <v>336</v>
      </c>
      <c r="J6" s="333" t="s">
        <v>474</v>
      </c>
      <c r="K6" s="323" t="s">
        <v>500</v>
      </c>
      <c r="L6" s="341">
        <v>5</v>
      </c>
      <c r="N6" s="333" t="s">
        <v>515</v>
      </c>
      <c r="O6" s="323" t="s">
        <v>579</v>
      </c>
      <c r="P6" s="323" t="s">
        <v>422</v>
      </c>
      <c r="Q6" s="323" t="s">
        <v>612</v>
      </c>
      <c r="S6" s="323" t="s">
        <v>641</v>
      </c>
      <c r="U6" s="323" t="s">
        <v>327</v>
      </c>
      <c r="V6" s="323" t="s">
        <v>142</v>
      </c>
      <c r="W6" s="341">
        <v>75</v>
      </c>
      <c r="X6" s="333" t="s">
        <v>661</v>
      </c>
    </row>
    <row r="7" spans="1:24" x14ac:dyDescent="0.25">
      <c r="A7" s="324" t="s">
        <v>346</v>
      </c>
      <c r="C7" s="326" t="s">
        <v>234</v>
      </c>
      <c r="G7" s="323" t="s">
        <v>337</v>
      </c>
      <c r="H7" s="323" t="s">
        <v>338</v>
      </c>
      <c r="J7" s="333" t="s">
        <v>475</v>
      </c>
      <c r="K7" s="323" t="s">
        <v>501</v>
      </c>
      <c r="L7" s="341">
        <v>6</v>
      </c>
      <c r="N7" s="333" t="s">
        <v>516</v>
      </c>
      <c r="O7" s="323" t="s">
        <v>580</v>
      </c>
      <c r="P7" s="323" t="s">
        <v>142</v>
      </c>
      <c r="Q7" s="323" t="s">
        <v>613</v>
      </c>
      <c r="S7" s="323" t="s">
        <v>642</v>
      </c>
      <c r="U7" s="323" t="s">
        <v>650</v>
      </c>
      <c r="W7" s="341">
        <v>90</v>
      </c>
      <c r="X7" s="333" t="s">
        <v>662</v>
      </c>
    </row>
    <row r="8" spans="1:24" x14ac:dyDescent="0.25">
      <c r="A8" s="324" t="s">
        <v>347</v>
      </c>
      <c r="C8" s="326" t="s">
        <v>140</v>
      </c>
      <c r="G8" s="323" t="s">
        <v>142</v>
      </c>
      <c r="H8" s="323" t="s">
        <v>339</v>
      </c>
      <c r="J8" s="333" t="s">
        <v>476</v>
      </c>
      <c r="K8" s="323" t="s">
        <v>502</v>
      </c>
      <c r="N8" s="333" t="s">
        <v>517</v>
      </c>
      <c r="O8" s="323" t="s">
        <v>581</v>
      </c>
      <c r="P8" s="323" t="s">
        <v>138</v>
      </c>
      <c r="Q8" s="323" t="s">
        <v>614</v>
      </c>
      <c r="S8" s="323" t="s">
        <v>643</v>
      </c>
      <c r="U8" s="323" t="s">
        <v>653</v>
      </c>
      <c r="W8" s="341">
        <v>100</v>
      </c>
      <c r="X8" s="333" t="s">
        <v>579</v>
      </c>
    </row>
    <row r="9" spans="1:24" x14ac:dyDescent="0.25">
      <c r="A9" s="324" t="s">
        <v>348</v>
      </c>
      <c r="C9" s="326" t="s">
        <v>141</v>
      </c>
      <c r="G9" s="323" t="s">
        <v>138</v>
      </c>
      <c r="J9" s="333" t="s">
        <v>477</v>
      </c>
      <c r="K9" s="323" t="s">
        <v>503</v>
      </c>
      <c r="N9" s="333" t="s">
        <v>518</v>
      </c>
      <c r="O9" s="323" t="s">
        <v>582</v>
      </c>
      <c r="Q9" s="323" t="s">
        <v>615</v>
      </c>
      <c r="S9" s="323" t="s">
        <v>644</v>
      </c>
      <c r="U9" s="323" t="s">
        <v>142</v>
      </c>
      <c r="X9" s="333" t="s">
        <v>580</v>
      </c>
    </row>
    <row r="10" spans="1:24" x14ac:dyDescent="0.25">
      <c r="A10" s="324" t="s">
        <v>349</v>
      </c>
      <c r="C10" s="332" t="s">
        <v>142</v>
      </c>
      <c r="J10" s="333" t="s">
        <v>478</v>
      </c>
      <c r="K10" s="323" t="s">
        <v>504</v>
      </c>
      <c r="N10" s="333" t="s">
        <v>519</v>
      </c>
      <c r="O10" s="323" t="s">
        <v>583</v>
      </c>
      <c r="Q10" s="323" t="s">
        <v>616</v>
      </c>
      <c r="S10" s="323" t="s">
        <v>645</v>
      </c>
      <c r="X10" s="333" t="s">
        <v>581</v>
      </c>
    </row>
    <row r="11" spans="1:24" x14ac:dyDescent="0.25">
      <c r="A11" s="324" t="s">
        <v>350</v>
      </c>
      <c r="J11" s="333" t="s">
        <v>479</v>
      </c>
      <c r="K11" s="323" t="s">
        <v>505</v>
      </c>
      <c r="N11" s="333" t="s">
        <v>520</v>
      </c>
      <c r="O11" s="323" t="s">
        <v>584</v>
      </c>
      <c r="Q11" s="323" t="s">
        <v>617</v>
      </c>
      <c r="S11" s="323" t="s">
        <v>142</v>
      </c>
      <c r="X11" s="333" t="s">
        <v>582</v>
      </c>
    </row>
    <row r="12" spans="1:24" x14ac:dyDescent="0.25">
      <c r="A12" s="324" t="s">
        <v>351</v>
      </c>
      <c r="J12" s="333" t="s">
        <v>480</v>
      </c>
      <c r="K12" s="323" t="s">
        <v>506</v>
      </c>
      <c r="N12" s="333" t="s">
        <v>521</v>
      </c>
      <c r="O12" s="323" t="s">
        <v>585</v>
      </c>
      <c r="Q12" s="323" t="s">
        <v>618</v>
      </c>
      <c r="X12" s="333" t="s">
        <v>583</v>
      </c>
    </row>
    <row r="13" spans="1:24" x14ac:dyDescent="0.25">
      <c r="A13" s="324" t="s">
        <v>352</v>
      </c>
      <c r="J13" s="333" t="s">
        <v>481</v>
      </c>
      <c r="K13" s="323" t="s">
        <v>142</v>
      </c>
      <c r="N13" s="333" t="s">
        <v>522</v>
      </c>
      <c r="O13" s="323" t="s">
        <v>586</v>
      </c>
      <c r="Q13" s="323" t="s">
        <v>619</v>
      </c>
      <c r="X13" s="333" t="s">
        <v>584</v>
      </c>
    </row>
    <row r="14" spans="1:24" x14ac:dyDescent="0.25">
      <c r="A14" s="324" t="s">
        <v>353</v>
      </c>
      <c r="J14" s="333" t="s">
        <v>482</v>
      </c>
      <c r="K14" s="323" t="s">
        <v>138</v>
      </c>
      <c r="N14" s="333" t="s">
        <v>523</v>
      </c>
      <c r="O14" s="323" t="s">
        <v>587</v>
      </c>
      <c r="Q14" s="323" t="s">
        <v>620</v>
      </c>
      <c r="X14" s="333" t="s">
        <v>585</v>
      </c>
    </row>
    <row r="15" spans="1:24" x14ac:dyDescent="0.25">
      <c r="A15" s="324" t="s">
        <v>354</v>
      </c>
      <c r="J15" s="333" t="s">
        <v>483</v>
      </c>
      <c r="N15" s="333" t="s">
        <v>524</v>
      </c>
      <c r="O15" s="323" t="s">
        <v>588</v>
      </c>
      <c r="Q15" s="323" t="s">
        <v>621</v>
      </c>
      <c r="X15" s="333" t="s">
        <v>586</v>
      </c>
    </row>
    <row r="16" spans="1:24" x14ac:dyDescent="0.25">
      <c r="A16" s="324" t="s">
        <v>355</v>
      </c>
      <c r="J16" s="333" t="s">
        <v>484</v>
      </c>
      <c r="N16" s="333" t="s">
        <v>525</v>
      </c>
      <c r="O16" s="323" t="s">
        <v>589</v>
      </c>
      <c r="Q16" s="323" t="s">
        <v>622</v>
      </c>
      <c r="X16" s="333" t="s">
        <v>663</v>
      </c>
    </row>
    <row r="17" spans="1:24" x14ac:dyDescent="0.25">
      <c r="A17" s="324" t="s">
        <v>356</v>
      </c>
      <c r="J17" s="333" t="s">
        <v>485</v>
      </c>
      <c r="N17" s="333" t="s">
        <v>88</v>
      </c>
      <c r="O17" s="323" t="s">
        <v>590</v>
      </c>
      <c r="Q17" s="323" t="s">
        <v>623</v>
      </c>
      <c r="X17" s="333" t="s">
        <v>664</v>
      </c>
    </row>
    <row r="18" spans="1:24" x14ac:dyDescent="0.25">
      <c r="A18" s="324" t="s">
        <v>357</v>
      </c>
      <c r="J18" s="333" t="s">
        <v>142</v>
      </c>
      <c r="N18" s="333" t="s">
        <v>526</v>
      </c>
      <c r="O18" s="323" t="s">
        <v>591</v>
      </c>
      <c r="Q18" s="323" t="s">
        <v>624</v>
      </c>
      <c r="X18" s="333" t="s">
        <v>665</v>
      </c>
    </row>
    <row r="19" spans="1:24" x14ac:dyDescent="0.25">
      <c r="A19" s="324" t="s">
        <v>358</v>
      </c>
      <c r="J19" s="333" t="s">
        <v>138</v>
      </c>
      <c r="N19" s="333" t="s">
        <v>527</v>
      </c>
      <c r="O19" s="323" t="s">
        <v>592</v>
      </c>
      <c r="Q19" s="323" t="s">
        <v>625</v>
      </c>
      <c r="X19" s="333" t="s">
        <v>666</v>
      </c>
    </row>
    <row r="20" spans="1:24" x14ac:dyDescent="0.25">
      <c r="A20" s="324" t="s">
        <v>247</v>
      </c>
      <c r="J20" s="333" t="s">
        <v>486</v>
      </c>
      <c r="N20" s="333" t="s">
        <v>216</v>
      </c>
      <c r="Q20" s="323" t="s">
        <v>626</v>
      </c>
      <c r="X20" s="333" t="s">
        <v>667</v>
      </c>
    </row>
    <row r="21" spans="1:24" ht="30" x14ac:dyDescent="0.25">
      <c r="A21" s="324" t="s">
        <v>359</v>
      </c>
      <c r="N21" s="333" t="s">
        <v>528</v>
      </c>
      <c r="Q21" s="323" t="s">
        <v>627</v>
      </c>
      <c r="X21" s="333" t="s">
        <v>668</v>
      </c>
    </row>
    <row r="22" spans="1:24" x14ac:dyDescent="0.25">
      <c r="A22" s="324" t="s">
        <v>360</v>
      </c>
      <c r="N22" s="333" t="s">
        <v>529</v>
      </c>
      <c r="Q22" s="323" t="s">
        <v>628</v>
      </c>
      <c r="X22" s="333" t="s">
        <v>587</v>
      </c>
    </row>
    <row r="23" spans="1:24" x14ac:dyDescent="0.25">
      <c r="A23" s="324" t="s">
        <v>361</v>
      </c>
      <c r="N23" s="333" t="s">
        <v>530</v>
      </c>
      <c r="Q23" s="323" t="s">
        <v>142</v>
      </c>
      <c r="X23" s="333" t="s">
        <v>588</v>
      </c>
    </row>
    <row r="24" spans="1:24" x14ac:dyDescent="0.25">
      <c r="A24" s="324" t="s">
        <v>362</v>
      </c>
      <c r="N24" s="333" t="s">
        <v>531</v>
      </c>
      <c r="X24" s="333" t="s">
        <v>589</v>
      </c>
    </row>
    <row r="25" spans="1:24" x14ac:dyDescent="0.25">
      <c r="A25" s="324" t="s">
        <v>241</v>
      </c>
      <c r="N25" s="333" t="s">
        <v>532</v>
      </c>
      <c r="X25" s="333" t="s">
        <v>590</v>
      </c>
    </row>
    <row r="26" spans="1:24" ht="30" x14ac:dyDescent="0.25">
      <c r="A26" s="324" t="s">
        <v>363</v>
      </c>
      <c r="N26" s="333" t="s">
        <v>533</v>
      </c>
      <c r="X26" s="333" t="s">
        <v>669</v>
      </c>
    </row>
    <row r="27" spans="1:24" x14ac:dyDescent="0.25">
      <c r="A27" s="324" t="s">
        <v>93</v>
      </c>
      <c r="N27" s="333" t="s">
        <v>534</v>
      </c>
      <c r="X27" s="333" t="s">
        <v>591</v>
      </c>
    </row>
    <row r="28" spans="1:24" x14ac:dyDescent="0.25">
      <c r="A28" s="324" t="s">
        <v>364</v>
      </c>
      <c r="N28" s="333" t="s">
        <v>535</v>
      </c>
      <c r="X28" s="333" t="s">
        <v>592</v>
      </c>
    </row>
    <row r="29" spans="1:24" x14ac:dyDescent="0.25">
      <c r="A29" s="324" t="s">
        <v>340</v>
      </c>
      <c r="N29" s="333" t="s">
        <v>536</v>
      </c>
      <c r="X29" s="333" t="s">
        <v>142</v>
      </c>
    </row>
    <row r="30" spans="1:24" x14ac:dyDescent="0.25">
      <c r="A30" s="324" t="s">
        <v>365</v>
      </c>
      <c r="N30" s="333" t="s">
        <v>537</v>
      </c>
    </row>
    <row r="31" spans="1:24" x14ac:dyDescent="0.25">
      <c r="A31" s="324" t="s">
        <v>366</v>
      </c>
      <c r="N31" s="333" t="s">
        <v>538</v>
      </c>
    </row>
    <row r="32" spans="1:24" x14ac:dyDescent="0.25">
      <c r="A32" s="324" t="s">
        <v>367</v>
      </c>
      <c r="N32" s="333" t="s">
        <v>539</v>
      </c>
    </row>
    <row r="33" spans="1:14" x14ac:dyDescent="0.25">
      <c r="A33" s="324" t="s">
        <v>368</v>
      </c>
      <c r="N33" s="333" t="s">
        <v>540</v>
      </c>
    </row>
    <row r="34" spans="1:14" x14ac:dyDescent="0.25">
      <c r="A34" s="324" t="s">
        <v>369</v>
      </c>
      <c r="N34" s="333" t="s">
        <v>541</v>
      </c>
    </row>
    <row r="35" spans="1:14" x14ac:dyDescent="0.25">
      <c r="A35" s="324" t="s">
        <v>370</v>
      </c>
      <c r="N35" s="333" t="s">
        <v>542</v>
      </c>
    </row>
    <row r="36" spans="1:14" x14ac:dyDescent="0.25">
      <c r="A36" s="324" t="s">
        <v>371</v>
      </c>
      <c r="N36" s="333" t="s">
        <v>543</v>
      </c>
    </row>
    <row r="37" spans="1:14" x14ac:dyDescent="0.25">
      <c r="A37" s="324" t="s">
        <v>372</v>
      </c>
      <c r="N37" s="333" t="s">
        <v>544</v>
      </c>
    </row>
    <row r="38" spans="1:14" x14ac:dyDescent="0.25">
      <c r="A38" s="324" t="s">
        <v>373</v>
      </c>
      <c r="N38" s="333" t="s">
        <v>545</v>
      </c>
    </row>
    <row r="39" spans="1:14" x14ac:dyDescent="0.25">
      <c r="A39" s="324" t="s">
        <v>374</v>
      </c>
      <c r="N39" s="333" t="s">
        <v>546</v>
      </c>
    </row>
    <row r="40" spans="1:14" x14ac:dyDescent="0.25">
      <c r="A40" s="324" t="s">
        <v>375</v>
      </c>
      <c r="N40" s="333" t="s">
        <v>547</v>
      </c>
    </row>
    <row r="41" spans="1:14" x14ac:dyDescent="0.25">
      <c r="A41" s="324" t="s">
        <v>376</v>
      </c>
      <c r="N41" s="333" t="s">
        <v>548</v>
      </c>
    </row>
    <row r="42" spans="1:14" x14ac:dyDescent="0.25">
      <c r="A42" s="324" t="s">
        <v>377</v>
      </c>
      <c r="N42" s="333" t="s">
        <v>549</v>
      </c>
    </row>
    <row r="43" spans="1:14" x14ac:dyDescent="0.25">
      <c r="A43" s="324" t="s">
        <v>378</v>
      </c>
      <c r="N43" s="333" t="s">
        <v>550</v>
      </c>
    </row>
    <row r="44" spans="1:14" x14ac:dyDescent="0.25">
      <c r="A44" s="324" t="s">
        <v>379</v>
      </c>
      <c r="N44" s="333" t="s">
        <v>551</v>
      </c>
    </row>
    <row r="45" spans="1:14" x14ac:dyDescent="0.25">
      <c r="A45" s="324" t="s">
        <v>380</v>
      </c>
      <c r="N45" s="333" t="s">
        <v>552</v>
      </c>
    </row>
    <row r="46" spans="1:14" x14ac:dyDescent="0.25">
      <c r="A46" s="324" t="s">
        <v>381</v>
      </c>
      <c r="N46" s="333" t="s">
        <v>553</v>
      </c>
    </row>
    <row r="47" spans="1:14" x14ac:dyDescent="0.25">
      <c r="A47" s="324" t="s">
        <v>382</v>
      </c>
      <c r="N47" s="333" t="s">
        <v>554</v>
      </c>
    </row>
    <row r="48" spans="1:14" x14ac:dyDescent="0.25">
      <c r="A48" s="324" t="s">
        <v>383</v>
      </c>
      <c r="N48" s="333" t="s">
        <v>555</v>
      </c>
    </row>
    <row r="49" spans="1:14" x14ac:dyDescent="0.25">
      <c r="A49" s="324" t="s">
        <v>260</v>
      </c>
      <c r="N49" s="333" t="s">
        <v>556</v>
      </c>
    </row>
    <row r="50" spans="1:14" x14ac:dyDescent="0.25">
      <c r="A50" s="324" t="s">
        <v>384</v>
      </c>
      <c r="N50" s="333" t="s">
        <v>557</v>
      </c>
    </row>
    <row r="51" spans="1:14" x14ac:dyDescent="0.25">
      <c r="A51" s="324" t="s">
        <v>385</v>
      </c>
      <c r="N51" s="333" t="s">
        <v>558</v>
      </c>
    </row>
    <row r="52" spans="1:14" x14ac:dyDescent="0.25">
      <c r="A52" s="324" t="s">
        <v>386</v>
      </c>
      <c r="N52" s="333" t="s">
        <v>559</v>
      </c>
    </row>
    <row r="53" spans="1:14" x14ac:dyDescent="0.25">
      <c r="A53" s="324" t="s">
        <v>387</v>
      </c>
      <c r="N53" s="333" t="s">
        <v>560</v>
      </c>
    </row>
    <row r="54" spans="1:14" x14ac:dyDescent="0.25">
      <c r="A54" s="324" t="s">
        <v>388</v>
      </c>
      <c r="N54" s="333" t="s">
        <v>561</v>
      </c>
    </row>
    <row r="55" spans="1:14" x14ac:dyDescent="0.25">
      <c r="A55" s="324" t="s">
        <v>389</v>
      </c>
      <c r="N55" s="333" t="s">
        <v>562</v>
      </c>
    </row>
    <row r="56" spans="1:14" x14ac:dyDescent="0.25">
      <c r="A56" s="324" t="s">
        <v>390</v>
      </c>
      <c r="N56" s="333" t="s">
        <v>563</v>
      </c>
    </row>
    <row r="57" spans="1:14" x14ac:dyDescent="0.25">
      <c r="A57" s="324" t="s">
        <v>391</v>
      </c>
      <c r="N57" s="333" t="s">
        <v>564</v>
      </c>
    </row>
    <row r="58" spans="1:14" x14ac:dyDescent="0.25">
      <c r="A58" s="324" t="s">
        <v>392</v>
      </c>
      <c r="N58" s="333" t="s">
        <v>565</v>
      </c>
    </row>
    <row r="59" spans="1:14" x14ac:dyDescent="0.25">
      <c r="A59" s="324" t="s">
        <v>393</v>
      </c>
      <c r="N59" s="333" t="s">
        <v>566</v>
      </c>
    </row>
    <row r="60" spans="1:14" x14ac:dyDescent="0.25">
      <c r="A60" s="324" t="s">
        <v>394</v>
      </c>
      <c r="N60" s="333" t="s">
        <v>567</v>
      </c>
    </row>
    <row r="61" spans="1:14" x14ac:dyDescent="0.25">
      <c r="A61" s="324" t="s">
        <v>395</v>
      </c>
      <c r="N61" s="333" t="s">
        <v>568</v>
      </c>
    </row>
    <row r="62" spans="1:14" x14ac:dyDescent="0.25">
      <c r="A62" s="324" t="s">
        <v>396</v>
      </c>
      <c r="N62" s="333" t="s">
        <v>569</v>
      </c>
    </row>
    <row r="63" spans="1:14" x14ac:dyDescent="0.25">
      <c r="A63" s="324" t="s">
        <v>397</v>
      </c>
      <c r="N63" s="333" t="s">
        <v>570</v>
      </c>
    </row>
    <row r="64" spans="1:14" x14ac:dyDescent="0.25">
      <c r="A64" s="324" t="s">
        <v>398</v>
      </c>
    </row>
    <row r="65" spans="1:1" x14ac:dyDescent="0.25">
      <c r="A65" s="324" t="s">
        <v>399</v>
      </c>
    </row>
    <row r="66" spans="1:1" x14ac:dyDescent="0.25">
      <c r="A66" s="324" t="s">
        <v>400</v>
      </c>
    </row>
    <row r="67" spans="1:1" x14ac:dyDescent="0.25">
      <c r="A67" s="324" t="s">
        <v>401</v>
      </c>
    </row>
    <row r="68" spans="1:1" x14ac:dyDescent="0.25">
      <c r="A68" s="324" t="s">
        <v>402</v>
      </c>
    </row>
    <row r="69" spans="1:1" x14ac:dyDescent="0.25">
      <c r="A69" s="324" t="s">
        <v>403</v>
      </c>
    </row>
    <row r="70" spans="1:1" x14ac:dyDescent="0.25">
      <c r="A70" s="324" t="s">
        <v>404</v>
      </c>
    </row>
    <row r="71" spans="1:1" x14ac:dyDescent="0.25">
      <c r="A71" s="324" t="s">
        <v>405</v>
      </c>
    </row>
    <row r="72" spans="1:1" x14ac:dyDescent="0.25">
      <c r="A72" s="324" t="s">
        <v>406</v>
      </c>
    </row>
    <row r="73" spans="1:1" x14ac:dyDescent="0.25">
      <c r="A73" s="324" t="s">
        <v>407</v>
      </c>
    </row>
    <row r="74" spans="1:1" x14ac:dyDescent="0.25">
      <c r="A74" s="324" t="s">
        <v>408</v>
      </c>
    </row>
    <row r="75" spans="1:1" x14ac:dyDescent="0.25">
      <c r="A75" s="324" t="s">
        <v>409</v>
      </c>
    </row>
    <row r="76" spans="1:1" x14ac:dyDescent="0.25">
      <c r="A76" s="324" t="s">
        <v>410</v>
      </c>
    </row>
    <row r="77" spans="1:1" x14ac:dyDescent="0.25">
      <c r="A77" s="324" t="s">
        <v>411</v>
      </c>
    </row>
    <row r="78" spans="1:1" x14ac:dyDescent="0.25">
      <c r="A78" s="324" t="s">
        <v>412</v>
      </c>
    </row>
    <row r="79" spans="1:1" x14ac:dyDescent="0.25">
      <c r="A79" s="324" t="s">
        <v>413</v>
      </c>
    </row>
    <row r="80" spans="1:1" x14ac:dyDescent="0.25">
      <c r="A80" s="324" t="s">
        <v>414</v>
      </c>
    </row>
    <row r="81" spans="1:1" x14ac:dyDescent="0.25">
      <c r="A81" s="324" t="s">
        <v>415</v>
      </c>
    </row>
    <row r="82" spans="1:1" x14ac:dyDescent="0.25">
      <c r="A82" s="324" t="s">
        <v>416</v>
      </c>
    </row>
    <row r="83" spans="1:1" x14ac:dyDescent="0.25">
      <c r="A83" s="324" t="s">
        <v>417</v>
      </c>
    </row>
    <row r="84" spans="1:1" x14ac:dyDescent="0.25">
      <c r="A84" s="324" t="s">
        <v>418</v>
      </c>
    </row>
    <row r="85" spans="1:1" x14ac:dyDescent="0.25">
      <c r="A85" s="324" t="s">
        <v>419</v>
      </c>
    </row>
    <row r="86" spans="1:1" x14ac:dyDescent="0.25">
      <c r="A86" s="324" t="s">
        <v>420</v>
      </c>
    </row>
    <row r="87" spans="1:1" x14ac:dyDescent="0.25">
      <c r="A87" s="324" t="s">
        <v>421</v>
      </c>
    </row>
    <row r="88" spans="1:1" x14ac:dyDescent="0.25">
      <c r="A88" s="326" t="s">
        <v>154</v>
      </c>
    </row>
    <row r="89" spans="1:1" x14ac:dyDescent="0.25">
      <c r="A89" s="326" t="s">
        <v>422</v>
      </c>
    </row>
    <row r="90" spans="1:1" x14ac:dyDescent="0.25">
      <c r="A90" s="326" t="s">
        <v>423</v>
      </c>
    </row>
    <row r="91" spans="1:1" x14ac:dyDescent="0.25">
      <c r="A91" s="332" t="s">
        <v>424</v>
      </c>
    </row>
    <row r="92" spans="1:1" x14ac:dyDescent="0.25">
      <c r="A92" s="323" t="s">
        <v>425</v>
      </c>
    </row>
    <row r="93" spans="1:1" x14ac:dyDescent="0.25">
      <c r="A93" s="323" t="s">
        <v>426</v>
      </c>
    </row>
    <row r="94" spans="1:1" x14ac:dyDescent="0.25">
      <c r="A94" s="323" t="s">
        <v>427</v>
      </c>
    </row>
    <row r="95" spans="1:1" x14ac:dyDescent="0.25">
      <c r="A95" s="323" t="s">
        <v>428</v>
      </c>
    </row>
    <row r="96" spans="1:1" x14ac:dyDescent="0.25">
      <c r="A96" s="323" t="s">
        <v>429</v>
      </c>
    </row>
    <row r="97" spans="1:1" x14ac:dyDescent="0.25">
      <c r="A97" s="323" t="s">
        <v>430</v>
      </c>
    </row>
    <row r="98" spans="1:1" x14ac:dyDescent="0.25">
      <c r="A98" s="323" t="s">
        <v>431</v>
      </c>
    </row>
    <row r="99" spans="1:1" x14ac:dyDescent="0.25">
      <c r="A99" s="323" t="s">
        <v>432</v>
      </c>
    </row>
    <row r="100" spans="1:1" x14ac:dyDescent="0.25">
      <c r="A100" s="323" t="s">
        <v>433</v>
      </c>
    </row>
    <row r="101" spans="1:1" x14ac:dyDescent="0.25">
      <c r="A101" s="323" t="s">
        <v>434</v>
      </c>
    </row>
    <row r="102" spans="1:1" x14ac:dyDescent="0.25">
      <c r="A102" s="323" t="s">
        <v>435</v>
      </c>
    </row>
    <row r="103" spans="1:1" x14ac:dyDescent="0.25">
      <c r="A103" s="323" t="s">
        <v>436</v>
      </c>
    </row>
    <row r="104" spans="1:1" x14ac:dyDescent="0.25">
      <c r="A104" s="323" t="s">
        <v>437</v>
      </c>
    </row>
    <row r="105" spans="1:1" x14ac:dyDescent="0.25">
      <c r="A105" s="323" t="s">
        <v>438</v>
      </c>
    </row>
    <row r="106" spans="1:1" x14ac:dyDescent="0.25">
      <c r="A106" s="323" t="s">
        <v>439</v>
      </c>
    </row>
    <row r="107" spans="1:1" x14ac:dyDescent="0.25">
      <c r="A107" s="323" t="s">
        <v>440</v>
      </c>
    </row>
    <row r="108" spans="1:1" x14ac:dyDescent="0.25">
      <c r="A108" s="323" t="s">
        <v>441</v>
      </c>
    </row>
    <row r="109" spans="1:1" x14ac:dyDescent="0.25">
      <c r="A109" s="323" t="s">
        <v>442</v>
      </c>
    </row>
    <row r="110" spans="1:1" x14ac:dyDescent="0.25">
      <c r="A110" s="323" t="s">
        <v>443</v>
      </c>
    </row>
    <row r="111" spans="1:1" x14ac:dyDescent="0.25">
      <c r="A111" s="323" t="s">
        <v>444</v>
      </c>
    </row>
    <row r="112" spans="1:1" x14ac:dyDescent="0.25">
      <c r="A112" s="323" t="s">
        <v>445</v>
      </c>
    </row>
    <row r="113" spans="1:1" x14ac:dyDescent="0.25">
      <c r="A113" s="323" t="s">
        <v>446</v>
      </c>
    </row>
    <row r="114" spans="1:1" x14ac:dyDescent="0.25">
      <c r="A114" s="323" t="s">
        <v>447</v>
      </c>
    </row>
    <row r="115" spans="1:1" x14ac:dyDescent="0.25">
      <c r="A115" s="323" t="s">
        <v>448</v>
      </c>
    </row>
    <row r="116" spans="1:1" x14ac:dyDescent="0.25">
      <c r="A116" s="323" t="s">
        <v>449</v>
      </c>
    </row>
    <row r="117" spans="1:1" x14ac:dyDescent="0.25">
      <c r="A117" s="323" t="s">
        <v>450</v>
      </c>
    </row>
    <row r="118" spans="1:1" x14ac:dyDescent="0.25">
      <c r="A118" s="323" t="s">
        <v>451</v>
      </c>
    </row>
    <row r="119" spans="1:1" x14ac:dyDescent="0.25">
      <c r="A119" s="323" t="s">
        <v>452</v>
      </c>
    </row>
    <row r="120" spans="1:1" x14ac:dyDescent="0.25">
      <c r="A120" s="323" t="s">
        <v>453</v>
      </c>
    </row>
    <row r="121" spans="1:1" x14ac:dyDescent="0.25">
      <c r="A121" s="323" t="s">
        <v>454</v>
      </c>
    </row>
    <row r="122" spans="1:1" x14ac:dyDescent="0.25">
      <c r="A122" s="323" t="s">
        <v>455</v>
      </c>
    </row>
    <row r="123" spans="1:1" x14ac:dyDescent="0.25">
      <c r="A123" s="323" t="s">
        <v>456</v>
      </c>
    </row>
    <row r="124" spans="1:1" x14ac:dyDescent="0.25">
      <c r="A124" s="323" t="s">
        <v>457</v>
      </c>
    </row>
    <row r="125" spans="1:1" x14ac:dyDescent="0.25">
      <c r="A125" s="323" t="s">
        <v>458</v>
      </c>
    </row>
    <row r="126" spans="1:1" x14ac:dyDescent="0.25">
      <c r="A126" s="323" t="s">
        <v>459</v>
      </c>
    </row>
    <row r="127" spans="1:1" x14ac:dyDescent="0.25">
      <c r="A127" s="323" t="s">
        <v>460</v>
      </c>
    </row>
    <row r="128" spans="1:1" x14ac:dyDescent="0.25">
      <c r="A128" s="323" t="s">
        <v>461</v>
      </c>
    </row>
    <row r="129" spans="1:1" x14ac:dyDescent="0.25">
      <c r="A129" s="323" t="s">
        <v>462</v>
      </c>
    </row>
    <row r="130" spans="1:1" x14ac:dyDescent="0.25">
      <c r="A130" s="323" t="s">
        <v>463</v>
      </c>
    </row>
    <row r="131" spans="1:1" x14ac:dyDescent="0.25">
      <c r="A131" s="323" t="s">
        <v>464</v>
      </c>
    </row>
    <row r="132" spans="1:1" x14ac:dyDescent="0.25">
      <c r="A132" s="323" t="s">
        <v>465</v>
      </c>
    </row>
    <row r="133" spans="1:1" x14ac:dyDescent="0.25">
      <c r="A133" s="323" t="s">
        <v>466</v>
      </c>
    </row>
    <row r="134" spans="1:1" x14ac:dyDescent="0.25">
      <c r="A134" s="323" t="s">
        <v>467</v>
      </c>
    </row>
    <row r="135" spans="1:1" x14ac:dyDescent="0.25">
      <c r="A135" s="323" t="s">
        <v>142</v>
      </c>
    </row>
    <row r="136" spans="1:1" x14ac:dyDescent="0.25">
      <c r="A136" s="323" t="s">
        <v>138</v>
      </c>
    </row>
  </sheetData>
  <customSheetViews>
    <customSheetView guid="{C5999146-0873-4468-831B-0EE3FC77B838}" showGridLines="0">
      <selection activeCell="C16" sqref="C16"/>
      <pageMargins left="0.7" right="0.7" top="0.75" bottom="0.75" header="0.3" footer="0.3"/>
      <pageSetup orientation="portrait" horizontalDpi="4294967292" verticalDpi="4294967292"/>
    </customSheetView>
  </customSheetViews>
  <pageMargins left="0.7" right="0.7" top="0.75" bottom="0.75" header="0.3" footer="0.3"/>
  <pageSetup orientation="portrait" horizontalDpi="4294967292" verticalDpi="4294967292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6"/>
  <sheetViews>
    <sheetView workbookViewId="0">
      <selection activeCell="F6" sqref="F6"/>
    </sheetView>
  </sheetViews>
  <sheetFormatPr defaultRowHeight="15" x14ac:dyDescent="0.25"/>
  <cols>
    <col min="1" max="1" width="26.28515625" customWidth="1"/>
    <col min="3" max="3" width="35.85546875" customWidth="1"/>
    <col min="5" max="5" width="24.85546875" customWidth="1"/>
  </cols>
  <sheetData>
    <row r="1" spans="1:6" s="349" customFormat="1" ht="15.75" x14ac:dyDescent="0.25">
      <c r="A1" s="349" t="s">
        <v>571</v>
      </c>
      <c r="C1" s="349" t="s">
        <v>572</v>
      </c>
      <c r="E1" s="349" t="s">
        <v>636</v>
      </c>
    </row>
    <row r="2" spans="1:6" x14ac:dyDescent="0.25">
      <c r="A2" t="s">
        <v>193</v>
      </c>
      <c r="C2" t="s">
        <v>201</v>
      </c>
      <c r="E2" s="323" t="s">
        <v>593</v>
      </c>
      <c r="F2">
        <f>COUNTIF('L2 HVAC, Process, Plug Inventor'!B$11:B$20,'Check Box Data'!E2)</f>
        <v>0</v>
      </c>
    </row>
    <row r="3" spans="1:6" x14ac:dyDescent="0.25">
      <c r="A3" t="b">
        <v>0</v>
      </c>
      <c r="C3" t="b">
        <v>0</v>
      </c>
      <c r="E3" s="323" t="s">
        <v>594</v>
      </c>
      <c r="F3">
        <f>COUNTIF('L2 HVAC, Process, Plug Inventor'!B$11:B$20,'Check Box Data'!E3)</f>
        <v>0</v>
      </c>
    </row>
    <row r="4" spans="1:6" x14ac:dyDescent="0.25">
      <c r="A4" t="b">
        <v>0</v>
      </c>
      <c r="C4" t="b">
        <v>0</v>
      </c>
      <c r="E4" s="323" t="s">
        <v>595</v>
      </c>
      <c r="F4">
        <f>COUNTIF('L2 HVAC, Process, Plug Inventor'!B$11:B$20,'Check Box Data'!E4)</f>
        <v>0</v>
      </c>
    </row>
    <row r="5" spans="1:6" x14ac:dyDescent="0.25">
      <c r="A5" t="b">
        <v>0</v>
      </c>
      <c r="C5" t="b">
        <v>0</v>
      </c>
      <c r="E5" s="323" t="s">
        <v>596</v>
      </c>
      <c r="F5">
        <f>COUNTIF('L2 HVAC, Process, Plug Inventor'!B$11:B$20,'Check Box Data'!E5)</f>
        <v>0</v>
      </c>
    </row>
    <row r="6" spans="1:6" x14ac:dyDescent="0.25">
      <c r="A6" t="b">
        <v>1</v>
      </c>
      <c r="C6" t="b">
        <v>1</v>
      </c>
      <c r="E6" s="323" t="s">
        <v>579</v>
      </c>
      <c r="F6">
        <f>COUNTIF('L2 HVAC, Process, Plug Inventor'!B$11:B$20,'Check Box Data'!E6)</f>
        <v>0</v>
      </c>
    </row>
    <row r="7" spans="1:6" x14ac:dyDescent="0.25">
      <c r="A7" t="b">
        <v>0</v>
      </c>
      <c r="C7" t="b">
        <v>0</v>
      </c>
      <c r="E7" s="323" t="s">
        <v>580</v>
      </c>
      <c r="F7">
        <f>COUNTIF('L2 HVAC, Process, Plug Inventor'!B$11:B$20,'Check Box Data'!E7)</f>
        <v>0</v>
      </c>
    </row>
    <row r="8" spans="1:6" x14ac:dyDescent="0.25">
      <c r="A8" t="b">
        <v>0</v>
      </c>
      <c r="C8" t="b">
        <v>0</v>
      </c>
      <c r="E8" s="323" t="s">
        <v>581</v>
      </c>
      <c r="F8">
        <f>COUNTIF('L2 HVAC, Process, Plug Inventor'!B$11:B$20,'Check Box Data'!E8)</f>
        <v>1</v>
      </c>
    </row>
    <row r="9" spans="1:6" x14ac:dyDescent="0.25">
      <c r="A9" t="s">
        <v>194</v>
      </c>
      <c r="C9" t="b">
        <v>0</v>
      </c>
      <c r="E9" s="323" t="s">
        <v>582</v>
      </c>
      <c r="F9">
        <f>COUNTIF('L2 HVAC, Process, Plug Inventor'!B$11:B$20,'Check Box Data'!E9)</f>
        <v>0</v>
      </c>
    </row>
    <row r="10" spans="1:6" x14ac:dyDescent="0.25">
      <c r="A10" t="b">
        <v>0</v>
      </c>
      <c r="C10" t="s">
        <v>202</v>
      </c>
      <c r="E10" s="323" t="s">
        <v>583</v>
      </c>
      <c r="F10">
        <f>COUNTIF('L2 HVAC, Process, Plug Inventor'!B$11:B$20,'Check Box Data'!E10)</f>
        <v>0</v>
      </c>
    </row>
    <row r="11" spans="1:6" x14ac:dyDescent="0.25">
      <c r="A11" t="b">
        <v>0</v>
      </c>
      <c r="C11" t="b">
        <v>0</v>
      </c>
      <c r="E11" s="323" t="s">
        <v>584</v>
      </c>
      <c r="F11">
        <f>COUNTIF('L2 HVAC, Process, Plug Inventor'!B$11:B$20,'Check Box Data'!E11)</f>
        <v>0</v>
      </c>
    </row>
    <row r="12" spans="1:6" x14ac:dyDescent="0.25">
      <c r="A12" t="b">
        <v>0</v>
      </c>
      <c r="C12" t="b">
        <v>0</v>
      </c>
      <c r="E12" s="323" t="s">
        <v>585</v>
      </c>
      <c r="F12">
        <f>COUNTIF('L2 HVAC, Process, Plug Inventor'!B$11:B$20,'Check Box Data'!E12)</f>
        <v>1</v>
      </c>
    </row>
    <row r="13" spans="1:6" x14ac:dyDescent="0.25">
      <c r="A13" t="b">
        <v>1</v>
      </c>
      <c r="C13" t="b">
        <v>0</v>
      </c>
      <c r="E13" s="323" t="s">
        <v>586</v>
      </c>
      <c r="F13">
        <f>COUNTIF('L2 HVAC, Process, Plug Inventor'!B$11:B$20,'Check Box Data'!E13)</f>
        <v>3</v>
      </c>
    </row>
    <row r="14" spans="1:6" x14ac:dyDescent="0.25">
      <c r="A14" t="b">
        <v>0</v>
      </c>
      <c r="C14" t="b">
        <v>1</v>
      </c>
      <c r="E14" s="323" t="s">
        <v>587</v>
      </c>
      <c r="F14">
        <f>COUNTIF('L2 HVAC, Process, Plug Inventor'!B$11:B$20,'Check Box Data'!E14)</f>
        <v>1</v>
      </c>
    </row>
    <row r="15" spans="1:6" x14ac:dyDescent="0.25">
      <c r="A15" t="s">
        <v>195</v>
      </c>
      <c r="C15" t="b">
        <v>0</v>
      </c>
      <c r="E15" s="323" t="s">
        <v>588</v>
      </c>
      <c r="F15">
        <f>COUNTIF('L2 HVAC, Process, Plug Inventor'!B$11:B$20,'Check Box Data'!E15)</f>
        <v>1</v>
      </c>
    </row>
    <row r="16" spans="1:6" x14ac:dyDescent="0.25">
      <c r="A16" t="b">
        <v>0</v>
      </c>
      <c r="C16" t="b">
        <v>0</v>
      </c>
      <c r="E16" s="323" t="s">
        <v>589</v>
      </c>
      <c r="F16">
        <f>COUNTIF('L2 HVAC, Process, Plug Inventor'!B$11:B$20,'Check Box Data'!E16)</f>
        <v>1</v>
      </c>
    </row>
    <row r="17" spans="1:6" x14ac:dyDescent="0.25">
      <c r="A17" t="b">
        <v>0</v>
      </c>
      <c r="C17" t="b">
        <v>0</v>
      </c>
      <c r="E17" s="323" t="s">
        <v>590</v>
      </c>
      <c r="F17">
        <f>COUNTIF('L2 HVAC, Process, Plug Inventor'!B$11:B$20,'Check Box Data'!E17)</f>
        <v>1</v>
      </c>
    </row>
    <row r="18" spans="1:6" x14ac:dyDescent="0.25">
      <c r="A18" t="b">
        <v>0</v>
      </c>
      <c r="C18" t="s">
        <v>203</v>
      </c>
      <c r="E18" s="323" t="s">
        <v>591</v>
      </c>
      <c r="F18">
        <f>COUNTIF('L2 HVAC, Process, Plug Inventor'!B$11:B$20,'Check Box Data'!E18)</f>
        <v>1</v>
      </c>
    </row>
    <row r="19" spans="1:6" x14ac:dyDescent="0.25">
      <c r="A19" t="b">
        <v>1</v>
      </c>
      <c r="C19" t="b">
        <v>0</v>
      </c>
      <c r="E19" s="323" t="s">
        <v>592</v>
      </c>
      <c r="F19">
        <f>COUNTIF('L2 HVAC, Process, Plug Inventor'!B$11:B$20,'Check Box Data'!E19)</f>
        <v>0</v>
      </c>
    </row>
    <row r="20" spans="1:6" x14ac:dyDescent="0.25">
      <c r="A20" t="b">
        <v>0</v>
      </c>
      <c r="C20" t="b">
        <v>0</v>
      </c>
    </row>
    <row r="21" spans="1:6" x14ac:dyDescent="0.25">
      <c r="A21" t="b">
        <v>0</v>
      </c>
      <c r="C21" t="b">
        <v>0</v>
      </c>
    </row>
    <row r="22" spans="1:6" x14ac:dyDescent="0.25">
      <c r="A22" t="s">
        <v>196</v>
      </c>
      <c r="C22" t="b">
        <v>1</v>
      </c>
    </row>
    <row r="23" spans="1:6" x14ac:dyDescent="0.25">
      <c r="A23" t="b">
        <v>0</v>
      </c>
      <c r="C23" t="b">
        <v>0</v>
      </c>
    </row>
    <row r="24" spans="1:6" x14ac:dyDescent="0.25">
      <c r="A24" t="b">
        <v>1</v>
      </c>
      <c r="C24" t="b">
        <v>0</v>
      </c>
    </row>
    <row r="25" spans="1:6" x14ac:dyDescent="0.25">
      <c r="A25" t="b">
        <v>0</v>
      </c>
      <c r="C25" t="s">
        <v>573</v>
      </c>
    </row>
    <row r="26" spans="1:6" x14ac:dyDescent="0.25">
      <c r="A26" t="b">
        <v>0</v>
      </c>
      <c r="C26" t="b">
        <v>0</v>
      </c>
    </row>
    <row r="27" spans="1:6" x14ac:dyDescent="0.25">
      <c r="A27" t="s">
        <v>197</v>
      </c>
      <c r="C27" t="b">
        <v>0</v>
      </c>
    </row>
    <row r="28" spans="1:6" x14ac:dyDescent="0.25">
      <c r="A28" t="b">
        <v>0</v>
      </c>
      <c r="C28" t="b">
        <v>1</v>
      </c>
    </row>
    <row r="29" spans="1:6" x14ac:dyDescent="0.25">
      <c r="A29" t="b">
        <v>0</v>
      </c>
      <c r="C29" t="b">
        <v>0</v>
      </c>
    </row>
    <row r="30" spans="1:6" x14ac:dyDescent="0.25">
      <c r="A30" t="b">
        <v>1</v>
      </c>
      <c r="C30" t="b">
        <v>0</v>
      </c>
    </row>
    <row r="31" spans="1:6" x14ac:dyDescent="0.25">
      <c r="A31" t="b">
        <v>0</v>
      </c>
      <c r="C31" t="b">
        <v>0</v>
      </c>
    </row>
    <row r="32" spans="1:6" x14ac:dyDescent="0.25">
      <c r="A32" t="b">
        <v>0</v>
      </c>
      <c r="C32" t="b">
        <v>0</v>
      </c>
    </row>
    <row r="33" spans="1:3" x14ac:dyDescent="0.25">
      <c r="A33" t="s">
        <v>198</v>
      </c>
      <c r="C33" t="s">
        <v>204</v>
      </c>
    </row>
    <row r="34" spans="1:3" x14ac:dyDescent="0.25">
      <c r="A34" t="b">
        <v>0</v>
      </c>
      <c r="C34" t="b">
        <v>0</v>
      </c>
    </row>
    <row r="35" spans="1:3" x14ac:dyDescent="0.25">
      <c r="A35" t="b">
        <v>1</v>
      </c>
      <c r="C35" t="b">
        <v>0</v>
      </c>
    </row>
    <row r="36" spans="1:3" x14ac:dyDescent="0.25">
      <c r="A36" t="b">
        <v>0</v>
      </c>
      <c r="C36" t="b">
        <v>1</v>
      </c>
    </row>
    <row r="37" spans="1:3" x14ac:dyDescent="0.25">
      <c r="A37" t="b">
        <v>0</v>
      </c>
      <c r="C37" t="b">
        <v>0</v>
      </c>
    </row>
    <row r="38" spans="1:3" x14ac:dyDescent="0.25">
      <c r="A38" t="b">
        <v>0</v>
      </c>
      <c r="C38" t="s">
        <v>205</v>
      </c>
    </row>
    <row r="39" spans="1:3" x14ac:dyDescent="0.25">
      <c r="C39" t="b">
        <v>1</v>
      </c>
    </row>
    <row r="40" spans="1:3" x14ac:dyDescent="0.25">
      <c r="C40" t="b">
        <v>0</v>
      </c>
    </row>
    <row r="41" spans="1:3" x14ac:dyDescent="0.25">
      <c r="C41" t="b">
        <v>0</v>
      </c>
    </row>
    <row r="42" spans="1:3" x14ac:dyDescent="0.25">
      <c r="C42" t="b">
        <v>1</v>
      </c>
    </row>
    <row r="43" spans="1:3" x14ac:dyDescent="0.25">
      <c r="C43" t="b">
        <v>0</v>
      </c>
    </row>
    <row r="44" spans="1:3" x14ac:dyDescent="0.25">
      <c r="C44" t="s">
        <v>206</v>
      </c>
    </row>
    <row r="45" spans="1:3" x14ac:dyDescent="0.25">
      <c r="C45" t="b">
        <v>0</v>
      </c>
    </row>
    <row r="46" spans="1:3" x14ac:dyDescent="0.25">
      <c r="C46" t="b">
        <v>0</v>
      </c>
    </row>
    <row r="47" spans="1:3" x14ac:dyDescent="0.25">
      <c r="C47" t="b">
        <v>0</v>
      </c>
    </row>
    <row r="48" spans="1:3" x14ac:dyDescent="0.25">
      <c r="C48" t="b">
        <v>1</v>
      </c>
    </row>
    <row r="49" spans="3:3" x14ac:dyDescent="0.25">
      <c r="C49" t="b">
        <v>0</v>
      </c>
    </row>
    <row r="50" spans="3:3" x14ac:dyDescent="0.25">
      <c r="C50" t="b">
        <v>0</v>
      </c>
    </row>
    <row r="51" spans="3:3" x14ac:dyDescent="0.25">
      <c r="C51" t="b">
        <v>0</v>
      </c>
    </row>
    <row r="52" spans="3:3" x14ac:dyDescent="0.25">
      <c r="C52" t="b">
        <v>0</v>
      </c>
    </row>
    <row r="53" spans="3:3" x14ac:dyDescent="0.25">
      <c r="C53" t="b">
        <v>0</v>
      </c>
    </row>
    <row r="54" spans="3:3" x14ac:dyDescent="0.25">
      <c r="C54" t="b">
        <v>1</v>
      </c>
    </row>
    <row r="55" spans="3:3" x14ac:dyDescent="0.25">
      <c r="C55" t="b">
        <v>1</v>
      </c>
    </row>
    <row r="56" spans="3:3" x14ac:dyDescent="0.25">
      <c r="C56" t="b">
        <v>0</v>
      </c>
    </row>
    <row r="57" spans="3:3" x14ac:dyDescent="0.25">
      <c r="C57" t="s">
        <v>207</v>
      </c>
    </row>
    <row r="58" spans="3:3" x14ac:dyDescent="0.25">
      <c r="C58" t="b">
        <v>0</v>
      </c>
    </row>
    <row r="59" spans="3:3" x14ac:dyDescent="0.25">
      <c r="C59" t="b">
        <v>0</v>
      </c>
    </row>
    <row r="60" spans="3:3" x14ac:dyDescent="0.25">
      <c r="C60" t="b">
        <v>1</v>
      </c>
    </row>
    <row r="61" spans="3:3" x14ac:dyDescent="0.25">
      <c r="C61" t="b">
        <v>0</v>
      </c>
    </row>
    <row r="62" spans="3:3" x14ac:dyDescent="0.25">
      <c r="C62" t="s">
        <v>208</v>
      </c>
    </row>
    <row r="63" spans="3:3" x14ac:dyDescent="0.25">
      <c r="C63" t="b">
        <v>0</v>
      </c>
    </row>
    <row r="64" spans="3:3" x14ac:dyDescent="0.25">
      <c r="C64" t="b">
        <v>0</v>
      </c>
    </row>
    <row r="65" spans="3:3" x14ac:dyDescent="0.25">
      <c r="C65" t="b">
        <v>0</v>
      </c>
    </row>
    <row r="66" spans="3:3" x14ac:dyDescent="0.25">
      <c r="C66" t="b">
        <v>0</v>
      </c>
    </row>
    <row r="67" spans="3:3" x14ac:dyDescent="0.25">
      <c r="C67" t="b">
        <v>1</v>
      </c>
    </row>
    <row r="68" spans="3:3" x14ac:dyDescent="0.25">
      <c r="C68" t="b">
        <v>1</v>
      </c>
    </row>
    <row r="69" spans="3:3" x14ac:dyDescent="0.25">
      <c r="C69" t="b">
        <v>0</v>
      </c>
    </row>
    <row r="70" spans="3:3" x14ac:dyDescent="0.25">
      <c r="C70" t="b">
        <v>0</v>
      </c>
    </row>
    <row r="71" spans="3:3" x14ac:dyDescent="0.25">
      <c r="C71" t="b">
        <v>0</v>
      </c>
    </row>
    <row r="72" spans="3:3" x14ac:dyDescent="0.25">
      <c r="C72" t="s">
        <v>574</v>
      </c>
    </row>
    <row r="73" spans="3:3" x14ac:dyDescent="0.25">
      <c r="C73" t="b">
        <v>0</v>
      </c>
    </row>
    <row r="74" spans="3:3" x14ac:dyDescent="0.25">
      <c r="C74" t="b">
        <v>1</v>
      </c>
    </row>
    <row r="75" spans="3:3" x14ac:dyDescent="0.25">
      <c r="C75" t="b">
        <v>0</v>
      </c>
    </row>
    <row r="76" spans="3:3" x14ac:dyDescent="0.25">
      <c r="C76" t="b">
        <v>0</v>
      </c>
    </row>
  </sheetData>
  <customSheetViews>
    <customSheetView guid="{C5999146-0873-4468-831B-0EE3FC77B838}">
      <selection activeCell="O29" sqref="O29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AT107"/>
  <sheetViews>
    <sheetView showGridLines="0" zoomScaleSheetLayoutView="100" workbookViewId="0">
      <selection activeCell="J21" sqref="J21"/>
    </sheetView>
  </sheetViews>
  <sheetFormatPr defaultColWidth="8.85546875" defaultRowHeight="15" x14ac:dyDescent="0.25"/>
  <cols>
    <col min="1" max="1" width="10.7109375" customWidth="1"/>
    <col min="2" max="2" width="9.42578125" customWidth="1"/>
    <col min="3" max="3" width="5.140625" customWidth="1"/>
    <col min="4" max="4" width="11" bestFit="1" customWidth="1"/>
    <col min="5" max="5" width="9.42578125" customWidth="1"/>
    <col min="6" max="6" width="10.85546875" customWidth="1"/>
    <col min="7" max="7" width="11.28515625" bestFit="1" customWidth="1"/>
    <col min="8" max="8" width="10.42578125" customWidth="1"/>
    <col min="9" max="9" width="11.140625" customWidth="1"/>
    <col min="10" max="10" width="11.42578125" customWidth="1"/>
    <col min="11" max="11" width="9.85546875" customWidth="1"/>
    <col min="12" max="12" width="11.28515625" bestFit="1" customWidth="1"/>
    <col min="13" max="13" width="12.42578125" customWidth="1"/>
    <col min="14" max="14" width="11.28515625" style="9" customWidth="1"/>
    <col min="15" max="19" width="11.28515625" customWidth="1"/>
    <col min="20" max="20" width="13.28515625" customWidth="1"/>
    <col min="21" max="21" width="16.28515625" customWidth="1"/>
    <col min="22" max="22" width="6" customWidth="1"/>
    <col min="23" max="23" width="5.85546875" customWidth="1"/>
    <col min="24" max="24" width="23.140625" customWidth="1"/>
    <col min="25" max="25" width="12.42578125" customWidth="1"/>
    <col min="26" max="26" width="20.85546875" customWidth="1"/>
    <col min="27" max="27" width="18.7109375" customWidth="1"/>
    <col min="28" max="28" width="17.42578125" customWidth="1"/>
    <col min="29" max="29" width="10.140625" customWidth="1"/>
    <col min="30" max="30" width="11" customWidth="1"/>
    <col min="31" max="31" width="7.28515625" customWidth="1"/>
    <col min="32" max="32" width="7.42578125" customWidth="1"/>
    <col min="33" max="33" width="4.85546875" customWidth="1"/>
    <col min="34" max="34" width="7.7109375" customWidth="1"/>
    <col min="35" max="35" width="8.140625" customWidth="1"/>
    <col min="36" max="36" width="7" customWidth="1"/>
    <col min="37" max="37" width="10.28515625" customWidth="1"/>
    <col min="38" max="38" width="10" customWidth="1"/>
    <col min="39" max="39" width="13.42578125" customWidth="1"/>
    <col min="40" max="40" width="9.42578125" customWidth="1"/>
    <col min="41" max="41" width="12.42578125" customWidth="1"/>
    <col min="42" max="42" width="11.140625" customWidth="1"/>
    <col min="43" max="43" width="12.42578125" customWidth="1"/>
    <col min="44" max="44" width="11.85546875" customWidth="1"/>
    <col min="45" max="45" width="7.85546875" customWidth="1"/>
    <col min="46" max="46" width="2" customWidth="1"/>
    <col min="47" max="47" width="8.28515625" customWidth="1"/>
    <col min="48" max="48" width="8.7109375" customWidth="1"/>
    <col min="49" max="49" width="10.42578125" customWidth="1"/>
    <col min="50" max="50" width="2.140625" customWidth="1"/>
    <col min="51" max="51" width="8.42578125" customWidth="1"/>
    <col min="52" max="53" width="11.42578125" customWidth="1"/>
    <col min="54" max="54" width="1.85546875" customWidth="1"/>
    <col min="55" max="55" width="7.140625" customWidth="1"/>
    <col min="56" max="56" width="9.42578125" customWidth="1"/>
    <col min="57" max="58" width="8.28515625" customWidth="1"/>
    <col min="59" max="61" width="8.42578125" customWidth="1"/>
    <col min="62" max="62" width="9.28515625" customWidth="1"/>
    <col min="63" max="63" width="5" customWidth="1"/>
    <col min="69" max="69" width="11.28515625" customWidth="1"/>
  </cols>
  <sheetData>
    <row r="1" spans="1:21" ht="21" x14ac:dyDescent="0.25">
      <c r="A1" s="1" t="s">
        <v>15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5"/>
      <c r="N1" s="6"/>
      <c r="O1" s="7"/>
      <c r="P1" s="7"/>
      <c r="Q1" s="7"/>
      <c r="R1" s="7"/>
      <c r="S1" s="7"/>
      <c r="T1" s="7"/>
      <c r="U1" s="7"/>
    </row>
    <row r="2" spans="1:21" x14ac:dyDescent="0.25">
      <c r="A2" s="8" t="s">
        <v>16</v>
      </c>
    </row>
    <row r="3" spans="1:21" ht="15.75" customHeight="1" x14ac:dyDescent="0.25">
      <c r="A3" s="10" t="s">
        <v>17</v>
      </c>
      <c r="B3" s="11"/>
      <c r="C3" s="12" t="str">
        <f>'L0 - Building'!B3</f>
        <v>Test Building Input Data</v>
      </c>
      <c r="D3" s="13"/>
      <c r="E3" s="14"/>
      <c r="F3" s="7"/>
      <c r="G3" s="15" t="s">
        <v>18</v>
      </c>
      <c r="H3" s="7"/>
      <c r="K3" s="7"/>
      <c r="L3" s="16" t="s">
        <v>7</v>
      </c>
      <c r="M3" s="7"/>
      <c r="N3" s="6"/>
      <c r="O3" s="7"/>
      <c r="P3" s="7"/>
      <c r="Q3" s="7"/>
      <c r="R3" s="7"/>
      <c r="S3" s="7"/>
      <c r="T3" s="7"/>
      <c r="U3" s="7"/>
    </row>
    <row r="4" spans="1:21" ht="15" customHeight="1" x14ac:dyDescent="0.25">
      <c r="A4" s="10" t="s">
        <v>19</v>
      </c>
      <c r="B4" s="17"/>
      <c r="C4" s="18">
        <f>'L0 - Building'!B17</f>
        <v>198000</v>
      </c>
      <c r="D4" s="18"/>
      <c r="E4" s="18"/>
      <c r="F4" s="7"/>
      <c r="G4" s="360">
        <v>42460</v>
      </c>
      <c r="H4" s="7"/>
      <c r="K4" s="7"/>
      <c r="L4" s="19" t="s">
        <v>9</v>
      </c>
      <c r="M4" s="7"/>
      <c r="N4" s="6"/>
      <c r="O4" s="7"/>
      <c r="P4" s="7"/>
      <c r="Q4" s="7"/>
      <c r="R4" s="7"/>
      <c r="S4" s="7"/>
      <c r="T4" s="7"/>
      <c r="U4" s="7"/>
    </row>
    <row r="5" spans="1:21" x14ac:dyDescent="0.25">
      <c r="A5" s="20"/>
      <c r="B5" s="20"/>
      <c r="C5" s="20"/>
      <c r="D5" s="20"/>
      <c r="E5" s="20"/>
      <c r="F5" s="7"/>
      <c r="G5" s="20"/>
      <c r="H5" s="7"/>
      <c r="I5" s="21" t="s">
        <v>20</v>
      </c>
      <c r="J5" s="22" t="s">
        <v>139</v>
      </c>
      <c r="K5" s="7"/>
      <c r="L5" s="7"/>
      <c r="M5" s="7"/>
      <c r="N5" s="23" t="s">
        <v>22</v>
      </c>
      <c r="O5" s="24"/>
      <c r="P5" s="24"/>
      <c r="Q5" s="24"/>
      <c r="R5" s="24"/>
      <c r="S5" s="24"/>
      <c r="T5" s="7"/>
      <c r="U5" s="7"/>
    </row>
    <row r="6" spans="1:21" s="29" customFormat="1" ht="60" x14ac:dyDescent="0.25">
      <c r="A6" s="25" t="s">
        <v>23</v>
      </c>
      <c r="B6" s="25" t="s">
        <v>24</v>
      </c>
      <c r="C6" s="25" t="s">
        <v>25</v>
      </c>
      <c r="D6" s="25" t="s">
        <v>26</v>
      </c>
      <c r="E6" s="25" t="s">
        <v>27</v>
      </c>
      <c r="F6" s="25" t="s">
        <v>28</v>
      </c>
      <c r="G6" s="25" t="s">
        <v>29</v>
      </c>
      <c r="H6" s="25" t="s">
        <v>30</v>
      </c>
      <c r="I6" s="25" t="s">
        <v>31</v>
      </c>
      <c r="J6" s="25" t="str">
        <f>"Energy Type X* Use 
("&amp;J21&amp;")"</f>
        <v>Energy Type X* Use 
(Gallons)</v>
      </c>
      <c r="K6" s="25" t="s">
        <v>32</v>
      </c>
      <c r="L6" s="25" t="s">
        <v>33</v>
      </c>
      <c r="M6" s="26"/>
      <c r="N6" s="27" t="s">
        <v>34</v>
      </c>
      <c r="O6" s="28" t="s">
        <v>35</v>
      </c>
      <c r="P6" s="28" t="str">
        <f>J5&amp;" "&amp;J21&amp;"/day"</f>
        <v>Fuel Oil Gallons/day</v>
      </c>
      <c r="Q6" s="28" t="s">
        <v>36</v>
      </c>
      <c r="R6" s="27" t="s">
        <v>37</v>
      </c>
      <c r="S6" s="28" t="s">
        <v>38</v>
      </c>
      <c r="T6" s="28" t="s">
        <v>39</v>
      </c>
      <c r="U6" s="26"/>
    </row>
    <row r="7" spans="1:21" ht="15" customHeight="1" x14ac:dyDescent="0.25">
      <c r="A7" s="30">
        <v>40180</v>
      </c>
      <c r="B7" s="30">
        <v>40210</v>
      </c>
      <c r="C7" s="31">
        <v>31</v>
      </c>
      <c r="D7" s="32">
        <v>83333.333333333328</v>
      </c>
      <c r="E7" s="33">
        <v>200</v>
      </c>
      <c r="F7" s="34">
        <f>D7/(E7*24*C7)</f>
        <v>0.56003584229390679</v>
      </c>
      <c r="G7" s="35">
        <v>8333.3333333333339</v>
      </c>
      <c r="H7" s="32">
        <v>2145</v>
      </c>
      <c r="I7" s="35">
        <v>1608.75</v>
      </c>
      <c r="J7" s="32">
        <v>12375</v>
      </c>
      <c r="K7" s="35">
        <v>2970</v>
      </c>
      <c r="L7" s="36">
        <f>SUM(G7,I7,K7)</f>
        <v>12912.083333333334</v>
      </c>
      <c r="M7" s="7"/>
      <c r="N7" s="37">
        <f>D7/C7</f>
        <v>2688.1720430107525</v>
      </c>
      <c r="O7" s="38">
        <f>H7/C7</f>
        <v>69.193548387096769</v>
      </c>
      <c r="P7" s="38">
        <f>J7/C7</f>
        <v>399.19354838709677</v>
      </c>
      <c r="Q7" s="37">
        <f>J7*$J$20/C7</f>
        <v>4790.322580645161</v>
      </c>
      <c r="R7" s="37">
        <f>N7*3.412</f>
        <v>9172.0430107526881</v>
      </c>
      <c r="S7" s="37">
        <f>O7*100</f>
        <v>6919.3548387096771</v>
      </c>
      <c r="T7" s="37">
        <f>N7*3.412+O7*100+Q7</f>
        <v>20881.720430107525</v>
      </c>
      <c r="U7" s="7"/>
    </row>
    <row r="8" spans="1:21" x14ac:dyDescent="0.25">
      <c r="A8" s="30">
        <v>40211</v>
      </c>
      <c r="B8" s="30">
        <v>40238</v>
      </c>
      <c r="C8" s="31">
        <v>28</v>
      </c>
      <c r="D8" s="32">
        <v>83333.333333333328</v>
      </c>
      <c r="E8" s="33">
        <v>225</v>
      </c>
      <c r="F8" s="34">
        <f t="shared" ref="F8:F19" si="0">D8/(E8*24*C8)</f>
        <v>0.55114638447971775</v>
      </c>
      <c r="G8" s="35">
        <v>8333.3333333333339</v>
      </c>
      <c r="H8" s="32">
        <v>2145</v>
      </c>
      <c r="I8" s="35">
        <v>1608.75</v>
      </c>
      <c r="J8" s="32">
        <v>12375</v>
      </c>
      <c r="K8" s="35">
        <v>2970</v>
      </c>
      <c r="L8" s="36">
        <f t="shared" ref="L8:L18" si="1">SUM(G8,I8,K8)</f>
        <v>12912.083333333334</v>
      </c>
      <c r="M8" s="7"/>
      <c r="N8" s="37">
        <f t="shared" ref="N8:N18" si="2">D8/C8</f>
        <v>2976.1904761904761</v>
      </c>
      <c r="O8" s="38">
        <f t="shared" ref="O8:O18" si="3">H8/C8</f>
        <v>76.607142857142861</v>
      </c>
      <c r="P8" s="38">
        <f t="shared" ref="P8:P18" si="4">J8/C8</f>
        <v>441.96428571428572</v>
      </c>
      <c r="Q8" s="37">
        <f t="shared" ref="Q8:Q18" si="5">J8*$J$20/C8</f>
        <v>5303.5714285714284</v>
      </c>
      <c r="R8" s="37">
        <f t="shared" ref="R8:R18" si="6">N8*3.412</f>
        <v>10154.761904761905</v>
      </c>
      <c r="S8" s="37">
        <f t="shared" ref="S8:S18" si="7">O8*100</f>
        <v>7660.7142857142862</v>
      </c>
      <c r="T8" s="37">
        <f t="shared" ref="T8:T18" si="8">N8*3.412+O8*100+Q8</f>
        <v>23119.047619047618</v>
      </c>
      <c r="U8" s="7"/>
    </row>
    <row r="9" spans="1:21" ht="15" customHeight="1" x14ac:dyDescent="0.25">
      <c r="A9" s="30">
        <v>40239</v>
      </c>
      <c r="B9" s="30">
        <v>40269</v>
      </c>
      <c r="C9" s="31">
        <v>31</v>
      </c>
      <c r="D9" s="32">
        <v>83333.333333333328</v>
      </c>
      <c r="E9" s="33">
        <v>240</v>
      </c>
      <c r="F9" s="34">
        <f t="shared" si="0"/>
        <v>0.46669653524492233</v>
      </c>
      <c r="G9" s="35">
        <v>8333.3333333333339</v>
      </c>
      <c r="H9" s="32">
        <v>2145</v>
      </c>
      <c r="I9" s="35">
        <v>1608.75</v>
      </c>
      <c r="J9" s="32">
        <v>12375</v>
      </c>
      <c r="K9" s="35">
        <v>2970</v>
      </c>
      <c r="L9" s="36">
        <f t="shared" si="1"/>
        <v>12912.083333333334</v>
      </c>
      <c r="M9" s="7"/>
      <c r="N9" s="37">
        <f t="shared" si="2"/>
        <v>2688.1720430107525</v>
      </c>
      <c r="O9" s="38">
        <f t="shared" si="3"/>
        <v>69.193548387096769</v>
      </c>
      <c r="P9" s="38">
        <f t="shared" si="4"/>
        <v>399.19354838709677</v>
      </c>
      <c r="Q9" s="37">
        <f t="shared" si="5"/>
        <v>4790.322580645161</v>
      </c>
      <c r="R9" s="37">
        <f t="shared" si="6"/>
        <v>9172.0430107526881</v>
      </c>
      <c r="S9" s="37">
        <f t="shared" si="7"/>
        <v>6919.3548387096771</v>
      </c>
      <c r="T9" s="37">
        <f t="shared" si="8"/>
        <v>20881.720430107525</v>
      </c>
      <c r="U9" s="7"/>
    </row>
    <row r="10" spans="1:21" ht="15.75" customHeight="1" x14ac:dyDescent="0.25">
      <c r="A10" s="30">
        <v>40270</v>
      </c>
      <c r="B10" s="30">
        <v>40299</v>
      </c>
      <c r="C10" s="31">
        <v>30</v>
      </c>
      <c r="D10" s="32">
        <v>83333.333333333328</v>
      </c>
      <c r="E10" s="33">
        <v>280</v>
      </c>
      <c r="F10" s="34">
        <f t="shared" si="0"/>
        <v>0.41335978835978832</v>
      </c>
      <c r="G10" s="35">
        <v>8333.3333333333339</v>
      </c>
      <c r="H10" s="32">
        <v>2145</v>
      </c>
      <c r="I10" s="35">
        <v>1608.75</v>
      </c>
      <c r="J10" s="32">
        <v>12375</v>
      </c>
      <c r="K10" s="35">
        <v>2970</v>
      </c>
      <c r="L10" s="36">
        <f t="shared" si="1"/>
        <v>12912.083333333334</v>
      </c>
      <c r="M10" s="7"/>
      <c r="N10" s="37">
        <f t="shared" si="2"/>
        <v>2777.7777777777778</v>
      </c>
      <c r="O10" s="38">
        <f t="shared" si="3"/>
        <v>71.5</v>
      </c>
      <c r="P10" s="38">
        <f t="shared" si="4"/>
        <v>412.5</v>
      </c>
      <c r="Q10" s="37">
        <f t="shared" si="5"/>
        <v>4950</v>
      </c>
      <c r="R10" s="37">
        <f t="shared" si="6"/>
        <v>9477.7777777777774</v>
      </c>
      <c r="S10" s="37">
        <f t="shared" si="7"/>
        <v>7150</v>
      </c>
      <c r="T10" s="37">
        <f t="shared" si="8"/>
        <v>21577.777777777777</v>
      </c>
      <c r="U10" s="7"/>
    </row>
    <row r="11" spans="1:21" ht="17.25" customHeight="1" x14ac:dyDescent="0.25">
      <c r="A11" s="30">
        <v>40300</v>
      </c>
      <c r="B11" s="30">
        <v>40330</v>
      </c>
      <c r="C11" s="31">
        <v>31</v>
      </c>
      <c r="D11" s="32">
        <v>83333.333333333328</v>
      </c>
      <c r="E11" s="33">
        <v>300</v>
      </c>
      <c r="F11" s="34">
        <f t="shared" si="0"/>
        <v>0.37335722819593786</v>
      </c>
      <c r="G11" s="35">
        <v>8333.3333333333339</v>
      </c>
      <c r="H11" s="32">
        <v>2145</v>
      </c>
      <c r="I11" s="35">
        <v>1608.75</v>
      </c>
      <c r="J11" s="32">
        <v>12375</v>
      </c>
      <c r="K11" s="35">
        <v>2970</v>
      </c>
      <c r="L11" s="36">
        <f t="shared" si="1"/>
        <v>12912.083333333334</v>
      </c>
      <c r="M11" s="7"/>
      <c r="N11" s="37">
        <f t="shared" si="2"/>
        <v>2688.1720430107525</v>
      </c>
      <c r="O11" s="38">
        <f t="shared" si="3"/>
        <v>69.193548387096769</v>
      </c>
      <c r="P11" s="38">
        <f t="shared" si="4"/>
        <v>399.19354838709677</v>
      </c>
      <c r="Q11" s="37">
        <f t="shared" si="5"/>
        <v>4790.322580645161</v>
      </c>
      <c r="R11" s="37">
        <f t="shared" si="6"/>
        <v>9172.0430107526881</v>
      </c>
      <c r="S11" s="37">
        <f t="shared" si="7"/>
        <v>6919.3548387096771</v>
      </c>
      <c r="T11" s="37">
        <f t="shared" si="8"/>
        <v>20881.720430107525</v>
      </c>
      <c r="U11" s="7"/>
    </row>
    <row r="12" spans="1:21" x14ac:dyDescent="0.25">
      <c r="A12" s="30">
        <v>40331</v>
      </c>
      <c r="B12" s="30">
        <v>40360</v>
      </c>
      <c r="C12" s="31">
        <v>30</v>
      </c>
      <c r="D12" s="32">
        <v>83333.333333333328</v>
      </c>
      <c r="E12" s="33">
        <v>350</v>
      </c>
      <c r="F12" s="34">
        <f t="shared" si="0"/>
        <v>0.33068783068783064</v>
      </c>
      <c r="G12" s="35">
        <v>8333.3333333333339</v>
      </c>
      <c r="H12" s="32">
        <v>2145</v>
      </c>
      <c r="I12" s="35">
        <v>1608.75</v>
      </c>
      <c r="J12" s="32">
        <v>12375</v>
      </c>
      <c r="K12" s="35">
        <v>2970</v>
      </c>
      <c r="L12" s="36">
        <f t="shared" si="1"/>
        <v>12912.083333333334</v>
      </c>
      <c r="M12" s="7"/>
      <c r="N12" s="37">
        <f t="shared" si="2"/>
        <v>2777.7777777777778</v>
      </c>
      <c r="O12" s="38">
        <f t="shared" si="3"/>
        <v>71.5</v>
      </c>
      <c r="P12" s="38">
        <f t="shared" si="4"/>
        <v>412.5</v>
      </c>
      <c r="Q12" s="37">
        <f t="shared" si="5"/>
        <v>4950</v>
      </c>
      <c r="R12" s="37">
        <f t="shared" si="6"/>
        <v>9477.7777777777774</v>
      </c>
      <c r="S12" s="37">
        <f t="shared" si="7"/>
        <v>7150</v>
      </c>
      <c r="T12" s="37">
        <f t="shared" si="8"/>
        <v>21577.777777777777</v>
      </c>
      <c r="U12" s="7"/>
    </row>
    <row r="13" spans="1:21" x14ac:dyDescent="0.25">
      <c r="A13" s="30">
        <v>40361</v>
      </c>
      <c r="B13" s="30">
        <v>40391</v>
      </c>
      <c r="C13" s="31">
        <v>31</v>
      </c>
      <c r="D13" s="32">
        <v>83333.333333333328</v>
      </c>
      <c r="E13" s="33">
        <v>325</v>
      </c>
      <c r="F13" s="34">
        <f t="shared" si="0"/>
        <v>0.34463744141163494</v>
      </c>
      <c r="G13" s="35">
        <v>8333.3333333333339</v>
      </c>
      <c r="H13" s="32">
        <v>2145</v>
      </c>
      <c r="I13" s="35">
        <v>1608.75</v>
      </c>
      <c r="J13" s="32">
        <v>12375</v>
      </c>
      <c r="K13" s="35">
        <v>2970</v>
      </c>
      <c r="L13" s="36">
        <f t="shared" si="1"/>
        <v>12912.083333333334</v>
      </c>
      <c r="M13" s="7"/>
      <c r="N13" s="37">
        <f t="shared" si="2"/>
        <v>2688.1720430107525</v>
      </c>
      <c r="O13" s="38">
        <f t="shared" si="3"/>
        <v>69.193548387096769</v>
      </c>
      <c r="P13" s="38">
        <f t="shared" si="4"/>
        <v>399.19354838709677</v>
      </c>
      <c r="Q13" s="37">
        <f t="shared" si="5"/>
        <v>4790.322580645161</v>
      </c>
      <c r="R13" s="37">
        <f t="shared" si="6"/>
        <v>9172.0430107526881</v>
      </c>
      <c r="S13" s="37">
        <f t="shared" si="7"/>
        <v>6919.3548387096771</v>
      </c>
      <c r="T13" s="37">
        <f t="shared" si="8"/>
        <v>20881.720430107525</v>
      </c>
      <c r="U13" s="7"/>
    </row>
    <row r="14" spans="1:21" x14ac:dyDescent="0.25">
      <c r="A14" s="30">
        <v>40392</v>
      </c>
      <c r="B14" s="30">
        <v>40422</v>
      </c>
      <c r="C14" s="31">
        <v>31</v>
      </c>
      <c r="D14" s="32">
        <v>83333.333333333328</v>
      </c>
      <c r="E14" s="33">
        <v>400</v>
      </c>
      <c r="F14" s="34">
        <f t="shared" si="0"/>
        <v>0.2800179211469534</v>
      </c>
      <c r="G14" s="35">
        <v>8333.3333333333339</v>
      </c>
      <c r="H14" s="32">
        <v>2145</v>
      </c>
      <c r="I14" s="35">
        <v>1608.75</v>
      </c>
      <c r="J14" s="32">
        <v>12375</v>
      </c>
      <c r="K14" s="35">
        <v>2970</v>
      </c>
      <c r="L14" s="36">
        <f t="shared" si="1"/>
        <v>12912.083333333334</v>
      </c>
      <c r="M14" s="7"/>
      <c r="N14" s="37">
        <f t="shared" si="2"/>
        <v>2688.1720430107525</v>
      </c>
      <c r="O14" s="38">
        <f t="shared" si="3"/>
        <v>69.193548387096769</v>
      </c>
      <c r="P14" s="38">
        <f t="shared" si="4"/>
        <v>399.19354838709677</v>
      </c>
      <c r="Q14" s="37">
        <f t="shared" si="5"/>
        <v>4790.322580645161</v>
      </c>
      <c r="R14" s="37">
        <f t="shared" si="6"/>
        <v>9172.0430107526881</v>
      </c>
      <c r="S14" s="37">
        <f t="shared" si="7"/>
        <v>6919.3548387096771</v>
      </c>
      <c r="T14" s="37">
        <f t="shared" si="8"/>
        <v>20881.720430107525</v>
      </c>
      <c r="U14" s="7"/>
    </row>
    <row r="15" spans="1:21" ht="17.25" customHeight="1" x14ac:dyDescent="0.25">
      <c r="A15" s="30">
        <v>40423</v>
      </c>
      <c r="B15" s="30">
        <v>40452</v>
      </c>
      <c r="C15" s="31">
        <v>30</v>
      </c>
      <c r="D15" s="32">
        <v>83333.333333333328</v>
      </c>
      <c r="E15" s="33">
        <v>375</v>
      </c>
      <c r="F15" s="34">
        <f t="shared" si="0"/>
        <v>0.30864197530864196</v>
      </c>
      <c r="G15" s="35">
        <v>8333.3333333333339</v>
      </c>
      <c r="H15" s="32">
        <v>2145</v>
      </c>
      <c r="I15" s="35">
        <v>1608.75</v>
      </c>
      <c r="J15" s="32">
        <v>12375</v>
      </c>
      <c r="K15" s="35">
        <v>2970</v>
      </c>
      <c r="L15" s="36">
        <f t="shared" si="1"/>
        <v>12912.083333333334</v>
      </c>
      <c r="M15" s="7"/>
      <c r="N15" s="37">
        <f t="shared" si="2"/>
        <v>2777.7777777777778</v>
      </c>
      <c r="O15" s="38">
        <f t="shared" si="3"/>
        <v>71.5</v>
      </c>
      <c r="P15" s="38">
        <f t="shared" si="4"/>
        <v>412.5</v>
      </c>
      <c r="Q15" s="37">
        <f t="shared" si="5"/>
        <v>4950</v>
      </c>
      <c r="R15" s="37">
        <f t="shared" si="6"/>
        <v>9477.7777777777774</v>
      </c>
      <c r="S15" s="37">
        <f t="shared" si="7"/>
        <v>7150</v>
      </c>
      <c r="T15" s="37">
        <f t="shared" si="8"/>
        <v>21577.777777777777</v>
      </c>
      <c r="U15" s="7"/>
    </row>
    <row r="16" spans="1:21" x14ac:dyDescent="0.25">
      <c r="A16" s="30">
        <v>40453</v>
      </c>
      <c r="B16" s="30">
        <v>40483</v>
      </c>
      <c r="C16" s="31">
        <v>31</v>
      </c>
      <c r="D16" s="32">
        <v>83333.333333333328</v>
      </c>
      <c r="E16" s="33">
        <v>300</v>
      </c>
      <c r="F16" s="34">
        <f t="shared" si="0"/>
        <v>0.37335722819593786</v>
      </c>
      <c r="G16" s="35">
        <v>8333.3333333333339</v>
      </c>
      <c r="H16" s="32">
        <v>2145</v>
      </c>
      <c r="I16" s="35">
        <v>1608.75</v>
      </c>
      <c r="J16" s="32">
        <v>12375</v>
      </c>
      <c r="K16" s="35">
        <v>2970</v>
      </c>
      <c r="L16" s="36">
        <f t="shared" si="1"/>
        <v>12912.083333333334</v>
      </c>
      <c r="M16" s="7"/>
      <c r="N16" s="37">
        <f t="shared" si="2"/>
        <v>2688.1720430107525</v>
      </c>
      <c r="O16" s="38">
        <f t="shared" si="3"/>
        <v>69.193548387096769</v>
      </c>
      <c r="P16" s="38">
        <f t="shared" si="4"/>
        <v>399.19354838709677</v>
      </c>
      <c r="Q16" s="37">
        <f t="shared" si="5"/>
        <v>4790.322580645161</v>
      </c>
      <c r="R16" s="37">
        <f t="shared" si="6"/>
        <v>9172.0430107526881</v>
      </c>
      <c r="S16" s="37">
        <f t="shared" si="7"/>
        <v>6919.3548387096771</v>
      </c>
      <c r="T16" s="37">
        <f t="shared" si="8"/>
        <v>20881.720430107525</v>
      </c>
      <c r="U16" s="7"/>
    </row>
    <row r="17" spans="1:46" ht="15.75" customHeight="1" x14ac:dyDescent="0.25">
      <c r="A17" s="30">
        <v>40484</v>
      </c>
      <c r="B17" s="30">
        <v>40513</v>
      </c>
      <c r="C17" s="31">
        <v>30</v>
      </c>
      <c r="D17" s="32">
        <v>83333.333333333328</v>
      </c>
      <c r="E17" s="33">
        <v>325</v>
      </c>
      <c r="F17" s="34">
        <f t="shared" si="0"/>
        <v>0.35612535612535612</v>
      </c>
      <c r="G17" s="35">
        <v>8333.3333333333339</v>
      </c>
      <c r="H17" s="32">
        <v>2145</v>
      </c>
      <c r="I17" s="35">
        <v>1608.75</v>
      </c>
      <c r="J17" s="32">
        <v>12375</v>
      </c>
      <c r="K17" s="35">
        <v>2970</v>
      </c>
      <c r="L17" s="36">
        <f t="shared" si="1"/>
        <v>12912.083333333334</v>
      </c>
      <c r="M17" s="7"/>
      <c r="N17" s="37">
        <f t="shared" si="2"/>
        <v>2777.7777777777778</v>
      </c>
      <c r="O17" s="38">
        <f t="shared" si="3"/>
        <v>71.5</v>
      </c>
      <c r="P17" s="38">
        <f t="shared" si="4"/>
        <v>412.5</v>
      </c>
      <c r="Q17" s="37">
        <f t="shared" si="5"/>
        <v>4950</v>
      </c>
      <c r="R17" s="37">
        <f t="shared" si="6"/>
        <v>9477.7777777777774</v>
      </c>
      <c r="S17" s="37">
        <f t="shared" si="7"/>
        <v>7150</v>
      </c>
      <c r="T17" s="37">
        <f t="shared" si="8"/>
        <v>21577.777777777777</v>
      </c>
      <c r="U17" s="7"/>
    </row>
    <row r="18" spans="1:46" ht="15.75" customHeight="1" x14ac:dyDescent="0.25">
      <c r="A18" s="30">
        <v>40514</v>
      </c>
      <c r="B18" s="30">
        <v>40544</v>
      </c>
      <c r="C18" s="31">
        <v>31</v>
      </c>
      <c r="D18" s="32">
        <v>83333.333333333328</v>
      </c>
      <c r="E18" s="33">
        <v>250</v>
      </c>
      <c r="F18" s="34">
        <f t="shared" si="0"/>
        <v>0.4480286738351254</v>
      </c>
      <c r="G18" s="35">
        <v>8333.3333333333339</v>
      </c>
      <c r="H18" s="32">
        <v>2145</v>
      </c>
      <c r="I18" s="35">
        <v>1608.75</v>
      </c>
      <c r="J18" s="32">
        <v>12375</v>
      </c>
      <c r="K18" s="35">
        <v>2970</v>
      </c>
      <c r="L18" s="36">
        <f t="shared" si="1"/>
        <v>12912.083333333334</v>
      </c>
      <c r="M18" s="7"/>
      <c r="N18" s="37">
        <f t="shared" si="2"/>
        <v>2688.1720430107525</v>
      </c>
      <c r="O18" s="38">
        <f t="shared" si="3"/>
        <v>69.193548387096769</v>
      </c>
      <c r="P18" s="38">
        <f t="shared" si="4"/>
        <v>399.19354838709677</v>
      </c>
      <c r="Q18" s="37">
        <f t="shared" si="5"/>
        <v>4790.322580645161</v>
      </c>
      <c r="R18" s="37">
        <f t="shared" si="6"/>
        <v>9172.0430107526881</v>
      </c>
      <c r="S18" s="37">
        <f t="shared" si="7"/>
        <v>6919.3548387096771</v>
      </c>
      <c r="T18" s="37">
        <f t="shared" si="8"/>
        <v>20881.720430107525</v>
      </c>
      <c r="U18" s="7"/>
    </row>
    <row r="19" spans="1:46" x14ac:dyDescent="0.25">
      <c r="A19" s="39" t="s">
        <v>40</v>
      </c>
      <c r="B19" s="39"/>
      <c r="C19" s="40">
        <f>SUM(C7:C18)</f>
        <v>365</v>
      </c>
      <c r="D19" s="41">
        <f t="shared" ref="D19:K19" si="9">SUM(D7:D18)</f>
        <v>1000000.0000000001</v>
      </c>
      <c r="E19" s="42">
        <f>MAX(E7:E18)</f>
        <v>400</v>
      </c>
      <c r="F19" s="34">
        <f t="shared" si="0"/>
        <v>0.28538812785388129</v>
      </c>
      <c r="G19" s="43">
        <f t="shared" si="9"/>
        <v>99999.999999999985</v>
      </c>
      <c r="H19" s="41">
        <f t="shared" si="9"/>
        <v>25740</v>
      </c>
      <c r="I19" s="43">
        <f t="shared" si="9"/>
        <v>19305</v>
      </c>
      <c r="J19" s="41">
        <f t="shared" si="9"/>
        <v>148500</v>
      </c>
      <c r="K19" s="43">
        <f t="shared" si="9"/>
        <v>35640</v>
      </c>
      <c r="L19" s="43">
        <f>SUM(G19,I19,K19)</f>
        <v>154945</v>
      </c>
      <c r="M19" s="7"/>
      <c r="N19" s="6"/>
      <c r="O19" s="7"/>
      <c r="P19" s="7"/>
      <c r="Q19" s="7"/>
      <c r="R19" s="7"/>
      <c r="S19" s="7"/>
      <c r="T19" s="7"/>
      <c r="U19" s="7"/>
    </row>
    <row r="20" spans="1:46" x14ac:dyDescent="0.25">
      <c r="A20" s="7"/>
      <c r="B20" s="7"/>
      <c r="C20" s="7"/>
      <c r="D20" s="7"/>
      <c r="E20" s="7"/>
      <c r="F20" s="7"/>
      <c r="G20" s="7"/>
      <c r="H20" s="44" t="s">
        <v>41</v>
      </c>
      <c r="I20" s="45" t="s">
        <v>42</v>
      </c>
      <c r="J20" s="46">
        <v>12</v>
      </c>
      <c r="K20" s="7"/>
      <c r="L20" s="7"/>
      <c r="M20" s="7"/>
      <c r="N20" s="6"/>
      <c r="O20" s="7"/>
      <c r="P20" s="7"/>
      <c r="Q20" s="7"/>
      <c r="R20" s="7"/>
      <c r="S20" s="7"/>
      <c r="T20" s="7"/>
      <c r="U20" s="7"/>
    </row>
    <row r="21" spans="1:46" ht="15" customHeight="1" x14ac:dyDescent="0.25">
      <c r="A21" s="7" t="s">
        <v>43</v>
      </c>
      <c r="B21" s="7"/>
      <c r="C21" s="7"/>
      <c r="D21" s="7"/>
      <c r="E21" s="7"/>
      <c r="F21" s="7"/>
      <c r="G21" s="7"/>
      <c r="H21" s="7"/>
      <c r="I21" s="45" t="s">
        <v>13</v>
      </c>
      <c r="J21" s="47" t="s">
        <v>473</v>
      </c>
      <c r="K21" s="7"/>
      <c r="L21" s="7"/>
      <c r="M21" s="7"/>
      <c r="N21" s="6"/>
      <c r="O21" s="7"/>
      <c r="P21" s="7"/>
      <c r="Q21" s="7"/>
      <c r="R21" s="7"/>
      <c r="S21" s="7"/>
      <c r="T21" s="7"/>
      <c r="U21" s="7"/>
    </row>
    <row r="22" spans="1:46" x14ac:dyDescent="0.25">
      <c r="A22" s="7" t="s">
        <v>44</v>
      </c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6"/>
      <c r="O22" s="7"/>
      <c r="P22" s="7"/>
      <c r="Q22" s="7"/>
      <c r="R22" s="7"/>
      <c r="S22" s="7"/>
      <c r="T22" s="7"/>
      <c r="U22" s="7"/>
    </row>
    <row r="23" spans="1:46" ht="15.75" customHeight="1" x14ac:dyDescent="0.25">
      <c r="A23" s="7" t="s">
        <v>45</v>
      </c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6"/>
      <c r="O23" s="7"/>
      <c r="P23" s="7"/>
      <c r="Q23" s="7"/>
      <c r="R23" s="7"/>
      <c r="S23" s="7"/>
      <c r="T23" s="7"/>
      <c r="U23" s="7"/>
    </row>
    <row r="24" spans="1:46" ht="15" customHeight="1" x14ac:dyDescent="0.25">
      <c r="A24" s="363" t="s">
        <v>46</v>
      </c>
      <c r="B24" s="363"/>
      <c r="C24" s="363"/>
      <c r="D24" s="363"/>
      <c r="E24" s="363"/>
      <c r="F24" s="363"/>
      <c r="G24" s="363"/>
      <c r="H24" s="363"/>
      <c r="I24" s="7"/>
      <c r="J24" s="7"/>
      <c r="K24" s="7"/>
      <c r="L24" s="7"/>
      <c r="M24" s="7"/>
      <c r="N24" s="6"/>
      <c r="O24" s="7"/>
      <c r="P24" s="7"/>
      <c r="Q24" s="7"/>
      <c r="R24" s="7"/>
      <c r="S24" s="7"/>
      <c r="T24" s="7"/>
      <c r="U24" s="7"/>
    </row>
    <row r="25" spans="1:46" x14ac:dyDescent="0.25">
      <c r="A25" s="363"/>
      <c r="B25" s="363"/>
      <c r="C25" s="363"/>
      <c r="D25" s="363"/>
      <c r="E25" s="363"/>
      <c r="F25" s="363"/>
      <c r="G25" s="363"/>
      <c r="H25" s="363"/>
      <c r="I25" s="7"/>
      <c r="J25" s="7"/>
      <c r="K25" s="7"/>
      <c r="L25" s="7"/>
      <c r="M25" s="7"/>
      <c r="N25" s="6"/>
      <c r="O25" s="7"/>
      <c r="P25" s="7"/>
      <c r="Q25" s="7"/>
      <c r="R25" s="7"/>
      <c r="S25" s="7"/>
      <c r="T25" s="7"/>
      <c r="U25" s="7"/>
    </row>
    <row r="26" spans="1:46" ht="14.25" customHeight="1" x14ac:dyDescent="0.25">
      <c r="A26" s="363"/>
      <c r="B26" s="363"/>
      <c r="C26" s="363"/>
      <c r="D26" s="363"/>
      <c r="E26" s="363"/>
      <c r="F26" s="363"/>
      <c r="G26" s="363"/>
      <c r="H26" s="363"/>
      <c r="I26" s="7"/>
      <c r="J26" s="7"/>
      <c r="K26" s="7"/>
      <c r="L26" s="7"/>
      <c r="M26" s="7"/>
      <c r="N26" s="6"/>
      <c r="O26" s="7"/>
      <c r="P26" s="7"/>
      <c r="Q26" s="7"/>
      <c r="R26" s="7"/>
      <c r="S26" s="7"/>
      <c r="T26" s="7"/>
      <c r="U26" s="7"/>
    </row>
    <row r="27" spans="1:46" ht="15" customHeight="1" x14ac:dyDescent="0.25">
      <c r="A27" s="363"/>
      <c r="B27" s="363"/>
      <c r="C27" s="363"/>
      <c r="D27" s="363"/>
      <c r="E27" s="363"/>
      <c r="F27" s="363"/>
      <c r="G27" s="363"/>
      <c r="H27" s="363"/>
      <c r="I27" s="7"/>
      <c r="J27" s="7"/>
      <c r="K27" s="48"/>
      <c r="L27" s="7"/>
      <c r="M27" s="7"/>
      <c r="N27" s="6"/>
      <c r="O27" s="7"/>
      <c r="P27" s="7"/>
      <c r="Q27" s="7"/>
      <c r="R27" s="7"/>
      <c r="S27" s="7"/>
      <c r="T27" s="7"/>
      <c r="U27" s="7"/>
    </row>
    <row r="28" spans="1:46" ht="15" customHeight="1" x14ac:dyDescent="0.25">
      <c r="A28" s="363"/>
      <c r="B28" s="363"/>
      <c r="C28" s="363"/>
      <c r="D28" s="363"/>
      <c r="E28" s="363"/>
      <c r="F28" s="363"/>
      <c r="G28" s="363"/>
      <c r="H28" s="363"/>
      <c r="I28" s="7"/>
      <c r="J28" s="7"/>
      <c r="K28" s="7"/>
      <c r="L28" s="7"/>
      <c r="M28" s="7"/>
      <c r="N28" s="6"/>
      <c r="O28" s="7"/>
      <c r="P28" s="7"/>
      <c r="Q28" s="7"/>
      <c r="R28" s="7"/>
      <c r="S28" s="7"/>
      <c r="T28" s="7"/>
      <c r="U28" s="7"/>
    </row>
    <row r="29" spans="1:46" ht="14.25" customHeight="1" x14ac:dyDescent="0.25">
      <c r="A29" s="7"/>
      <c r="B29" s="7"/>
      <c r="C29" s="7"/>
      <c r="D29" s="7"/>
      <c r="E29" s="49"/>
      <c r="F29" s="49"/>
      <c r="G29" s="49"/>
      <c r="H29" s="49"/>
      <c r="I29" s="49"/>
      <c r="J29" s="7"/>
      <c r="K29" s="7"/>
      <c r="L29" s="7"/>
      <c r="M29" s="7"/>
      <c r="N29" s="6"/>
      <c r="O29" s="7"/>
      <c r="P29" s="7"/>
      <c r="Q29" s="7"/>
      <c r="R29" s="7"/>
      <c r="S29" s="7"/>
      <c r="T29" s="7"/>
      <c r="U29" s="7"/>
    </row>
    <row r="30" spans="1:46" ht="15.75" customHeight="1" x14ac:dyDescent="0.25">
      <c r="A30" s="7"/>
      <c r="B30" s="7"/>
      <c r="C30" s="7"/>
      <c r="D30" s="7"/>
      <c r="E30" s="49"/>
      <c r="F30" s="50"/>
      <c r="G30" s="50"/>
      <c r="H30" s="50"/>
      <c r="I30" s="49"/>
      <c r="J30" s="7"/>
      <c r="K30" s="7"/>
      <c r="L30" s="7"/>
      <c r="M30" s="7"/>
      <c r="N30" s="6"/>
      <c r="O30" s="7"/>
      <c r="P30" s="7"/>
      <c r="Q30" s="7"/>
      <c r="R30" s="7"/>
      <c r="S30" s="7"/>
      <c r="T30" s="7"/>
      <c r="U30" s="7"/>
    </row>
    <row r="31" spans="1:46" x14ac:dyDescent="0.25">
      <c r="A31" s="7"/>
      <c r="B31" s="7"/>
      <c r="C31" s="7"/>
      <c r="D31" s="7"/>
      <c r="E31" s="49"/>
      <c r="F31" s="49"/>
      <c r="G31" s="49"/>
      <c r="H31" s="49"/>
      <c r="I31" s="49"/>
      <c r="J31" s="7"/>
      <c r="K31" s="7"/>
      <c r="L31" s="7"/>
    </row>
    <row r="32" spans="1:46" ht="21" x14ac:dyDescent="0.25">
      <c r="A32" s="51"/>
      <c r="B32" s="51"/>
      <c r="C32" s="51"/>
      <c r="D32" s="51"/>
      <c r="E32" s="7"/>
      <c r="F32" s="52"/>
      <c r="G32" s="52"/>
      <c r="H32" s="52"/>
      <c r="I32" s="52"/>
      <c r="J32" s="7"/>
      <c r="K32" s="7"/>
      <c r="L32" s="7"/>
      <c r="M32" s="7"/>
      <c r="N32" s="53"/>
      <c r="O32" s="54"/>
      <c r="P32" s="54"/>
      <c r="Q32" s="54"/>
      <c r="R32" s="54"/>
      <c r="S32" s="54"/>
      <c r="T32" s="54"/>
      <c r="U32" s="54"/>
      <c r="AK32" s="7"/>
      <c r="AL32" s="7"/>
      <c r="AM32" s="7"/>
      <c r="AN32" s="7"/>
      <c r="AO32" s="7"/>
      <c r="AP32" s="7"/>
      <c r="AQ32" s="7"/>
      <c r="AR32" s="7"/>
      <c r="AS32" s="7"/>
      <c r="AT32" s="7"/>
    </row>
    <row r="33" spans="1:21" ht="21" customHeight="1" x14ac:dyDescent="0.25">
      <c r="A33" s="7"/>
      <c r="B33" s="7"/>
      <c r="C33" s="7"/>
      <c r="E33" s="7"/>
      <c r="F33" s="7"/>
      <c r="G33" s="7"/>
      <c r="H33" s="7"/>
      <c r="I33" s="7"/>
      <c r="J33" s="7"/>
      <c r="K33" s="7"/>
      <c r="L33" s="7"/>
      <c r="M33" s="7"/>
      <c r="N33" s="53"/>
      <c r="O33" s="51"/>
      <c r="P33" s="51"/>
      <c r="Q33" s="51"/>
      <c r="R33" s="51"/>
      <c r="S33" s="51"/>
      <c r="T33" s="51"/>
      <c r="U33" s="51"/>
    </row>
    <row r="34" spans="1:21" x14ac:dyDescent="0.25">
      <c r="A34" s="7"/>
      <c r="B34" s="7"/>
      <c r="C34" s="7"/>
      <c r="D34" s="55"/>
      <c r="F34" s="7"/>
      <c r="G34" s="7"/>
      <c r="H34" s="7"/>
      <c r="I34" s="7"/>
      <c r="J34" s="7"/>
      <c r="K34" s="7"/>
      <c r="L34" s="7"/>
      <c r="M34" s="7"/>
      <c r="N34" s="53"/>
      <c r="O34" s="51"/>
      <c r="P34" s="51"/>
      <c r="Q34" s="51"/>
      <c r="R34" s="51"/>
      <c r="S34" s="51"/>
      <c r="T34" s="51"/>
      <c r="U34" s="51"/>
    </row>
    <row r="35" spans="1:21" x14ac:dyDescent="0.2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53"/>
      <c r="O35" s="51"/>
      <c r="P35" s="51"/>
      <c r="Q35" s="51"/>
      <c r="R35" s="51"/>
      <c r="S35" s="51"/>
      <c r="T35" s="51"/>
      <c r="U35" s="51"/>
    </row>
    <row r="36" spans="1:21" x14ac:dyDescent="0.25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53"/>
      <c r="O36" s="51"/>
      <c r="P36" s="51"/>
      <c r="Q36" s="51"/>
      <c r="R36" s="51"/>
      <c r="S36" s="51"/>
      <c r="T36" s="51"/>
      <c r="U36" s="51"/>
    </row>
    <row r="37" spans="1:21" x14ac:dyDescent="0.25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53"/>
      <c r="O37" s="51"/>
      <c r="P37" s="51"/>
      <c r="Q37" s="51"/>
      <c r="R37" s="51"/>
      <c r="S37" s="51"/>
      <c r="T37" s="51"/>
      <c r="U37" s="51"/>
    </row>
    <row r="38" spans="1:21" x14ac:dyDescent="0.25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6"/>
      <c r="O38" s="7"/>
      <c r="P38" s="7"/>
      <c r="Q38" s="7"/>
      <c r="R38" s="7"/>
      <c r="S38" s="7"/>
      <c r="T38" s="7"/>
      <c r="U38" s="7"/>
    </row>
    <row r="39" spans="1:21" x14ac:dyDescent="0.25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6"/>
      <c r="O39" s="7"/>
      <c r="P39" s="7"/>
    </row>
    <row r="40" spans="1:21" x14ac:dyDescent="0.25">
      <c r="A40" s="7"/>
      <c r="B40" s="7"/>
      <c r="C40" s="7"/>
      <c r="D40" s="56"/>
      <c r="E40" s="7"/>
      <c r="F40" s="7"/>
      <c r="G40" s="7"/>
      <c r="H40" s="7"/>
      <c r="I40" s="7"/>
      <c r="J40" s="7"/>
      <c r="K40" s="7"/>
      <c r="L40" s="7"/>
      <c r="M40" s="7"/>
      <c r="N40" s="6"/>
      <c r="O40" s="7"/>
      <c r="P40" s="7"/>
      <c r="Q40" s="57"/>
      <c r="R40" s="57"/>
      <c r="S40" s="57"/>
      <c r="T40" s="57"/>
      <c r="U40" s="57"/>
    </row>
    <row r="41" spans="1:21" x14ac:dyDescent="0.25">
      <c r="C41" s="7"/>
      <c r="D41" s="7"/>
      <c r="E41" s="7"/>
      <c r="J41" s="7"/>
      <c r="K41" s="7"/>
      <c r="L41" s="7"/>
      <c r="M41" s="7"/>
      <c r="N41" s="6"/>
      <c r="O41" s="7"/>
      <c r="P41" s="7"/>
      <c r="Q41" s="7"/>
      <c r="R41" s="7"/>
      <c r="S41" s="7"/>
      <c r="T41" s="7"/>
      <c r="U41" s="7"/>
    </row>
    <row r="42" spans="1:21" x14ac:dyDescent="0.25">
      <c r="K42" s="7"/>
      <c r="L42" s="7"/>
      <c r="M42" s="7"/>
      <c r="N42" s="6"/>
      <c r="O42" s="7"/>
      <c r="P42" s="7"/>
      <c r="Q42" s="7"/>
      <c r="R42" s="7"/>
      <c r="S42" s="7"/>
      <c r="T42" s="7"/>
      <c r="U42" s="7"/>
    </row>
    <row r="43" spans="1:21" x14ac:dyDescent="0.25">
      <c r="K43" s="7"/>
      <c r="L43" s="7"/>
      <c r="M43" s="7"/>
      <c r="N43" s="6"/>
      <c r="O43" s="7"/>
      <c r="P43" s="7"/>
      <c r="Q43" s="7"/>
      <c r="R43" s="7"/>
      <c r="S43" s="7"/>
      <c r="T43" s="7"/>
      <c r="U43" s="7"/>
    </row>
    <row r="44" spans="1:21" x14ac:dyDescent="0.25">
      <c r="K44" s="7"/>
      <c r="L44" s="7"/>
      <c r="M44" s="7"/>
      <c r="T44" s="7"/>
      <c r="U44" s="7"/>
    </row>
    <row r="45" spans="1:21" x14ac:dyDescent="0.25">
      <c r="K45" s="7"/>
      <c r="L45" s="7"/>
      <c r="M45" s="7"/>
      <c r="Q45" s="7"/>
      <c r="R45" s="7"/>
      <c r="S45" s="7"/>
      <c r="T45" s="7"/>
      <c r="U45" s="7"/>
    </row>
    <row r="46" spans="1:21" x14ac:dyDescent="0.25">
      <c r="K46" s="7"/>
      <c r="L46" s="7"/>
      <c r="M46" s="7"/>
    </row>
    <row r="47" spans="1:21" x14ac:dyDescent="0.25">
      <c r="K47" s="7"/>
      <c r="L47" s="7"/>
      <c r="M47" s="7"/>
    </row>
    <row r="48" spans="1:21" x14ac:dyDescent="0.25">
      <c r="K48" s="7"/>
      <c r="L48" s="7"/>
      <c r="M48" s="7"/>
    </row>
    <row r="49" spans="1:13" x14ac:dyDescent="0.25">
      <c r="K49" s="7"/>
      <c r="L49" s="7"/>
      <c r="M49" s="7"/>
    </row>
    <row r="50" spans="1:13" x14ac:dyDescent="0.25">
      <c r="K50" s="7"/>
      <c r="L50" s="7"/>
      <c r="M50" s="7"/>
    </row>
    <row r="51" spans="1:13" x14ac:dyDescent="0.25">
      <c r="K51" s="7"/>
      <c r="L51" s="7"/>
      <c r="M51" s="7"/>
    </row>
    <row r="52" spans="1:13" x14ac:dyDescent="0.25">
      <c r="K52" s="7"/>
      <c r="L52" s="7"/>
    </row>
    <row r="53" spans="1:13" x14ac:dyDescent="0.25">
      <c r="K53" s="7"/>
      <c r="L53" s="7"/>
    </row>
    <row r="54" spans="1:13" x14ac:dyDescent="0.25">
      <c r="A54" s="49"/>
      <c r="B54" s="49"/>
      <c r="C54" s="49"/>
      <c r="D54" s="49"/>
      <c r="E54" s="49"/>
      <c r="F54" s="49"/>
      <c r="G54" s="49"/>
      <c r="H54" s="49"/>
      <c r="I54" s="49"/>
      <c r="J54" s="49"/>
      <c r="K54" s="7"/>
      <c r="L54" s="7"/>
    </row>
    <row r="55" spans="1:13" x14ac:dyDescent="0.25">
      <c r="A55" s="49"/>
      <c r="B55" s="49"/>
      <c r="C55" s="49"/>
      <c r="D55" s="49"/>
      <c r="E55" s="49"/>
      <c r="F55" s="49"/>
      <c r="G55" s="49"/>
      <c r="H55" s="49"/>
      <c r="I55" s="49"/>
      <c r="J55" s="49"/>
      <c r="K55" s="7"/>
      <c r="L55" s="7"/>
    </row>
    <row r="56" spans="1:13" x14ac:dyDescent="0.25">
      <c r="A56" s="49"/>
      <c r="B56" s="49"/>
      <c r="C56" s="49"/>
      <c r="D56" s="49"/>
      <c r="E56" s="49"/>
      <c r="F56" s="49"/>
      <c r="G56" s="49"/>
      <c r="H56" s="49"/>
      <c r="I56" s="49"/>
      <c r="J56" s="49"/>
    </row>
    <row r="57" spans="1:13" x14ac:dyDescent="0.25">
      <c r="A57" s="49"/>
      <c r="B57" s="49"/>
      <c r="C57" s="49"/>
      <c r="D57" s="49"/>
      <c r="E57" s="49"/>
      <c r="F57" s="49"/>
      <c r="G57" s="49"/>
      <c r="H57" s="49"/>
      <c r="I57" s="49"/>
      <c r="J57" s="49"/>
    </row>
    <row r="58" spans="1:13" x14ac:dyDescent="0.25">
      <c r="A58" s="364"/>
      <c r="B58" s="364"/>
      <c r="C58" s="364"/>
      <c r="D58" s="364"/>
      <c r="E58" s="364"/>
      <c r="F58" s="364"/>
      <c r="G58" s="364"/>
      <c r="H58" s="364"/>
      <c r="I58" s="364"/>
      <c r="J58" s="364"/>
    </row>
    <row r="59" spans="1:13" x14ac:dyDescent="0.25">
      <c r="A59" s="58"/>
      <c r="B59" s="58"/>
      <c r="C59" s="58"/>
      <c r="D59" s="58"/>
      <c r="E59" s="58"/>
      <c r="F59" s="58"/>
      <c r="G59" s="58"/>
      <c r="H59" s="58"/>
      <c r="I59" s="58"/>
      <c r="J59" s="59"/>
    </row>
    <row r="60" spans="1:13" x14ac:dyDescent="0.25">
      <c r="A60" s="58"/>
      <c r="B60" s="58"/>
      <c r="C60" s="58"/>
      <c r="D60" s="58"/>
      <c r="E60" s="58"/>
      <c r="F60" s="58"/>
      <c r="G60" s="58"/>
      <c r="H60" s="58"/>
      <c r="I60" s="58"/>
      <c r="J60" s="59"/>
    </row>
    <row r="61" spans="1:13" x14ac:dyDescent="0.25">
      <c r="A61" s="58"/>
      <c r="B61" s="58"/>
      <c r="C61" s="58"/>
      <c r="D61" s="58"/>
      <c r="E61" s="58"/>
      <c r="F61" s="58"/>
      <c r="G61" s="58"/>
      <c r="H61" s="58"/>
      <c r="I61" s="58"/>
      <c r="J61" s="59"/>
    </row>
    <row r="62" spans="1:13" x14ac:dyDescent="0.25">
      <c r="A62" s="58"/>
      <c r="B62" s="58"/>
      <c r="C62" s="58"/>
      <c r="D62" s="58"/>
      <c r="E62" s="58"/>
      <c r="F62" s="58"/>
      <c r="G62" s="58"/>
      <c r="H62" s="58"/>
      <c r="I62" s="58"/>
      <c r="J62" s="59"/>
    </row>
    <row r="63" spans="1:13" x14ac:dyDescent="0.25">
      <c r="A63" s="58"/>
      <c r="B63" s="58"/>
      <c r="C63" s="58"/>
      <c r="D63" s="58"/>
      <c r="E63" s="58"/>
      <c r="F63" s="58"/>
      <c r="G63" s="58"/>
      <c r="H63" s="58"/>
      <c r="I63" s="58"/>
      <c r="J63" s="59"/>
    </row>
    <row r="64" spans="1:13" x14ac:dyDescent="0.25">
      <c r="A64" s="58"/>
      <c r="B64" s="58"/>
      <c r="C64" s="58"/>
      <c r="D64" s="58"/>
      <c r="E64" s="58"/>
      <c r="F64" s="58"/>
      <c r="G64" s="58"/>
      <c r="H64" s="58"/>
      <c r="I64" s="58"/>
      <c r="J64" s="59"/>
    </row>
    <row r="65" spans="1:10" x14ac:dyDescent="0.25">
      <c r="A65" s="58"/>
      <c r="B65" s="58"/>
      <c r="C65" s="58"/>
      <c r="D65" s="58"/>
      <c r="E65" s="58"/>
      <c r="F65" s="58"/>
      <c r="G65" s="58"/>
      <c r="H65" s="58"/>
      <c r="I65" s="58"/>
      <c r="J65" s="59"/>
    </row>
    <row r="66" spans="1:10" x14ac:dyDescent="0.25">
      <c r="A66" s="58"/>
      <c r="B66" s="58"/>
      <c r="C66" s="58"/>
      <c r="D66" s="58"/>
      <c r="E66" s="58"/>
      <c r="F66" s="58"/>
      <c r="G66" s="58"/>
      <c r="H66" s="58"/>
      <c r="I66" s="58"/>
      <c r="J66" s="59"/>
    </row>
    <row r="67" spans="1:10" x14ac:dyDescent="0.25">
      <c r="A67" s="58"/>
      <c r="B67" s="58"/>
      <c r="C67" s="58"/>
      <c r="D67" s="58"/>
      <c r="E67" s="58"/>
      <c r="F67" s="58"/>
      <c r="G67" s="58"/>
      <c r="H67" s="58"/>
      <c r="I67" s="58"/>
      <c r="J67" s="59"/>
    </row>
    <row r="68" spans="1:10" x14ac:dyDescent="0.25">
      <c r="A68" s="58"/>
      <c r="B68" s="58"/>
      <c r="C68" s="58"/>
      <c r="D68" s="58"/>
      <c r="E68" s="58"/>
      <c r="F68" s="58"/>
      <c r="G68" s="58"/>
      <c r="H68" s="58"/>
      <c r="I68" s="58"/>
      <c r="J68" s="59"/>
    </row>
    <row r="69" spans="1:10" x14ac:dyDescent="0.25">
      <c r="A69" s="58"/>
      <c r="B69" s="58"/>
      <c r="C69" s="58"/>
      <c r="D69" s="58"/>
      <c r="E69" s="58"/>
      <c r="F69" s="58"/>
      <c r="G69" s="58"/>
      <c r="H69" s="58"/>
      <c r="I69" s="58"/>
      <c r="J69" s="59"/>
    </row>
    <row r="70" spans="1:10" x14ac:dyDescent="0.25">
      <c r="A70" s="58"/>
      <c r="B70" s="58"/>
      <c r="C70" s="58"/>
      <c r="D70" s="58"/>
      <c r="E70" s="58"/>
      <c r="F70" s="58"/>
      <c r="G70" s="58"/>
      <c r="H70" s="58"/>
      <c r="I70" s="58"/>
      <c r="J70" s="59"/>
    </row>
    <row r="71" spans="1:10" x14ac:dyDescent="0.25">
      <c r="A71" s="58"/>
      <c r="B71" s="58"/>
      <c r="C71" s="58"/>
      <c r="D71" s="58"/>
      <c r="E71" s="58"/>
      <c r="F71" s="58"/>
      <c r="G71" s="58"/>
      <c r="H71" s="58"/>
      <c r="I71" s="58"/>
      <c r="J71" s="59"/>
    </row>
    <row r="72" spans="1:10" x14ac:dyDescent="0.25">
      <c r="A72" s="58"/>
      <c r="B72" s="58"/>
      <c r="C72" s="58"/>
      <c r="D72" s="58"/>
      <c r="E72" s="58"/>
      <c r="F72" s="58"/>
      <c r="G72" s="58"/>
      <c r="H72" s="58"/>
      <c r="I72" s="58"/>
      <c r="J72" s="59"/>
    </row>
    <row r="73" spans="1:10" x14ac:dyDescent="0.25">
      <c r="A73" s="58"/>
      <c r="B73" s="58"/>
      <c r="C73" s="58"/>
      <c r="D73" s="58"/>
      <c r="E73" s="58"/>
      <c r="F73" s="58"/>
      <c r="G73" s="58"/>
      <c r="H73" s="58"/>
      <c r="I73" s="58"/>
      <c r="J73" s="59"/>
    </row>
    <row r="74" spans="1:10" x14ac:dyDescent="0.25">
      <c r="A74" s="58"/>
      <c r="B74" s="58"/>
      <c r="C74" s="58"/>
      <c r="D74" s="58"/>
      <c r="E74" s="58"/>
      <c r="F74" s="58"/>
      <c r="G74" s="58"/>
      <c r="H74" s="58"/>
      <c r="I74" s="58"/>
      <c r="J74" s="59"/>
    </row>
    <row r="75" spans="1:10" x14ac:dyDescent="0.25">
      <c r="A75" s="58"/>
      <c r="B75" s="58"/>
      <c r="C75" s="58"/>
      <c r="D75" s="58"/>
      <c r="E75" s="58"/>
      <c r="F75" s="58"/>
      <c r="G75" s="58"/>
      <c r="H75" s="58"/>
      <c r="I75" s="58"/>
      <c r="J75" s="59"/>
    </row>
    <row r="76" spans="1:10" x14ac:dyDescent="0.25">
      <c r="A76" s="58"/>
      <c r="B76" s="58"/>
      <c r="C76" s="58"/>
      <c r="D76" s="58"/>
      <c r="E76" s="58"/>
      <c r="F76" s="58"/>
      <c r="G76" s="58"/>
      <c r="H76" s="58"/>
      <c r="I76" s="58"/>
      <c r="J76" s="59"/>
    </row>
    <row r="77" spans="1:10" x14ac:dyDescent="0.25">
      <c r="A77" s="58"/>
      <c r="B77" s="58"/>
      <c r="C77" s="58"/>
      <c r="D77" s="58"/>
      <c r="E77" s="58"/>
      <c r="F77" s="58"/>
      <c r="G77" s="58"/>
      <c r="H77" s="58"/>
      <c r="I77" s="58"/>
      <c r="J77" s="59"/>
    </row>
    <row r="78" spans="1:10" x14ac:dyDescent="0.25">
      <c r="A78" s="58"/>
      <c r="B78" s="58"/>
      <c r="C78" s="58"/>
      <c r="D78" s="58"/>
      <c r="E78" s="58"/>
      <c r="F78" s="58"/>
      <c r="G78" s="58"/>
      <c r="H78" s="58"/>
      <c r="I78" s="58"/>
      <c r="J78" s="59"/>
    </row>
    <row r="79" spans="1:10" x14ac:dyDescent="0.25">
      <c r="A79" s="58"/>
      <c r="B79" s="58"/>
      <c r="C79" s="58"/>
      <c r="D79" s="58"/>
      <c r="E79" s="58"/>
      <c r="F79" s="58"/>
      <c r="G79" s="58"/>
      <c r="H79" s="58"/>
      <c r="I79" s="58"/>
      <c r="J79" s="59"/>
    </row>
    <row r="80" spans="1:10" x14ac:dyDescent="0.25">
      <c r="A80" s="58"/>
      <c r="B80" s="58"/>
      <c r="C80" s="58"/>
      <c r="D80" s="58"/>
      <c r="E80" s="58"/>
      <c r="F80" s="58"/>
      <c r="G80" s="58"/>
      <c r="H80" s="58"/>
      <c r="I80" s="58"/>
      <c r="J80" s="59"/>
    </row>
    <row r="81" spans="1:10" x14ac:dyDescent="0.25">
      <c r="A81" s="58"/>
      <c r="B81" s="58"/>
      <c r="C81" s="58"/>
      <c r="D81" s="58"/>
      <c r="E81" s="58"/>
      <c r="F81" s="58"/>
      <c r="G81" s="58"/>
      <c r="H81" s="58"/>
      <c r="I81" s="58"/>
      <c r="J81" s="59"/>
    </row>
    <row r="82" spans="1:10" x14ac:dyDescent="0.25">
      <c r="A82" s="58"/>
      <c r="B82" s="58"/>
      <c r="C82" s="58"/>
      <c r="D82" s="58"/>
      <c r="E82" s="58"/>
      <c r="F82" s="58"/>
      <c r="G82" s="58"/>
      <c r="H82" s="58"/>
      <c r="I82" s="58"/>
      <c r="J82" s="59"/>
    </row>
    <row r="83" spans="1:10" x14ac:dyDescent="0.25">
      <c r="A83" s="58"/>
      <c r="B83" s="58"/>
      <c r="C83" s="58"/>
      <c r="D83" s="58"/>
      <c r="E83" s="58"/>
      <c r="F83" s="58"/>
      <c r="G83" s="58"/>
      <c r="H83" s="58"/>
      <c r="I83" s="58"/>
      <c r="J83" s="59"/>
    </row>
    <row r="84" spans="1:10" x14ac:dyDescent="0.25">
      <c r="A84" s="58"/>
      <c r="B84" s="58"/>
      <c r="C84" s="58"/>
      <c r="D84" s="58"/>
      <c r="E84" s="58"/>
      <c r="F84" s="58"/>
      <c r="G84" s="58"/>
      <c r="H84" s="58"/>
      <c r="I84" s="58"/>
      <c r="J84" s="59"/>
    </row>
    <row r="85" spans="1:10" x14ac:dyDescent="0.25">
      <c r="A85" s="58"/>
      <c r="B85" s="58"/>
      <c r="C85" s="58"/>
      <c r="D85" s="58"/>
      <c r="E85" s="58"/>
      <c r="F85" s="58"/>
      <c r="G85" s="58"/>
      <c r="H85" s="58"/>
      <c r="I85" s="58"/>
      <c r="J85" s="59"/>
    </row>
    <row r="86" spans="1:10" x14ac:dyDescent="0.25">
      <c r="A86" s="58"/>
      <c r="B86" s="58"/>
      <c r="C86" s="58"/>
      <c r="D86" s="58"/>
      <c r="E86" s="58"/>
      <c r="F86" s="58"/>
      <c r="G86" s="58"/>
      <c r="H86" s="58"/>
      <c r="I86" s="58"/>
      <c r="J86" s="59"/>
    </row>
    <row r="87" spans="1:10" x14ac:dyDescent="0.25">
      <c r="A87" s="58"/>
      <c r="B87" s="58"/>
      <c r="C87" s="58"/>
      <c r="D87" s="58"/>
      <c r="E87" s="58"/>
      <c r="F87" s="58"/>
      <c r="G87" s="58"/>
      <c r="H87" s="58"/>
      <c r="I87" s="58"/>
      <c r="J87" s="59"/>
    </row>
    <row r="88" spans="1:10" x14ac:dyDescent="0.25">
      <c r="A88" s="58"/>
      <c r="B88" s="58"/>
      <c r="C88" s="58"/>
      <c r="D88" s="58"/>
      <c r="E88" s="58"/>
      <c r="F88" s="58"/>
      <c r="G88" s="58"/>
      <c r="H88" s="58"/>
      <c r="I88" s="58"/>
      <c r="J88" s="59"/>
    </row>
    <row r="89" spans="1:10" x14ac:dyDescent="0.25">
      <c r="A89" s="58"/>
      <c r="B89" s="58"/>
      <c r="C89" s="58"/>
      <c r="D89" s="58"/>
      <c r="E89" s="58"/>
      <c r="F89" s="58"/>
      <c r="G89" s="58"/>
      <c r="H89" s="58"/>
      <c r="I89" s="58"/>
      <c r="J89" s="59"/>
    </row>
    <row r="90" spans="1:10" x14ac:dyDescent="0.25">
      <c r="A90" s="58"/>
      <c r="B90" s="58"/>
      <c r="C90" s="58"/>
      <c r="D90" s="58"/>
      <c r="E90" s="58"/>
      <c r="F90" s="58"/>
      <c r="G90" s="58"/>
      <c r="H90" s="58"/>
      <c r="I90" s="58"/>
      <c r="J90" s="59"/>
    </row>
    <row r="91" spans="1:10" x14ac:dyDescent="0.25">
      <c r="A91" s="58"/>
      <c r="B91" s="58"/>
      <c r="C91" s="58"/>
      <c r="D91" s="58"/>
      <c r="E91" s="58"/>
      <c r="F91" s="58"/>
      <c r="G91" s="58"/>
      <c r="H91" s="58"/>
      <c r="I91" s="58"/>
      <c r="J91" s="59"/>
    </row>
    <row r="92" spans="1:10" x14ac:dyDescent="0.25">
      <c r="A92" s="58"/>
      <c r="B92" s="58"/>
      <c r="C92" s="58"/>
      <c r="D92" s="58"/>
      <c r="E92" s="58"/>
      <c r="F92" s="58"/>
      <c r="G92" s="58"/>
      <c r="H92" s="58"/>
      <c r="I92" s="58"/>
      <c r="J92" s="59"/>
    </row>
    <row r="93" spans="1:10" x14ac:dyDescent="0.25">
      <c r="A93" s="58"/>
      <c r="B93" s="58"/>
      <c r="C93" s="58"/>
      <c r="D93" s="58"/>
      <c r="E93" s="58"/>
      <c r="F93" s="58"/>
      <c r="G93" s="58"/>
      <c r="H93" s="58"/>
      <c r="I93" s="58"/>
      <c r="J93" s="59"/>
    </row>
    <row r="94" spans="1:10" x14ac:dyDescent="0.25">
      <c r="A94" s="58"/>
      <c r="B94" s="58"/>
      <c r="C94" s="58"/>
      <c r="D94" s="58"/>
      <c r="E94" s="58"/>
      <c r="F94" s="58"/>
      <c r="G94" s="58"/>
      <c r="H94" s="58"/>
      <c r="I94" s="58"/>
      <c r="J94" s="59"/>
    </row>
    <row r="95" spans="1:10" x14ac:dyDescent="0.25">
      <c r="A95" s="58"/>
      <c r="B95" s="58"/>
      <c r="C95" s="58"/>
      <c r="D95" s="58"/>
      <c r="E95" s="58"/>
      <c r="F95" s="58"/>
      <c r="G95" s="58"/>
      <c r="H95" s="58"/>
      <c r="I95" s="58"/>
      <c r="J95" s="59"/>
    </row>
    <row r="96" spans="1:10" x14ac:dyDescent="0.25">
      <c r="A96" s="58"/>
      <c r="B96" s="58"/>
      <c r="C96" s="58"/>
      <c r="D96" s="58"/>
      <c r="E96" s="58"/>
      <c r="F96" s="58"/>
      <c r="G96" s="58"/>
      <c r="H96" s="58"/>
      <c r="I96" s="58"/>
      <c r="J96" s="59"/>
    </row>
    <row r="97" spans="1:10" x14ac:dyDescent="0.25">
      <c r="A97" s="58"/>
      <c r="B97" s="58"/>
      <c r="C97" s="58"/>
      <c r="D97" s="58"/>
      <c r="E97" s="58"/>
      <c r="F97" s="58"/>
      <c r="G97" s="58"/>
      <c r="H97" s="58"/>
      <c r="I97" s="58"/>
      <c r="J97" s="59"/>
    </row>
    <row r="98" spans="1:10" x14ac:dyDescent="0.25">
      <c r="A98" s="58"/>
      <c r="B98" s="58"/>
      <c r="C98" s="58"/>
      <c r="D98" s="58"/>
      <c r="E98" s="58"/>
      <c r="F98" s="58"/>
      <c r="G98" s="58"/>
      <c r="H98" s="58"/>
      <c r="I98" s="58"/>
      <c r="J98" s="59"/>
    </row>
    <row r="99" spans="1:10" x14ac:dyDescent="0.25">
      <c r="A99" s="58"/>
      <c r="B99" s="58"/>
      <c r="C99" s="58"/>
      <c r="D99" s="58"/>
      <c r="E99" s="58"/>
      <c r="F99" s="58"/>
      <c r="G99" s="58"/>
      <c r="H99" s="58"/>
      <c r="I99" s="58"/>
      <c r="J99" s="59"/>
    </row>
    <row r="100" spans="1:10" x14ac:dyDescent="0.25">
      <c r="A100" s="58"/>
      <c r="B100" s="58"/>
      <c r="C100" s="58"/>
      <c r="D100" s="58"/>
      <c r="E100" s="58"/>
      <c r="F100" s="58"/>
      <c r="G100" s="58"/>
      <c r="H100" s="58"/>
      <c r="I100" s="58"/>
      <c r="J100" s="59"/>
    </row>
    <row r="101" spans="1:10" x14ac:dyDescent="0.25">
      <c r="A101" s="58"/>
      <c r="B101" s="58"/>
      <c r="C101" s="58"/>
      <c r="D101" s="58"/>
      <c r="E101" s="58"/>
      <c r="F101" s="58"/>
      <c r="G101" s="58"/>
      <c r="H101" s="58"/>
      <c r="I101" s="58"/>
      <c r="J101" s="59"/>
    </row>
    <row r="102" spans="1:10" x14ac:dyDescent="0.25">
      <c r="A102" s="58"/>
      <c r="B102" s="58"/>
      <c r="C102" s="58"/>
      <c r="D102" s="58"/>
      <c r="E102" s="58"/>
      <c r="F102" s="58"/>
      <c r="G102" s="58"/>
      <c r="H102" s="58"/>
      <c r="I102" s="58"/>
      <c r="J102" s="59"/>
    </row>
    <row r="103" spans="1:10" x14ac:dyDescent="0.25">
      <c r="A103" s="58"/>
      <c r="B103" s="58"/>
      <c r="C103" s="58"/>
      <c r="D103" s="58"/>
      <c r="E103" s="58"/>
      <c r="F103" s="58"/>
      <c r="G103" s="58"/>
      <c r="H103" s="58"/>
      <c r="I103" s="58"/>
      <c r="J103" s="59"/>
    </row>
    <row r="104" spans="1:10" x14ac:dyDescent="0.25">
      <c r="A104" s="58"/>
      <c r="B104" s="58"/>
      <c r="C104" s="58"/>
      <c r="D104" s="58"/>
      <c r="E104" s="58"/>
      <c r="F104" s="58"/>
      <c r="G104" s="58"/>
      <c r="H104" s="58"/>
      <c r="I104" s="58"/>
      <c r="J104" s="59"/>
    </row>
    <row r="105" spans="1:10" x14ac:dyDescent="0.25">
      <c r="A105" s="58"/>
      <c r="B105" s="58"/>
      <c r="C105" s="58"/>
      <c r="D105" s="58"/>
      <c r="E105" s="58"/>
      <c r="F105" s="58"/>
      <c r="G105" s="58"/>
      <c r="H105" s="58"/>
      <c r="I105" s="58"/>
      <c r="J105" s="59"/>
    </row>
    <row r="106" spans="1:10" x14ac:dyDescent="0.25">
      <c r="A106" s="58"/>
      <c r="B106" s="58"/>
      <c r="C106" s="58"/>
      <c r="D106" s="58"/>
      <c r="E106" s="58"/>
      <c r="F106" s="58"/>
      <c r="G106" s="58"/>
      <c r="H106" s="58"/>
      <c r="I106" s="58"/>
      <c r="J106" s="59"/>
    </row>
    <row r="107" spans="1:10" x14ac:dyDescent="0.25">
      <c r="A107" s="49"/>
      <c r="B107" s="49"/>
      <c r="C107" s="49"/>
      <c r="D107" s="49"/>
      <c r="E107" s="49"/>
      <c r="F107" s="49"/>
      <c r="G107" s="49"/>
      <c r="H107" s="49"/>
      <c r="I107" s="49"/>
      <c r="J107" s="49"/>
    </row>
  </sheetData>
  <customSheetViews>
    <customSheetView guid="{C5999146-0873-4468-831B-0EE3FC77B838}" showPageBreaks="1" showGridLines="0" printArea="1">
      <selection activeCell="M20" sqref="M20"/>
      <pageMargins left="0.7" right="0.7" top="0.75" bottom="0.75" header="0.3" footer="0.3"/>
      <pageSetup orientation="landscape" r:id="rId1"/>
    </customSheetView>
  </customSheetViews>
  <mergeCells count="2">
    <mergeCell ref="A24:H28"/>
    <mergeCell ref="A58:J58"/>
  </mergeCells>
  <hyperlinks>
    <hyperlink ref="U39:U40" location="'ASHRAE Level I'!AI1" display="NEXT PAGE"/>
  </hyperlinks>
  <pageMargins left="0.7" right="0.7" top="0.75" bottom="0.75" header="0.3" footer="0.3"/>
  <pageSetup orientation="landscape"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'Drop Down Lists'!$C$4:$C$10</xm:f>
          </x14:formula1>
          <xm:sqref>J5</xm:sqref>
        </x14:dataValidation>
        <x14:dataValidation type="list" allowBlank="1" showInputMessage="1" showErrorMessage="1">
          <x14:formula1>
            <xm:f>'Drop Down Lists'!$J$2:$J$20</xm:f>
          </x14:formula1>
          <xm:sqref>J21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R109"/>
  <sheetViews>
    <sheetView showGridLines="0" zoomScaleSheetLayoutView="85" workbookViewId="0">
      <selection activeCell="H24" sqref="H24"/>
    </sheetView>
  </sheetViews>
  <sheetFormatPr defaultColWidth="8.85546875" defaultRowHeight="15" x14ac:dyDescent="0.25"/>
  <cols>
    <col min="2" max="8" width="13.140625" customWidth="1"/>
    <col min="9" max="9" width="2.140625" customWidth="1"/>
    <col min="10" max="10" width="10" bestFit="1" customWidth="1"/>
    <col min="11" max="11" width="6.140625" customWidth="1"/>
    <col min="12" max="12" width="7.28515625" customWidth="1"/>
    <col min="13" max="13" width="5.85546875" customWidth="1"/>
    <col min="14" max="14" width="7" customWidth="1"/>
    <col min="15" max="15" width="6.85546875" customWidth="1"/>
    <col min="16" max="16" width="6.28515625" customWidth="1"/>
    <col min="17" max="17" width="6.42578125" customWidth="1"/>
    <col min="18" max="18" width="13.140625" customWidth="1"/>
    <col min="19" max="19" width="16.28515625" customWidth="1"/>
    <col min="20" max="20" width="6" customWidth="1"/>
    <col min="21" max="21" width="5.85546875" customWidth="1"/>
    <col min="22" max="22" width="23.140625" customWidth="1"/>
    <col min="23" max="23" width="12.42578125" customWidth="1"/>
    <col min="24" max="24" width="20.85546875" customWidth="1"/>
    <col min="25" max="25" width="18.7109375" customWidth="1"/>
    <col min="26" max="26" width="17.42578125" customWidth="1"/>
    <col min="27" max="27" width="10.140625" customWidth="1"/>
    <col min="28" max="28" width="11" customWidth="1"/>
    <col min="29" max="29" width="7.28515625" customWidth="1"/>
    <col min="30" max="30" width="7.42578125" customWidth="1"/>
    <col min="31" max="31" width="4.85546875" customWidth="1"/>
    <col min="32" max="32" width="7.7109375" customWidth="1"/>
    <col min="33" max="33" width="8.140625" customWidth="1"/>
    <col min="34" max="34" width="7" customWidth="1"/>
    <col min="35" max="35" width="10.28515625" customWidth="1"/>
    <col min="36" max="36" width="10" customWidth="1"/>
    <col min="37" max="37" width="13.42578125" customWidth="1"/>
    <col min="38" max="38" width="9.42578125" customWidth="1"/>
    <col min="39" max="39" width="12.42578125" customWidth="1"/>
    <col min="40" max="40" width="11.140625" customWidth="1"/>
    <col min="41" max="41" width="12.42578125" customWidth="1"/>
    <col min="42" max="42" width="11.85546875" customWidth="1"/>
    <col min="43" max="43" width="7.85546875" customWidth="1"/>
    <col min="44" max="44" width="2" customWidth="1"/>
    <col min="45" max="45" width="8.28515625" customWidth="1"/>
    <col min="46" max="46" width="8.7109375" customWidth="1"/>
    <col min="47" max="47" width="10.42578125" customWidth="1"/>
    <col min="48" max="48" width="2.140625" customWidth="1"/>
    <col min="49" max="49" width="8.42578125" customWidth="1"/>
    <col min="50" max="51" width="11.42578125" customWidth="1"/>
    <col min="52" max="52" width="1.85546875" customWidth="1"/>
    <col min="53" max="53" width="7.140625" customWidth="1"/>
    <col min="54" max="54" width="9.42578125" customWidth="1"/>
    <col min="55" max="56" width="8.28515625" customWidth="1"/>
    <col min="57" max="59" width="8.42578125" customWidth="1"/>
    <col min="60" max="60" width="9.28515625" customWidth="1"/>
    <col min="61" max="61" width="5" customWidth="1"/>
    <col min="67" max="67" width="11.28515625" customWidth="1"/>
  </cols>
  <sheetData>
    <row r="1" spans="1:22" s="60" customFormat="1" ht="18.75" x14ac:dyDescent="0.25">
      <c r="A1" s="1" t="s">
        <v>47</v>
      </c>
      <c r="B1" s="1"/>
      <c r="C1" s="1"/>
      <c r="D1" s="1"/>
      <c r="E1" s="1"/>
      <c r="F1" s="1"/>
      <c r="G1" s="1"/>
      <c r="H1" s="1"/>
      <c r="I1" s="1"/>
      <c r="J1" s="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</row>
    <row r="2" spans="1:22" ht="14.25" customHeight="1" x14ac:dyDescent="0.25">
      <c r="A2" s="51"/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7"/>
      <c r="S2" s="7"/>
      <c r="T2" s="7"/>
      <c r="U2" s="7"/>
      <c r="V2" s="7"/>
    </row>
    <row r="3" spans="1:22" s="29" customFormat="1" ht="48" customHeight="1" x14ac:dyDescent="0.25">
      <c r="B3" s="61" t="s">
        <v>48</v>
      </c>
      <c r="C3" s="61" t="s">
        <v>49</v>
      </c>
      <c r="D3" s="61" t="s">
        <v>50</v>
      </c>
      <c r="E3" s="26"/>
      <c r="F3" s="61" t="s">
        <v>48</v>
      </c>
      <c r="G3" s="61" t="s">
        <v>51</v>
      </c>
      <c r="H3" s="61" t="s">
        <v>52</v>
      </c>
      <c r="I3" s="26"/>
      <c r="R3" s="26"/>
      <c r="S3" s="26"/>
      <c r="T3" s="26"/>
      <c r="U3" s="26"/>
      <c r="V3" s="26"/>
    </row>
    <row r="4" spans="1:22" ht="15.75" customHeight="1" x14ac:dyDescent="0.25">
      <c r="B4" s="30">
        <v>40188</v>
      </c>
      <c r="C4" s="31">
        <v>100</v>
      </c>
      <c r="D4" s="31">
        <v>20</v>
      </c>
      <c r="E4" s="7"/>
      <c r="F4" s="30">
        <v>40193</v>
      </c>
      <c r="G4" s="31">
        <v>90</v>
      </c>
      <c r="H4" s="31">
        <v>10</v>
      </c>
      <c r="I4" s="7"/>
      <c r="J4" s="16" t="s">
        <v>7</v>
      </c>
      <c r="R4" s="7"/>
      <c r="S4" s="7"/>
      <c r="T4" s="7"/>
      <c r="U4" s="7"/>
      <c r="V4" s="7"/>
    </row>
    <row r="5" spans="1:22" ht="15.75" customHeight="1" x14ac:dyDescent="0.25">
      <c r="B5" s="30">
        <v>40371</v>
      </c>
      <c r="C5" s="31">
        <v>200</v>
      </c>
      <c r="D5" s="31">
        <v>40</v>
      </c>
      <c r="E5" s="7"/>
      <c r="F5" s="30">
        <v>40283</v>
      </c>
      <c r="G5" s="31">
        <v>100</v>
      </c>
      <c r="H5" s="31">
        <v>20</v>
      </c>
      <c r="I5" s="7"/>
      <c r="J5" s="19" t="s">
        <v>9</v>
      </c>
      <c r="R5" s="7"/>
      <c r="S5" s="7"/>
      <c r="T5" s="7"/>
      <c r="U5" s="7"/>
      <c r="V5" s="7"/>
    </row>
    <row r="6" spans="1:22" ht="15" customHeight="1" x14ac:dyDescent="0.25">
      <c r="B6" s="30">
        <v>40537</v>
      </c>
      <c r="C6" s="31">
        <v>150</v>
      </c>
      <c r="D6" s="31">
        <v>30</v>
      </c>
      <c r="E6" s="7"/>
      <c r="F6" s="30">
        <v>40436</v>
      </c>
      <c r="G6" s="31">
        <v>120</v>
      </c>
      <c r="H6" s="31">
        <v>5</v>
      </c>
      <c r="I6" s="7"/>
      <c r="R6" s="7"/>
      <c r="S6" s="7"/>
      <c r="T6" s="7"/>
      <c r="U6" s="7"/>
      <c r="V6" s="7"/>
    </row>
    <row r="7" spans="1:22" ht="15.75" customHeight="1" x14ac:dyDescent="0.25">
      <c r="B7" s="30"/>
      <c r="C7" s="31"/>
      <c r="D7" s="31"/>
      <c r="E7" s="7"/>
      <c r="F7" s="30">
        <v>40542</v>
      </c>
      <c r="G7" s="31">
        <v>80</v>
      </c>
      <c r="H7" s="31">
        <v>66</v>
      </c>
      <c r="I7" s="7"/>
      <c r="R7" s="7"/>
      <c r="S7" s="7"/>
      <c r="T7" s="7"/>
      <c r="U7" s="7"/>
      <c r="V7" s="7"/>
    </row>
    <row r="8" spans="1:22" ht="15" customHeight="1" x14ac:dyDescent="0.25">
      <c r="B8" s="30"/>
      <c r="C8" s="31"/>
      <c r="D8" s="31"/>
      <c r="E8" s="7"/>
      <c r="F8" s="30"/>
      <c r="G8" s="31"/>
      <c r="H8" s="31"/>
      <c r="I8" s="7"/>
      <c r="R8" s="7"/>
      <c r="S8" s="7"/>
      <c r="T8" s="7"/>
    </row>
    <row r="9" spans="1:22" ht="15.75" customHeight="1" x14ac:dyDescent="0.25">
      <c r="B9" s="30"/>
      <c r="C9" s="31"/>
      <c r="D9" s="31"/>
      <c r="E9" s="7"/>
      <c r="F9" s="30"/>
      <c r="G9" s="31"/>
      <c r="H9" s="31"/>
      <c r="I9" s="7"/>
      <c r="R9" s="7"/>
      <c r="S9" s="7"/>
      <c r="T9" s="7"/>
    </row>
    <row r="10" spans="1:22" ht="17.25" customHeight="1" x14ac:dyDescent="0.25">
      <c r="B10" s="30"/>
      <c r="C10" s="31"/>
      <c r="D10" s="31"/>
      <c r="E10" s="7"/>
      <c r="F10" s="30"/>
      <c r="G10" s="31"/>
      <c r="H10" s="31"/>
      <c r="I10" s="7"/>
      <c r="R10" s="7"/>
      <c r="S10" s="7"/>
      <c r="T10" s="7"/>
    </row>
    <row r="11" spans="1:22" x14ac:dyDescent="0.25">
      <c r="B11" s="30"/>
      <c r="C11" s="31"/>
      <c r="D11" s="31"/>
      <c r="E11" s="7"/>
      <c r="F11" s="30"/>
      <c r="G11" s="31"/>
      <c r="H11" s="31"/>
      <c r="I11" s="7"/>
      <c r="R11" s="7"/>
      <c r="S11" s="7"/>
      <c r="T11" s="7"/>
    </row>
    <row r="12" spans="1:22" x14ac:dyDescent="0.25">
      <c r="B12" s="30"/>
      <c r="C12" s="31"/>
      <c r="D12" s="31"/>
      <c r="E12" s="7"/>
      <c r="F12" s="30"/>
      <c r="G12" s="31"/>
      <c r="H12" s="31"/>
      <c r="I12" s="7"/>
      <c r="R12" s="7"/>
      <c r="S12" s="7"/>
      <c r="T12" s="7"/>
    </row>
    <row r="13" spans="1:22" ht="15.75" customHeight="1" x14ac:dyDescent="0.25">
      <c r="B13" s="30"/>
      <c r="C13" s="31"/>
      <c r="D13" s="31"/>
      <c r="E13" s="7"/>
      <c r="F13" s="30"/>
      <c r="G13" s="31"/>
      <c r="H13" s="31"/>
      <c r="I13" s="7"/>
      <c r="R13" s="7"/>
      <c r="S13" s="7"/>
      <c r="T13" s="7"/>
      <c r="U13" s="7"/>
      <c r="V13" s="7"/>
    </row>
    <row r="14" spans="1:22" ht="17.25" customHeight="1" x14ac:dyDescent="0.25">
      <c r="B14" s="30"/>
      <c r="C14" s="31"/>
      <c r="D14" s="31"/>
      <c r="E14" s="7"/>
      <c r="F14" s="30"/>
      <c r="G14" s="31"/>
      <c r="H14" s="31"/>
      <c r="I14" s="7"/>
      <c r="R14" s="7"/>
      <c r="S14" s="7"/>
      <c r="T14" s="7"/>
      <c r="U14" s="7"/>
      <c r="V14" s="7"/>
    </row>
    <row r="15" spans="1:22" ht="15.75" customHeight="1" x14ac:dyDescent="0.25">
      <c r="B15" s="30"/>
      <c r="C15" s="31"/>
      <c r="D15" s="31"/>
      <c r="E15" s="7"/>
      <c r="F15" s="30"/>
      <c r="G15" s="31"/>
      <c r="H15" s="31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</row>
    <row r="16" spans="1:22" ht="15.75" customHeight="1" x14ac:dyDescent="0.25">
      <c r="B16" s="30"/>
      <c r="C16" s="31"/>
      <c r="D16" s="31"/>
      <c r="E16" s="7"/>
      <c r="F16" s="30"/>
      <c r="G16" s="31"/>
      <c r="H16" s="31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</row>
    <row r="17" spans="1:44" ht="15.75" customHeight="1" x14ac:dyDescent="0.25">
      <c r="B17" s="30"/>
      <c r="C17" s="31"/>
      <c r="D17" s="31"/>
      <c r="E17" s="7"/>
      <c r="F17" s="30"/>
      <c r="G17" s="31"/>
      <c r="H17" s="31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</row>
    <row r="18" spans="1:44" ht="15" customHeight="1" x14ac:dyDescent="0.25">
      <c r="B18" s="30"/>
      <c r="C18" s="31"/>
      <c r="D18" s="31"/>
      <c r="E18" s="7"/>
      <c r="F18" s="30"/>
      <c r="G18" s="31"/>
      <c r="H18" s="31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</row>
    <row r="19" spans="1:44" x14ac:dyDescent="0.25">
      <c r="B19" s="30"/>
      <c r="C19" s="31"/>
      <c r="D19" s="31"/>
      <c r="E19" s="7"/>
      <c r="F19" s="30"/>
      <c r="G19" s="31"/>
      <c r="H19" s="31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</row>
    <row r="20" spans="1:44" ht="15" customHeight="1" x14ac:dyDescent="0.25">
      <c r="B20" s="30"/>
      <c r="C20" s="31"/>
      <c r="D20" s="31"/>
      <c r="E20" s="7"/>
      <c r="F20" s="30"/>
      <c r="G20" s="31"/>
      <c r="H20" s="31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</row>
    <row r="21" spans="1:44" x14ac:dyDescent="0.25">
      <c r="B21" s="30"/>
      <c r="C21" s="31"/>
      <c r="D21" s="31"/>
      <c r="E21" s="7"/>
      <c r="F21" s="30"/>
      <c r="G21" s="31"/>
      <c r="H21" s="31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</row>
    <row r="22" spans="1:44" ht="15.75" customHeight="1" x14ac:dyDescent="0.25">
      <c r="B22" s="62" t="s">
        <v>40</v>
      </c>
      <c r="C22" s="63">
        <f>SUM(C4:C21)</f>
        <v>450</v>
      </c>
      <c r="D22" s="64">
        <f>SUM(D4:D21)</f>
        <v>90</v>
      </c>
      <c r="E22" s="7"/>
      <c r="F22" s="62" t="s">
        <v>40</v>
      </c>
      <c r="G22" s="63">
        <f>SUM(G4:G21)</f>
        <v>390</v>
      </c>
      <c r="H22" s="64">
        <f>SUM(H4:H21)</f>
        <v>101</v>
      </c>
      <c r="I22" s="7"/>
      <c r="J22" s="52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</row>
    <row r="23" spans="1:44" ht="15" customHeight="1" x14ac:dyDescent="0.25">
      <c r="B23" s="65"/>
      <c r="C23" s="66"/>
      <c r="D23" s="66"/>
      <c r="E23" s="7"/>
      <c r="F23" s="65"/>
      <c r="G23" s="66"/>
      <c r="H23" s="66"/>
      <c r="I23" s="7"/>
      <c r="J23" s="7"/>
      <c r="K23" s="7"/>
      <c r="L23" s="7"/>
      <c r="M23" s="7"/>
      <c r="N23" s="7"/>
      <c r="O23" s="51"/>
      <c r="P23" s="54"/>
      <c r="Q23" s="54"/>
      <c r="R23" s="7"/>
      <c r="S23" s="7"/>
      <c r="T23" s="7"/>
      <c r="U23" s="7"/>
      <c r="V23" s="7"/>
    </row>
    <row r="24" spans="1:44" ht="31.5" customHeight="1" x14ac:dyDescent="0.25">
      <c r="B24" s="67"/>
      <c r="C24" s="68" t="s">
        <v>53</v>
      </c>
      <c r="D24" s="4">
        <v>5</v>
      </c>
      <c r="E24" s="7"/>
      <c r="F24" s="7"/>
      <c r="G24" s="334" t="s">
        <v>495</v>
      </c>
      <c r="H24" s="335" t="s">
        <v>139</v>
      </c>
      <c r="I24" s="7"/>
      <c r="J24" s="7"/>
      <c r="K24" s="7"/>
      <c r="L24" s="7"/>
      <c r="M24" s="7"/>
      <c r="N24" s="7"/>
      <c r="O24" s="51"/>
      <c r="P24" s="51"/>
      <c r="Q24" s="51"/>
      <c r="R24" s="7"/>
      <c r="S24" s="7"/>
      <c r="T24" s="7"/>
      <c r="U24" s="7"/>
      <c r="V24" s="7"/>
    </row>
    <row r="25" spans="1:44" ht="14.25" customHeight="1" x14ac:dyDescent="0.25">
      <c r="B25" s="67"/>
      <c r="C25" s="68" t="s">
        <v>54</v>
      </c>
      <c r="D25" s="4">
        <v>11</v>
      </c>
      <c r="E25" s="7"/>
      <c r="F25" s="7"/>
      <c r="G25" s="336" t="s">
        <v>13</v>
      </c>
      <c r="H25" s="337" t="s">
        <v>473</v>
      </c>
      <c r="I25" s="7"/>
      <c r="J25" s="7"/>
      <c r="K25" s="7"/>
      <c r="L25" s="7"/>
      <c r="M25" s="7"/>
      <c r="N25" s="7"/>
      <c r="O25" s="51"/>
      <c r="P25" s="51"/>
      <c r="Q25" s="51"/>
      <c r="R25" s="7"/>
      <c r="S25" s="7"/>
      <c r="T25" s="7"/>
      <c r="U25" s="7"/>
      <c r="V25" s="7"/>
    </row>
    <row r="26" spans="1:44" ht="14.25" customHeight="1" x14ac:dyDescent="0.25">
      <c r="B26" s="67"/>
      <c r="C26" s="69"/>
      <c r="D26" s="49"/>
      <c r="E26" s="7"/>
      <c r="F26" s="7"/>
      <c r="G26" s="45" t="s">
        <v>42</v>
      </c>
      <c r="H26" s="46">
        <v>80</v>
      </c>
      <c r="I26" s="7"/>
      <c r="J26" s="7"/>
      <c r="K26" s="7"/>
      <c r="L26" s="7"/>
      <c r="M26" s="7"/>
      <c r="N26" s="7"/>
      <c r="O26" s="51"/>
      <c r="P26" s="51"/>
      <c r="Q26" s="51"/>
      <c r="R26" s="7"/>
      <c r="S26" s="7"/>
      <c r="T26" s="7"/>
      <c r="U26" s="7"/>
      <c r="V26" s="7"/>
    </row>
    <row r="27" spans="1:44" ht="15" customHeight="1" x14ac:dyDescent="0.25">
      <c r="A27" s="70" t="s">
        <v>55</v>
      </c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51"/>
      <c r="P27" s="51"/>
      <c r="Q27" s="51"/>
      <c r="R27" s="7"/>
      <c r="S27" s="7"/>
      <c r="T27" s="7"/>
      <c r="U27" s="7"/>
      <c r="V27" s="7"/>
    </row>
    <row r="28" spans="1:44" ht="15" customHeight="1" x14ac:dyDescent="0.25">
      <c r="A28" s="70" t="s">
        <v>56</v>
      </c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51"/>
      <c r="P28" s="51"/>
      <c r="Q28" s="51"/>
      <c r="R28" s="7"/>
      <c r="S28" s="7"/>
      <c r="T28" s="7"/>
      <c r="U28" s="7"/>
      <c r="V28" s="7"/>
    </row>
    <row r="29" spans="1:44" ht="14.25" customHeight="1" x14ac:dyDescent="0.25">
      <c r="A29" s="70" t="s">
        <v>57</v>
      </c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51"/>
      <c r="P29" s="51"/>
      <c r="Q29" s="51"/>
      <c r="R29" s="7"/>
      <c r="S29" s="7"/>
      <c r="T29" s="7"/>
      <c r="U29" s="7"/>
      <c r="V29" s="7"/>
    </row>
    <row r="30" spans="1:44" ht="15.75" customHeight="1" x14ac:dyDescent="0.25">
      <c r="B30" s="7"/>
      <c r="C30" s="7"/>
      <c r="D30" s="7"/>
      <c r="E30" s="49"/>
      <c r="F30" s="50"/>
      <c r="G30" s="50"/>
      <c r="H30" s="50"/>
      <c r="I30" s="49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</row>
    <row r="31" spans="1:44" x14ac:dyDescent="0.25">
      <c r="B31" s="7"/>
      <c r="C31" s="7"/>
      <c r="D31" s="7"/>
      <c r="E31" s="49"/>
      <c r="F31" s="49"/>
      <c r="G31" s="49"/>
      <c r="H31" s="49"/>
      <c r="I31" s="49"/>
      <c r="J31" s="7"/>
      <c r="K31" s="7"/>
      <c r="L31" s="7"/>
      <c r="M31" s="7"/>
      <c r="N31" s="7"/>
      <c r="O31" s="7"/>
      <c r="P31" s="7"/>
    </row>
    <row r="32" spans="1:44" ht="21" x14ac:dyDescent="0.25">
      <c r="B32" s="51"/>
      <c r="C32" s="51"/>
      <c r="D32" s="51"/>
      <c r="E32" s="51"/>
      <c r="F32" s="7"/>
      <c r="G32" s="52"/>
      <c r="H32" s="52"/>
      <c r="I32" s="52"/>
      <c r="J32" s="49"/>
      <c r="K32" s="49"/>
      <c r="L32" s="49"/>
      <c r="M32" s="7"/>
      <c r="N32" s="7"/>
      <c r="O32" s="7"/>
      <c r="P32" s="7"/>
      <c r="Q32" s="57"/>
      <c r="R32" s="54"/>
      <c r="S32" s="54"/>
      <c r="AI32" s="7"/>
      <c r="AJ32" s="7"/>
      <c r="AK32" s="7"/>
      <c r="AL32" s="7"/>
      <c r="AM32" s="7"/>
      <c r="AN32" s="7"/>
      <c r="AO32" s="7"/>
      <c r="AP32" s="7"/>
      <c r="AQ32" s="7"/>
      <c r="AR32" s="7"/>
    </row>
    <row r="33" spans="2:19" ht="21" customHeight="1" x14ac:dyDescent="0.25">
      <c r="B33" s="7"/>
      <c r="C33" s="7"/>
      <c r="D33" s="7"/>
      <c r="F33" s="7"/>
      <c r="G33" s="7"/>
      <c r="H33" s="7"/>
      <c r="I33" s="7"/>
      <c r="J33" s="49"/>
      <c r="K33" s="49"/>
      <c r="L33" s="49"/>
      <c r="M33" s="7"/>
      <c r="N33" s="7"/>
      <c r="O33" s="7"/>
      <c r="P33" s="7"/>
      <c r="Q33" s="7"/>
      <c r="R33" s="51"/>
      <c r="S33" s="51"/>
    </row>
    <row r="34" spans="2:19" x14ac:dyDescent="0.25">
      <c r="B34" s="7"/>
      <c r="C34" s="7"/>
      <c r="D34" s="7"/>
      <c r="E34" s="55"/>
      <c r="G34" s="7"/>
      <c r="H34" s="7"/>
      <c r="I34" s="7"/>
      <c r="J34" s="49"/>
      <c r="K34" s="49"/>
      <c r="L34" s="49"/>
      <c r="M34" s="7"/>
      <c r="N34" s="7"/>
      <c r="O34" s="7"/>
      <c r="P34" s="7"/>
      <c r="Q34" s="7"/>
      <c r="R34" s="51"/>
      <c r="S34" s="51"/>
    </row>
    <row r="35" spans="2:19" x14ac:dyDescent="0.25">
      <c r="B35" s="7"/>
      <c r="C35" s="7"/>
      <c r="D35" s="7"/>
      <c r="E35" s="7"/>
      <c r="F35" s="7"/>
      <c r="G35" s="7"/>
      <c r="H35" s="7"/>
      <c r="I35" s="7"/>
      <c r="J35" s="49"/>
      <c r="K35" s="49"/>
      <c r="L35" s="49"/>
      <c r="M35" s="7"/>
      <c r="N35" s="7"/>
      <c r="O35" s="7"/>
      <c r="P35" s="7"/>
      <c r="Q35" s="7"/>
      <c r="R35" s="51"/>
      <c r="S35" s="51"/>
    </row>
    <row r="36" spans="2:19" x14ac:dyDescent="0.25">
      <c r="B36" s="7"/>
      <c r="C36" s="7"/>
      <c r="D36" s="7"/>
      <c r="E36" s="7"/>
      <c r="F36" s="7"/>
      <c r="G36" s="7"/>
      <c r="H36" s="7"/>
      <c r="I36" s="7"/>
      <c r="J36" s="49"/>
      <c r="K36" s="49"/>
      <c r="L36" s="49"/>
      <c r="M36" s="7"/>
      <c r="N36" s="7"/>
      <c r="R36" s="51"/>
      <c r="S36" s="51"/>
    </row>
    <row r="37" spans="2:19" x14ac:dyDescent="0.25">
      <c r="B37" s="7"/>
      <c r="C37" s="7"/>
      <c r="D37" s="7"/>
      <c r="E37" s="7"/>
      <c r="F37" s="7"/>
      <c r="G37" s="7"/>
      <c r="H37" s="7"/>
      <c r="I37" s="7"/>
      <c r="J37" s="49"/>
      <c r="K37" s="49"/>
      <c r="L37" s="49"/>
      <c r="M37" s="7"/>
      <c r="N37" s="7"/>
      <c r="Q37" s="7"/>
      <c r="R37" s="51"/>
      <c r="S37" s="51"/>
    </row>
    <row r="38" spans="2:19" x14ac:dyDescent="0.25">
      <c r="B38" s="7"/>
      <c r="C38" s="7"/>
      <c r="D38" s="7"/>
      <c r="E38" s="7"/>
      <c r="F38" s="7"/>
      <c r="G38" s="7"/>
      <c r="H38" s="7"/>
      <c r="I38" s="7"/>
      <c r="J38" s="49"/>
      <c r="K38" s="49"/>
      <c r="L38" s="49"/>
      <c r="M38" s="7"/>
      <c r="N38" s="7"/>
      <c r="R38" s="7"/>
      <c r="S38" s="7"/>
    </row>
    <row r="39" spans="2:19" x14ac:dyDescent="0.25">
      <c r="B39" s="7"/>
      <c r="C39" s="7"/>
      <c r="D39" s="7"/>
      <c r="E39" s="7"/>
      <c r="F39" s="7"/>
      <c r="G39" s="7"/>
      <c r="H39" s="7"/>
      <c r="I39" s="7"/>
      <c r="J39" s="49"/>
      <c r="K39" s="49"/>
      <c r="L39" s="49"/>
      <c r="M39" s="7"/>
      <c r="N39" s="7"/>
    </row>
    <row r="40" spans="2:19" x14ac:dyDescent="0.25">
      <c r="B40" s="7"/>
      <c r="C40" s="7"/>
      <c r="D40" s="7"/>
      <c r="E40" s="56"/>
      <c r="F40" s="7"/>
      <c r="G40" s="7"/>
      <c r="H40" s="7"/>
      <c r="I40" s="7"/>
      <c r="J40" s="49"/>
      <c r="K40" s="49"/>
      <c r="L40" s="49"/>
      <c r="M40" s="7"/>
      <c r="N40" s="7"/>
      <c r="R40" s="57"/>
      <c r="S40" s="57"/>
    </row>
    <row r="41" spans="2:19" x14ac:dyDescent="0.25"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7"/>
      <c r="N41" s="7"/>
      <c r="R41" s="7"/>
      <c r="S41" s="7"/>
    </row>
    <row r="42" spans="2:19" x14ac:dyDescent="0.25"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7"/>
      <c r="N42" s="7"/>
      <c r="R42" s="7"/>
      <c r="S42" s="7"/>
    </row>
    <row r="43" spans="2:19" x14ac:dyDescent="0.25"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7"/>
      <c r="N43" s="7"/>
      <c r="R43" s="7"/>
      <c r="S43" s="7"/>
    </row>
    <row r="44" spans="2:19" x14ac:dyDescent="0.25"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7"/>
      <c r="R44" s="7"/>
      <c r="S44" s="7"/>
    </row>
    <row r="45" spans="2:19" x14ac:dyDescent="0.25"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7"/>
      <c r="R45" s="7"/>
      <c r="S45" s="7"/>
    </row>
    <row r="46" spans="2:19" x14ac:dyDescent="0.25"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7"/>
    </row>
    <row r="47" spans="2:19" x14ac:dyDescent="0.25"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</row>
    <row r="48" spans="2:19" x14ac:dyDescent="0.25"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</row>
    <row r="49" spans="2:12" x14ac:dyDescent="0.25">
      <c r="B49" s="49"/>
      <c r="C49" s="49"/>
      <c r="D49" s="49"/>
      <c r="E49" s="49"/>
      <c r="F49" s="49"/>
      <c r="G49" s="49"/>
      <c r="H49" s="49"/>
      <c r="I49" s="49"/>
      <c r="J49" s="71"/>
      <c r="K49" s="71"/>
      <c r="L49" s="49"/>
    </row>
    <row r="50" spans="2:12" x14ac:dyDescent="0.25">
      <c r="B50" s="49"/>
      <c r="C50" s="49"/>
      <c r="D50" s="49"/>
      <c r="E50" s="49"/>
      <c r="F50" s="49"/>
      <c r="G50" s="49"/>
      <c r="H50" s="49"/>
      <c r="I50" s="49"/>
      <c r="J50" s="58"/>
      <c r="K50" s="59"/>
      <c r="L50" s="49"/>
    </row>
    <row r="51" spans="2:12" x14ac:dyDescent="0.25">
      <c r="B51" s="49"/>
      <c r="C51" s="49"/>
      <c r="D51" s="49"/>
      <c r="E51" s="49"/>
      <c r="F51" s="49"/>
      <c r="G51" s="49"/>
      <c r="H51" s="49"/>
      <c r="I51" s="49"/>
      <c r="J51" s="58"/>
      <c r="K51" s="59"/>
      <c r="L51" s="49"/>
    </row>
    <row r="52" spans="2:12" x14ac:dyDescent="0.25">
      <c r="B52" s="49"/>
      <c r="C52" s="49"/>
      <c r="D52" s="49"/>
      <c r="E52" s="49"/>
      <c r="F52" s="49"/>
      <c r="G52" s="49"/>
      <c r="H52" s="49"/>
      <c r="I52" s="49"/>
      <c r="J52" s="58"/>
      <c r="K52" s="59"/>
      <c r="L52" s="49"/>
    </row>
    <row r="53" spans="2:12" x14ac:dyDescent="0.25">
      <c r="B53" s="49"/>
      <c r="C53" s="49"/>
      <c r="D53" s="49"/>
      <c r="E53" s="49"/>
      <c r="F53" s="49"/>
      <c r="G53" s="49"/>
      <c r="H53" s="49"/>
      <c r="I53" s="49"/>
      <c r="J53" s="58"/>
      <c r="K53" s="59"/>
      <c r="L53" s="49"/>
    </row>
    <row r="54" spans="2:12" x14ac:dyDescent="0.25">
      <c r="B54" s="49"/>
      <c r="C54" s="49"/>
      <c r="D54" s="49"/>
      <c r="E54" s="49"/>
      <c r="F54" s="49"/>
      <c r="G54" s="49"/>
      <c r="H54" s="49"/>
      <c r="I54" s="49"/>
      <c r="J54" s="58"/>
      <c r="K54" s="59"/>
      <c r="L54" s="49"/>
    </row>
    <row r="55" spans="2:12" x14ac:dyDescent="0.25">
      <c r="B55" s="49"/>
      <c r="C55" s="49"/>
      <c r="D55" s="49"/>
      <c r="E55" s="49"/>
      <c r="F55" s="49"/>
      <c r="G55" s="49"/>
      <c r="H55" s="49"/>
      <c r="I55" s="49"/>
      <c r="J55" s="58"/>
      <c r="K55" s="59"/>
      <c r="L55" s="49"/>
    </row>
    <row r="56" spans="2:12" x14ac:dyDescent="0.25">
      <c r="B56" s="49"/>
      <c r="C56" s="49"/>
      <c r="D56" s="49"/>
      <c r="E56" s="49"/>
      <c r="F56" s="49"/>
      <c r="G56" s="49"/>
      <c r="H56" s="49"/>
      <c r="I56" s="49"/>
      <c r="J56" s="58"/>
      <c r="K56" s="59"/>
      <c r="L56" s="49"/>
    </row>
    <row r="57" spans="2:12" x14ac:dyDescent="0.25">
      <c r="B57" s="49"/>
      <c r="C57" s="49"/>
      <c r="D57" s="49"/>
      <c r="E57" s="49"/>
      <c r="F57" s="49"/>
      <c r="G57" s="49"/>
      <c r="H57" s="49"/>
      <c r="I57" s="49"/>
      <c r="J57" s="58"/>
      <c r="K57" s="59"/>
      <c r="L57" s="49"/>
    </row>
    <row r="58" spans="2:12" x14ac:dyDescent="0.25">
      <c r="B58" s="71"/>
      <c r="C58" s="71"/>
      <c r="D58" s="71"/>
      <c r="E58" s="71"/>
      <c r="F58" s="71"/>
      <c r="G58" s="71"/>
      <c r="H58" s="71"/>
      <c r="I58" s="71"/>
      <c r="J58" s="58"/>
      <c r="K58" s="59"/>
      <c r="L58" s="49"/>
    </row>
    <row r="59" spans="2:12" x14ac:dyDescent="0.25">
      <c r="B59" s="58"/>
      <c r="C59" s="58"/>
      <c r="D59" s="58"/>
      <c r="E59" s="58"/>
      <c r="F59" s="58"/>
      <c r="G59" s="58"/>
      <c r="H59" s="58"/>
      <c r="I59" s="58"/>
      <c r="J59" s="58"/>
      <c r="K59" s="59"/>
      <c r="L59" s="49"/>
    </row>
    <row r="60" spans="2:12" x14ac:dyDescent="0.25">
      <c r="B60" s="58"/>
      <c r="C60" s="58"/>
      <c r="D60" s="58"/>
      <c r="E60" s="58"/>
      <c r="F60" s="58"/>
      <c r="G60" s="58"/>
      <c r="H60" s="58"/>
      <c r="I60" s="58"/>
      <c r="J60" s="58"/>
      <c r="K60" s="59"/>
      <c r="L60" s="49"/>
    </row>
    <row r="61" spans="2:12" x14ac:dyDescent="0.25">
      <c r="B61" s="58"/>
      <c r="C61" s="58"/>
      <c r="D61" s="58"/>
      <c r="E61" s="58"/>
      <c r="F61" s="58"/>
      <c r="G61" s="58"/>
      <c r="H61" s="58"/>
      <c r="I61" s="58"/>
      <c r="J61" s="58"/>
      <c r="K61" s="59"/>
      <c r="L61" s="49"/>
    </row>
    <row r="62" spans="2:12" x14ac:dyDescent="0.25">
      <c r="B62" s="58"/>
      <c r="C62" s="58"/>
      <c r="D62" s="58"/>
      <c r="E62" s="58"/>
      <c r="F62" s="58"/>
      <c r="G62" s="58"/>
      <c r="H62" s="58"/>
      <c r="I62" s="58"/>
      <c r="J62" s="58"/>
      <c r="K62" s="59"/>
      <c r="L62" s="49"/>
    </row>
    <row r="63" spans="2:12" x14ac:dyDescent="0.25">
      <c r="B63" s="58"/>
      <c r="C63" s="58"/>
      <c r="D63" s="58"/>
      <c r="E63" s="58"/>
      <c r="F63" s="58"/>
      <c r="G63" s="58"/>
      <c r="H63" s="58"/>
      <c r="I63" s="58"/>
      <c r="J63" s="58"/>
      <c r="K63" s="59"/>
      <c r="L63" s="49"/>
    </row>
    <row r="64" spans="2:12" x14ac:dyDescent="0.25">
      <c r="B64" s="58"/>
      <c r="C64" s="58"/>
      <c r="D64" s="58"/>
      <c r="E64" s="58"/>
      <c r="F64" s="58"/>
      <c r="G64" s="58"/>
      <c r="H64" s="58"/>
      <c r="I64" s="58"/>
      <c r="J64" s="58"/>
      <c r="K64" s="59"/>
      <c r="L64" s="49"/>
    </row>
    <row r="65" spans="2:12" x14ac:dyDescent="0.25">
      <c r="B65" s="58"/>
      <c r="C65" s="58"/>
      <c r="D65" s="58"/>
      <c r="E65" s="58"/>
      <c r="F65" s="58"/>
      <c r="G65" s="58"/>
      <c r="H65" s="58"/>
      <c r="I65" s="58"/>
      <c r="J65" s="58"/>
      <c r="K65" s="59"/>
      <c r="L65" s="49"/>
    </row>
    <row r="66" spans="2:12" x14ac:dyDescent="0.25">
      <c r="B66" s="58"/>
      <c r="C66" s="58"/>
      <c r="D66" s="58"/>
      <c r="E66" s="58"/>
      <c r="F66" s="58"/>
      <c r="G66" s="58"/>
      <c r="H66" s="58"/>
      <c r="I66" s="58"/>
      <c r="J66" s="58"/>
      <c r="K66" s="59"/>
      <c r="L66" s="49"/>
    </row>
    <row r="67" spans="2:12" x14ac:dyDescent="0.25">
      <c r="B67" s="58"/>
      <c r="C67" s="58"/>
      <c r="D67" s="58"/>
      <c r="E67" s="58"/>
      <c r="F67" s="58"/>
      <c r="G67" s="58"/>
      <c r="H67" s="58"/>
      <c r="I67" s="58"/>
      <c r="J67" s="58"/>
      <c r="K67" s="59"/>
      <c r="L67" s="49"/>
    </row>
    <row r="68" spans="2:12" x14ac:dyDescent="0.25">
      <c r="B68" s="58"/>
      <c r="C68" s="58"/>
      <c r="D68" s="58"/>
      <c r="E68" s="58"/>
      <c r="F68" s="58"/>
      <c r="G68" s="58"/>
      <c r="H68" s="58"/>
      <c r="I68" s="58"/>
      <c r="J68" s="58"/>
      <c r="K68" s="59"/>
      <c r="L68" s="49"/>
    </row>
    <row r="69" spans="2:12" x14ac:dyDescent="0.25">
      <c r="B69" s="58"/>
      <c r="C69" s="58"/>
      <c r="D69" s="58"/>
      <c r="E69" s="58"/>
      <c r="F69" s="58"/>
      <c r="G69" s="58"/>
      <c r="H69" s="58"/>
      <c r="I69" s="58"/>
      <c r="J69" s="58"/>
      <c r="K69" s="59"/>
      <c r="L69" s="49"/>
    </row>
    <row r="70" spans="2:12" x14ac:dyDescent="0.25">
      <c r="B70" s="58"/>
      <c r="C70" s="58"/>
      <c r="D70" s="58"/>
      <c r="E70" s="58"/>
      <c r="F70" s="58"/>
      <c r="G70" s="58"/>
      <c r="H70" s="58"/>
      <c r="I70" s="58"/>
      <c r="J70" s="58"/>
      <c r="K70" s="59"/>
      <c r="L70" s="49"/>
    </row>
    <row r="71" spans="2:12" x14ac:dyDescent="0.25">
      <c r="B71" s="58"/>
      <c r="C71" s="58"/>
      <c r="D71" s="58"/>
      <c r="E71" s="58"/>
      <c r="F71" s="58"/>
      <c r="G71" s="58"/>
      <c r="H71" s="58"/>
      <c r="I71" s="58"/>
      <c r="J71" s="58"/>
      <c r="K71" s="59"/>
      <c r="L71" s="49"/>
    </row>
    <row r="72" spans="2:12" x14ac:dyDescent="0.25">
      <c r="B72" s="58"/>
      <c r="C72" s="58"/>
      <c r="D72" s="58"/>
      <c r="E72" s="58"/>
      <c r="F72" s="58"/>
      <c r="G72" s="58"/>
      <c r="H72" s="58"/>
      <c r="I72" s="58"/>
      <c r="J72" s="58"/>
      <c r="K72" s="59"/>
      <c r="L72" s="49"/>
    </row>
    <row r="73" spans="2:12" x14ac:dyDescent="0.25">
      <c r="B73" s="58"/>
      <c r="C73" s="58"/>
      <c r="D73" s="58"/>
      <c r="E73" s="58"/>
      <c r="F73" s="58"/>
      <c r="G73" s="58"/>
      <c r="H73" s="58"/>
      <c r="I73" s="58"/>
      <c r="J73" s="58"/>
      <c r="K73" s="59"/>
      <c r="L73" s="49"/>
    </row>
    <row r="74" spans="2:12" x14ac:dyDescent="0.25">
      <c r="B74" s="58"/>
      <c r="C74" s="58"/>
      <c r="D74" s="58"/>
      <c r="E74" s="58"/>
      <c r="F74" s="58"/>
      <c r="G74" s="58"/>
      <c r="H74" s="58"/>
      <c r="I74" s="58"/>
      <c r="J74" s="58"/>
      <c r="K74" s="59"/>
      <c r="L74" s="49"/>
    </row>
    <row r="75" spans="2:12" x14ac:dyDescent="0.25">
      <c r="B75" s="58"/>
      <c r="C75" s="58"/>
      <c r="D75" s="58"/>
      <c r="E75" s="58"/>
      <c r="F75" s="58"/>
      <c r="G75" s="58"/>
      <c r="H75" s="58"/>
      <c r="I75" s="58"/>
      <c r="J75" s="58"/>
      <c r="K75" s="59"/>
      <c r="L75" s="49"/>
    </row>
    <row r="76" spans="2:12" x14ac:dyDescent="0.25">
      <c r="B76" s="58"/>
      <c r="C76" s="58"/>
      <c r="D76" s="58"/>
      <c r="E76" s="58"/>
      <c r="F76" s="58"/>
      <c r="G76" s="58"/>
      <c r="H76" s="58"/>
      <c r="I76" s="58"/>
      <c r="J76" s="58"/>
      <c r="K76" s="59"/>
      <c r="L76" s="49"/>
    </row>
    <row r="77" spans="2:12" x14ac:dyDescent="0.25">
      <c r="B77" s="58"/>
      <c r="C77" s="58"/>
      <c r="D77" s="58"/>
      <c r="E77" s="58"/>
      <c r="F77" s="58"/>
      <c r="G77" s="58"/>
      <c r="H77" s="58"/>
      <c r="I77" s="58"/>
      <c r="J77" s="58"/>
      <c r="K77" s="59"/>
      <c r="L77" s="49"/>
    </row>
    <row r="78" spans="2:12" x14ac:dyDescent="0.25">
      <c r="B78" s="58"/>
      <c r="C78" s="58"/>
      <c r="D78" s="58"/>
      <c r="E78" s="58"/>
      <c r="F78" s="58"/>
      <c r="G78" s="58"/>
      <c r="H78" s="58"/>
      <c r="I78" s="58"/>
      <c r="J78" s="58"/>
      <c r="K78" s="59"/>
      <c r="L78" s="49"/>
    </row>
    <row r="79" spans="2:12" x14ac:dyDescent="0.25">
      <c r="B79" s="58"/>
      <c r="C79" s="58"/>
      <c r="D79" s="58"/>
      <c r="E79" s="58"/>
      <c r="F79" s="58"/>
      <c r="G79" s="58"/>
      <c r="H79" s="58"/>
      <c r="I79" s="58"/>
      <c r="J79" s="58"/>
      <c r="K79" s="59"/>
      <c r="L79" s="49"/>
    </row>
    <row r="80" spans="2:12" x14ac:dyDescent="0.25">
      <c r="B80" s="58"/>
      <c r="C80" s="58"/>
      <c r="D80" s="58"/>
      <c r="E80" s="58"/>
      <c r="F80" s="58"/>
      <c r="G80" s="58"/>
      <c r="H80" s="58"/>
      <c r="I80" s="58"/>
      <c r="J80" s="58"/>
      <c r="K80" s="59"/>
      <c r="L80" s="49"/>
    </row>
    <row r="81" spans="2:12" x14ac:dyDescent="0.25">
      <c r="B81" s="58"/>
      <c r="C81" s="58"/>
      <c r="D81" s="58"/>
      <c r="E81" s="58"/>
      <c r="F81" s="58"/>
      <c r="G81" s="58"/>
      <c r="H81" s="58"/>
      <c r="I81" s="58"/>
      <c r="J81" s="58"/>
      <c r="K81" s="59"/>
      <c r="L81" s="49"/>
    </row>
    <row r="82" spans="2:12" x14ac:dyDescent="0.25">
      <c r="B82" s="58"/>
      <c r="C82" s="58"/>
      <c r="D82" s="58"/>
      <c r="E82" s="58"/>
      <c r="F82" s="58"/>
      <c r="G82" s="58"/>
      <c r="H82" s="58"/>
      <c r="I82" s="58"/>
      <c r="J82" s="58"/>
      <c r="K82" s="59"/>
      <c r="L82" s="49"/>
    </row>
    <row r="83" spans="2:12" x14ac:dyDescent="0.25">
      <c r="B83" s="58"/>
      <c r="C83" s="58"/>
      <c r="D83" s="58"/>
      <c r="E83" s="58"/>
      <c r="F83" s="58"/>
      <c r="G83" s="58"/>
      <c r="H83" s="58"/>
      <c r="I83" s="58"/>
      <c r="J83" s="58"/>
      <c r="K83" s="59"/>
      <c r="L83" s="49"/>
    </row>
    <row r="84" spans="2:12" x14ac:dyDescent="0.25">
      <c r="B84" s="58"/>
      <c r="C84" s="58"/>
      <c r="D84" s="58"/>
      <c r="E84" s="58"/>
      <c r="F84" s="58"/>
      <c r="G84" s="58"/>
      <c r="H84" s="58"/>
      <c r="I84" s="58"/>
      <c r="J84" s="58"/>
      <c r="K84" s="59"/>
      <c r="L84" s="49"/>
    </row>
    <row r="85" spans="2:12" x14ac:dyDescent="0.25">
      <c r="B85" s="58"/>
      <c r="C85" s="58"/>
      <c r="D85" s="58"/>
      <c r="E85" s="58"/>
      <c r="F85" s="58"/>
      <c r="G85" s="58"/>
      <c r="H85" s="58"/>
      <c r="I85" s="58"/>
      <c r="J85" s="58"/>
      <c r="K85" s="59"/>
      <c r="L85" s="49"/>
    </row>
    <row r="86" spans="2:12" x14ac:dyDescent="0.25">
      <c r="B86" s="58"/>
      <c r="C86" s="58"/>
      <c r="D86" s="58"/>
      <c r="E86" s="58"/>
      <c r="F86" s="58"/>
      <c r="G86" s="58"/>
      <c r="H86" s="58"/>
      <c r="I86" s="58"/>
      <c r="J86" s="58"/>
      <c r="K86" s="59"/>
      <c r="L86" s="49"/>
    </row>
    <row r="87" spans="2:12" x14ac:dyDescent="0.25">
      <c r="B87" s="58"/>
      <c r="C87" s="58"/>
      <c r="D87" s="58"/>
      <c r="E87" s="58"/>
      <c r="F87" s="58"/>
      <c r="G87" s="58"/>
      <c r="H87" s="58"/>
      <c r="I87" s="58"/>
      <c r="J87" s="58"/>
      <c r="K87" s="59"/>
      <c r="L87" s="49"/>
    </row>
    <row r="88" spans="2:12" x14ac:dyDescent="0.25">
      <c r="B88" s="58"/>
      <c r="C88" s="58"/>
      <c r="D88" s="58"/>
      <c r="E88" s="58"/>
      <c r="F88" s="58"/>
      <c r="G88" s="58"/>
      <c r="H88" s="58"/>
      <c r="I88" s="58"/>
      <c r="J88" s="58"/>
      <c r="K88" s="59"/>
      <c r="L88" s="49"/>
    </row>
    <row r="89" spans="2:12" x14ac:dyDescent="0.25">
      <c r="B89" s="58"/>
      <c r="C89" s="58"/>
      <c r="D89" s="58"/>
      <c r="E89" s="58"/>
      <c r="F89" s="58"/>
      <c r="G89" s="58"/>
      <c r="H89" s="58"/>
      <c r="I89" s="58"/>
      <c r="J89" s="58"/>
      <c r="K89" s="59"/>
      <c r="L89" s="49"/>
    </row>
    <row r="90" spans="2:12" x14ac:dyDescent="0.25">
      <c r="B90" s="58"/>
      <c r="C90" s="58"/>
      <c r="D90" s="58"/>
      <c r="E90" s="58"/>
      <c r="F90" s="58"/>
      <c r="G90" s="58"/>
      <c r="H90" s="58"/>
      <c r="I90" s="58"/>
      <c r="J90" s="58"/>
      <c r="K90" s="59"/>
      <c r="L90" s="49"/>
    </row>
    <row r="91" spans="2:12" x14ac:dyDescent="0.25">
      <c r="B91" s="58"/>
      <c r="C91" s="58"/>
      <c r="D91" s="58"/>
      <c r="E91" s="58"/>
      <c r="F91" s="58"/>
      <c r="G91" s="58"/>
      <c r="H91" s="58"/>
      <c r="I91" s="58"/>
      <c r="J91" s="58"/>
      <c r="K91" s="59"/>
      <c r="L91" s="49"/>
    </row>
    <row r="92" spans="2:12" x14ac:dyDescent="0.25">
      <c r="B92" s="58"/>
      <c r="C92" s="58"/>
      <c r="D92" s="58"/>
      <c r="E92" s="58"/>
      <c r="F92" s="58"/>
      <c r="G92" s="58"/>
      <c r="H92" s="58"/>
      <c r="I92" s="58"/>
      <c r="J92" s="58"/>
      <c r="K92" s="59"/>
      <c r="L92" s="49"/>
    </row>
    <row r="93" spans="2:12" x14ac:dyDescent="0.25">
      <c r="B93" s="58"/>
      <c r="C93" s="58"/>
      <c r="D93" s="58"/>
      <c r="E93" s="58"/>
      <c r="F93" s="58"/>
      <c r="G93" s="58"/>
      <c r="H93" s="58"/>
      <c r="I93" s="58"/>
      <c r="J93" s="58"/>
      <c r="K93" s="59"/>
      <c r="L93" s="49"/>
    </row>
    <row r="94" spans="2:12" x14ac:dyDescent="0.25">
      <c r="B94" s="58"/>
      <c r="C94" s="58"/>
      <c r="D94" s="58"/>
      <c r="E94" s="58"/>
      <c r="F94" s="58"/>
      <c r="G94" s="58"/>
      <c r="H94" s="58"/>
      <c r="I94" s="58"/>
      <c r="J94" s="58"/>
      <c r="K94" s="59"/>
      <c r="L94" s="49"/>
    </row>
    <row r="95" spans="2:12" x14ac:dyDescent="0.25">
      <c r="B95" s="58"/>
      <c r="C95" s="58"/>
      <c r="D95" s="58"/>
      <c r="E95" s="58"/>
      <c r="F95" s="58"/>
      <c r="G95" s="58"/>
      <c r="H95" s="58"/>
      <c r="I95" s="58"/>
      <c r="J95" s="58"/>
      <c r="K95" s="59"/>
      <c r="L95" s="49"/>
    </row>
    <row r="96" spans="2:12" x14ac:dyDescent="0.25">
      <c r="B96" s="58"/>
      <c r="C96" s="58"/>
      <c r="D96" s="58"/>
      <c r="E96" s="58"/>
      <c r="F96" s="58"/>
      <c r="G96" s="58"/>
      <c r="H96" s="58"/>
      <c r="I96" s="58"/>
      <c r="J96" s="58"/>
      <c r="K96" s="59"/>
      <c r="L96" s="49"/>
    </row>
    <row r="97" spans="2:12" x14ac:dyDescent="0.25">
      <c r="B97" s="58"/>
      <c r="C97" s="58"/>
      <c r="D97" s="58"/>
      <c r="E97" s="58"/>
      <c r="F97" s="58"/>
      <c r="G97" s="58"/>
      <c r="H97" s="58"/>
      <c r="I97" s="58"/>
      <c r="J97" s="58"/>
      <c r="K97" s="59"/>
      <c r="L97" s="49"/>
    </row>
    <row r="98" spans="2:12" x14ac:dyDescent="0.25">
      <c r="B98" s="58"/>
      <c r="C98" s="58"/>
      <c r="D98" s="58"/>
      <c r="E98" s="58"/>
      <c r="F98" s="58"/>
      <c r="G98" s="58"/>
      <c r="H98" s="58"/>
      <c r="I98" s="58"/>
      <c r="J98" s="49"/>
      <c r="K98" s="49"/>
      <c r="L98" s="49"/>
    </row>
    <row r="99" spans="2:12" x14ac:dyDescent="0.25">
      <c r="B99" s="58"/>
      <c r="C99" s="58"/>
      <c r="D99" s="58"/>
      <c r="E99" s="58"/>
      <c r="F99" s="58"/>
      <c r="G99" s="58"/>
      <c r="H99" s="58"/>
      <c r="I99" s="58"/>
      <c r="J99" s="49"/>
      <c r="K99" s="49"/>
      <c r="L99" s="49"/>
    </row>
    <row r="100" spans="2:12" x14ac:dyDescent="0.25">
      <c r="B100" s="58"/>
      <c r="C100" s="58"/>
      <c r="D100" s="58"/>
      <c r="E100" s="58"/>
      <c r="F100" s="58"/>
      <c r="G100" s="58"/>
      <c r="H100" s="58"/>
      <c r="I100" s="58"/>
      <c r="J100" s="49"/>
      <c r="K100" s="49"/>
      <c r="L100" s="49"/>
    </row>
    <row r="101" spans="2:12" x14ac:dyDescent="0.25">
      <c r="B101" s="58"/>
      <c r="C101" s="58"/>
      <c r="D101" s="58"/>
      <c r="E101" s="58"/>
      <c r="F101" s="58"/>
      <c r="G101" s="58"/>
      <c r="H101" s="58"/>
      <c r="I101" s="58"/>
    </row>
    <row r="102" spans="2:12" x14ac:dyDescent="0.25">
      <c r="B102" s="58"/>
      <c r="C102" s="58"/>
      <c r="D102" s="58"/>
      <c r="E102" s="58"/>
      <c r="F102" s="58"/>
      <c r="G102" s="58"/>
      <c r="H102" s="58"/>
      <c r="I102" s="58"/>
    </row>
    <row r="103" spans="2:12" x14ac:dyDescent="0.25">
      <c r="B103" s="58"/>
      <c r="C103" s="58"/>
      <c r="D103" s="58"/>
      <c r="E103" s="58"/>
      <c r="F103" s="58"/>
      <c r="G103" s="58"/>
      <c r="H103" s="58"/>
      <c r="I103" s="58"/>
    </row>
    <row r="104" spans="2:12" x14ac:dyDescent="0.25">
      <c r="B104" s="58"/>
      <c r="C104" s="58"/>
      <c r="D104" s="58"/>
      <c r="E104" s="58"/>
      <c r="F104" s="58"/>
      <c r="G104" s="58"/>
      <c r="H104" s="58"/>
      <c r="I104" s="58"/>
    </row>
    <row r="105" spans="2:12" x14ac:dyDescent="0.25">
      <c r="B105" s="58"/>
      <c r="C105" s="58"/>
      <c r="D105" s="58"/>
      <c r="E105" s="58"/>
      <c r="F105" s="58"/>
      <c r="G105" s="58"/>
      <c r="H105" s="58"/>
      <c r="I105" s="58"/>
    </row>
    <row r="106" spans="2:12" x14ac:dyDescent="0.25">
      <c r="B106" s="58"/>
      <c r="C106" s="58"/>
      <c r="D106" s="58"/>
      <c r="E106" s="58"/>
      <c r="F106" s="58"/>
      <c r="G106" s="58"/>
      <c r="H106" s="58"/>
      <c r="I106" s="58"/>
    </row>
    <row r="107" spans="2:12" x14ac:dyDescent="0.25">
      <c r="B107" s="49"/>
      <c r="C107" s="49"/>
      <c r="D107" s="49"/>
      <c r="E107" s="49"/>
      <c r="F107" s="49"/>
      <c r="G107" s="49"/>
      <c r="H107" s="49"/>
      <c r="I107" s="49"/>
    </row>
    <row r="108" spans="2:12" x14ac:dyDescent="0.25">
      <c r="B108" s="49"/>
      <c r="C108" s="49"/>
      <c r="D108" s="49"/>
      <c r="E108" s="49"/>
      <c r="F108" s="49"/>
      <c r="G108" s="49"/>
      <c r="H108" s="49"/>
      <c r="I108" s="49"/>
    </row>
    <row r="109" spans="2:12" x14ac:dyDescent="0.25">
      <c r="B109" s="49"/>
      <c r="C109" s="49"/>
      <c r="D109" s="49"/>
      <c r="E109" s="49"/>
      <c r="F109" s="49"/>
      <c r="G109" s="49"/>
      <c r="H109" s="49"/>
      <c r="I109" s="49"/>
    </row>
  </sheetData>
  <customSheetViews>
    <customSheetView guid="{C5999146-0873-4468-831B-0EE3FC77B838}" showPageBreaks="1" showGridLines="0" printArea="1">
      <selection activeCell="D24" sqref="D24"/>
      <pageMargins left="0.7" right="0.7" top="0.75" bottom="0.75" header="0.3" footer="0.3"/>
      <pageSetup orientation="landscape" r:id="rId1"/>
    </customSheetView>
  </customSheetViews>
  <hyperlinks>
    <hyperlink ref="S39:S40" location="'ASHRAE Level I'!AI1" display="NEXT PAGE"/>
  </hyperlinks>
  <pageMargins left="0.7" right="0.7" top="0.75" bottom="0.75" header="0.3" footer="0.3"/>
  <pageSetup orientation="landscape"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'Drop Down Lists'!$C$4:$C$10</xm:f>
          </x14:formula1>
          <xm:sqref>H24</xm:sqref>
        </x14:dataValidation>
        <x14:dataValidation type="list" allowBlank="1" showInputMessage="1" showErrorMessage="1">
          <x14:formula1>
            <xm:f>'Drop Down Lists'!$J$2:$J$20</xm:f>
          </x14:formula1>
          <xm:sqref>H25</xm:sqref>
        </x14:dataValidation>
        <x14:dataValidation type="list" allowBlank="1" showInputMessage="1" showErrorMessage="1">
          <x14:formula1>
            <xm:f>'Drop Down Lists'!$L$2:$L$7</xm:f>
          </x14:formula1>
          <xm:sqref>D24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K17"/>
  <sheetViews>
    <sheetView showGridLines="0" zoomScaleSheetLayoutView="115" workbookViewId="0">
      <selection activeCell="C20" sqref="C20"/>
    </sheetView>
  </sheetViews>
  <sheetFormatPr defaultColWidth="8.85546875" defaultRowHeight="15" x14ac:dyDescent="0.25"/>
  <cols>
    <col min="1" max="1" width="23.28515625" customWidth="1"/>
    <col min="2" max="2" width="11.42578125" customWidth="1"/>
    <col min="3" max="3" width="12" bestFit="1" customWidth="1"/>
    <col min="4" max="4" width="10.140625" customWidth="1"/>
    <col min="5" max="6" width="11.42578125" customWidth="1"/>
    <col min="7" max="7" width="12" bestFit="1" customWidth="1"/>
    <col min="8" max="8" width="11.42578125" customWidth="1"/>
  </cols>
  <sheetData>
    <row r="1" spans="1:11" ht="18.75" x14ac:dyDescent="0.25">
      <c r="A1" s="1" t="s">
        <v>58</v>
      </c>
      <c r="B1" s="1"/>
      <c r="C1" s="1"/>
      <c r="D1" s="1"/>
      <c r="E1" s="1"/>
      <c r="F1" s="1"/>
      <c r="G1" s="1"/>
      <c r="H1" s="1"/>
    </row>
    <row r="2" spans="1:11" s="49" customFormat="1" x14ac:dyDescent="0.25">
      <c r="B2" s="72"/>
    </row>
    <row r="3" spans="1:11" s="49" customFormat="1" x14ac:dyDescent="0.25">
      <c r="A3" s="73" t="s">
        <v>17</v>
      </c>
      <c r="B3" s="365" t="str">
        <f>'L0 - Building'!B3:E3</f>
        <v>Test Building Input Data</v>
      </c>
      <c r="C3" s="365"/>
      <c r="D3" s="73" t="s">
        <v>59</v>
      </c>
      <c r="E3" s="74">
        <v>42040</v>
      </c>
      <c r="F3" s="75"/>
      <c r="H3" s="76" t="s">
        <v>7</v>
      </c>
      <c r="I3"/>
      <c r="J3" s="75"/>
      <c r="K3" s="75"/>
    </row>
    <row r="4" spans="1:11" s="49" customFormat="1" x14ac:dyDescent="0.25">
      <c r="A4" s="73" t="s">
        <v>60</v>
      </c>
      <c r="B4" s="366">
        <f>'L0 - Building'!B17</f>
        <v>198000</v>
      </c>
      <c r="C4" s="366"/>
      <c r="E4" s="75"/>
      <c r="F4" s="75"/>
      <c r="G4" s="75"/>
      <c r="H4" s="77" t="s">
        <v>61</v>
      </c>
      <c r="I4" s="75"/>
      <c r="J4" s="75"/>
      <c r="K4" s="75"/>
    </row>
    <row r="5" spans="1:11" s="49" customFormat="1" x14ac:dyDescent="0.25">
      <c r="B5" s="72"/>
    </row>
    <row r="6" spans="1:11" x14ac:dyDescent="0.25">
      <c r="A6" s="7"/>
      <c r="B6" s="7"/>
      <c r="C6" s="7"/>
      <c r="D6" s="7"/>
      <c r="E6" s="7"/>
      <c r="F6" s="7"/>
      <c r="G6" s="7"/>
      <c r="H6" s="7"/>
    </row>
    <row r="7" spans="1:11" ht="30" x14ac:dyDescent="0.25">
      <c r="A7" s="62" t="s">
        <v>62</v>
      </c>
      <c r="B7" s="62" t="s">
        <v>63</v>
      </c>
      <c r="C7" s="62" t="s">
        <v>64</v>
      </c>
      <c r="D7" s="62" t="s">
        <v>65</v>
      </c>
      <c r="E7" s="62" t="s">
        <v>66</v>
      </c>
      <c r="F7" s="62" t="s">
        <v>67</v>
      </c>
      <c r="G7" s="62" t="s">
        <v>68</v>
      </c>
      <c r="H7" s="62" t="s">
        <v>69</v>
      </c>
    </row>
    <row r="8" spans="1:11" ht="30" x14ac:dyDescent="0.25">
      <c r="A8" s="78" t="s">
        <v>70</v>
      </c>
      <c r="B8" s="79">
        <f>'L0 - Metered Energy'!D19*3.412</f>
        <v>3412000.0000000005</v>
      </c>
      <c r="C8" s="79">
        <f>'L0 - Metered Energy'!H19*100</f>
        <v>2574000</v>
      </c>
      <c r="D8" s="79">
        <f>'L0 - Delivered Energy'!C22*'L0 - Delivered Energy'!D25</f>
        <v>4950</v>
      </c>
      <c r="E8" s="79">
        <f>'L0 - Metered Energy'!J19*'L0 - Metered Energy'!J20</f>
        <v>1782000</v>
      </c>
      <c r="F8" s="79">
        <f>'L0 - Delivered Energy'!H26*'L0 - Delivered Energy'!G22</f>
        <v>31200</v>
      </c>
      <c r="G8" s="79">
        <f>SUM(B8:F8)</f>
        <v>7804150</v>
      </c>
      <c r="H8" s="80">
        <f>G8/B4</f>
        <v>39.414898989898987</v>
      </c>
    </row>
    <row r="9" spans="1:11" x14ac:dyDescent="0.25">
      <c r="A9" s="81" t="s">
        <v>71</v>
      </c>
      <c r="B9" s="82">
        <f>'L0 - Metered Energy'!G19</f>
        <v>99999.999999999985</v>
      </c>
      <c r="C9" s="82">
        <f>'L0 - Metered Energy'!I19</f>
        <v>19305</v>
      </c>
      <c r="D9" s="82">
        <f>'L0 - Delivered Energy'!D22</f>
        <v>90</v>
      </c>
      <c r="E9" s="82">
        <f>'L0 - Metered Energy'!K19</f>
        <v>35640</v>
      </c>
      <c r="F9" s="82">
        <f>'L0 - Delivered Energy'!H22</f>
        <v>101</v>
      </c>
      <c r="G9" s="83">
        <f>SUM(B9:F9)</f>
        <v>155136</v>
      </c>
      <c r="H9" s="84">
        <f>G9/B4</f>
        <v>0.7835151515151515</v>
      </c>
    </row>
    <row r="10" spans="1:11" x14ac:dyDescent="0.25">
      <c r="A10" s="7"/>
      <c r="B10" s="85"/>
      <c r="C10" s="85"/>
      <c r="D10" s="85"/>
      <c r="E10" s="85"/>
      <c r="F10" s="85"/>
      <c r="G10" s="85"/>
      <c r="H10" s="85"/>
    </row>
    <row r="11" spans="1:11" x14ac:dyDescent="0.25">
      <c r="A11" s="7"/>
      <c r="B11" s="7"/>
      <c r="C11" s="7"/>
      <c r="D11" s="7"/>
      <c r="E11" s="7"/>
      <c r="F11" s="7"/>
      <c r="G11" s="7"/>
      <c r="H11" s="7"/>
    </row>
    <row r="12" spans="1:11" ht="30" x14ac:dyDescent="0.25">
      <c r="A12" s="86" t="s">
        <v>72</v>
      </c>
      <c r="F12" s="48" t="s">
        <v>73</v>
      </c>
      <c r="G12" s="87" t="s">
        <v>74</v>
      </c>
      <c r="H12" s="88" t="s">
        <v>75</v>
      </c>
    </row>
    <row r="13" spans="1:11" x14ac:dyDescent="0.25">
      <c r="A13" s="89" t="s">
        <v>500</v>
      </c>
      <c r="E13" s="3" t="s">
        <v>76</v>
      </c>
      <c r="F13" s="4">
        <v>800</v>
      </c>
      <c r="G13" s="80">
        <f>G8-F13</f>
        <v>7803350</v>
      </c>
      <c r="H13" s="90">
        <f>G13/B4</f>
        <v>39.410858585858584</v>
      </c>
    </row>
    <row r="14" spans="1:11" x14ac:dyDescent="0.25">
      <c r="E14" s="3" t="s">
        <v>77</v>
      </c>
      <c r="F14" s="4">
        <v>1000</v>
      </c>
      <c r="G14" s="91">
        <f>G9-F14</f>
        <v>154136</v>
      </c>
      <c r="H14" s="92">
        <f>G14/B4</f>
        <v>0.77846464646464641</v>
      </c>
    </row>
    <row r="15" spans="1:11" x14ac:dyDescent="0.25">
      <c r="A15" s="7"/>
      <c r="B15" s="7"/>
      <c r="C15" s="7"/>
      <c r="D15" s="7"/>
      <c r="E15" s="7"/>
      <c r="F15" s="7"/>
      <c r="G15" s="7"/>
      <c r="H15" s="7"/>
    </row>
    <row r="16" spans="1:11" x14ac:dyDescent="0.25">
      <c r="A16" s="7"/>
      <c r="D16" s="7"/>
      <c r="E16" s="7"/>
      <c r="F16" s="7"/>
      <c r="G16" s="7"/>
      <c r="H16" s="7"/>
    </row>
    <row r="17" spans="1:8" x14ac:dyDescent="0.25">
      <c r="A17" s="7"/>
      <c r="D17" s="7"/>
      <c r="E17" s="48"/>
      <c r="F17" s="7"/>
      <c r="G17" s="7"/>
      <c r="H17" s="7"/>
    </row>
  </sheetData>
  <customSheetViews>
    <customSheetView guid="{C5999146-0873-4468-831B-0EE3FC77B838}" showGridLines="0">
      <pageMargins left="0.7" right="0.7" top="0.75" bottom="0.75" header="0.3" footer="0.3"/>
      <pageSetup scale="87" orientation="portrait"/>
    </customSheetView>
  </customSheetViews>
  <mergeCells count="2">
    <mergeCell ref="B3:C3"/>
    <mergeCell ref="B4:C4"/>
  </mergeCells>
  <pageMargins left="0.7" right="0.7" top="0.75" bottom="0.75" header="0.3" footer="0.3"/>
  <pageSetup scale="87"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'Drop Down Lists'!$K$2:$K$14</xm:f>
          </x14:formula1>
          <xm:sqref>A13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Q110"/>
  <sheetViews>
    <sheetView showGridLines="0" zoomScale="115" zoomScaleNormal="115" zoomScaleSheetLayoutView="85" zoomScalePageLayoutView="115" workbookViewId="0">
      <selection activeCell="M13" sqref="M13"/>
    </sheetView>
  </sheetViews>
  <sheetFormatPr defaultColWidth="8.85546875" defaultRowHeight="15" x14ac:dyDescent="0.25"/>
  <cols>
    <col min="1" max="1" width="11.7109375" customWidth="1"/>
    <col min="2" max="2" width="11.42578125" customWidth="1"/>
    <col min="3" max="3" width="9.28515625" customWidth="1"/>
    <col min="4" max="12" width="8.7109375" customWidth="1"/>
    <col min="13" max="13" width="9.7109375" customWidth="1"/>
    <col min="14" max="14" width="13.28515625" customWidth="1"/>
    <col min="15" max="15" width="12.28515625" customWidth="1"/>
    <col min="16" max="16" width="13.140625" customWidth="1"/>
    <col min="17" max="17" width="13.28515625" customWidth="1"/>
    <col min="18" max="18" width="16.28515625" customWidth="1"/>
    <col min="19" max="19" width="6" customWidth="1"/>
    <col min="20" max="20" width="5.85546875" customWidth="1"/>
    <col min="21" max="21" width="23.140625" customWidth="1"/>
    <col min="22" max="22" width="12.42578125" customWidth="1"/>
    <col min="23" max="23" width="20.85546875" customWidth="1"/>
    <col min="24" max="24" width="18.7109375" customWidth="1"/>
    <col min="25" max="25" width="17.42578125" customWidth="1"/>
    <col min="26" max="26" width="10.140625" customWidth="1"/>
    <col min="27" max="27" width="11" customWidth="1"/>
    <col min="28" max="28" width="7.28515625" customWidth="1"/>
    <col min="29" max="29" width="7.42578125" customWidth="1"/>
    <col min="30" max="30" width="4.85546875" customWidth="1"/>
    <col min="31" max="31" width="7.7109375" customWidth="1"/>
    <col min="32" max="32" width="8.140625" customWidth="1"/>
    <col min="33" max="33" width="7" customWidth="1"/>
    <col min="34" max="34" width="10.28515625" customWidth="1"/>
    <col min="35" max="35" width="10" customWidth="1"/>
    <col min="36" max="36" width="13.42578125" customWidth="1"/>
    <col min="37" max="37" width="9.42578125" customWidth="1"/>
    <col min="38" max="38" width="12.42578125" customWidth="1"/>
    <col min="39" max="39" width="11.140625" customWidth="1"/>
    <col min="40" max="40" width="12.42578125" customWidth="1"/>
    <col min="41" max="41" width="11.85546875" customWidth="1"/>
    <col min="42" max="42" width="7.85546875" customWidth="1"/>
    <col min="43" max="43" width="2" customWidth="1"/>
    <col min="44" max="44" width="8.28515625" customWidth="1"/>
    <col min="45" max="45" width="8.7109375" customWidth="1"/>
    <col min="46" max="46" width="10.42578125" customWidth="1"/>
    <col min="47" max="47" width="2.140625" customWidth="1"/>
    <col min="48" max="48" width="8.42578125" customWidth="1"/>
    <col min="49" max="50" width="11.42578125" customWidth="1"/>
    <col min="51" max="51" width="1.85546875" customWidth="1"/>
    <col min="52" max="52" width="7.140625" customWidth="1"/>
    <col min="53" max="53" width="9.42578125" customWidth="1"/>
    <col min="54" max="55" width="8.28515625" customWidth="1"/>
    <col min="56" max="58" width="8.42578125" customWidth="1"/>
    <col min="59" max="59" width="9.28515625" customWidth="1"/>
    <col min="60" max="60" width="5" customWidth="1"/>
    <col min="66" max="66" width="11.28515625" customWidth="1"/>
  </cols>
  <sheetData>
    <row r="1" spans="1:19" ht="21" x14ac:dyDescent="0.25">
      <c r="A1" s="1" t="s">
        <v>78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5"/>
      <c r="O1" s="7"/>
      <c r="P1" s="7"/>
      <c r="Q1" s="7"/>
      <c r="R1" s="7"/>
      <c r="S1" s="7"/>
    </row>
    <row r="2" spans="1:19" x14ac:dyDescent="0.25">
      <c r="A2" s="7" t="s">
        <v>79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</row>
    <row r="3" spans="1:19" x14ac:dyDescent="0.25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</row>
    <row r="4" spans="1:19" x14ac:dyDescent="0.25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</row>
    <row r="5" spans="1:19" x14ac:dyDescent="0.25">
      <c r="A5" s="7"/>
      <c r="B5" s="7"/>
      <c r="C5" s="7"/>
      <c r="D5" s="7"/>
      <c r="E5" s="367"/>
      <c r="F5" s="367"/>
      <c r="G5" s="367"/>
      <c r="H5" s="367"/>
      <c r="I5" s="367"/>
      <c r="J5" s="7"/>
      <c r="K5" s="7"/>
      <c r="L5" s="7"/>
      <c r="M5" s="7"/>
      <c r="N5" s="7"/>
      <c r="O5" s="7"/>
      <c r="P5" s="7"/>
      <c r="Q5" s="7"/>
      <c r="R5" s="7"/>
      <c r="S5" s="7"/>
    </row>
    <row r="6" spans="1:19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</row>
    <row r="7" spans="1:19" x14ac:dyDescent="0.25">
      <c r="A7" s="7"/>
      <c r="L7" s="7"/>
      <c r="M7" s="7"/>
      <c r="N7" s="7"/>
      <c r="O7" s="7"/>
      <c r="P7" s="7"/>
      <c r="Q7" s="7"/>
      <c r="R7" s="7"/>
      <c r="S7" s="7"/>
    </row>
    <row r="8" spans="1:19" x14ac:dyDescent="0.25">
      <c r="A8" s="7"/>
      <c r="L8" s="7"/>
      <c r="M8" s="7"/>
      <c r="N8" s="7"/>
      <c r="O8" s="7"/>
      <c r="P8" s="7"/>
      <c r="Q8" s="7"/>
      <c r="R8" s="7"/>
      <c r="S8" s="7"/>
    </row>
    <row r="9" spans="1:19" x14ac:dyDescent="0.25">
      <c r="A9" s="7"/>
      <c r="L9" s="7"/>
      <c r="M9" s="7"/>
      <c r="N9" s="7"/>
      <c r="O9" s="7"/>
      <c r="P9" s="7"/>
      <c r="Q9" s="7"/>
      <c r="R9" s="7"/>
      <c r="S9" s="7"/>
    </row>
    <row r="10" spans="1:19" x14ac:dyDescent="0.25">
      <c r="A10" s="7"/>
      <c r="L10" s="7"/>
      <c r="M10" s="7"/>
      <c r="N10" s="7"/>
      <c r="O10" s="7"/>
      <c r="P10" s="7"/>
      <c r="Q10" s="7"/>
      <c r="R10" s="7"/>
      <c r="S10" s="7"/>
    </row>
    <row r="11" spans="1:19" x14ac:dyDescent="0.25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</row>
    <row r="12" spans="1:19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</row>
    <row r="13" spans="1:19" x14ac:dyDescent="0.25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</row>
    <row r="14" spans="1:19" x14ac:dyDescent="0.25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</row>
    <row r="15" spans="1:19" x14ac:dyDescent="0.25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</row>
    <row r="16" spans="1:19" x14ac:dyDescent="0.25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</row>
    <row r="17" spans="1:19" x14ac:dyDescent="0.25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</row>
    <row r="18" spans="1:19" x14ac:dyDescent="0.25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R18" s="7"/>
      <c r="S18" s="7"/>
    </row>
    <row r="19" spans="1:19" x14ac:dyDescent="0.25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</row>
    <row r="20" spans="1:19" x14ac:dyDescent="0.25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</row>
    <row r="21" spans="1:19" x14ac:dyDescent="0.25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</row>
    <row r="22" spans="1:19" x14ac:dyDescent="0.25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</row>
    <row r="23" spans="1:19" x14ac:dyDescent="0.25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</row>
    <row r="24" spans="1:19" x14ac:dyDescent="0.25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</row>
    <row r="25" spans="1:19" x14ac:dyDescent="0.25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</row>
    <row r="26" spans="1:19" x14ac:dyDescent="0.25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</row>
    <row r="27" spans="1:19" x14ac:dyDescent="0.25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</row>
    <row r="28" spans="1:19" x14ac:dyDescent="0.25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</row>
    <row r="29" spans="1:19" x14ac:dyDescent="0.25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</row>
    <row r="30" spans="1:19" x14ac:dyDescent="0.25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</row>
    <row r="31" spans="1:19" x14ac:dyDescent="0.25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</row>
    <row r="32" spans="1:19" x14ac:dyDescent="0.25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</row>
    <row r="33" spans="1:43" x14ac:dyDescent="0.25">
      <c r="A33" s="7"/>
      <c r="B33" s="7"/>
      <c r="C33" s="7"/>
      <c r="D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</row>
    <row r="34" spans="1:43" x14ac:dyDescent="0.25">
      <c r="A34" s="7"/>
      <c r="B34" s="7"/>
      <c r="C34" s="7"/>
      <c r="D34" s="7"/>
      <c r="E34" s="7"/>
      <c r="F34" s="7"/>
      <c r="G34" s="7"/>
      <c r="H34" s="7"/>
    </row>
    <row r="35" spans="1:43" ht="21" x14ac:dyDescent="0.25">
      <c r="A35" s="51"/>
      <c r="B35" s="51"/>
      <c r="C35" s="51"/>
      <c r="D35" s="51"/>
      <c r="E35" s="7"/>
      <c r="F35" s="7"/>
      <c r="G35" s="7"/>
      <c r="H35" s="7"/>
      <c r="I35" s="52"/>
      <c r="J35" s="7"/>
      <c r="K35" s="7"/>
      <c r="L35" s="7"/>
      <c r="M35" s="7"/>
      <c r="N35" s="51"/>
      <c r="O35" s="54"/>
      <c r="P35" s="54"/>
      <c r="Q35" s="54"/>
      <c r="R35" s="54"/>
      <c r="AH35" s="7"/>
      <c r="AI35" s="7"/>
      <c r="AJ35" s="7"/>
      <c r="AK35" s="7"/>
      <c r="AL35" s="7"/>
      <c r="AM35" s="7"/>
      <c r="AN35" s="7"/>
      <c r="AO35" s="7"/>
      <c r="AP35" s="7"/>
      <c r="AQ35" s="7"/>
    </row>
    <row r="36" spans="1:43" x14ac:dyDescent="0.25">
      <c r="A36" s="49"/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7"/>
      <c r="M36" s="7"/>
      <c r="N36" s="51"/>
      <c r="O36" s="51"/>
      <c r="P36" s="51"/>
      <c r="Q36" s="51"/>
      <c r="R36" s="51"/>
    </row>
    <row r="37" spans="1:43" x14ac:dyDescent="0.25">
      <c r="A37" s="49"/>
      <c r="B37" s="49"/>
      <c r="C37" s="49"/>
      <c r="D37" s="93"/>
      <c r="E37" s="49"/>
      <c r="F37" s="49"/>
      <c r="G37" s="49"/>
      <c r="H37" s="49"/>
      <c r="I37" s="49"/>
      <c r="J37" s="49"/>
      <c r="K37" s="49"/>
      <c r="L37" s="7"/>
      <c r="M37" s="7"/>
      <c r="N37" s="51"/>
      <c r="O37" s="51"/>
      <c r="P37" s="51"/>
      <c r="Q37" s="51"/>
      <c r="R37" s="51"/>
    </row>
    <row r="38" spans="1:43" x14ac:dyDescent="0.25">
      <c r="A38" s="49"/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7"/>
      <c r="M38" s="7"/>
      <c r="N38" s="51"/>
      <c r="O38" s="51"/>
      <c r="P38" s="51"/>
      <c r="Q38" s="51"/>
      <c r="R38" s="51"/>
    </row>
    <row r="39" spans="1:43" x14ac:dyDescent="0.25">
      <c r="A39" s="49"/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7"/>
      <c r="M39" s="7"/>
      <c r="N39" s="51"/>
      <c r="O39" s="51"/>
      <c r="P39" s="51"/>
      <c r="Q39" s="51"/>
      <c r="R39" s="51"/>
    </row>
    <row r="40" spans="1:43" x14ac:dyDescent="0.25">
      <c r="A40" s="49"/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7"/>
      <c r="M40" s="7"/>
      <c r="N40" s="51"/>
      <c r="O40" s="51"/>
      <c r="P40" s="51"/>
      <c r="Q40" s="51"/>
      <c r="R40" s="51"/>
    </row>
    <row r="41" spans="1:43" x14ac:dyDescent="0.25">
      <c r="A41" s="49"/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7"/>
      <c r="M41" s="7"/>
      <c r="N41" s="7"/>
      <c r="O41" s="7"/>
      <c r="P41" s="7"/>
      <c r="Q41" s="7"/>
      <c r="R41" s="7"/>
    </row>
    <row r="42" spans="1:43" x14ac:dyDescent="0.25">
      <c r="A42" s="49"/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7"/>
      <c r="M42" s="7"/>
      <c r="N42" s="7"/>
      <c r="O42" s="7"/>
    </row>
    <row r="43" spans="1:43" x14ac:dyDescent="0.25">
      <c r="A43" s="49"/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7"/>
      <c r="M43" s="7"/>
      <c r="N43" s="7"/>
      <c r="O43" s="7"/>
      <c r="P43" s="57"/>
      <c r="Q43" s="57"/>
      <c r="R43" s="57"/>
    </row>
    <row r="44" spans="1:43" x14ac:dyDescent="0.25">
      <c r="A44" s="49"/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7"/>
      <c r="M44" s="7"/>
      <c r="N44" s="7"/>
      <c r="O44" s="7"/>
      <c r="P44" s="7"/>
      <c r="Q44" s="7"/>
      <c r="R44" s="7"/>
    </row>
    <row r="45" spans="1:43" x14ac:dyDescent="0.25">
      <c r="A45" s="49"/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7"/>
      <c r="M45" s="7"/>
      <c r="N45" s="7"/>
      <c r="O45" s="7"/>
      <c r="P45" s="7"/>
      <c r="Q45" s="7"/>
      <c r="R45" s="7"/>
    </row>
    <row r="46" spans="1:43" x14ac:dyDescent="0.25">
      <c r="A46" s="49"/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7"/>
      <c r="M46" s="7"/>
      <c r="N46" s="7"/>
      <c r="O46" s="7"/>
      <c r="P46" s="7"/>
      <c r="Q46" s="7"/>
      <c r="R46" s="7"/>
    </row>
    <row r="47" spans="1:43" x14ac:dyDescent="0.25">
      <c r="A47" s="49"/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7"/>
      <c r="M47" s="7"/>
      <c r="Q47" s="7"/>
      <c r="R47" s="7"/>
    </row>
    <row r="48" spans="1:43" x14ac:dyDescent="0.25">
      <c r="A48" s="49"/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7"/>
      <c r="M48" s="7"/>
      <c r="P48" s="7"/>
      <c r="Q48" s="7"/>
      <c r="R48" s="7"/>
    </row>
    <row r="49" spans="1:13" x14ac:dyDescent="0.25">
      <c r="A49" s="49"/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7"/>
      <c r="M49" s="7"/>
    </row>
    <row r="50" spans="1:13" x14ac:dyDescent="0.25">
      <c r="A50" s="49"/>
      <c r="B50" s="49"/>
      <c r="C50" s="49"/>
      <c r="D50" s="49"/>
      <c r="E50" s="49"/>
      <c r="F50" s="49"/>
      <c r="G50" s="49"/>
      <c r="H50" s="49"/>
      <c r="I50" s="49"/>
      <c r="J50" s="49"/>
      <c r="K50" s="49"/>
      <c r="L50" s="7"/>
      <c r="M50" s="7"/>
    </row>
    <row r="51" spans="1:13" x14ac:dyDescent="0.25">
      <c r="A51" s="49"/>
      <c r="B51" s="49"/>
      <c r="C51" s="49"/>
      <c r="D51" s="49"/>
      <c r="E51" s="49"/>
      <c r="F51" s="49"/>
      <c r="G51" s="49"/>
      <c r="H51" s="49"/>
      <c r="I51" s="49"/>
      <c r="J51" s="49"/>
      <c r="K51" s="49"/>
      <c r="L51" s="7"/>
      <c r="M51" s="7"/>
    </row>
    <row r="52" spans="1:13" x14ac:dyDescent="0.25">
      <c r="A52" s="49"/>
      <c r="B52" s="49"/>
      <c r="C52" s="49"/>
      <c r="D52" s="49"/>
      <c r="E52" s="49"/>
      <c r="F52" s="49"/>
      <c r="G52" s="49"/>
      <c r="H52" s="49"/>
      <c r="I52" s="49"/>
      <c r="J52" s="49"/>
      <c r="K52" s="49"/>
      <c r="L52" s="7"/>
      <c r="M52" s="7"/>
    </row>
    <row r="53" spans="1:13" x14ac:dyDescent="0.25">
      <c r="A53" s="49"/>
      <c r="B53" s="49"/>
      <c r="C53" s="49"/>
      <c r="D53" s="49"/>
      <c r="E53" s="49"/>
      <c r="F53" s="49"/>
      <c r="G53" s="49"/>
      <c r="H53" s="49"/>
      <c r="I53" s="49"/>
      <c r="J53" s="49"/>
      <c r="K53" s="49"/>
      <c r="L53" s="7"/>
      <c r="M53" s="7"/>
    </row>
    <row r="54" spans="1:13" x14ac:dyDescent="0.25">
      <c r="A54" s="49"/>
      <c r="B54" s="49"/>
      <c r="C54" s="49"/>
      <c r="D54" s="49"/>
      <c r="E54" s="49"/>
      <c r="F54" s="49"/>
      <c r="G54" s="49"/>
      <c r="H54" s="49"/>
      <c r="I54" s="49"/>
      <c r="J54" s="49"/>
      <c r="K54" s="49"/>
      <c r="L54" s="7"/>
      <c r="M54" s="7"/>
    </row>
    <row r="55" spans="1:13" x14ac:dyDescent="0.25">
      <c r="A55" s="49"/>
      <c r="B55" s="49"/>
      <c r="C55" s="49"/>
      <c r="D55" s="49"/>
      <c r="E55" s="49"/>
      <c r="F55" s="49"/>
      <c r="G55" s="49"/>
      <c r="H55" s="49"/>
      <c r="I55" s="49"/>
      <c r="J55" s="49"/>
      <c r="K55" s="49"/>
      <c r="L55" s="7"/>
    </row>
    <row r="56" spans="1:13" x14ac:dyDescent="0.25">
      <c r="A56" s="49"/>
      <c r="B56" s="49"/>
      <c r="C56" s="49"/>
      <c r="D56" s="49"/>
      <c r="E56" s="49"/>
      <c r="F56" s="49"/>
      <c r="G56" s="49"/>
      <c r="H56" s="49"/>
      <c r="I56" s="49"/>
      <c r="J56" s="49"/>
      <c r="K56" s="49"/>
      <c r="L56" s="7"/>
    </row>
    <row r="57" spans="1:13" x14ac:dyDescent="0.25">
      <c r="A57" s="49"/>
      <c r="B57" s="49"/>
      <c r="C57" s="49"/>
      <c r="D57" s="49"/>
      <c r="E57" s="71"/>
      <c r="F57" s="71"/>
      <c r="G57" s="71"/>
      <c r="H57" s="71"/>
      <c r="I57" s="49"/>
      <c r="J57" s="49"/>
      <c r="K57" s="49"/>
      <c r="L57" s="7"/>
    </row>
    <row r="58" spans="1:13" x14ac:dyDescent="0.25">
      <c r="A58" s="49"/>
      <c r="B58" s="49"/>
      <c r="C58" s="49"/>
      <c r="D58" s="49"/>
      <c r="E58" s="58"/>
      <c r="F58" s="58"/>
      <c r="G58" s="58"/>
      <c r="H58" s="58"/>
      <c r="I58" s="49"/>
      <c r="J58" s="49"/>
      <c r="K58" s="49"/>
      <c r="L58" s="7"/>
    </row>
    <row r="59" spans="1:13" x14ac:dyDescent="0.25">
      <c r="A59" s="49"/>
      <c r="B59" s="49"/>
      <c r="C59" s="49"/>
      <c r="D59" s="49"/>
      <c r="E59" s="58"/>
      <c r="F59" s="58"/>
      <c r="G59" s="58"/>
      <c r="H59" s="58"/>
      <c r="I59" s="49"/>
      <c r="J59" s="49"/>
      <c r="K59" s="49"/>
    </row>
    <row r="60" spans="1:13" x14ac:dyDescent="0.25">
      <c r="A60" s="49"/>
      <c r="B60" s="49"/>
      <c r="C60" s="49"/>
      <c r="D60" s="49"/>
      <c r="E60" s="58"/>
      <c r="F60" s="58"/>
      <c r="G60" s="58"/>
      <c r="H60" s="58"/>
      <c r="I60" s="49"/>
      <c r="J60" s="49"/>
      <c r="K60" s="49"/>
    </row>
    <row r="61" spans="1:13" x14ac:dyDescent="0.25">
      <c r="A61" s="71"/>
      <c r="B61" s="71"/>
      <c r="C61" s="71"/>
      <c r="D61" s="71"/>
      <c r="E61" s="58"/>
      <c r="F61" s="58"/>
      <c r="G61" s="58"/>
      <c r="H61" s="58"/>
      <c r="I61" s="71"/>
      <c r="J61" s="71"/>
      <c r="K61" s="49"/>
    </row>
    <row r="62" spans="1:13" x14ac:dyDescent="0.25">
      <c r="A62" s="58"/>
      <c r="B62" s="58"/>
      <c r="C62" s="58"/>
      <c r="D62" s="58"/>
      <c r="E62" s="58"/>
      <c r="F62" s="58"/>
      <c r="G62" s="58"/>
      <c r="H62" s="58"/>
      <c r="I62" s="58"/>
      <c r="J62" s="59"/>
      <c r="K62" s="49"/>
    </row>
    <row r="63" spans="1:13" x14ac:dyDescent="0.25">
      <c r="A63" s="58"/>
      <c r="B63" s="58"/>
      <c r="C63" s="58"/>
      <c r="D63" s="58"/>
      <c r="E63" s="58"/>
      <c r="F63" s="58"/>
      <c r="G63" s="58"/>
      <c r="H63" s="58"/>
      <c r="I63" s="58"/>
      <c r="J63" s="59"/>
      <c r="K63" s="49"/>
    </row>
    <row r="64" spans="1:13" x14ac:dyDescent="0.25">
      <c r="A64" s="58"/>
      <c r="B64" s="58"/>
      <c r="C64" s="58"/>
      <c r="D64" s="58"/>
      <c r="E64" s="58"/>
      <c r="F64" s="58"/>
      <c r="G64" s="58"/>
      <c r="H64" s="58"/>
      <c r="I64" s="58"/>
      <c r="J64" s="59"/>
      <c r="K64" s="49"/>
    </row>
    <row r="65" spans="1:11" x14ac:dyDescent="0.25">
      <c r="A65" s="58"/>
      <c r="B65" s="58"/>
      <c r="C65" s="58"/>
      <c r="D65" s="58"/>
      <c r="E65" s="58"/>
      <c r="F65" s="58"/>
      <c r="G65" s="58"/>
      <c r="H65" s="58"/>
      <c r="I65" s="58"/>
      <c r="J65" s="59"/>
      <c r="K65" s="49"/>
    </row>
    <row r="66" spans="1:11" x14ac:dyDescent="0.25">
      <c r="A66" s="58"/>
      <c r="B66" s="58"/>
      <c r="C66" s="58"/>
      <c r="D66" s="58"/>
      <c r="E66" s="58"/>
      <c r="F66" s="58"/>
      <c r="G66" s="58"/>
      <c r="H66" s="58"/>
      <c r="I66" s="58"/>
      <c r="J66" s="59"/>
      <c r="K66" s="49"/>
    </row>
    <row r="67" spans="1:11" x14ac:dyDescent="0.25">
      <c r="A67" s="58"/>
      <c r="B67" s="58"/>
      <c r="C67" s="58"/>
      <c r="D67" s="58"/>
      <c r="E67" s="58"/>
      <c r="F67" s="58"/>
      <c r="G67" s="58"/>
      <c r="H67" s="58"/>
      <c r="I67" s="58"/>
      <c r="J67" s="59"/>
      <c r="K67" s="49"/>
    </row>
    <row r="68" spans="1:11" x14ac:dyDescent="0.25">
      <c r="A68" s="58"/>
      <c r="B68" s="58"/>
      <c r="C68" s="58"/>
      <c r="D68" s="58"/>
      <c r="E68" s="58"/>
      <c r="F68" s="58"/>
      <c r="G68" s="58"/>
      <c r="H68" s="58"/>
      <c r="I68" s="58"/>
      <c r="J68" s="59"/>
      <c r="K68" s="49"/>
    </row>
    <row r="69" spans="1:11" x14ac:dyDescent="0.25">
      <c r="A69" s="58"/>
      <c r="B69" s="58"/>
      <c r="C69" s="58"/>
      <c r="D69" s="58"/>
      <c r="E69" s="58"/>
      <c r="F69" s="58"/>
      <c r="G69" s="58"/>
      <c r="H69" s="58"/>
      <c r="I69" s="58"/>
      <c r="J69" s="59"/>
      <c r="K69" s="49"/>
    </row>
    <row r="70" spans="1:11" x14ac:dyDescent="0.25">
      <c r="A70" s="58"/>
      <c r="B70" s="58"/>
      <c r="C70" s="58"/>
      <c r="D70" s="58"/>
      <c r="E70" s="58"/>
      <c r="F70" s="58"/>
      <c r="G70" s="58"/>
      <c r="H70" s="58"/>
      <c r="I70" s="58"/>
      <c r="J70" s="59"/>
      <c r="K70" s="49"/>
    </row>
    <row r="71" spans="1:11" x14ac:dyDescent="0.25">
      <c r="A71" s="58"/>
      <c r="B71" s="58"/>
      <c r="C71" s="58"/>
      <c r="D71" s="58"/>
      <c r="E71" s="58"/>
      <c r="F71" s="58"/>
      <c r="G71" s="58"/>
      <c r="H71" s="58"/>
      <c r="I71" s="58"/>
      <c r="J71" s="59"/>
      <c r="K71" s="49"/>
    </row>
    <row r="72" spans="1:11" x14ac:dyDescent="0.25">
      <c r="A72" s="58"/>
      <c r="B72" s="58"/>
      <c r="C72" s="58"/>
      <c r="D72" s="58"/>
      <c r="E72" s="58"/>
      <c r="F72" s="58"/>
      <c r="G72" s="58"/>
      <c r="H72" s="58"/>
      <c r="I72" s="58"/>
      <c r="J72" s="59"/>
      <c r="K72" s="49"/>
    </row>
    <row r="73" spans="1:11" x14ac:dyDescent="0.25">
      <c r="A73" s="58"/>
      <c r="B73" s="58"/>
      <c r="C73" s="58"/>
      <c r="D73" s="58"/>
      <c r="E73" s="58"/>
      <c r="F73" s="58"/>
      <c r="G73" s="58"/>
      <c r="H73" s="58"/>
      <c r="I73" s="58"/>
      <c r="J73" s="59"/>
      <c r="K73" s="49"/>
    </row>
    <row r="74" spans="1:11" x14ac:dyDescent="0.25">
      <c r="A74" s="58"/>
      <c r="B74" s="58"/>
      <c r="C74" s="58"/>
      <c r="D74" s="58"/>
      <c r="E74" s="58"/>
      <c r="F74" s="58"/>
      <c r="G74" s="58"/>
      <c r="H74" s="58"/>
      <c r="I74" s="58"/>
      <c r="J74" s="59"/>
      <c r="K74" s="49"/>
    </row>
    <row r="75" spans="1:11" x14ac:dyDescent="0.25">
      <c r="A75" s="58"/>
      <c r="B75" s="58"/>
      <c r="C75" s="58"/>
      <c r="D75" s="58"/>
      <c r="E75" s="58"/>
      <c r="F75" s="58"/>
      <c r="G75" s="58"/>
      <c r="H75" s="58"/>
      <c r="I75" s="58"/>
      <c r="J75" s="59"/>
      <c r="K75" s="49"/>
    </row>
    <row r="76" spans="1:11" x14ac:dyDescent="0.25">
      <c r="A76" s="58"/>
      <c r="B76" s="58"/>
      <c r="C76" s="58"/>
      <c r="D76" s="58"/>
      <c r="E76" s="58"/>
      <c r="F76" s="58"/>
      <c r="G76" s="58"/>
      <c r="H76" s="58"/>
      <c r="I76" s="58"/>
      <c r="J76" s="59"/>
      <c r="K76" s="49"/>
    </row>
    <row r="77" spans="1:11" x14ac:dyDescent="0.25">
      <c r="A77" s="58"/>
      <c r="B77" s="58"/>
      <c r="C77" s="58"/>
      <c r="D77" s="58"/>
      <c r="E77" s="58"/>
      <c r="F77" s="58"/>
      <c r="G77" s="58"/>
      <c r="H77" s="58"/>
      <c r="I77" s="58"/>
      <c r="J77" s="59"/>
      <c r="K77" s="49"/>
    </row>
    <row r="78" spans="1:11" x14ac:dyDescent="0.25">
      <c r="A78" s="58"/>
      <c r="B78" s="58"/>
      <c r="C78" s="58"/>
      <c r="D78" s="58"/>
      <c r="E78" s="58"/>
      <c r="F78" s="58"/>
      <c r="G78" s="58"/>
      <c r="H78" s="58"/>
      <c r="I78" s="58"/>
      <c r="J78" s="59"/>
      <c r="K78" s="49"/>
    </row>
    <row r="79" spans="1:11" x14ac:dyDescent="0.25">
      <c r="A79" s="58"/>
      <c r="B79" s="58"/>
      <c r="C79" s="58"/>
      <c r="D79" s="58"/>
      <c r="E79" s="58"/>
      <c r="F79" s="58"/>
      <c r="G79" s="58"/>
      <c r="H79" s="58"/>
      <c r="I79" s="58"/>
      <c r="J79" s="59"/>
      <c r="K79" s="49"/>
    </row>
    <row r="80" spans="1:11" x14ac:dyDescent="0.25">
      <c r="A80" s="58"/>
      <c r="B80" s="58"/>
      <c r="C80" s="58"/>
      <c r="D80" s="58"/>
      <c r="E80" s="58"/>
      <c r="F80" s="58"/>
      <c r="G80" s="58"/>
      <c r="H80" s="58"/>
      <c r="I80" s="58"/>
      <c r="J80" s="59"/>
      <c r="K80" s="49"/>
    </row>
    <row r="81" spans="1:11" x14ac:dyDescent="0.25">
      <c r="A81" s="58"/>
      <c r="B81" s="58"/>
      <c r="C81" s="58"/>
      <c r="D81" s="58"/>
      <c r="E81" s="58"/>
      <c r="F81" s="58"/>
      <c r="G81" s="58"/>
      <c r="H81" s="58"/>
      <c r="I81" s="58"/>
      <c r="J81" s="59"/>
      <c r="K81" s="49"/>
    </row>
    <row r="82" spans="1:11" x14ac:dyDescent="0.25">
      <c r="A82" s="58"/>
      <c r="B82" s="58"/>
      <c r="C82" s="58"/>
      <c r="D82" s="58"/>
      <c r="E82" s="58"/>
      <c r="F82" s="58"/>
      <c r="G82" s="58"/>
      <c r="H82" s="58"/>
      <c r="I82" s="58"/>
      <c r="J82" s="59"/>
      <c r="K82" s="49"/>
    </row>
    <row r="83" spans="1:11" x14ac:dyDescent="0.25">
      <c r="A83" s="58"/>
      <c r="B83" s="58"/>
      <c r="C83" s="58"/>
      <c r="D83" s="58"/>
      <c r="E83" s="58"/>
      <c r="F83" s="58"/>
      <c r="G83" s="58"/>
      <c r="H83" s="58"/>
      <c r="I83" s="58"/>
      <c r="J83" s="59"/>
      <c r="K83" s="49"/>
    </row>
    <row r="84" spans="1:11" x14ac:dyDescent="0.25">
      <c r="A84" s="58"/>
      <c r="B84" s="58"/>
      <c r="C84" s="58"/>
      <c r="D84" s="58"/>
      <c r="E84" s="58"/>
      <c r="F84" s="58"/>
      <c r="G84" s="58"/>
      <c r="H84" s="58"/>
      <c r="I84" s="58"/>
      <c r="J84" s="59"/>
      <c r="K84" s="49"/>
    </row>
    <row r="85" spans="1:11" x14ac:dyDescent="0.25">
      <c r="A85" s="58"/>
      <c r="B85" s="58"/>
      <c r="C85" s="58"/>
      <c r="D85" s="58"/>
      <c r="E85" s="58"/>
      <c r="F85" s="58"/>
      <c r="G85" s="58"/>
      <c r="H85" s="58"/>
      <c r="I85" s="58"/>
      <c r="J85" s="59"/>
      <c r="K85" s="49"/>
    </row>
    <row r="86" spans="1:11" x14ac:dyDescent="0.25">
      <c r="A86" s="58"/>
      <c r="B86" s="58"/>
      <c r="C86" s="58"/>
      <c r="D86" s="58"/>
      <c r="E86" s="58"/>
      <c r="F86" s="58"/>
      <c r="G86" s="58"/>
      <c r="H86" s="58"/>
      <c r="I86" s="58"/>
      <c r="J86" s="59"/>
      <c r="K86" s="49"/>
    </row>
    <row r="87" spans="1:11" x14ac:dyDescent="0.25">
      <c r="A87" s="58"/>
      <c r="B87" s="58"/>
      <c r="C87" s="58"/>
      <c r="D87" s="58"/>
      <c r="E87" s="58"/>
      <c r="F87" s="58"/>
      <c r="G87" s="58"/>
      <c r="H87" s="58"/>
      <c r="I87" s="58"/>
      <c r="J87" s="59"/>
      <c r="K87" s="49"/>
    </row>
    <row r="88" spans="1:11" x14ac:dyDescent="0.25">
      <c r="A88" s="58"/>
      <c r="B88" s="58"/>
      <c r="C88" s="58"/>
      <c r="D88" s="58"/>
      <c r="E88" s="58"/>
      <c r="F88" s="58"/>
      <c r="G88" s="58"/>
      <c r="H88" s="58"/>
      <c r="I88" s="58"/>
      <c r="J88" s="59"/>
      <c r="K88" s="49"/>
    </row>
    <row r="89" spans="1:11" x14ac:dyDescent="0.25">
      <c r="A89" s="58"/>
      <c r="B89" s="58"/>
      <c r="C89" s="58"/>
      <c r="D89" s="58"/>
      <c r="E89" s="58"/>
      <c r="F89" s="58"/>
      <c r="G89" s="58"/>
      <c r="H89" s="58"/>
      <c r="I89" s="58"/>
      <c r="J89" s="59"/>
      <c r="K89" s="49"/>
    </row>
    <row r="90" spans="1:11" x14ac:dyDescent="0.25">
      <c r="A90" s="58"/>
      <c r="B90" s="58"/>
      <c r="C90" s="58"/>
      <c r="D90" s="58"/>
      <c r="E90" s="58"/>
      <c r="F90" s="58"/>
      <c r="G90" s="58"/>
      <c r="H90" s="58"/>
      <c r="I90" s="58"/>
      <c r="J90" s="59"/>
      <c r="K90" s="49"/>
    </row>
    <row r="91" spans="1:11" x14ac:dyDescent="0.25">
      <c r="A91" s="58"/>
      <c r="B91" s="58"/>
      <c r="C91" s="58"/>
      <c r="D91" s="58"/>
      <c r="E91" s="58"/>
      <c r="F91" s="58"/>
      <c r="G91" s="58"/>
      <c r="H91" s="58"/>
      <c r="I91" s="58"/>
      <c r="J91" s="59"/>
      <c r="K91" s="49"/>
    </row>
    <row r="92" spans="1:11" x14ac:dyDescent="0.25">
      <c r="A92" s="58"/>
      <c r="B92" s="58"/>
      <c r="C92" s="58"/>
      <c r="D92" s="58"/>
      <c r="E92" s="58"/>
      <c r="F92" s="58"/>
      <c r="G92" s="58"/>
      <c r="H92" s="58"/>
      <c r="I92" s="58"/>
      <c r="J92" s="59"/>
      <c r="K92" s="49"/>
    </row>
    <row r="93" spans="1:11" x14ac:dyDescent="0.25">
      <c r="A93" s="58"/>
      <c r="B93" s="58"/>
      <c r="C93" s="58"/>
      <c r="D93" s="58"/>
      <c r="E93" s="58"/>
      <c r="F93" s="58"/>
      <c r="G93" s="58"/>
      <c r="H93" s="58"/>
      <c r="I93" s="58"/>
      <c r="J93" s="59"/>
      <c r="K93" s="49"/>
    </row>
    <row r="94" spans="1:11" x14ac:dyDescent="0.25">
      <c r="A94" s="58"/>
      <c r="B94" s="58"/>
      <c r="C94" s="58"/>
      <c r="D94" s="58"/>
      <c r="E94" s="58"/>
      <c r="F94" s="58"/>
      <c r="G94" s="58"/>
      <c r="H94" s="58"/>
      <c r="I94" s="58"/>
      <c r="J94" s="59"/>
      <c r="K94" s="49"/>
    </row>
    <row r="95" spans="1:11" x14ac:dyDescent="0.25">
      <c r="A95" s="58"/>
      <c r="B95" s="58"/>
      <c r="C95" s="58"/>
      <c r="D95" s="58"/>
      <c r="E95" s="58"/>
      <c r="F95" s="58"/>
      <c r="G95" s="58"/>
      <c r="H95" s="58"/>
      <c r="I95" s="58"/>
      <c r="J95" s="59"/>
      <c r="K95" s="49"/>
    </row>
    <row r="96" spans="1:11" x14ac:dyDescent="0.25">
      <c r="A96" s="58"/>
      <c r="B96" s="58"/>
      <c r="C96" s="58"/>
      <c r="D96" s="58"/>
      <c r="E96" s="58"/>
      <c r="F96" s="58"/>
      <c r="G96" s="58"/>
      <c r="H96" s="58"/>
      <c r="I96" s="58"/>
      <c r="J96" s="59"/>
      <c r="K96" s="49"/>
    </row>
    <row r="97" spans="1:11" x14ac:dyDescent="0.25">
      <c r="A97" s="58"/>
      <c r="B97" s="58"/>
      <c r="C97" s="58"/>
      <c r="D97" s="58"/>
      <c r="E97" s="58"/>
      <c r="F97" s="58"/>
      <c r="G97" s="58"/>
      <c r="H97" s="58"/>
      <c r="I97" s="58"/>
      <c r="J97" s="59"/>
      <c r="K97" s="49"/>
    </row>
    <row r="98" spans="1:11" x14ac:dyDescent="0.25">
      <c r="A98" s="58"/>
      <c r="B98" s="58"/>
      <c r="C98" s="58"/>
      <c r="D98" s="58"/>
      <c r="E98" s="58"/>
      <c r="F98" s="58"/>
      <c r="G98" s="58"/>
      <c r="H98" s="58"/>
      <c r="I98" s="58"/>
      <c r="J98" s="59"/>
      <c r="K98" s="49"/>
    </row>
    <row r="99" spans="1:11" x14ac:dyDescent="0.25">
      <c r="A99" s="58"/>
      <c r="B99" s="58"/>
      <c r="C99" s="58"/>
      <c r="D99" s="58"/>
      <c r="E99" s="58"/>
      <c r="F99" s="58"/>
      <c r="G99" s="58"/>
      <c r="H99" s="58"/>
      <c r="I99" s="58"/>
      <c r="J99" s="59"/>
      <c r="K99" s="49"/>
    </row>
    <row r="100" spans="1:11" x14ac:dyDescent="0.25">
      <c r="A100" s="58"/>
      <c r="B100" s="58"/>
      <c r="C100" s="58"/>
      <c r="D100" s="58"/>
      <c r="E100" s="58"/>
      <c r="F100" s="58"/>
      <c r="G100" s="58"/>
      <c r="H100" s="58"/>
      <c r="I100" s="58"/>
      <c r="J100" s="59"/>
      <c r="K100" s="49"/>
    </row>
    <row r="101" spans="1:11" x14ac:dyDescent="0.25">
      <c r="A101" s="58"/>
      <c r="B101" s="58"/>
      <c r="C101" s="58"/>
      <c r="D101" s="58"/>
      <c r="E101" s="58"/>
      <c r="F101" s="58"/>
      <c r="G101" s="58"/>
      <c r="H101" s="58"/>
      <c r="I101" s="58"/>
      <c r="J101" s="59"/>
      <c r="K101" s="49"/>
    </row>
    <row r="102" spans="1:11" x14ac:dyDescent="0.25">
      <c r="A102" s="58"/>
      <c r="B102" s="58"/>
      <c r="C102" s="58"/>
      <c r="D102" s="58"/>
      <c r="E102" s="58"/>
      <c r="F102" s="58"/>
      <c r="G102" s="58"/>
      <c r="H102" s="58"/>
      <c r="I102" s="58"/>
      <c r="J102" s="59"/>
      <c r="K102" s="49"/>
    </row>
    <row r="103" spans="1:11" x14ac:dyDescent="0.25">
      <c r="A103" s="58"/>
      <c r="B103" s="58"/>
      <c r="C103" s="58"/>
      <c r="D103" s="58"/>
      <c r="E103" s="58"/>
      <c r="F103" s="58"/>
      <c r="G103" s="58"/>
      <c r="H103" s="58"/>
      <c r="I103" s="58"/>
      <c r="J103" s="59"/>
      <c r="K103" s="49"/>
    </row>
    <row r="104" spans="1:11" x14ac:dyDescent="0.25">
      <c r="A104" s="58"/>
      <c r="B104" s="58"/>
      <c r="C104" s="58"/>
      <c r="D104" s="58"/>
      <c r="E104" s="58"/>
      <c r="F104" s="58"/>
      <c r="G104" s="58"/>
      <c r="H104" s="58"/>
      <c r="I104" s="58"/>
      <c r="J104" s="59"/>
      <c r="K104" s="49"/>
    </row>
    <row r="105" spans="1:11" x14ac:dyDescent="0.25">
      <c r="A105" s="58"/>
      <c r="B105" s="58"/>
      <c r="C105" s="58"/>
      <c r="D105" s="58"/>
      <c r="E105" s="58"/>
      <c r="F105" s="58"/>
      <c r="G105" s="58"/>
      <c r="H105" s="58"/>
      <c r="I105" s="58"/>
      <c r="J105" s="59"/>
      <c r="K105" s="49"/>
    </row>
    <row r="106" spans="1:11" x14ac:dyDescent="0.25">
      <c r="A106" s="58"/>
      <c r="B106" s="58"/>
      <c r="C106" s="58"/>
      <c r="D106" s="58"/>
      <c r="E106" s="49"/>
      <c r="F106" s="49"/>
      <c r="G106" s="49"/>
      <c r="H106" s="49"/>
      <c r="I106" s="58"/>
      <c r="J106" s="59"/>
      <c r="K106" s="49"/>
    </row>
    <row r="107" spans="1:11" x14ac:dyDescent="0.25">
      <c r="A107" s="58"/>
      <c r="B107" s="58"/>
      <c r="C107" s="58"/>
      <c r="D107" s="58"/>
      <c r="E107" s="49"/>
      <c r="F107" s="49"/>
      <c r="G107" s="49"/>
      <c r="H107" s="49"/>
      <c r="I107" s="58"/>
      <c r="J107" s="59"/>
      <c r="K107" s="49"/>
    </row>
    <row r="108" spans="1:11" x14ac:dyDescent="0.25">
      <c r="A108" s="58"/>
      <c r="B108" s="58"/>
      <c r="C108" s="58"/>
      <c r="D108" s="58"/>
      <c r="E108" s="49"/>
      <c r="F108" s="49"/>
      <c r="G108" s="49"/>
      <c r="H108" s="49"/>
      <c r="I108" s="58"/>
      <c r="J108" s="59"/>
      <c r="K108" s="49"/>
    </row>
    <row r="109" spans="1:11" x14ac:dyDescent="0.25">
      <c r="A109" s="58"/>
      <c r="B109" s="58"/>
      <c r="C109" s="58"/>
      <c r="D109" s="58"/>
      <c r="E109" s="49"/>
      <c r="F109" s="49"/>
      <c r="G109" s="49"/>
      <c r="H109" s="49"/>
      <c r="I109" s="58"/>
      <c r="J109" s="59"/>
      <c r="K109" s="49"/>
    </row>
    <row r="110" spans="1:11" x14ac:dyDescent="0.25">
      <c r="A110" s="49"/>
      <c r="B110" s="49"/>
      <c r="C110" s="49"/>
      <c r="D110" s="49"/>
      <c r="E110" s="49"/>
      <c r="F110" s="49"/>
      <c r="G110" s="49"/>
      <c r="H110" s="49"/>
      <c r="I110" s="49"/>
      <c r="J110" s="49"/>
      <c r="K110" s="49"/>
    </row>
  </sheetData>
  <customSheetViews>
    <customSheetView guid="{C5999146-0873-4468-831B-0EE3FC77B838}" scale="115" showPageBreaks="1" showGridLines="0" printArea="1">
      <pageMargins left="0.7" right="0.7" top="0.75" bottom="0.75" header="0.3" footer="0.3"/>
      <pageSetup orientation="portrait" r:id="rId1"/>
    </customSheetView>
  </customSheetViews>
  <mergeCells count="1">
    <mergeCell ref="E5:I5"/>
  </mergeCells>
  <hyperlinks>
    <hyperlink ref="R42:R43" location="'ASHRAE Level I'!AI1" display="NEXT PAGE"/>
  </hyperlinks>
  <pageMargins left="0.7" right="0.7" top="0.75" bottom="0.75" header="0.3" footer="0.3"/>
  <pageSetup orientation="portrait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>
    <pageSetUpPr fitToPage="1"/>
  </sheetPr>
  <dimension ref="A1:CC244"/>
  <sheetViews>
    <sheetView showGridLines="0" zoomScale="85" zoomScaleNormal="85" zoomScaleSheetLayoutView="85" zoomScalePageLayoutView="85" workbookViewId="0">
      <selection activeCell="I38" sqref="I38"/>
    </sheetView>
  </sheetViews>
  <sheetFormatPr defaultColWidth="8.85546875" defaultRowHeight="15" x14ac:dyDescent="0.25"/>
  <cols>
    <col min="1" max="1" width="48.28515625" bestFit="1" customWidth="1"/>
    <col min="2" max="2" width="15.140625" bestFit="1" customWidth="1"/>
    <col min="3" max="4" width="5.85546875" customWidth="1"/>
    <col min="5" max="5" width="33.42578125" bestFit="1" customWidth="1"/>
    <col min="6" max="6" width="13.42578125" bestFit="1" customWidth="1"/>
    <col min="7" max="7" width="6.7109375" customWidth="1"/>
    <col min="8" max="8" width="13.42578125" customWidth="1"/>
    <col min="9" max="9" width="15.42578125" customWidth="1"/>
    <col min="10" max="10" width="19.85546875" customWidth="1"/>
    <col min="11" max="11" width="13.140625" customWidth="1"/>
    <col min="12" max="12" width="6.28515625" customWidth="1"/>
    <col min="13" max="13" width="23.42578125" customWidth="1"/>
    <col min="14" max="14" width="12.85546875" customWidth="1"/>
    <col min="15" max="15" width="12.7109375" customWidth="1"/>
    <col min="16" max="16" width="13.28515625" customWidth="1"/>
    <col min="17" max="17" width="12.28515625" customWidth="1"/>
    <col min="18" max="18" width="13.140625" customWidth="1"/>
    <col min="19" max="19" width="13.28515625" customWidth="1"/>
    <col min="20" max="20" width="16.28515625" customWidth="1"/>
    <col min="21" max="21" width="6" customWidth="1"/>
    <col min="22" max="22" width="5.85546875" customWidth="1"/>
    <col min="23" max="23" width="23.140625" customWidth="1"/>
    <col min="24" max="24" width="12.42578125" customWidth="1"/>
    <col min="25" max="25" width="20.85546875" customWidth="1"/>
    <col min="26" max="26" width="18.7109375" customWidth="1"/>
    <col min="27" max="27" width="17.42578125" customWidth="1"/>
    <col min="28" max="28" width="10.140625" customWidth="1"/>
    <col min="29" max="29" width="11" customWidth="1"/>
    <col min="30" max="30" width="7.28515625" customWidth="1"/>
    <col min="31" max="31" width="7.42578125" customWidth="1"/>
    <col min="32" max="32" width="4.85546875" customWidth="1"/>
    <col min="33" max="33" width="7.7109375" customWidth="1"/>
    <col min="34" max="34" width="8.140625" customWidth="1"/>
    <col min="35" max="35" width="7" customWidth="1"/>
    <col min="36" max="36" width="10.28515625" customWidth="1"/>
    <col min="37" max="37" width="10" customWidth="1"/>
    <col min="38" max="38" width="13.42578125" customWidth="1"/>
    <col min="39" max="39" width="9.42578125" customWidth="1"/>
    <col min="40" max="40" width="12.42578125" customWidth="1"/>
    <col min="41" max="41" width="11.140625" customWidth="1"/>
    <col min="42" max="42" width="12.42578125" customWidth="1"/>
    <col min="43" max="43" width="11.85546875" customWidth="1"/>
    <col min="44" max="44" width="7.85546875" customWidth="1"/>
    <col min="45" max="45" width="2" customWidth="1"/>
    <col min="46" max="46" width="8.28515625" customWidth="1"/>
    <col min="47" max="47" width="8.7109375" customWidth="1"/>
    <col min="48" max="48" width="10.42578125" customWidth="1"/>
    <col min="49" max="49" width="2.140625" customWidth="1"/>
    <col min="50" max="50" width="8.42578125" customWidth="1"/>
    <col min="51" max="52" width="11.42578125" customWidth="1"/>
    <col min="53" max="53" width="1.85546875" customWidth="1"/>
    <col min="54" max="54" width="7.140625" customWidth="1"/>
    <col min="55" max="55" width="9.42578125" customWidth="1"/>
    <col min="56" max="57" width="8.28515625" customWidth="1"/>
    <col min="58" max="60" width="8.42578125" customWidth="1"/>
    <col min="61" max="61" width="9.28515625" customWidth="1"/>
    <col min="62" max="62" width="5" customWidth="1"/>
    <col min="68" max="68" width="11.28515625" customWidth="1"/>
  </cols>
  <sheetData>
    <row r="1" spans="1:81" ht="21" x14ac:dyDescent="0.25">
      <c r="A1" s="1" t="s">
        <v>0</v>
      </c>
      <c r="B1" s="1"/>
      <c r="C1" s="94"/>
      <c r="D1" s="94"/>
      <c r="E1" s="94"/>
      <c r="F1" s="94"/>
      <c r="G1" s="95"/>
      <c r="H1" s="95"/>
      <c r="I1" s="95"/>
      <c r="J1" s="95"/>
      <c r="K1" s="95"/>
      <c r="L1" s="96"/>
      <c r="M1" s="7"/>
      <c r="N1" s="7"/>
      <c r="O1" s="7"/>
      <c r="P1" s="51"/>
      <c r="Q1" s="54"/>
      <c r="R1" s="54"/>
      <c r="S1" s="54"/>
      <c r="T1" s="54"/>
      <c r="AJ1" s="7"/>
      <c r="AK1" s="7"/>
      <c r="AL1" s="7"/>
      <c r="AM1" s="7"/>
      <c r="AN1" s="7"/>
      <c r="AO1" s="7"/>
      <c r="AP1" s="7"/>
      <c r="AQ1" s="7"/>
      <c r="AR1" s="7"/>
      <c r="AS1" s="7"/>
      <c r="BY1" s="7"/>
      <c r="BZ1" s="7"/>
      <c r="CA1" s="7"/>
      <c r="CB1" s="7"/>
      <c r="CC1" s="7"/>
    </row>
    <row r="2" spans="1:81" ht="15" customHeight="1" x14ac:dyDescent="0.25">
      <c r="A2" s="97"/>
      <c r="B2" s="97"/>
      <c r="C2" s="97"/>
      <c r="D2" s="97"/>
      <c r="E2" s="97"/>
      <c r="F2" s="97"/>
      <c r="G2" s="96"/>
      <c r="H2" s="98"/>
      <c r="I2" s="98"/>
      <c r="J2" s="98"/>
      <c r="K2" s="98"/>
      <c r="L2" s="7"/>
      <c r="M2" s="7"/>
      <c r="N2" s="7"/>
      <c r="O2" s="7"/>
      <c r="P2" s="51"/>
      <c r="Q2" s="51"/>
      <c r="R2" s="51"/>
      <c r="S2" s="51"/>
      <c r="T2" s="51"/>
      <c r="BY2" s="7"/>
      <c r="BZ2" s="7"/>
      <c r="CA2" s="7"/>
      <c r="CB2" s="7"/>
      <c r="CC2" s="7"/>
    </row>
    <row r="3" spans="1:81" ht="15" customHeight="1" x14ac:dyDescent="0.25">
      <c r="A3" s="99" t="s">
        <v>17</v>
      </c>
      <c r="B3" s="370" t="s">
        <v>80</v>
      </c>
      <c r="C3" s="370"/>
      <c r="D3" s="370"/>
      <c r="E3" s="370"/>
      <c r="G3" s="7"/>
      <c r="H3" s="100" t="s">
        <v>7</v>
      </c>
      <c r="I3" s="60"/>
      <c r="J3" s="60"/>
      <c r="L3" s="7"/>
      <c r="M3" s="7"/>
      <c r="N3" s="7"/>
      <c r="O3" s="51"/>
      <c r="P3" s="51"/>
      <c r="Q3" s="51"/>
      <c r="R3" s="51"/>
      <c r="S3" s="51"/>
      <c r="BX3" s="7"/>
      <c r="BY3" s="7"/>
      <c r="BZ3" s="7"/>
      <c r="CA3" s="7"/>
      <c r="CB3" s="7"/>
    </row>
    <row r="4" spans="1:81" ht="15" customHeight="1" x14ac:dyDescent="0.25">
      <c r="A4" s="99" t="s">
        <v>81</v>
      </c>
      <c r="B4" s="370" t="s">
        <v>82</v>
      </c>
      <c r="C4" s="370"/>
      <c r="D4" s="370"/>
      <c r="E4" s="370"/>
      <c r="G4" s="7"/>
      <c r="H4" s="19" t="s">
        <v>9</v>
      </c>
      <c r="I4" s="60"/>
      <c r="J4" s="60"/>
      <c r="L4" s="7"/>
      <c r="M4" s="7"/>
      <c r="N4" s="7"/>
      <c r="O4" s="51"/>
      <c r="P4" s="51"/>
      <c r="Q4" s="51"/>
      <c r="R4" s="51"/>
      <c r="S4" s="51"/>
      <c r="BX4" s="7"/>
      <c r="BY4" s="7"/>
      <c r="BZ4" s="7"/>
      <c r="CA4" s="7"/>
      <c r="CB4" s="7"/>
    </row>
    <row r="5" spans="1:81" ht="15" customHeight="1" x14ac:dyDescent="0.25">
      <c r="A5" s="101" t="s">
        <v>83</v>
      </c>
      <c r="B5" s="370" t="s">
        <v>84</v>
      </c>
      <c r="C5" s="370"/>
      <c r="D5" s="370"/>
      <c r="E5" s="370"/>
      <c r="F5" s="54"/>
      <c r="G5" s="7"/>
      <c r="I5" s="60"/>
      <c r="J5" s="60"/>
      <c r="L5" s="7"/>
      <c r="M5" s="7"/>
      <c r="N5" s="7"/>
      <c r="O5" s="51"/>
      <c r="P5" s="51"/>
      <c r="Q5" s="51"/>
      <c r="R5" s="51"/>
      <c r="S5" s="51"/>
      <c r="BX5" s="7"/>
      <c r="BY5" s="7"/>
      <c r="BZ5" s="7"/>
      <c r="CA5" s="7"/>
      <c r="CB5" s="7"/>
    </row>
    <row r="6" spans="1:81" ht="15" customHeight="1" x14ac:dyDescent="0.25">
      <c r="A6" s="101" t="s">
        <v>85</v>
      </c>
      <c r="B6" s="370" t="s">
        <v>86</v>
      </c>
      <c r="C6" s="370"/>
      <c r="D6" s="370"/>
      <c r="E6" s="370"/>
      <c r="F6" s="54"/>
      <c r="G6" s="7"/>
      <c r="I6" s="60"/>
      <c r="J6" s="60"/>
      <c r="L6" s="7"/>
      <c r="M6" s="7"/>
      <c r="N6" s="7"/>
      <c r="O6" s="51"/>
      <c r="P6" s="51"/>
      <c r="Q6" s="51"/>
      <c r="R6" s="51"/>
      <c r="S6" s="51"/>
      <c r="BX6" s="7"/>
      <c r="BY6" s="7"/>
      <c r="BZ6" s="7"/>
      <c r="CA6" s="7"/>
      <c r="CB6" s="7"/>
    </row>
    <row r="7" spans="1:81" ht="15" customHeight="1" x14ac:dyDescent="0.25">
      <c r="A7" s="101" t="s">
        <v>87</v>
      </c>
      <c r="B7" s="370" t="s">
        <v>88</v>
      </c>
      <c r="C7" s="370"/>
      <c r="D7" s="370"/>
      <c r="E7" s="370"/>
      <c r="F7" s="54"/>
      <c r="G7" s="7"/>
      <c r="I7" s="60"/>
      <c r="J7" s="60"/>
      <c r="L7" s="7"/>
      <c r="M7" s="7"/>
      <c r="N7" s="7"/>
      <c r="O7" s="51"/>
      <c r="P7" s="51"/>
      <c r="Q7" s="51"/>
      <c r="R7" s="51"/>
      <c r="S7" s="51"/>
      <c r="BX7" s="7"/>
      <c r="BY7" s="7"/>
      <c r="BZ7" s="7"/>
      <c r="CA7" s="7"/>
      <c r="CB7" s="7"/>
    </row>
    <row r="8" spans="1:81" ht="15" customHeight="1" x14ac:dyDescent="0.25">
      <c r="A8" s="101" t="s">
        <v>89</v>
      </c>
      <c r="B8" s="370" t="s">
        <v>90</v>
      </c>
      <c r="C8" s="370"/>
      <c r="D8" s="370"/>
      <c r="E8" s="370"/>
      <c r="F8" s="54"/>
      <c r="G8" s="7"/>
      <c r="I8" s="60"/>
      <c r="J8" s="60"/>
      <c r="L8" s="7"/>
      <c r="M8" s="7"/>
      <c r="N8" s="7"/>
      <c r="O8" s="51"/>
      <c r="P8" s="51"/>
      <c r="Q8" s="51"/>
      <c r="R8" s="51"/>
      <c r="S8" s="51"/>
      <c r="BX8" s="7"/>
      <c r="BY8" s="7"/>
      <c r="BZ8" s="7"/>
      <c r="CA8" s="7"/>
      <c r="CB8" s="7"/>
    </row>
    <row r="9" spans="1:81" ht="15" customHeight="1" x14ac:dyDescent="0.25">
      <c r="A9" s="101" t="s">
        <v>91</v>
      </c>
      <c r="B9" s="368">
        <v>42189</v>
      </c>
      <c r="C9" s="368"/>
      <c r="D9" s="368"/>
      <c r="E9" s="368"/>
      <c r="F9" s="54"/>
      <c r="G9" s="7"/>
      <c r="I9" s="60"/>
      <c r="J9" s="60"/>
      <c r="L9" s="7"/>
      <c r="M9" s="7"/>
      <c r="N9" s="7"/>
      <c r="O9" s="51"/>
      <c r="P9" s="51"/>
      <c r="Q9" s="51"/>
      <c r="R9" s="51"/>
      <c r="S9" s="51"/>
      <c r="BX9" s="7"/>
      <c r="BY9" s="7"/>
      <c r="BZ9" s="7"/>
      <c r="CA9" s="7"/>
      <c r="CB9" s="7"/>
    </row>
    <row r="10" spans="1:81" ht="15" customHeight="1" x14ac:dyDescent="0.25">
      <c r="A10" s="101" t="s">
        <v>92</v>
      </c>
      <c r="B10" s="369" t="s">
        <v>420</v>
      </c>
      <c r="C10" s="369"/>
      <c r="D10" s="369"/>
      <c r="E10" s="369"/>
      <c r="F10" s="54"/>
      <c r="G10" s="7"/>
      <c r="L10" s="7"/>
      <c r="M10" s="7"/>
      <c r="N10" s="7"/>
      <c r="O10" s="7"/>
      <c r="P10" s="7"/>
      <c r="Q10" s="7"/>
      <c r="R10" s="7"/>
      <c r="S10" s="7"/>
      <c r="BX10" s="7"/>
      <c r="BY10" s="7"/>
      <c r="BZ10" s="7"/>
      <c r="CA10" s="7"/>
      <c r="CB10" s="7"/>
    </row>
    <row r="11" spans="1:81" ht="15" customHeight="1" x14ac:dyDescent="0.25">
      <c r="D11" t="s">
        <v>94</v>
      </c>
      <c r="G11" s="7"/>
      <c r="L11" s="7"/>
      <c r="M11" s="7"/>
      <c r="N11" s="7"/>
      <c r="O11" s="7"/>
      <c r="P11" s="7"/>
      <c r="Q11" s="7"/>
      <c r="R11" s="57"/>
      <c r="S11" s="57"/>
      <c r="T11" s="57"/>
      <c r="BY11" s="7"/>
      <c r="BZ11" s="7"/>
      <c r="CA11" s="7"/>
      <c r="CB11" s="7"/>
      <c r="CC11" s="7"/>
    </row>
    <row r="12" spans="1:81" ht="15" customHeight="1" x14ac:dyDescent="0.25">
      <c r="A12" s="99" t="s">
        <v>95</v>
      </c>
      <c r="B12" s="102">
        <v>9999</v>
      </c>
      <c r="C12" s="51" t="str">
        <f>IF(Instructions!$B$17="IP","°F","°C")</f>
        <v>°F</v>
      </c>
      <c r="D12" s="102">
        <v>65</v>
      </c>
      <c r="E12" s="103" t="s">
        <v>96</v>
      </c>
      <c r="F12" s="104">
        <v>1888</v>
      </c>
      <c r="G12" s="7"/>
      <c r="L12" s="7"/>
      <c r="M12" s="7"/>
      <c r="N12" s="7"/>
      <c r="O12" s="7"/>
      <c r="P12" s="7"/>
      <c r="Q12" s="7"/>
      <c r="R12" s="7"/>
      <c r="S12" s="7"/>
      <c r="T12" s="7"/>
      <c r="BY12" s="7"/>
      <c r="BZ12" s="7"/>
      <c r="CA12" s="7"/>
      <c r="CB12" s="7"/>
      <c r="CC12" s="7"/>
    </row>
    <row r="13" spans="1:81" ht="15" customHeight="1" x14ac:dyDescent="0.25">
      <c r="A13" s="99" t="s">
        <v>97</v>
      </c>
      <c r="B13" s="102">
        <v>9999</v>
      </c>
      <c r="C13" s="51" t="str">
        <f>IF(Instructions!$B$17="IP","°F","°C")</f>
        <v>°F</v>
      </c>
      <c r="D13" s="102">
        <v>65</v>
      </c>
      <c r="E13" s="99" t="s">
        <v>98</v>
      </c>
      <c r="F13" s="105">
        <v>2001</v>
      </c>
      <c r="G13" s="7"/>
      <c r="L13" s="7"/>
      <c r="M13" s="7"/>
      <c r="N13" s="7"/>
      <c r="O13" s="7"/>
      <c r="P13" s="7"/>
      <c r="Q13" s="7"/>
      <c r="R13" s="7"/>
      <c r="S13" s="7"/>
      <c r="T13" s="7"/>
      <c r="BY13" s="7"/>
      <c r="BZ13" s="7"/>
      <c r="CA13" s="7"/>
      <c r="CB13" s="7"/>
      <c r="CC13" s="7"/>
    </row>
    <row r="14" spans="1:81" ht="15" customHeight="1" x14ac:dyDescent="0.25">
      <c r="A14" s="99"/>
      <c r="B14" s="342"/>
      <c r="C14" s="51"/>
      <c r="D14" s="51"/>
      <c r="E14" s="99" t="s">
        <v>99</v>
      </c>
      <c r="F14" s="105">
        <v>2001</v>
      </c>
      <c r="G14" s="7"/>
      <c r="L14" s="7"/>
      <c r="M14" s="7"/>
      <c r="N14" s="7"/>
      <c r="O14" s="7"/>
      <c r="P14" s="7"/>
      <c r="Q14" s="7"/>
      <c r="R14" s="7"/>
      <c r="S14" s="7"/>
      <c r="T14" s="7"/>
      <c r="BY14" s="7"/>
      <c r="BZ14" s="7"/>
      <c r="CA14" s="7"/>
      <c r="CB14" s="7"/>
      <c r="CC14" s="7"/>
    </row>
    <row r="15" spans="1:81" ht="15" customHeight="1" x14ac:dyDescent="0.25">
      <c r="A15" s="99" t="s">
        <v>100</v>
      </c>
      <c r="B15" s="106">
        <v>2010</v>
      </c>
      <c r="C15" s="51"/>
      <c r="D15" s="51"/>
      <c r="E15" s="99" t="s">
        <v>101</v>
      </c>
      <c r="F15" s="105">
        <v>2010</v>
      </c>
      <c r="G15" s="7"/>
      <c r="L15" s="7"/>
      <c r="M15" s="7"/>
      <c r="N15" s="7"/>
      <c r="O15" s="7"/>
      <c r="P15" s="7"/>
      <c r="Q15" s="7"/>
      <c r="R15" s="7"/>
      <c r="S15" s="7"/>
      <c r="T15" s="7"/>
      <c r="BY15" s="7"/>
      <c r="BZ15" s="7"/>
      <c r="CA15" s="7"/>
      <c r="CB15" s="7"/>
      <c r="CC15" s="7"/>
    </row>
    <row r="16" spans="1:81" ht="15" customHeight="1" x14ac:dyDescent="0.25">
      <c r="A16" s="99"/>
      <c r="B16" s="51"/>
      <c r="C16" s="51"/>
      <c r="D16" s="51"/>
      <c r="E16" s="107" t="s">
        <v>102</v>
      </c>
      <c r="F16" s="339" t="s">
        <v>509</v>
      </c>
      <c r="G16" s="7"/>
      <c r="L16" s="7"/>
      <c r="M16" s="7"/>
      <c r="N16" s="7"/>
      <c r="O16" s="7"/>
      <c r="P16" s="7"/>
      <c r="Q16" s="7"/>
      <c r="R16" s="7"/>
      <c r="S16" s="7"/>
      <c r="T16" s="7"/>
      <c r="BY16" s="7"/>
      <c r="BZ16" s="7"/>
      <c r="CA16" s="7"/>
      <c r="CB16" s="7"/>
      <c r="CC16" s="7"/>
    </row>
    <row r="17" spans="1:81" ht="15" customHeight="1" x14ac:dyDescent="0.25">
      <c r="A17" s="99" t="s">
        <v>19</v>
      </c>
      <c r="B17" s="108">
        <v>198000</v>
      </c>
      <c r="C17" s="51" t="str">
        <f>IF(Instructions!$B$17="IP","sq ft","sq m")</f>
        <v>sq ft</v>
      </c>
      <c r="D17" s="51"/>
      <c r="E17" s="107" t="s">
        <v>104</v>
      </c>
      <c r="F17" s="339" t="s">
        <v>509</v>
      </c>
      <c r="G17" s="7"/>
      <c r="L17" s="7"/>
      <c r="M17" s="7"/>
      <c r="N17" s="7"/>
      <c r="O17" s="7"/>
      <c r="S17" s="7"/>
      <c r="T17" s="7"/>
      <c r="BY17" s="7"/>
      <c r="BZ17" s="7"/>
      <c r="CA17" s="7"/>
      <c r="CB17" s="7"/>
      <c r="CC17" s="7"/>
    </row>
    <row r="18" spans="1:81" s="114" customFormat="1" ht="15" customHeight="1" x14ac:dyDescent="0.25">
      <c r="A18" s="109" t="s">
        <v>106</v>
      </c>
      <c r="B18" s="108" t="s">
        <v>154</v>
      </c>
      <c r="C18" s="110"/>
      <c r="D18" s="110"/>
      <c r="E18" s="111"/>
      <c r="F18" s="112"/>
      <c r="G18" s="113"/>
      <c r="L18" s="113"/>
      <c r="M18" s="113"/>
      <c r="N18" s="113"/>
      <c r="O18" s="113"/>
      <c r="S18" s="113"/>
      <c r="T18" s="113"/>
      <c r="BY18" s="113"/>
      <c r="BZ18" s="113"/>
      <c r="CA18" s="113"/>
      <c r="CB18" s="113"/>
      <c r="CC18" s="113"/>
    </row>
    <row r="19" spans="1:81" ht="15" customHeight="1" x14ac:dyDescent="0.25">
      <c r="A19" s="99" t="s">
        <v>107</v>
      </c>
      <c r="B19" s="108">
        <v>120000</v>
      </c>
      <c r="C19" s="51" t="str">
        <f>IF(Instructions!$B$17="IP","sq ft","sq m")</f>
        <v>sq ft</v>
      </c>
      <c r="D19" s="51"/>
      <c r="E19" s="107" t="s">
        <v>108</v>
      </c>
      <c r="F19" s="115">
        <v>0.2</v>
      </c>
      <c r="G19" s="7"/>
      <c r="L19" s="7"/>
      <c r="M19" s="7"/>
      <c r="N19" s="7"/>
      <c r="O19" s="7"/>
      <c r="R19" s="7"/>
      <c r="S19" s="7"/>
      <c r="T19" s="7"/>
      <c r="BY19" s="7"/>
      <c r="BZ19" s="7"/>
      <c r="CA19" s="7"/>
      <c r="CB19" s="7"/>
      <c r="CC19" s="7"/>
    </row>
    <row r="20" spans="1:81" ht="15" customHeight="1" x14ac:dyDescent="0.25">
      <c r="A20" s="99" t="s">
        <v>109</v>
      </c>
      <c r="B20" s="108">
        <v>99000</v>
      </c>
      <c r="C20" s="51" t="str">
        <f>IF(Instructions!$B$17="IP","sq ft","sq m")</f>
        <v>sq ft</v>
      </c>
      <c r="D20" s="51"/>
      <c r="E20" s="107" t="s">
        <v>110</v>
      </c>
      <c r="F20" s="115">
        <v>0.8</v>
      </c>
      <c r="G20" s="7"/>
      <c r="L20" s="7"/>
      <c r="M20" s="7"/>
      <c r="N20" s="7"/>
      <c r="O20" s="7"/>
      <c r="BY20" s="7"/>
      <c r="BZ20" s="7"/>
      <c r="CA20" s="7"/>
      <c r="CB20" s="7"/>
      <c r="CC20" s="7"/>
    </row>
    <row r="21" spans="1:81" ht="15" customHeight="1" x14ac:dyDescent="0.25">
      <c r="A21" s="99" t="s">
        <v>111</v>
      </c>
      <c r="B21" s="108">
        <v>99000</v>
      </c>
      <c r="C21" s="51" t="str">
        <f>IF(Instructions!$B$17="IP","sq ft","sq m")</f>
        <v>sq ft</v>
      </c>
      <c r="D21" s="51"/>
      <c r="F21" s="116"/>
      <c r="G21" s="7"/>
      <c r="L21" s="7"/>
      <c r="M21" s="7"/>
      <c r="N21" s="7"/>
      <c r="O21" s="7"/>
      <c r="BY21" s="7"/>
      <c r="BZ21" s="7"/>
      <c r="CA21" s="7"/>
      <c r="CB21" s="7"/>
      <c r="CC21" s="7"/>
    </row>
    <row r="22" spans="1:81" ht="15" customHeight="1" x14ac:dyDescent="0.25">
      <c r="A22" s="103" t="s">
        <v>112</v>
      </c>
      <c r="B22" s="117"/>
      <c r="C22" s="51"/>
      <c r="D22" s="51"/>
      <c r="E22" s="51"/>
      <c r="F22" s="51"/>
      <c r="G22" s="7"/>
      <c r="L22" s="7"/>
      <c r="M22" s="7"/>
      <c r="N22" s="7"/>
      <c r="O22" s="7"/>
      <c r="BY22" s="7"/>
      <c r="BZ22" s="7"/>
      <c r="CA22" s="7"/>
      <c r="CB22" s="7"/>
      <c r="CC22" s="7"/>
    </row>
    <row r="23" spans="1:81" ht="15" customHeight="1" x14ac:dyDescent="0.25">
      <c r="A23" s="99" t="s">
        <v>113</v>
      </c>
      <c r="B23" s="118">
        <v>3</v>
      </c>
      <c r="C23" s="116"/>
      <c r="D23" s="116"/>
      <c r="E23" s="51"/>
      <c r="F23" s="51"/>
      <c r="G23" s="7"/>
      <c r="L23" s="7"/>
      <c r="M23" s="7"/>
      <c r="N23" s="7"/>
      <c r="O23" s="7"/>
      <c r="BY23" s="7"/>
      <c r="BZ23" s="7"/>
      <c r="CA23" s="7"/>
      <c r="CB23" s="7"/>
      <c r="CC23" s="7"/>
    </row>
    <row r="24" spans="1:81" ht="15" customHeight="1" x14ac:dyDescent="0.25">
      <c r="A24" s="99" t="s">
        <v>114</v>
      </c>
      <c r="B24" s="118">
        <v>1</v>
      </c>
      <c r="C24" s="116"/>
      <c r="D24" s="116"/>
      <c r="E24" s="51"/>
      <c r="F24" s="51"/>
      <c r="G24" s="7"/>
      <c r="L24" s="7"/>
      <c r="M24" s="7"/>
      <c r="N24" s="7"/>
      <c r="BY24" s="7"/>
      <c r="BZ24" s="7"/>
      <c r="CA24" s="7"/>
      <c r="CB24" s="7"/>
      <c r="CC24" s="7"/>
    </row>
    <row r="25" spans="1:81" ht="15" customHeight="1" x14ac:dyDescent="0.25">
      <c r="A25" s="51"/>
      <c r="B25" s="51"/>
      <c r="C25" s="51"/>
      <c r="D25" s="51"/>
      <c r="E25" s="51"/>
      <c r="F25" s="51"/>
      <c r="G25" s="7"/>
      <c r="L25" s="7"/>
      <c r="M25" s="7"/>
      <c r="N25" s="7"/>
      <c r="BY25" s="7"/>
      <c r="BZ25" s="7"/>
      <c r="CA25" s="7"/>
      <c r="CB25" s="7"/>
      <c r="CC25" s="7"/>
    </row>
    <row r="26" spans="1:81" ht="15" customHeight="1" x14ac:dyDescent="0.25">
      <c r="A26" s="119" t="s">
        <v>115</v>
      </c>
      <c r="B26" s="120" t="s">
        <v>116</v>
      </c>
      <c r="C26" s="51"/>
      <c r="D26" s="51"/>
      <c r="E26" s="51"/>
      <c r="F26" s="51"/>
      <c r="H26" s="7"/>
      <c r="I26" s="7"/>
      <c r="J26" s="7"/>
      <c r="K26" s="7"/>
      <c r="L26" s="7"/>
      <c r="BY26" s="7"/>
      <c r="BZ26" s="7"/>
      <c r="CA26" s="7"/>
      <c r="CB26" s="7"/>
      <c r="CC26" s="7"/>
    </row>
    <row r="27" spans="1:81" ht="15" customHeight="1" x14ac:dyDescent="0.25">
      <c r="A27" s="104" t="s">
        <v>93</v>
      </c>
      <c r="B27" s="121">
        <v>0.8</v>
      </c>
      <c r="F27" s="51"/>
      <c r="G27" s="7"/>
      <c r="H27" s="52"/>
      <c r="I27" s="52"/>
      <c r="J27" s="52"/>
      <c r="K27" s="52"/>
      <c r="L27" s="7"/>
    </row>
    <row r="28" spans="1:81" ht="15" customHeight="1" x14ac:dyDescent="0.25">
      <c r="A28" s="104" t="s">
        <v>117</v>
      </c>
      <c r="B28" s="121">
        <v>0.05</v>
      </c>
      <c r="F28" s="51"/>
      <c r="G28" s="7"/>
      <c r="H28" s="52"/>
      <c r="I28" s="52"/>
      <c r="J28" s="52"/>
      <c r="K28" s="52"/>
      <c r="L28" s="7"/>
    </row>
    <row r="29" spans="1:81" ht="15" customHeight="1" x14ac:dyDescent="0.25">
      <c r="A29" s="104" t="s">
        <v>118</v>
      </c>
      <c r="B29" s="121">
        <v>0.15</v>
      </c>
      <c r="F29" s="7"/>
      <c r="G29" s="7"/>
      <c r="H29" s="7"/>
      <c r="I29" s="7"/>
      <c r="J29" s="7"/>
      <c r="K29" s="7"/>
      <c r="L29" s="7"/>
    </row>
    <row r="30" spans="1:81" ht="15" customHeight="1" x14ac:dyDescent="0.25">
      <c r="A30" s="104"/>
      <c r="B30" s="121"/>
      <c r="F30" s="7"/>
      <c r="G30" s="7"/>
      <c r="H30" s="7"/>
      <c r="I30" s="7"/>
      <c r="J30" s="7"/>
      <c r="K30" s="7"/>
      <c r="L30" s="7"/>
    </row>
    <row r="31" spans="1:81" ht="15" customHeight="1" x14ac:dyDescent="0.25">
      <c r="A31" s="104"/>
      <c r="B31" s="121"/>
      <c r="F31" s="7"/>
      <c r="H31" s="7"/>
      <c r="I31" s="7"/>
      <c r="J31" s="7"/>
      <c r="K31" s="7"/>
      <c r="L31" s="7"/>
    </row>
    <row r="32" spans="1:81" ht="15" customHeight="1" x14ac:dyDescent="0.25">
      <c r="A32" s="122"/>
      <c r="B32" s="123"/>
      <c r="F32" s="7"/>
      <c r="H32" s="7"/>
      <c r="I32" s="7"/>
      <c r="J32" s="7"/>
      <c r="K32" s="7"/>
      <c r="L32" s="7"/>
    </row>
    <row r="33" spans="1:12" ht="15" customHeight="1" x14ac:dyDescent="0.25">
      <c r="A33" s="124" t="s">
        <v>119</v>
      </c>
      <c r="B33" s="124"/>
      <c r="C33" s="124"/>
      <c r="D33" s="124"/>
      <c r="E33" s="54"/>
      <c r="F33" s="7"/>
      <c r="H33" s="7"/>
      <c r="I33" s="7"/>
      <c r="J33" s="7"/>
      <c r="K33" s="7"/>
      <c r="L33" s="7"/>
    </row>
    <row r="34" spans="1:12" ht="15" customHeight="1" x14ac:dyDescent="0.25">
      <c r="A34" s="125" t="s">
        <v>120</v>
      </c>
      <c r="B34" s="118">
        <v>60</v>
      </c>
      <c r="C34" s="126" t="s">
        <v>121</v>
      </c>
      <c r="D34" s="126"/>
      <c r="E34" s="116"/>
      <c r="F34" s="7"/>
      <c r="H34" s="7"/>
      <c r="I34" s="7"/>
      <c r="J34" s="7"/>
      <c r="K34" s="7"/>
      <c r="L34" s="7"/>
    </row>
    <row r="35" spans="1:12" ht="15" customHeight="1" x14ac:dyDescent="0.25">
      <c r="A35" s="125" t="s">
        <v>120</v>
      </c>
      <c r="B35" s="118">
        <v>52.14</v>
      </c>
      <c r="C35" s="126" t="s">
        <v>122</v>
      </c>
      <c r="D35" s="126"/>
      <c r="E35" s="116"/>
      <c r="F35" s="7"/>
      <c r="H35" s="7"/>
      <c r="I35" s="7"/>
      <c r="J35" s="7"/>
      <c r="K35" s="7"/>
      <c r="L35" s="7"/>
    </row>
    <row r="36" spans="1:12" ht="15" customHeight="1" x14ac:dyDescent="0.25">
      <c r="A36" s="127" t="s">
        <v>123</v>
      </c>
      <c r="B36" s="128">
        <v>99999</v>
      </c>
      <c r="C36" s="129"/>
      <c r="D36" s="129"/>
      <c r="E36" s="126"/>
      <c r="F36" s="7"/>
      <c r="H36" s="7"/>
      <c r="I36" s="7"/>
      <c r="J36" s="7"/>
      <c r="K36" s="7"/>
      <c r="L36" s="7"/>
    </row>
    <row r="37" spans="1:12" ht="15" customHeight="1" x14ac:dyDescent="0.25">
      <c r="A37" s="130"/>
      <c r="C37" s="126"/>
      <c r="D37" s="126"/>
      <c r="E37" s="116"/>
      <c r="F37" s="7"/>
      <c r="H37" s="7"/>
      <c r="I37" s="7"/>
      <c r="J37" s="7"/>
      <c r="K37" s="7"/>
      <c r="L37" s="7"/>
    </row>
    <row r="38" spans="1:12" ht="15" customHeight="1" x14ac:dyDescent="0.25">
      <c r="F38" s="7"/>
      <c r="G38" s="7"/>
      <c r="H38" s="7"/>
      <c r="I38" s="7"/>
      <c r="J38" s="7"/>
      <c r="K38" s="7"/>
      <c r="L38" s="7"/>
    </row>
    <row r="39" spans="1:12" ht="15" customHeight="1" x14ac:dyDescent="0.25">
      <c r="A39" s="26" t="s">
        <v>124</v>
      </c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</row>
    <row r="40" spans="1:12" ht="15" customHeight="1" x14ac:dyDescent="0.25">
      <c r="A40" s="120" t="s">
        <v>125</v>
      </c>
      <c r="B40" s="131" t="s">
        <v>126</v>
      </c>
      <c r="C40" s="132"/>
      <c r="D40" s="133"/>
      <c r="E40" s="134" t="s">
        <v>127</v>
      </c>
      <c r="F40" s="120" t="s">
        <v>128</v>
      </c>
      <c r="G40" s="7"/>
      <c r="H40" s="7"/>
      <c r="I40" s="7"/>
      <c r="J40" s="7"/>
      <c r="K40" s="7"/>
      <c r="L40" s="7"/>
    </row>
    <row r="41" spans="1:12" ht="15" customHeight="1" x14ac:dyDescent="0.25">
      <c r="A41" s="398" t="s">
        <v>21</v>
      </c>
      <c r="B41" s="136" t="s">
        <v>130</v>
      </c>
      <c r="C41" s="137"/>
      <c r="D41" s="138"/>
      <c r="E41" s="139" t="s">
        <v>131</v>
      </c>
      <c r="F41" s="135" t="s">
        <v>132</v>
      </c>
      <c r="G41" s="7"/>
      <c r="H41" s="7"/>
      <c r="I41" s="7"/>
      <c r="J41" s="7"/>
      <c r="K41" s="7"/>
      <c r="L41" s="7"/>
    </row>
    <row r="42" spans="1:12" ht="15" customHeight="1" x14ac:dyDescent="0.25">
      <c r="A42" s="398" t="s">
        <v>139</v>
      </c>
      <c r="B42" s="140" t="s">
        <v>487</v>
      </c>
      <c r="C42" s="137"/>
      <c r="D42" s="138"/>
      <c r="E42" s="139" t="s">
        <v>133</v>
      </c>
      <c r="F42" s="135" t="s">
        <v>132</v>
      </c>
      <c r="G42" s="7"/>
      <c r="H42" s="7"/>
      <c r="I42" s="7"/>
      <c r="J42" s="7"/>
      <c r="K42" s="7"/>
      <c r="L42" s="7"/>
    </row>
    <row r="43" spans="1:12" ht="15" customHeight="1" x14ac:dyDescent="0.25">
      <c r="A43" s="398" t="s">
        <v>134</v>
      </c>
      <c r="B43" s="140" t="s">
        <v>490</v>
      </c>
      <c r="C43" s="137"/>
      <c r="D43" s="138"/>
      <c r="E43" s="139" t="s">
        <v>135</v>
      </c>
      <c r="F43" s="135" t="s">
        <v>132</v>
      </c>
      <c r="G43" s="7"/>
      <c r="L43" s="7"/>
    </row>
    <row r="44" spans="1:12" ht="15" customHeight="1" x14ac:dyDescent="0.25">
      <c r="A44" s="398" t="s">
        <v>21</v>
      </c>
      <c r="B44" s="140" t="s">
        <v>488</v>
      </c>
      <c r="C44" s="137"/>
      <c r="D44" s="138"/>
      <c r="E44" s="139" t="s">
        <v>135</v>
      </c>
      <c r="F44" s="135" t="s">
        <v>132</v>
      </c>
      <c r="G44" s="7"/>
      <c r="L44" s="7"/>
    </row>
    <row r="45" spans="1:12" ht="15" customHeight="1" x14ac:dyDescent="0.25">
      <c r="A45" s="398" t="s">
        <v>234</v>
      </c>
      <c r="B45" s="140" t="s">
        <v>491</v>
      </c>
      <c r="C45" s="137"/>
      <c r="D45" s="138"/>
      <c r="E45" s="139" t="s">
        <v>135</v>
      </c>
      <c r="F45" s="135" t="s">
        <v>132</v>
      </c>
    </row>
    <row r="46" spans="1:12" ht="15" customHeight="1" x14ac:dyDescent="0.25">
      <c r="A46" s="398" t="s">
        <v>139</v>
      </c>
      <c r="B46" s="140" t="s">
        <v>492</v>
      </c>
      <c r="C46" s="137"/>
      <c r="D46" s="138"/>
      <c r="E46" s="139" t="s">
        <v>135</v>
      </c>
      <c r="F46" s="135" t="s">
        <v>132</v>
      </c>
    </row>
    <row r="47" spans="1:12" ht="15" customHeight="1" x14ac:dyDescent="0.25">
      <c r="A47" s="398" t="s">
        <v>139</v>
      </c>
      <c r="B47" s="140" t="s">
        <v>489</v>
      </c>
      <c r="C47" s="137"/>
      <c r="D47" s="138"/>
      <c r="E47" s="139" t="s">
        <v>135</v>
      </c>
      <c r="F47" s="135" t="s">
        <v>132</v>
      </c>
    </row>
    <row r="48" spans="1:12" ht="15" customHeight="1" x14ac:dyDescent="0.25">
      <c r="A48" s="398" t="s">
        <v>234</v>
      </c>
      <c r="B48" s="140" t="s">
        <v>493</v>
      </c>
      <c r="C48" s="137"/>
      <c r="D48" s="138"/>
      <c r="E48" s="139" t="s">
        <v>136</v>
      </c>
      <c r="F48" s="338" t="s">
        <v>496</v>
      </c>
    </row>
    <row r="49" spans="1:6" ht="15" customHeight="1" x14ac:dyDescent="0.25">
      <c r="A49" s="398" t="s">
        <v>142</v>
      </c>
      <c r="B49" s="140" t="s">
        <v>494</v>
      </c>
      <c r="C49" s="137"/>
      <c r="D49" s="138"/>
      <c r="E49" s="139" t="s">
        <v>135</v>
      </c>
      <c r="F49" s="135" t="s">
        <v>132</v>
      </c>
    </row>
    <row r="50" spans="1:6" ht="15" customHeight="1" x14ac:dyDescent="0.25">
      <c r="A50" s="7"/>
      <c r="B50" s="7"/>
      <c r="C50" s="7"/>
      <c r="D50" s="7"/>
      <c r="E50" s="7"/>
      <c r="F50" s="7"/>
    </row>
    <row r="51" spans="1:6" ht="15" customHeight="1" x14ac:dyDescent="0.25">
      <c r="F51" s="54"/>
    </row>
    <row r="52" spans="1:6" ht="15" customHeight="1" x14ac:dyDescent="0.25"/>
    <row r="53" spans="1:6" ht="15" customHeight="1" x14ac:dyDescent="0.25"/>
    <row r="54" spans="1:6" ht="15" customHeight="1" x14ac:dyDescent="0.25">
      <c r="F54" s="126"/>
    </row>
    <row r="55" spans="1:6" ht="15" customHeight="1" x14ac:dyDescent="0.25">
      <c r="F55" s="116"/>
    </row>
    <row r="56" spans="1:6" ht="15" customHeight="1" x14ac:dyDescent="0.25"/>
    <row r="57" spans="1:6" ht="15" customHeight="1" x14ac:dyDescent="0.25"/>
    <row r="58" spans="1:6" ht="15" customHeight="1" x14ac:dyDescent="0.25"/>
    <row r="59" spans="1:6" ht="15" customHeight="1" x14ac:dyDescent="0.25"/>
    <row r="60" spans="1:6" ht="15" customHeight="1" x14ac:dyDescent="0.25"/>
    <row r="61" spans="1:6" ht="15" customHeight="1" x14ac:dyDescent="0.25"/>
    <row r="62" spans="1:6" ht="15" customHeight="1" x14ac:dyDescent="0.25"/>
    <row r="63" spans="1:6" ht="15" customHeight="1" x14ac:dyDescent="0.25"/>
    <row r="64" spans="1:6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  <row r="74" ht="15" customHeight="1" x14ac:dyDescent="0.25"/>
    <row r="75" ht="15" customHeight="1" x14ac:dyDescent="0.25"/>
    <row r="76" ht="15" customHeight="1" x14ac:dyDescent="0.25"/>
    <row r="77" ht="15" customHeight="1" x14ac:dyDescent="0.25"/>
    <row r="78" ht="15" customHeight="1" x14ac:dyDescent="0.25"/>
    <row r="79" ht="15" customHeight="1" x14ac:dyDescent="0.25"/>
    <row r="80" ht="15" customHeight="1" x14ac:dyDescent="0.25"/>
    <row r="81" ht="15" customHeight="1" x14ac:dyDescent="0.25"/>
    <row r="82" ht="15" customHeight="1" x14ac:dyDescent="0.25"/>
    <row r="83" ht="15" customHeight="1" x14ac:dyDescent="0.25"/>
    <row r="84" ht="15" customHeight="1" x14ac:dyDescent="0.25"/>
    <row r="85" ht="15" customHeight="1" x14ac:dyDescent="0.25"/>
    <row r="86" ht="15" customHeight="1" x14ac:dyDescent="0.25"/>
    <row r="87" ht="15" customHeight="1" x14ac:dyDescent="0.25"/>
    <row r="88" ht="15" customHeight="1" x14ac:dyDescent="0.25"/>
    <row r="89" ht="15" customHeight="1" x14ac:dyDescent="0.25"/>
    <row r="90" ht="15" customHeight="1" x14ac:dyDescent="0.25"/>
    <row r="91" ht="15" customHeight="1" x14ac:dyDescent="0.25"/>
    <row r="92" ht="15" customHeight="1" x14ac:dyDescent="0.25"/>
    <row r="93" ht="15" customHeight="1" x14ac:dyDescent="0.25"/>
    <row r="94" ht="15" customHeight="1" x14ac:dyDescent="0.25"/>
    <row r="95" ht="15" customHeight="1" x14ac:dyDescent="0.25"/>
    <row r="96" ht="15" customHeight="1" x14ac:dyDescent="0.25"/>
    <row r="97" ht="15" customHeight="1" x14ac:dyDescent="0.25"/>
    <row r="98" ht="15" customHeight="1" x14ac:dyDescent="0.25"/>
    <row r="99" ht="15" customHeight="1" x14ac:dyDescent="0.25"/>
    <row r="100" ht="15" customHeight="1" x14ac:dyDescent="0.25"/>
    <row r="101" ht="15" customHeight="1" x14ac:dyDescent="0.25"/>
    <row r="102" ht="15" customHeight="1" x14ac:dyDescent="0.25"/>
    <row r="103" ht="15" customHeight="1" x14ac:dyDescent="0.25"/>
    <row r="104" ht="15" customHeight="1" x14ac:dyDescent="0.25"/>
    <row r="105" ht="15" customHeight="1" x14ac:dyDescent="0.25"/>
    <row r="106" ht="15" customHeight="1" x14ac:dyDescent="0.25"/>
    <row r="107" ht="15" customHeight="1" x14ac:dyDescent="0.25"/>
    <row r="108" ht="15" customHeight="1" x14ac:dyDescent="0.25"/>
    <row r="109" ht="15" customHeight="1" x14ac:dyDescent="0.25"/>
    <row r="110" ht="15" customHeight="1" x14ac:dyDescent="0.25"/>
    <row r="111" ht="15" customHeight="1" x14ac:dyDescent="0.25"/>
    <row r="112" ht="15" customHeight="1" x14ac:dyDescent="0.25"/>
    <row r="113" ht="15" customHeight="1" x14ac:dyDescent="0.25"/>
    <row r="114" ht="15" customHeight="1" x14ac:dyDescent="0.25"/>
    <row r="115" ht="15" customHeight="1" x14ac:dyDescent="0.25"/>
    <row r="116" ht="15" customHeight="1" x14ac:dyDescent="0.25"/>
    <row r="117" ht="15" customHeight="1" x14ac:dyDescent="0.25"/>
    <row r="118" ht="15" customHeight="1" x14ac:dyDescent="0.25"/>
    <row r="119" ht="15" customHeight="1" x14ac:dyDescent="0.25"/>
    <row r="120" ht="15" customHeight="1" x14ac:dyDescent="0.25"/>
    <row r="121" ht="15" customHeight="1" x14ac:dyDescent="0.25"/>
    <row r="122" ht="15" customHeight="1" x14ac:dyDescent="0.25"/>
    <row r="123" ht="15" customHeight="1" x14ac:dyDescent="0.25"/>
    <row r="124" ht="15" customHeight="1" x14ac:dyDescent="0.25"/>
    <row r="125" ht="15" customHeight="1" x14ac:dyDescent="0.25"/>
    <row r="126" ht="15" customHeight="1" x14ac:dyDescent="0.25"/>
    <row r="127" ht="15" customHeight="1" x14ac:dyDescent="0.25"/>
    <row r="128" ht="15" customHeight="1" x14ac:dyDescent="0.25"/>
    <row r="129" ht="15" customHeight="1" x14ac:dyDescent="0.25"/>
    <row r="130" ht="15" customHeight="1" x14ac:dyDescent="0.25"/>
    <row r="131" ht="15" customHeight="1" x14ac:dyDescent="0.25"/>
    <row r="132" ht="15" customHeight="1" x14ac:dyDescent="0.25"/>
    <row r="133" ht="15" customHeight="1" x14ac:dyDescent="0.25"/>
    <row r="134" ht="15" customHeight="1" x14ac:dyDescent="0.25"/>
    <row r="135" ht="15" customHeight="1" x14ac:dyDescent="0.25"/>
    <row r="136" ht="15" customHeight="1" x14ac:dyDescent="0.25"/>
    <row r="137" ht="15" customHeight="1" x14ac:dyDescent="0.25"/>
    <row r="138" ht="15" customHeight="1" x14ac:dyDescent="0.25"/>
    <row r="139" ht="15" customHeight="1" x14ac:dyDescent="0.25"/>
    <row r="140" ht="15" customHeight="1" x14ac:dyDescent="0.25"/>
    <row r="141" ht="15" customHeight="1" x14ac:dyDescent="0.25"/>
    <row r="142" ht="15" customHeight="1" x14ac:dyDescent="0.25"/>
    <row r="143" ht="15" customHeight="1" x14ac:dyDescent="0.25"/>
    <row r="144" ht="15" customHeight="1" x14ac:dyDescent="0.25"/>
    <row r="145" ht="15" customHeight="1" x14ac:dyDescent="0.25"/>
    <row r="146" ht="15" customHeight="1" x14ac:dyDescent="0.25"/>
    <row r="147" ht="15" customHeight="1" x14ac:dyDescent="0.25"/>
    <row r="148" ht="15" customHeight="1" x14ac:dyDescent="0.25"/>
    <row r="149" ht="15" customHeight="1" x14ac:dyDescent="0.25"/>
    <row r="150" ht="15" customHeight="1" x14ac:dyDescent="0.25"/>
    <row r="151" ht="15" customHeight="1" x14ac:dyDescent="0.25"/>
    <row r="152" ht="15" customHeight="1" x14ac:dyDescent="0.25"/>
    <row r="153" ht="15" customHeight="1" x14ac:dyDescent="0.25"/>
    <row r="154" ht="15" customHeight="1" x14ac:dyDescent="0.25"/>
    <row r="155" ht="15" customHeight="1" x14ac:dyDescent="0.25"/>
    <row r="156" ht="15" customHeight="1" x14ac:dyDescent="0.25"/>
    <row r="157" ht="15" customHeight="1" x14ac:dyDescent="0.25"/>
    <row r="158" ht="15" customHeight="1" x14ac:dyDescent="0.25"/>
    <row r="159" ht="15" customHeight="1" x14ac:dyDescent="0.25"/>
    <row r="160" ht="15" customHeight="1" x14ac:dyDescent="0.25"/>
    <row r="161" ht="15" customHeight="1" x14ac:dyDescent="0.25"/>
    <row r="162" ht="15" customHeight="1" x14ac:dyDescent="0.25"/>
    <row r="163" ht="15" customHeight="1" x14ac:dyDescent="0.25"/>
    <row r="164" ht="15" customHeight="1" x14ac:dyDescent="0.25"/>
    <row r="165" ht="15" customHeight="1" x14ac:dyDescent="0.25"/>
    <row r="166" ht="15" customHeight="1" x14ac:dyDescent="0.25"/>
    <row r="167" ht="15" customHeight="1" x14ac:dyDescent="0.25"/>
    <row r="168" ht="15" customHeight="1" x14ac:dyDescent="0.25"/>
    <row r="169" ht="15" customHeight="1" x14ac:dyDescent="0.25"/>
    <row r="170" ht="15" customHeight="1" x14ac:dyDescent="0.25"/>
    <row r="171" ht="15" customHeight="1" x14ac:dyDescent="0.25"/>
    <row r="172" ht="15" customHeight="1" x14ac:dyDescent="0.25"/>
    <row r="173" ht="15" customHeight="1" x14ac:dyDescent="0.25"/>
    <row r="174" ht="15" customHeight="1" x14ac:dyDescent="0.25"/>
    <row r="175" ht="15" customHeight="1" x14ac:dyDescent="0.25"/>
    <row r="176" ht="15" customHeight="1" x14ac:dyDescent="0.25"/>
    <row r="177" ht="15" customHeight="1" x14ac:dyDescent="0.25"/>
    <row r="178" ht="15" customHeight="1" x14ac:dyDescent="0.25"/>
    <row r="179" ht="15" customHeight="1" x14ac:dyDescent="0.25"/>
    <row r="180" ht="15" customHeight="1" x14ac:dyDescent="0.25"/>
    <row r="181" ht="15" customHeight="1" x14ac:dyDescent="0.25"/>
    <row r="182" ht="15" customHeight="1" x14ac:dyDescent="0.25"/>
    <row r="183" ht="15" customHeight="1" x14ac:dyDescent="0.25"/>
    <row r="184" ht="15" customHeight="1" x14ac:dyDescent="0.25"/>
    <row r="185" ht="15" customHeight="1" x14ac:dyDescent="0.25"/>
    <row r="186" ht="15" customHeight="1" x14ac:dyDescent="0.25"/>
    <row r="187" ht="15" customHeight="1" x14ac:dyDescent="0.25"/>
    <row r="188" ht="15" customHeight="1" x14ac:dyDescent="0.25"/>
    <row r="189" ht="15" customHeight="1" x14ac:dyDescent="0.25"/>
    <row r="190" ht="15" customHeight="1" x14ac:dyDescent="0.25"/>
    <row r="191" ht="15" customHeight="1" x14ac:dyDescent="0.25"/>
    <row r="192" ht="15" customHeight="1" x14ac:dyDescent="0.25"/>
    <row r="193" ht="15" customHeight="1" x14ac:dyDescent="0.25"/>
    <row r="194" ht="15" customHeight="1" x14ac:dyDescent="0.25"/>
    <row r="195" ht="15" customHeight="1" x14ac:dyDescent="0.25"/>
    <row r="196" ht="15" customHeight="1" x14ac:dyDescent="0.25"/>
    <row r="197" ht="15" customHeight="1" x14ac:dyDescent="0.25"/>
    <row r="198" ht="15" customHeight="1" x14ac:dyDescent="0.25"/>
    <row r="199" ht="15" customHeight="1" x14ac:dyDescent="0.25"/>
    <row r="200" ht="15" customHeight="1" x14ac:dyDescent="0.25"/>
    <row r="201" ht="15" customHeight="1" x14ac:dyDescent="0.25"/>
    <row r="202" ht="15" customHeight="1" x14ac:dyDescent="0.25"/>
    <row r="203" ht="15" customHeight="1" x14ac:dyDescent="0.25"/>
    <row r="204" ht="15" customHeight="1" x14ac:dyDescent="0.25"/>
    <row r="205" ht="15" customHeight="1" x14ac:dyDescent="0.25"/>
    <row r="206" ht="15" customHeight="1" x14ac:dyDescent="0.25"/>
    <row r="207" ht="15" customHeight="1" x14ac:dyDescent="0.25"/>
    <row r="208" ht="15" customHeight="1" x14ac:dyDescent="0.25"/>
    <row r="209" ht="15" customHeight="1" x14ac:dyDescent="0.25"/>
    <row r="210" ht="15" customHeight="1" x14ac:dyDescent="0.25"/>
    <row r="211" ht="15" customHeight="1" x14ac:dyDescent="0.25"/>
    <row r="212" ht="15" customHeight="1" x14ac:dyDescent="0.25"/>
    <row r="213" ht="15" customHeight="1" x14ac:dyDescent="0.25"/>
    <row r="214" ht="15" customHeight="1" x14ac:dyDescent="0.25"/>
    <row r="215" ht="15" customHeight="1" x14ac:dyDescent="0.25"/>
    <row r="216" ht="15" customHeight="1" x14ac:dyDescent="0.25"/>
    <row r="217" ht="15" customHeight="1" x14ac:dyDescent="0.25"/>
    <row r="218" ht="15" customHeight="1" x14ac:dyDescent="0.25"/>
    <row r="219" ht="15" customHeight="1" x14ac:dyDescent="0.25"/>
    <row r="220" ht="15" customHeight="1" x14ac:dyDescent="0.25"/>
    <row r="221" ht="15" customHeight="1" x14ac:dyDescent="0.25"/>
    <row r="222" ht="15" customHeight="1" x14ac:dyDescent="0.25"/>
    <row r="223" ht="15" customHeight="1" x14ac:dyDescent="0.25"/>
    <row r="224" ht="15" customHeight="1" x14ac:dyDescent="0.25"/>
    <row r="225" ht="15" customHeight="1" x14ac:dyDescent="0.25"/>
    <row r="226" ht="15" customHeight="1" x14ac:dyDescent="0.25"/>
    <row r="227" ht="15" customHeight="1" x14ac:dyDescent="0.25"/>
    <row r="228" ht="15" customHeight="1" x14ac:dyDescent="0.25"/>
    <row r="229" ht="15" customHeight="1" x14ac:dyDescent="0.25"/>
    <row r="230" ht="15" customHeight="1" x14ac:dyDescent="0.25"/>
    <row r="231" ht="15" customHeight="1" x14ac:dyDescent="0.25"/>
    <row r="232" ht="15" customHeight="1" x14ac:dyDescent="0.25"/>
    <row r="233" ht="15" customHeight="1" x14ac:dyDescent="0.25"/>
    <row r="234" ht="15" customHeight="1" x14ac:dyDescent="0.25"/>
    <row r="235" ht="15" customHeight="1" x14ac:dyDescent="0.25"/>
    <row r="236" ht="15" customHeight="1" x14ac:dyDescent="0.25"/>
    <row r="237" ht="15" customHeight="1" x14ac:dyDescent="0.25"/>
    <row r="238" ht="15" customHeight="1" x14ac:dyDescent="0.25"/>
    <row r="239" ht="15" customHeight="1" x14ac:dyDescent="0.25"/>
    <row r="240" ht="15" customHeight="1" x14ac:dyDescent="0.25"/>
    <row r="241" ht="15" customHeight="1" x14ac:dyDescent="0.25"/>
    <row r="242" ht="15" customHeight="1" x14ac:dyDescent="0.25"/>
    <row r="243" ht="15" customHeight="1" x14ac:dyDescent="0.25"/>
    <row r="244" ht="15" customHeight="1" x14ac:dyDescent="0.25"/>
  </sheetData>
  <customSheetViews>
    <customSheetView guid="{C5999146-0873-4468-831B-0EE3FC77B838}" scale="85" showPageBreaks="1" showGridLines="0" fitToPage="1" printArea="1">
      <selection activeCell="B10" sqref="B10:E10"/>
      <pageMargins left="0.25" right="0.25" top="0.75" bottom="0.75" header="0.3" footer="0.3"/>
      <pageSetup scale="83" orientation="portrait" r:id="rId1"/>
    </customSheetView>
  </customSheetViews>
  <mergeCells count="8">
    <mergeCell ref="B9:E9"/>
    <mergeCell ref="B10:E10"/>
    <mergeCell ref="B3:E3"/>
    <mergeCell ref="B4:E4"/>
    <mergeCell ref="B5:E5"/>
    <mergeCell ref="B6:E6"/>
    <mergeCell ref="B7:E7"/>
    <mergeCell ref="B8:E8"/>
  </mergeCells>
  <dataValidations count="2">
    <dataValidation type="list" allowBlank="1" showInputMessage="1" showErrorMessage="1" sqref="F10">
      <formula1>#REF!</formula1>
    </dataValidation>
    <dataValidation type="list" allowBlank="1" showInputMessage="1" showErrorMessage="1" sqref="A27:A32">
      <formula1>#REF!</formula1>
    </dataValidation>
  </dataValidations>
  <hyperlinks>
    <hyperlink ref="T11" location="'ASHRAE Level I'!AI1" display="NEXT PAGE"/>
  </hyperlinks>
  <pageMargins left="0.25" right="0.25" top="0.75" bottom="0.75" header="0.3" footer="0.3"/>
  <pageSetup scale="83" orientation="portrait"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'Drop Down Lists'!$C$2:$C$10</xm:f>
          </x14:formula1>
          <xm:sqref>A41:A49</xm:sqref>
        </x14:dataValidation>
        <x14:dataValidation type="list" allowBlank="1" showInputMessage="1" showErrorMessage="1">
          <x14:formula1>
            <xm:f>'Drop Down Lists'!$D$2:$D$6</xm:f>
          </x14:formula1>
          <xm:sqref>E41:E49</xm:sqref>
        </x14:dataValidation>
        <x14:dataValidation type="list" allowBlank="1" showInputMessage="1" showErrorMessage="1">
          <x14:formula1>
            <xm:f>'Drop Down Lists'!$A$2:$A$136</xm:f>
          </x14:formula1>
          <xm:sqref>B10:E10</xm:sqref>
        </x14:dataValidation>
        <x14:dataValidation type="list" allowBlank="1" showInputMessage="1" showErrorMessage="1">
          <x14:formula1>
            <xm:f>'Drop Down Lists'!$M$2:$M$3</xm:f>
          </x14:formula1>
          <xm:sqref>F16:F17</xm:sqref>
        </x14:dataValidation>
        <x14:dataValidation type="list" allowBlank="1" showInputMessage="1" showErrorMessage="1">
          <x14:formula1>
            <xm:f>'Drop Down Lists'!$N$2:$N$63</xm:f>
          </x14:formula1>
          <xm:sqref>B7:E7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46"/>
  <sheetViews>
    <sheetView showGridLines="0" topLeftCell="A4" zoomScaleSheetLayoutView="100" workbookViewId="0">
      <selection activeCell="H12" sqref="H12"/>
    </sheetView>
  </sheetViews>
  <sheetFormatPr defaultColWidth="8.85546875" defaultRowHeight="15" x14ac:dyDescent="0.25"/>
  <cols>
    <col min="1" max="1" width="19.42578125" customWidth="1"/>
    <col min="2" max="7" width="11.42578125" customWidth="1"/>
    <col min="8" max="8" width="13.140625" customWidth="1"/>
    <col min="9" max="9" width="6.28515625" customWidth="1"/>
    <col min="10" max="10" width="23.42578125" customWidth="1"/>
    <col min="11" max="11" width="12.85546875" customWidth="1"/>
    <col min="12" max="12" width="12.7109375" customWidth="1"/>
    <col min="13" max="13" width="13.28515625" customWidth="1"/>
    <col min="14" max="14" width="12.28515625" customWidth="1"/>
    <col min="15" max="15" width="13.140625" customWidth="1"/>
    <col min="16" max="16" width="13.28515625" customWidth="1"/>
    <col min="17" max="17" width="16.28515625" customWidth="1"/>
    <col min="18" max="18" width="6" customWidth="1"/>
    <col min="19" max="19" width="5.85546875" customWidth="1"/>
    <col min="20" max="20" width="23.140625" customWidth="1"/>
    <col min="21" max="21" width="12.42578125" customWidth="1"/>
    <col min="22" max="22" width="20.85546875" customWidth="1"/>
    <col min="23" max="23" width="18.7109375" customWidth="1"/>
    <col min="24" max="24" width="17.42578125" customWidth="1"/>
    <col min="25" max="25" width="10.140625" customWidth="1"/>
    <col min="26" max="26" width="11" customWidth="1"/>
    <col min="27" max="27" width="7.28515625" customWidth="1"/>
    <col min="28" max="28" width="7.42578125" customWidth="1"/>
    <col min="29" max="29" width="4.85546875" customWidth="1"/>
    <col min="30" max="30" width="7.7109375" customWidth="1"/>
    <col min="31" max="31" width="8.140625" customWidth="1"/>
    <col min="32" max="32" width="7" customWidth="1"/>
    <col min="33" max="33" width="10.28515625" customWidth="1"/>
    <col min="34" max="34" width="10" customWidth="1"/>
    <col min="35" max="35" width="13.42578125" customWidth="1"/>
    <col min="36" max="36" width="9.42578125" customWidth="1"/>
    <col min="37" max="37" width="12.42578125" customWidth="1"/>
    <col min="38" max="38" width="11.140625" customWidth="1"/>
    <col min="39" max="39" width="12.42578125" customWidth="1"/>
    <col min="40" max="40" width="11.85546875" customWidth="1"/>
    <col min="41" max="41" width="7.85546875" customWidth="1"/>
    <col min="42" max="42" width="2" customWidth="1"/>
    <col min="43" max="43" width="8.28515625" customWidth="1"/>
    <col min="44" max="44" width="8.7109375" customWidth="1"/>
    <col min="45" max="45" width="10.42578125" customWidth="1"/>
    <col min="46" max="46" width="2.140625" customWidth="1"/>
    <col min="47" max="47" width="8.42578125" customWidth="1"/>
    <col min="48" max="49" width="11.42578125" customWidth="1"/>
    <col min="50" max="50" width="1.85546875" customWidth="1"/>
    <col min="51" max="51" width="7.140625" customWidth="1"/>
    <col min="52" max="52" width="9.42578125" customWidth="1"/>
    <col min="53" max="54" width="8.28515625" customWidth="1"/>
    <col min="55" max="57" width="8.42578125" customWidth="1"/>
    <col min="58" max="58" width="9.28515625" customWidth="1"/>
    <col min="59" max="59" width="5" customWidth="1"/>
    <col min="65" max="65" width="11.28515625" customWidth="1"/>
  </cols>
  <sheetData>
    <row r="1" spans="1:11" ht="21" x14ac:dyDescent="0.25">
      <c r="A1" s="1" t="s">
        <v>143</v>
      </c>
      <c r="B1" s="1"/>
      <c r="C1" s="1"/>
      <c r="D1" s="1"/>
      <c r="E1" s="1"/>
      <c r="F1" s="1"/>
      <c r="G1" s="1"/>
      <c r="H1" s="141"/>
      <c r="I1" s="7"/>
      <c r="J1" s="7"/>
      <c r="K1" s="7"/>
    </row>
    <row r="2" spans="1:11" x14ac:dyDescent="0.25">
      <c r="A2" s="7"/>
      <c r="B2" s="7"/>
      <c r="C2" s="7"/>
      <c r="D2" s="7"/>
      <c r="E2" s="51"/>
      <c r="F2" s="51"/>
      <c r="G2" s="51"/>
      <c r="H2" s="51"/>
      <c r="I2" s="7"/>
      <c r="J2" s="7"/>
      <c r="K2" s="7"/>
    </row>
    <row r="3" spans="1:11" x14ac:dyDescent="0.25">
      <c r="A3" s="26" t="s">
        <v>144</v>
      </c>
      <c r="B3" s="7"/>
      <c r="C3" s="7"/>
      <c r="D3" s="7"/>
      <c r="E3" s="7"/>
      <c r="F3" s="7"/>
      <c r="H3" s="7"/>
      <c r="I3" s="7"/>
      <c r="J3" s="7"/>
      <c r="K3" s="7"/>
    </row>
    <row r="4" spans="1:11" x14ac:dyDescent="0.25">
      <c r="A4" s="7"/>
      <c r="B4" s="7"/>
      <c r="C4" s="7"/>
      <c r="D4" s="7"/>
      <c r="E4" s="7"/>
      <c r="F4" s="7"/>
      <c r="G4" s="7"/>
      <c r="H4" s="7"/>
      <c r="I4" s="7"/>
      <c r="J4" s="7"/>
      <c r="K4" s="7"/>
    </row>
    <row r="5" spans="1:11" ht="45.75" customHeight="1" x14ac:dyDescent="0.25">
      <c r="A5" s="120" t="s">
        <v>145</v>
      </c>
      <c r="B5" s="120" t="s">
        <v>146</v>
      </c>
      <c r="C5" s="120" t="s">
        <v>147</v>
      </c>
      <c r="D5" s="120" t="s">
        <v>148</v>
      </c>
      <c r="E5" s="120" t="s">
        <v>149</v>
      </c>
      <c r="F5" s="120" t="s">
        <v>150</v>
      </c>
      <c r="G5" s="142" t="s">
        <v>151</v>
      </c>
      <c r="H5" s="7"/>
      <c r="I5" s="7"/>
      <c r="J5" s="7"/>
      <c r="K5" s="7"/>
    </row>
    <row r="6" spans="1:11" ht="45.75" customHeight="1" x14ac:dyDescent="0.25">
      <c r="A6" s="143" t="s">
        <v>152</v>
      </c>
      <c r="B6" s="104" t="s">
        <v>93</v>
      </c>
      <c r="C6" s="104" t="s">
        <v>142</v>
      </c>
      <c r="D6" s="104" t="s">
        <v>388</v>
      </c>
      <c r="E6" s="104" t="s">
        <v>403</v>
      </c>
      <c r="F6" s="104" t="s">
        <v>154</v>
      </c>
      <c r="G6" s="104" t="s">
        <v>142</v>
      </c>
      <c r="H6" s="7"/>
      <c r="I6" s="7"/>
      <c r="J6" s="7"/>
      <c r="K6" s="7"/>
    </row>
    <row r="7" spans="1:11" ht="45.75" customHeight="1" x14ac:dyDescent="0.25">
      <c r="A7" s="143" t="s">
        <v>155</v>
      </c>
      <c r="B7" s="104" t="s">
        <v>340</v>
      </c>
      <c r="C7" s="104" t="s">
        <v>93</v>
      </c>
      <c r="D7" s="104" t="s">
        <v>93</v>
      </c>
      <c r="E7" s="104" t="s">
        <v>364</v>
      </c>
      <c r="F7" s="104" t="s">
        <v>93</v>
      </c>
      <c r="G7" s="104" t="s">
        <v>93</v>
      </c>
      <c r="H7" s="7"/>
      <c r="I7" s="7"/>
      <c r="J7" s="7"/>
      <c r="K7" s="7"/>
    </row>
    <row r="8" spans="1:11" ht="45.75" customHeight="1" x14ac:dyDescent="0.25">
      <c r="A8" s="143" t="s">
        <v>156</v>
      </c>
      <c r="B8" s="144">
        <v>1000000</v>
      </c>
      <c r="C8" s="144">
        <v>1000000</v>
      </c>
      <c r="D8" s="144">
        <v>1000000</v>
      </c>
      <c r="E8" s="144">
        <v>1000000</v>
      </c>
      <c r="F8" s="144">
        <v>1000000</v>
      </c>
      <c r="G8" s="144">
        <v>1000000</v>
      </c>
      <c r="H8" s="7"/>
      <c r="I8" s="7"/>
      <c r="J8" s="7"/>
      <c r="K8" s="7"/>
    </row>
    <row r="9" spans="1:11" ht="45.75" customHeight="1" x14ac:dyDescent="0.25">
      <c r="A9" s="143" t="s">
        <v>157</v>
      </c>
      <c r="B9" s="145">
        <v>0.5</v>
      </c>
      <c r="C9" s="145">
        <v>1</v>
      </c>
      <c r="D9" s="145">
        <v>1</v>
      </c>
      <c r="E9" s="145">
        <v>1</v>
      </c>
      <c r="F9" s="145">
        <v>1</v>
      </c>
      <c r="G9" s="145">
        <v>1</v>
      </c>
      <c r="H9" s="54"/>
      <c r="I9" s="7"/>
      <c r="J9" s="343"/>
      <c r="K9" s="7"/>
    </row>
    <row r="10" spans="1:11" ht="45.75" customHeight="1" x14ac:dyDescent="0.25">
      <c r="A10" s="143" t="s">
        <v>158</v>
      </c>
      <c r="B10" s="144">
        <v>9999</v>
      </c>
      <c r="C10" s="144">
        <v>9999</v>
      </c>
      <c r="D10" s="144">
        <v>9999</v>
      </c>
      <c r="E10" s="144">
        <v>9999</v>
      </c>
      <c r="F10" s="144">
        <v>9999</v>
      </c>
      <c r="G10" s="144">
        <v>9999</v>
      </c>
      <c r="H10" s="51"/>
      <c r="I10" s="7"/>
      <c r="J10" s="7"/>
      <c r="K10" s="7"/>
    </row>
    <row r="11" spans="1:11" ht="45.75" customHeight="1" x14ac:dyDescent="0.25">
      <c r="A11" s="143" t="s">
        <v>159</v>
      </c>
      <c r="B11" s="144">
        <v>9999</v>
      </c>
      <c r="C11" s="144">
        <v>9999</v>
      </c>
      <c r="D11" s="144">
        <v>9999</v>
      </c>
      <c r="E11" s="144">
        <v>9999</v>
      </c>
      <c r="F11" s="144">
        <v>9999</v>
      </c>
      <c r="G11" s="144">
        <v>9999</v>
      </c>
      <c r="H11" s="51"/>
      <c r="I11" s="7"/>
      <c r="J11" s="7"/>
      <c r="K11" s="7"/>
    </row>
    <row r="12" spans="1:11" ht="45.75" customHeight="1" x14ac:dyDescent="0.25">
      <c r="A12" s="143" t="s">
        <v>160</v>
      </c>
      <c r="B12" s="144">
        <v>60</v>
      </c>
      <c r="C12" s="144">
        <v>60</v>
      </c>
      <c r="D12" s="144">
        <v>60</v>
      </c>
      <c r="E12" s="144">
        <v>60</v>
      </c>
      <c r="F12" s="144">
        <v>60</v>
      </c>
      <c r="G12" s="144">
        <v>60</v>
      </c>
      <c r="H12" s="51"/>
      <c r="I12" s="7"/>
      <c r="J12" s="7"/>
      <c r="K12" s="7"/>
    </row>
    <row r="13" spans="1:11" ht="45.75" customHeight="1" x14ac:dyDescent="0.25">
      <c r="A13" s="143" t="s">
        <v>161</v>
      </c>
      <c r="B13" s="144">
        <v>52</v>
      </c>
      <c r="C13" s="144">
        <v>52</v>
      </c>
      <c r="D13" s="144">
        <v>52</v>
      </c>
      <c r="E13" s="144">
        <v>52</v>
      </c>
      <c r="F13" s="144">
        <v>52</v>
      </c>
      <c r="G13" s="144">
        <v>52</v>
      </c>
      <c r="H13" s="51"/>
      <c r="I13" s="7"/>
      <c r="J13" s="7"/>
      <c r="K13" s="7"/>
    </row>
    <row r="14" spans="1:11" ht="45.75" customHeight="1" x14ac:dyDescent="0.25">
      <c r="A14" s="143" t="s">
        <v>162</v>
      </c>
      <c r="B14" s="146" t="s">
        <v>163</v>
      </c>
      <c r="C14" s="146" t="s">
        <v>163</v>
      </c>
      <c r="D14" s="146" t="s">
        <v>163</v>
      </c>
      <c r="E14" s="146" t="s">
        <v>163</v>
      </c>
      <c r="F14" s="146" t="s">
        <v>163</v>
      </c>
      <c r="G14" s="146" t="s">
        <v>163</v>
      </c>
      <c r="H14" s="51"/>
      <c r="I14" s="7"/>
      <c r="J14" s="7"/>
      <c r="K14" s="7"/>
    </row>
    <row r="15" spans="1:11" ht="45.75" customHeight="1" x14ac:dyDescent="0.25">
      <c r="A15" s="147" t="s">
        <v>164</v>
      </c>
      <c r="B15" s="146" t="s">
        <v>165</v>
      </c>
      <c r="C15" s="146" t="s">
        <v>165</v>
      </c>
      <c r="D15" s="146" t="s">
        <v>165</v>
      </c>
      <c r="E15" s="146" t="s">
        <v>165</v>
      </c>
      <c r="F15" s="146" t="s">
        <v>165</v>
      </c>
      <c r="G15" s="146" t="s">
        <v>165</v>
      </c>
      <c r="H15" s="51"/>
      <c r="I15" s="7"/>
      <c r="J15" s="7"/>
      <c r="K15" s="7"/>
    </row>
    <row r="16" spans="1:11" x14ac:dyDescent="0.25">
      <c r="A16" s="7"/>
      <c r="B16" s="7"/>
      <c r="C16" s="7"/>
      <c r="D16" s="51"/>
      <c r="E16" s="54"/>
      <c r="F16" s="54"/>
      <c r="G16" s="54"/>
      <c r="H16" s="7"/>
      <c r="I16" s="7"/>
      <c r="J16" s="7"/>
      <c r="K16" s="7"/>
    </row>
    <row r="17" spans="1:42" ht="14.25" customHeight="1" x14ac:dyDescent="0.25">
      <c r="A17" s="7"/>
      <c r="B17" s="7"/>
      <c r="C17" s="7"/>
      <c r="D17" s="51"/>
      <c r="E17" s="51"/>
      <c r="F17" s="51"/>
      <c r="G17" s="51"/>
      <c r="H17" s="7"/>
      <c r="I17" s="7"/>
      <c r="J17" s="7"/>
      <c r="K17" s="7"/>
    </row>
    <row r="18" spans="1:42" ht="15" customHeight="1" x14ac:dyDescent="0.25">
      <c r="A18" s="7"/>
      <c r="B18" s="7"/>
      <c r="C18" s="7"/>
      <c r="D18" s="51"/>
      <c r="E18" s="51"/>
      <c r="F18" s="51"/>
      <c r="G18" s="51"/>
      <c r="H18" s="7"/>
      <c r="I18" s="7"/>
      <c r="J18" s="7"/>
      <c r="K18" s="7"/>
    </row>
    <row r="19" spans="1:42" ht="15" customHeight="1" x14ac:dyDescent="0.25">
      <c r="A19" s="7"/>
      <c r="B19" s="7"/>
      <c r="C19" s="7"/>
      <c r="D19" s="51"/>
      <c r="E19" s="51"/>
      <c r="F19" s="51"/>
      <c r="G19" s="51"/>
      <c r="H19" s="7"/>
      <c r="I19" s="7"/>
      <c r="J19" s="7"/>
      <c r="K19" s="7"/>
    </row>
    <row r="20" spans="1:42" ht="14.25" customHeight="1" x14ac:dyDescent="0.25">
      <c r="A20" s="148"/>
      <c r="B20" s="7"/>
      <c r="C20" s="7"/>
      <c r="D20" s="49"/>
      <c r="E20" s="49"/>
      <c r="F20" s="49"/>
      <c r="G20" s="51"/>
      <c r="H20" s="7"/>
      <c r="I20" s="7"/>
      <c r="J20" s="7"/>
      <c r="K20" s="7"/>
    </row>
    <row r="21" spans="1:42" ht="15.75" customHeight="1" x14ac:dyDescent="0.25">
      <c r="A21" s="7"/>
      <c r="B21" s="7"/>
      <c r="C21" s="7"/>
      <c r="D21" s="149"/>
      <c r="E21" s="149"/>
      <c r="F21" s="149"/>
      <c r="G21" s="51"/>
      <c r="H21" s="7"/>
      <c r="I21" s="7"/>
      <c r="J21" s="7"/>
      <c r="K21" s="7"/>
    </row>
    <row r="22" spans="1:42" x14ac:dyDescent="0.25">
      <c r="A22" s="7"/>
      <c r="B22" s="7"/>
      <c r="C22" s="7"/>
      <c r="D22" s="49"/>
      <c r="E22" s="49"/>
      <c r="F22" s="49"/>
      <c r="G22" s="51"/>
      <c r="H22" s="7"/>
    </row>
    <row r="23" spans="1:42" ht="30" customHeight="1" x14ac:dyDescent="0.25">
      <c r="A23" s="51"/>
      <c r="B23" s="51"/>
      <c r="C23" s="51"/>
      <c r="D23" s="51"/>
      <c r="E23" s="7"/>
      <c r="F23" s="52"/>
      <c r="G23" s="52"/>
      <c r="H23" s="52"/>
      <c r="I23" s="7"/>
      <c r="J23" s="7"/>
      <c r="K23" s="7"/>
      <c r="L23" s="7"/>
      <c r="M23" s="51"/>
      <c r="N23" s="54"/>
      <c r="O23" s="54"/>
      <c r="P23" s="54"/>
      <c r="Q23" s="54"/>
      <c r="AG23" s="7"/>
      <c r="AH23" s="7"/>
      <c r="AI23" s="7"/>
      <c r="AJ23" s="7"/>
      <c r="AK23" s="7"/>
      <c r="AL23" s="7"/>
      <c r="AM23" s="7"/>
      <c r="AN23" s="7"/>
      <c r="AO23" s="7"/>
      <c r="AP23" s="7"/>
    </row>
    <row r="24" spans="1:42" ht="21" customHeight="1" x14ac:dyDescent="0.25">
      <c r="A24" s="7"/>
      <c r="B24" s="7"/>
      <c r="C24" s="7"/>
      <c r="E24" s="7"/>
      <c r="F24" s="7"/>
      <c r="G24" s="7"/>
      <c r="H24" s="7"/>
      <c r="I24" s="7"/>
      <c r="J24" s="7"/>
      <c r="K24" s="7"/>
      <c r="L24" s="7"/>
      <c r="M24" s="51"/>
      <c r="N24" s="51"/>
      <c r="O24" s="51"/>
      <c r="P24" s="51"/>
      <c r="Q24" s="51"/>
    </row>
    <row r="25" spans="1:42" x14ac:dyDescent="0.25">
      <c r="A25" s="7"/>
      <c r="B25" s="7"/>
      <c r="C25" s="7"/>
      <c r="D25" s="55"/>
      <c r="F25" s="7"/>
      <c r="G25" s="7"/>
      <c r="H25" s="7"/>
      <c r="I25" s="7"/>
      <c r="J25" s="7"/>
      <c r="K25" s="7"/>
      <c r="L25" s="7"/>
      <c r="M25" s="51"/>
      <c r="N25" s="51"/>
      <c r="O25" s="51"/>
      <c r="P25" s="51"/>
      <c r="Q25" s="51"/>
    </row>
    <row r="26" spans="1:42" ht="15" customHeight="1" x14ac:dyDescent="0.25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51"/>
      <c r="N26" s="51"/>
      <c r="O26" s="51"/>
      <c r="P26" s="51"/>
      <c r="Q26" s="51"/>
    </row>
    <row r="27" spans="1:42" x14ac:dyDescent="0.25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51"/>
      <c r="N27" s="51"/>
      <c r="O27" s="51"/>
      <c r="P27" s="51"/>
      <c r="Q27" s="51"/>
    </row>
    <row r="28" spans="1:42" x14ac:dyDescent="0.25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51"/>
      <c r="N28" s="51"/>
      <c r="O28" s="51"/>
      <c r="P28" s="51"/>
      <c r="Q28" s="51"/>
    </row>
    <row r="29" spans="1:42" x14ac:dyDescent="0.25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</row>
    <row r="30" spans="1:42" x14ac:dyDescent="0.25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</row>
    <row r="31" spans="1:42" ht="15" customHeight="1" x14ac:dyDescent="0.25">
      <c r="A31" s="7"/>
      <c r="B31" s="7"/>
      <c r="C31" s="7"/>
      <c r="D31" s="56"/>
      <c r="E31" s="7"/>
      <c r="F31" s="7"/>
      <c r="G31" s="7"/>
      <c r="H31" s="7"/>
      <c r="I31" s="7"/>
      <c r="J31" s="7"/>
      <c r="K31" s="7"/>
      <c r="L31" s="7"/>
      <c r="M31" s="7"/>
      <c r="N31" s="7"/>
      <c r="O31" s="57"/>
      <c r="P31" s="57"/>
      <c r="Q31" s="57"/>
    </row>
    <row r="32" spans="1:42" x14ac:dyDescent="0.25">
      <c r="C32" s="7"/>
      <c r="D32" s="7"/>
      <c r="E32" s="7"/>
      <c r="I32" s="7"/>
      <c r="J32" s="7"/>
      <c r="K32" s="7"/>
      <c r="L32" s="7"/>
      <c r="M32" s="7"/>
      <c r="N32" s="7"/>
      <c r="O32" s="7"/>
      <c r="P32" s="7"/>
      <c r="Q32" s="7"/>
    </row>
    <row r="33" spans="10:17" x14ac:dyDescent="0.25">
      <c r="J33" s="7"/>
      <c r="K33" s="7"/>
      <c r="L33" s="7"/>
      <c r="M33" s="7"/>
      <c r="N33" s="7"/>
      <c r="O33" s="7"/>
      <c r="P33" s="7"/>
      <c r="Q33" s="7"/>
    </row>
    <row r="34" spans="10:17" x14ac:dyDescent="0.25">
      <c r="J34" s="7"/>
      <c r="K34" s="7"/>
      <c r="L34" s="7"/>
      <c r="M34" s="7"/>
      <c r="N34" s="7"/>
      <c r="O34" s="7"/>
      <c r="P34" s="7"/>
      <c r="Q34" s="7"/>
    </row>
    <row r="35" spans="10:17" x14ac:dyDescent="0.25">
      <c r="J35" s="7"/>
      <c r="K35" s="7"/>
      <c r="L35" s="7"/>
      <c r="P35" s="7"/>
      <c r="Q35" s="7"/>
    </row>
    <row r="36" spans="10:17" x14ac:dyDescent="0.25">
      <c r="J36" s="7"/>
      <c r="K36" s="7"/>
      <c r="L36" s="7"/>
      <c r="O36" s="7"/>
      <c r="P36" s="7"/>
      <c r="Q36" s="7"/>
    </row>
    <row r="37" spans="10:17" x14ac:dyDescent="0.25">
      <c r="J37" s="7"/>
      <c r="K37" s="7"/>
      <c r="L37" s="7"/>
    </row>
    <row r="38" spans="10:17" ht="15" customHeight="1" x14ac:dyDescent="0.25">
      <c r="J38" s="7"/>
      <c r="K38" s="7"/>
      <c r="L38" s="7"/>
    </row>
    <row r="39" spans="10:17" x14ac:dyDescent="0.25">
      <c r="J39" s="7"/>
      <c r="K39" s="7"/>
      <c r="L39" s="7"/>
    </row>
    <row r="40" spans="10:17" x14ac:dyDescent="0.25">
      <c r="J40" s="7"/>
      <c r="K40" s="7"/>
      <c r="L40" s="7"/>
    </row>
    <row r="41" spans="10:17" x14ac:dyDescent="0.25">
      <c r="J41" s="7"/>
      <c r="K41" s="7"/>
      <c r="L41" s="7"/>
    </row>
    <row r="42" spans="10:17" x14ac:dyDescent="0.25">
      <c r="J42" s="7"/>
      <c r="K42" s="7"/>
      <c r="L42" s="7"/>
    </row>
    <row r="43" spans="10:17" x14ac:dyDescent="0.25">
      <c r="J43" s="7"/>
      <c r="K43" s="7"/>
    </row>
    <row r="44" spans="10:17" x14ac:dyDescent="0.25">
      <c r="J44" s="7"/>
      <c r="K44" s="7"/>
    </row>
    <row r="45" spans="10:17" x14ac:dyDescent="0.25">
      <c r="J45" s="7"/>
      <c r="K45" s="7"/>
    </row>
    <row r="46" spans="10:17" x14ac:dyDescent="0.25">
      <c r="J46" s="7"/>
      <c r="K46" s="7"/>
    </row>
  </sheetData>
  <customSheetViews>
    <customSheetView guid="{C5999146-0873-4468-831B-0EE3FC77B838}" showPageBreaks="1" showGridLines="0" printArea="1">
      <selection activeCell="G5" sqref="G5"/>
      <pageMargins left="0.7" right="0.7" top="0.75" bottom="0.75" header="0.3" footer="0.3"/>
      <pageSetup orientation="portrait" r:id="rId1"/>
    </customSheetView>
  </customSheetViews>
  <hyperlinks>
    <hyperlink ref="Q30:Q31" location="'ASHRAE Level I'!AI1" display="NEXT PAGE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'Drop Down Lists'!$A$2:$A$136</xm:f>
          </x14:formula1>
          <xm:sqref>B6:G7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Q92"/>
  <sheetViews>
    <sheetView showGridLines="0" zoomScale="85" zoomScaleNormal="85" zoomScaleSheetLayoutView="85" zoomScalePageLayoutView="85" workbookViewId="0">
      <selection activeCell="L8" sqref="L8"/>
    </sheetView>
  </sheetViews>
  <sheetFormatPr defaultColWidth="8.85546875" defaultRowHeight="15" x14ac:dyDescent="0.25"/>
  <cols>
    <col min="1" max="1" width="26.28515625" customWidth="1"/>
    <col min="2" max="2" width="13.42578125" customWidth="1"/>
    <col min="3" max="5" width="18" customWidth="1"/>
    <col min="6" max="6" width="10.42578125" customWidth="1"/>
    <col min="7" max="7" width="13.42578125" customWidth="1"/>
    <col min="8" max="8" width="10.28515625" bestFit="1" customWidth="1"/>
    <col min="9" max="9" width="7.42578125" customWidth="1"/>
    <col min="10" max="10" width="15.42578125" customWidth="1"/>
    <col min="11" max="13" width="7.7109375" customWidth="1"/>
    <col min="14" max="14" width="13.28515625" customWidth="1"/>
    <col min="15" max="15" width="12.28515625" customWidth="1"/>
    <col min="16" max="16" width="13.140625" customWidth="1"/>
    <col min="17" max="17" width="13.28515625" customWidth="1"/>
    <col min="18" max="18" width="16.28515625" customWidth="1"/>
    <col min="19" max="19" width="6" customWidth="1"/>
    <col min="20" max="20" width="5.85546875" customWidth="1"/>
    <col min="21" max="21" width="23.140625" customWidth="1"/>
    <col min="22" max="22" width="12.42578125" customWidth="1"/>
    <col min="23" max="23" width="20.85546875" customWidth="1"/>
    <col min="24" max="24" width="18.7109375" customWidth="1"/>
    <col min="25" max="25" width="17.42578125" customWidth="1"/>
    <col min="26" max="26" width="10.140625" customWidth="1"/>
    <col min="27" max="27" width="11" customWidth="1"/>
    <col min="28" max="28" width="7.28515625" customWidth="1"/>
    <col min="29" max="29" width="7.42578125" customWidth="1"/>
    <col min="30" max="30" width="4.85546875" customWidth="1"/>
    <col min="31" max="31" width="7.7109375" customWidth="1"/>
    <col min="32" max="32" width="8.140625" customWidth="1"/>
    <col min="33" max="33" width="7" customWidth="1"/>
    <col min="34" max="34" width="10.28515625" customWidth="1"/>
    <col min="35" max="35" width="10" customWidth="1"/>
    <col min="36" max="36" width="13.42578125" customWidth="1"/>
    <col min="37" max="37" width="9.42578125" customWidth="1"/>
    <col min="38" max="38" width="12.42578125" customWidth="1"/>
    <col min="39" max="39" width="11.140625" customWidth="1"/>
    <col min="40" max="40" width="12.42578125" customWidth="1"/>
    <col min="41" max="41" width="11.85546875" customWidth="1"/>
    <col min="42" max="42" width="7.85546875" customWidth="1"/>
    <col min="43" max="43" width="2" customWidth="1"/>
    <col min="44" max="44" width="8.28515625" customWidth="1"/>
    <col min="45" max="45" width="8.7109375" customWidth="1"/>
    <col min="46" max="46" width="10.42578125" customWidth="1"/>
    <col min="47" max="47" width="2.140625" customWidth="1"/>
    <col min="48" max="48" width="8.42578125" customWidth="1"/>
    <col min="49" max="50" width="11.42578125" customWidth="1"/>
    <col min="51" max="51" width="1.85546875" customWidth="1"/>
    <col min="52" max="52" width="7.140625" customWidth="1"/>
    <col min="53" max="53" width="9.42578125" customWidth="1"/>
    <col min="54" max="55" width="8.28515625" customWidth="1"/>
    <col min="56" max="58" width="8.42578125" customWidth="1"/>
    <col min="59" max="59" width="9.28515625" customWidth="1"/>
    <col min="60" max="60" width="5" customWidth="1"/>
    <col min="66" max="66" width="11.28515625" customWidth="1"/>
  </cols>
  <sheetData>
    <row r="1" spans="1:15" ht="18.75" x14ac:dyDescent="0.25">
      <c r="A1" s="1" t="s">
        <v>166</v>
      </c>
      <c r="B1" s="1"/>
      <c r="C1" s="1"/>
      <c r="D1" s="1"/>
      <c r="E1" s="1"/>
      <c r="F1" s="1"/>
      <c r="G1" s="1"/>
      <c r="H1" s="1"/>
      <c r="I1" s="1"/>
      <c r="K1" s="150">
        <v>10</v>
      </c>
      <c r="L1" s="150">
        <v>5</v>
      </c>
      <c r="M1" s="150">
        <v>0</v>
      </c>
    </row>
    <row r="2" spans="1:15" ht="15.75" customHeight="1" x14ac:dyDescent="0.25">
      <c r="A2" s="7"/>
      <c r="B2" s="7"/>
      <c r="C2" s="7"/>
      <c r="D2" s="7"/>
      <c r="E2" s="7"/>
      <c r="F2" s="7"/>
      <c r="G2" s="7"/>
      <c r="H2" s="7"/>
      <c r="I2" s="7"/>
      <c r="J2" s="151" t="s">
        <v>167</v>
      </c>
      <c r="K2" s="152" t="s">
        <v>168</v>
      </c>
      <c r="L2" s="152" t="s">
        <v>169</v>
      </c>
      <c r="M2" s="152" t="s">
        <v>170</v>
      </c>
    </row>
    <row r="3" spans="1:15" ht="43.5" customHeight="1" x14ac:dyDescent="0.25">
      <c r="A3" s="153" t="s">
        <v>171</v>
      </c>
      <c r="B3" s="153" t="s">
        <v>172</v>
      </c>
      <c r="C3" s="153" t="s">
        <v>173</v>
      </c>
      <c r="D3" s="153" t="s">
        <v>174</v>
      </c>
      <c r="E3" s="153" t="s">
        <v>175</v>
      </c>
      <c r="F3" s="153" t="s">
        <v>77</v>
      </c>
      <c r="G3" s="153" t="s">
        <v>176</v>
      </c>
      <c r="H3" s="153" t="s">
        <v>177</v>
      </c>
      <c r="I3" s="153" t="s">
        <v>178</v>
      </c>
    </row>
    <row r="4" spans="1:15" ht="72.75" customHeight="1" x14ac:dyDescent="0.25">
      <c r="A4" s="154" t="s">
        <v>179</v>
      </c>
      <c r="B4" s="154"/>
      <c r="C4" s="154"/>
      <c r="D4" s="154"/>
      <c r="E4" s="154"/>
      <c r="F4" s="155">
        <v>3</v>
      </c>
      <c r="G4" s="155">
        <v>3</v>
      </c>
      <c r="H4" s="155">
        <v>3</v>
      </c>
      <c r="I4" s="155">
        <v>3</v>
      </c>
      <c r="J4" s="7"/>
      <c r="K4" s="156"/>
      <c r="L4" s="7"/>
      <c r="M4" s="7"/>
      <c r="N4" s="7"/>
      <c r="O4" s="7"/>
    </row>
    <row r="5" spans="1:15" ht="72.75" customHeight="1" x14ac:dyDescent="0.25">
      <c r="A5" s="154" t="s">
        <v>180</v>
      </c>
      <c r="B5" s="154"/>
      <c r="C5" s="154"/>
      <c r="D5" s="154"/>
      <c r="E5" s="154"/>
      <c r="F5" s="155">
        <v>2</v>
      </c>
      <c r="G5" s="155">
        <v>2</v>
      </c>
      <c r="H5" s="155">
        <v>3</v>
      </c>
      <c r="I5" s="155">
        <v>2</v>
      </c>
      <c r="J5" s="7"/>
      <c r="K5" s="156"/>
      <c r="L5" s="7"/>
      <c r="M5" s="7"/>
      <c r="N5" s="7"/>
      <c r="O5" s="7"/>
    </row>
    <row r="6" spans="1:15" ht="72.75" customHeight="1" x14ac:dyDescent="0.25">
      <c r="A6" s="154" t="s">
        <v>181</v>
      </c>
      <c r="B6" s="154"/>
      <c r="C6" s="154"/>
      <c r="D6" s="154"/>
      <c r="E6" s="154"/>
      <c r="F6" s="155">
        <v>2</v>
      </c>
      <c r="G6" s="155">
        <v>2</v>
      </c>
      <c r="H6" s="155">
        <v>2</v>
      </c>
      <c r="I6" s="155">
        <v>2</v>
      </c>
      <c r="J6" s="7"/>
      <c r="K6" s="156"/>
      <c r="L6" s="7"/>
      <c r="M6" s="7"/>
      <c r="N6" s="7"/>
      <c r="O6" s="7"/>
    </row>
    <row r="7" spans="1:15" ht="72.75" customHeight="1" x14ac:dyDescent="0.25">
      <c r="A7" s="154"/>
      <c r="B7" s="154"/>
      <c r="C7" s="154"/>
      <c r="D7" s="154"/>
      <c r="E7" s="154"/>
      <c r="F7" s="155">
        <v>2</v>
      </c>
      <c r="G7" s="155">
        <v>2</v>
      </c>
      <c r="H7" s="155">
        <v>2</v>
      </c>
      <c r="I7" s="155">
        <v>2</v>
      </c>
      <c r="J7" s="7"/>
      <c r="K7" s="7"/>
      <c r="L7" s="7"/>
      <c r="M7" s="7"/>
      <c r="N7" s="7"/>
      <c r="O7" s="7"/>
    </row>
    <row r="8" spans="1:15" ht="72.75" customHeight="1" x14ac:dyDescent="0.25">
      <c r="A8" s="154"/>
      <c r="B8" s="154"/>
      <c r="C8" s="154"/>
      <c r="D8" s="154"/>
      <c r="E8" s="154"/>
      <c r="F8" s="155">
        <v>2</v>
      </c>
      <c r="G8" s="155">
        <v>2</v>
      </c>
      <c r="H8" s="155">
        <v>2</v>
      </c>
      <c r="I8" s="155">
        <v>2</v>
      </c>
      <c r="J8" s="7"/>
      <c r="K8" s="7"/>
      <c r="L8" s="7"/>
      <c r="M8" s="7"/>
      <c r="N8" s="7"/>
      <c r="O8" s="7"/>
    </row>
    <row r="9" spans="1:15" ht="72.75" customHeight="1" x14ac:dyDescent="0.25">
      <c r="A9" s="154"/>
      <c r="B9" s="154"/>
      <c r="C9" s="154"/>
      <c r="D9" s="154"/>
      <c r="E9" s="154"/>
      <c r="F9" s="155">
        <v>2</v>
      </c>
      <c r="G9" s="155">
        <v>2</v>
      </c>
      <c r="H9" s="155">
        <v>2</v>
      </c>
      <c r="I9" s="155">
        <v>2</v>
      </c>
      <c r="J9" s="7"/>
      <c r="K9" s="7"/>
      <c r="L9" s="7"/>
      <c r="M9" s="7"/>
      <c r="N9" s="7"/>
      <c r="O9" s="7"/>
    </row>
    <row r="10" spans="1:15" ht="72.75" customHeight="1" x14ac:dyDescent="0.25">
      <c r="A10" s="154"/>
      <c r="B10" s="154"/>
      <c r="C10" s="154"/>
      <c r="D10" s="154"/>
      <c r="E10" s="154"/>
      <c r="F10" s="155">
        <v>2</v>
      </c>
      <c r="G10" s="155">
        <v>2</v>
      </c>
      <c r="H10" s="155">
        <v>2</v>
      </c>
      <c r="I10" s="155">
        <v>2</v>
      </c>
      <c r="J10" s="7"/>
      <c r="K10" s="7"/>
      <c r="L10" s="7"/>
      <c r="M10" s="7"/>
      <c r="N10" s="7"/>
      <c r="O10" s="7"/>
    </row>
    <row r="11" spans="1:15" ht="72.75" customHeight="1" x14ac:dyDescent="0.25">
      <c r="A11" s="154"/>
      <c r="B11" s="154"/>
      <c r="C11" s="154"/>
      <c r="D11" s="154"/>
      <c r="E11" s="154"/>
      <c r="F11" s="155">
        <v>1</v>
      </c>
      <c r="G11" s="155">
        <v>1</v>
      </c>
      <c r="H11" s="155">
        <v>1</v>
      </c>
      <c r="I11" s="155">
        <v>1</v>
      </c>
      <c r="J11" s="7"/>
      <c r="K11" s="7"/>
      <c r="L11" s="7"/>
      <c r="M11" s="7"/>
      <c r="N11" s="7"/>
      <c r="O11" s="7"/>
    </row>
    <row r="12" spans="1:15" ht="72.75" customHeight="1" x14ac:dyDescent="0.25">
      <c r="A12" s="154"/>
      <c r="B12" s="154"/>
      <c r="C12" s="154"/>
      <c r="D12" s="154"/>
      <c r="E12" s="154"/>
      <c r="F12" s="155">
        <v>1</v>
      </c>
      <c r="G12" s="155">
        <v>1</v>
      </c>
      <c r="H12" s="155">
        <v>1</v>
      </c>
      <c r="I12" s="155">
        <v>1</v>
      </c>
      <c r="J12" s="7"/>
      <c r="K12" s="7"/>
      <c r="L12" s="7"/>
      <c r="M12" s="7"/>
      <c r="N12" s="7"/>
      <c r="O12" s="7"/>
    </row>
    <row r="13" spans="1:15" ht="72.75" customHeight="1" x14ac:dyDescent="0.25">
      <c r="A13" s="154"/>
      <c r="B13" s="154"/>
      <c r="C13" s="154"/>
      <c r="D13" s="154"/>
      <c r="E13" s="154"/>
      <c r="F13" s="155">
        <v>1</v>
      </c>
      <c r="G13" s="155">
        <v>0</v>
      </c>
      <c r="H13" s="155">
        <v>0</v>
      </c>
      <c r="I13" s="155">
        <v>0</v>
      </c>
      <c r="J13" s="7"/>
      <c r="K13" s="7"/>
      <c r="L13" s="7"/>
      <c r="M13" s="7"/>
      <c r="N13" s="7"/>
      <c r="O13" s="7"/>
    </row>
    <row r="14" spans="1:15" ht="14.25" customHeight="1" x14ac:dyDescent="0.25">
      <c r="A14" s="157"/>
      <c r="B14" s="157"/>
      <c r="C14" s="157"/>
      <c r="D14" s="157"/>
      <c r="E14" s="157"/>
      <c r="F14" s="157"/>
      <c r="G14" s="157"/>
      <c r="H14" s="157"/>
      <c r="I14" s="157"/>
      <c r="J14" s="7"/>
      <c r="K14" s="7"/>
      <c r="L14" s="7"/>
      <c r="M14" s="7"/>
      <c r="N14" s="7"/>
      <c r="O14" s="7"/>
    </row>
    <row r="15" spans="1:15" ht="15.75" customHeight="1" x14ac:dyDescent="0.25">
      <c r="A15" s="7"/>
      <c r="B15" s="49"/>
      <c r="C15" s="50"/>
      <c r="D15" s="50"/>
      <c r="E15" s="50"/>
      <c r="F15" s="49"/>
      <c r="G15" s="7"/>
      <c r="H15" s="7"/>
      <c r="I15" s="7"/>
      <c r="J15" s="7"/>
      <c r="K15" s="7"/>
      <c r="L15" s="7"/>
      <c r="M15" s="7"/>
      <c r="N15" s="7"/>
      <c r="O15" s="7"/>
    </row>
    <row r="16" spans="1:15" x14ac:dyDescent="0.25">
      <c r="A16" s="7"/>
      <c r="B16" s="51"/>
      <c r="C16" s="158"/>
      <c r="D16" s="158"/>
      <c r="E16" s="159"/>
      <c r="F16" s="51"/>
      <c r="G16" s="7"/>
      <c r="H16" s="7"/>
      <c r="I16" s="7"/>
    </row>
    <row r="17" spans="1:43" ht="21" x14ac:dyDescent="0.25">
      <c r="A17" s="51"/>
      <c r="B17" s="51"/>
      <c r="C17" s="51"/>
      <c r="D17" s="51"/>
      <c r="E17" s="7"/>
      <c r="F17" s="52"/>
      <c r="G17" s="52"/>
      <c r="H17" s="52"/>
      <c r="I17" s="52"/>
      <c r="J17" s="7"/>
      <c r="K17" s="7"/>
      <c r="L17" s="7"/>
      <c r="M17" s="7"/>
      <c r="N17" s="51"/>
      <c r="O17" s="54"/>
      <c r="P17" s="54"/>
      <c r="Q17" s="54"/>
      <c r="R17" s="54"/>
      <c r="AH17" s="7"/>
      <c r="AI17" s="7"/>
      <c r="AJ17" s="7"/>
      <c r="AK17" s="7"/>
      <c r="AL17" s="7"/>
      <c r="AM17" s="7"/>
      <c r="AN17" s="7"/>
      <c r="AO17" s="7"/>
      <c r="AP17" s="7"/>
      <c r="AQ17" s="7"/>
    </row>
    <row r="18" spans="1:43" ht="21" customHeight="1" x14ac:dyDescent="0.25">
      <c r="A18" s="7"/>
      <c r="B18" s="7"/>
      <c r="C18" s="7"/>
      <c r="E18" s="7"/>
      <c r="F18" s="7"/>
      <c r="G18" s="7"/>
      <c r="H18" s="7"/>
      <c r="I18" s="7"/>
      <c r="J18" s="7"/>
      <c r="K18" s="7"/>
      <c r="L18" s="7"/>
      <c r="M18" s="7"/>
      <c r="N18" s="51"/>
      <c r="O18" s="51"/>
      <c r="P18" s="51"/>
      <c r="Q18" s="51"/>
      <c r="R18" s="51"/>
    </row>
    <row r="19" spans="1:43" x14ac:dyDescent="0.25">
      <c r="A19" s="7"/>
      <c r="B19" s="7"/>
      <c r="C19" s="7"/>
      <c r="D19" s="55"/>
      <c r="F19" s="7"/>
      <c r="G19" s="7"/>
      <c r="H19" s="7"/>
      <c r="I19" s="7"/>
      <c r="J19" s="7"/>
      <c r="K19" s="7"/>
      <c r="L19" s="7"/>
      <c r="M19" s="7"/>
      <c r="N19" s="51"/>
      <c r="O19" s="51"/>
      <c r="P19" s="51"/>
      <c r="Q19" s="51"/>
      <c r="R19" s="51"/>
    </row>
    <row r="20" spans="1:43" x14ac:dyDescent="0.25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51"/>
      <c r="O20" s="51"/>
      <c r="P20" s="51"/>
      <c r="Q20" s="51"/>
      <c r="R20" s="51"/>
    </row>
    <row r="21" spans="1:43" x14ac:dyDescent="0.25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51"/>
      <c r="O21" s="51"/>
      <c r="P21" s="51"/>
      <c r="Q21" s="51"/>
      <c r="R21" s="51"/>
    </row>
    <row r="22" spans="1:43" x14ac:dyDescent="0.25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51"/>
      <c r="O22" s="51"/>
      <c r="P22" s="51"/>
      <c r="Q22" s="51"/>
      <c r="R22" s="51"/>
    </row>
    <row r="23" spans="1:43" x14ac:dyDescent="0.25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</row>
    <row r="24" spans="1:43" x14ac:dyDescent="0.25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</row>
    <row r="25" spans="1:43" x14ac:dyDescent="0.25">
      <c r="A25" s="7"/>
      <c r="B25" s="7"/>
      <c r="C25" s="7"/>
      <c r="D25" s="56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57"/>
      <c r="Q25" s="57"/>
      <c r="R25" s="57"/>
    </row>
    <row r="26" spans="1:43" x14ac:dyDescent="0.25">
      <c r="C26" s="7"/>
      <c r="D26" s="7"/>
      <c r="E26" s="7"/>
      <c r="J26" s="7"/>
      <c r="K26" s="7"/>
      <c r="L26" s="7"/>
      <c r="M26" s="7"/>
      <c r="N26" s="7"/>
      <c r="O26" s="7"/>
      <c r="P26" s="7"/>
      <c r="Q26" s="7"/>
      <c r="R26" s="7"/>
    </row>
    <row r="27" spans="1:43" x14ac:dyDescent="0.25">
      <c r="K27" s="7"/>
      <c r="L27" s="7"/>
      <c r="M27" s="7"/>
      <c r="N27" s="7"/>
      <c r="O27" s="7"/>
      <c r="P27" s="7"/>
      <c r="Q27" s="7"/>
      <c r="R27" s="7"/>
    </row>
    <row r="28" spans="1:43" x14ac:dyDescent="0.25">
      <c r="K28" s="7"/>
      <c r="L28" s="7"/>
      <c r="M28" s="7"/>
      <c r="N28" s="7"/>
      <c r="O28" s="7"/>
      <c r="P28" s="7"/>
      <c r="Q28" s="7"/>
      <c r="R28" s="7"/>
    </row>
    <row r="29" spans="1:43" x14ac:dyDescent="0.25">
      <c r="K29" s="7"/>
      <c r="L29" s="7"/>
      <c r="M29" s="7"/>
      <c r="Q29" s="7"/>
      <c r="R29" s="7"/>
    </row>
    <row r="30" spans="1:43" x14ac:dyDescent="0.25">
      <c r="K30" s="7"/>
      <c r="L30" s="7"/>
      <c r="M30" s="7"/>
      <c r="P30" s="7"/>
      <c r="Q30" s="7"/>
      <c r="R30" s="7"/>
    </row>
    <row r="31" spans="1:43" x14ac:dyDescent="0.25">
      <c r="K31" s="7"/>
      <c r="L31" s="7"/>
      <c r="M31" s="7"/>
    </row>
    <row r="32" spans="1:43" x14ac:dyDescent="0.25">
      <c r="K32" s="7"/>
      <c r="L32" s="7"/>
      <c r="M32" s="7"/>
    </row>
    <row r="33" spans="1:13" x14ac:dyDescent="0.25">
      <c r="K33" s="7"/>
      <c r="L33" s="7"/>
      <c r="M33" s="7"/>
    </row>
    <row r="34" spans="1:13" x14ac:dyDescent="0.25">
      <c r="K34" s="7"/>
      <c r="L34" s="7"/>
      <c r="M34" s="7"/>
    </row>
    <row r="35" spans="1:13" x14ac:dyDescent="0.25">
      <c r="K35" s="7"/>
      <c r="L35" s="7"/>
      <c r="M35" s="7"/>
    </row>
    <row r="36" spans="1:13" x14ac:dyDescent="0.25">
      <c r="K36" s="7"/>
      <c r="L36" s="7"/>
      <c r="M36" s="7"/>
    </row>
    <row r="37" spans="1:13" x14ac:dyDescent="0.25">
      <c r="K37" s="7"/>
      <c r="L37" s="7"/>
    </row>
    <row r="38" spans="1:13" x14ac:dyDescent="0.25">
      <c r="K38" s="7"/>
      <c r="L38" s="7"/>
    </row>
    <row r="39" spans="1:13" x14ac:dyDescent="0.25">
      <c r="K39" s="7"/>
      <c r="L39" s="7"/>
    </row>
    <row r="40" spans="1:13" x14ac:dyDescent="0.25">
      <c r="A40" s="49"/>
      <c r="B40" s="49"/>
      <c r="C40" s="49"/>
      <c r="D40" s="49"/>
      <c r="E40" s="49"/>
      <c r="F40" s="49"/>
      <c r="G40" s="49"/>
      <c r="H40" s="49"/>
      <c r="I40" s="49"/>
      <c r="J40" s="49"/>
      <c r="K40" s="7"/>
      <c r="L40" s="7"/>
    </row>
    <row r="41" spans="1:13" x14ac:dyDescent="0.25">
      <c r="A41" s="49"/>
      <c r="B41" s="49"/>
      <c r="C41" s="49"/>
      <c r="D41" s="49"/>
      <c r="E41" s="49"/>
      <c r="F41" s="49"/>
      <c r="G41" s="49"/>
      <c r="H41" s="49"/>
      <c r="I41" s="49"/>
      <c r="J41" s="49"/>
    </row>
    <row r="42" spans="1:13" x14ac:dyDescent="0.25">
      <c r="A42" s="49"/>
      <c r="B42" s="49"/>
      <c r="C42" s="49"/>
      <c r="D42" s="49"/>
      <c r="E42" s="49"/>
      <c r="F42" s="49"/>
      <c r="G42" s="49"/>
      <c r="H42" s="49"/>
      <c r="I42" s="49"/>
      <c r="J42" s="49"/>
    </row>
    <row r="43" spans="1:13" x14ac:dyDescent="0.25">
      <c r="A43" s="364"/>
      <c r="B43" s="364"/>
      <c r="C43" s="364"/>
      <c r="D43" s="364"/>
      <c r="E43" s="364"/>
      <c r="F43" s="364"/>
      <c r="G43" s="364"/>
      <c r="H43" s="364"/>
      <c r="I43" s="364"/>
      <c r="J43" s="364"/>
    </row>
    <row r="44" spans="1:13" x14ac:dyDescent="0.25">
      <c r="A44" s="58"/>
      <c r="B44" s="58"/>
      <c r="C44" s="58"/>
      <c r="D44" s="58"/>
      <c r="E44" s="58"/>
      <c r="F44" s="58"/>
      <c r="G44" s="58"/>
      <c r="H44" s="58"/>
      <c r="I44" s="58"/>
      <c r="J44" s="59"/>
    </row>
    <row r="45" spans="1:13" x14ac:dyDescent="0.25">
      <c r="A45" s="58"/>
      <c r="B45" s="58"/>
      <c r="C45" s="58"/>
      <c r="D45" s="58"/>
      <c r="E45" s="58"/>
      <c r="F45" s="58"/>
      <c r="G45" s="58"/>
      <c r="H45" s="58"/>
      <c r="I45" s="58"/>
      <c r="J45" s="59"/>
    </row>
    <row r="46" spans="1:13" x14ac:dyDescent="0.25">
      <c r="A46" s="58"/>
      <c r="B46" s="58"/>
      <c r="C46" s="58"/>
      <c r="D46" s="58"/>
      <c r="E46" s="58"/>
      <c r="F46" s="58"/>
      <c r="G46" s="58"/>
      <c r="H46" s="58"/>
      <c r="I46" s="58"/>
      <c r="J46" s="59"/>
    </row>
    <row r="47" spans="1:13" x14ac:dyDescent="0.25">
      <c r="A47" s="58"/>
      <c r="B47" s="58"/>
      <c r="C47" s="58"/>
      <c r="D47" s="58"/>
      <c r="E47" s="58"/>
      <c r="F47" s="58"/>
      <c r="G47" s="58"/>
      <c r="H47" s="58"/>
      <c r="I47" s="58"/>
      <c r="J47" s="59"/>
    </row>
    <row r="48" spans="1:13" x14ac:dyDescent="0.25">
      <c r="A48" s="58"/>
      <c r="B48" s="58"/>
      <c r="C48" s="58"/>
      <c r="D48" s="58"/>
      <c r="E48" s="58"/>
      <c r="F48" s="58"/>
      <c r="G48" s="58"/>
      <c r="H48" s="58"/>
      <c r="I48" s="58"/>
      <c r="J48" s="59"/>
    </row>
    <row r="49" spans="1:10" x14ac:dyDescent="0.25">
      <c r="A49" s="58"/>
      <c r="B49" s="58"/>
      <c r="C49" s="58"/>
      <c r="D49" s="58"/>
      <c r="E49" s="58"/>
      <c r="F49" s="58"/>
      <c r="G49" s="58"/>
      <c r="H49" s="58"/>
      <c r="I49" s="58"/>
      <c r="J49" s="59"/>
    </row>
    <row r="50" spans="1:10" x14ac:dyDescent="0.25">
      <c r="A50" s="58"/>
      <c r="B50" s="58"/>
      <c r="C50" s="58"/>
      <c r="D50" s="58"/>
      <c r="E50" s="58"/>
      <c r="F50" s="58"/>
      <c r="G50" s="58"/>
      <c r="H50" s="58"/>
      <c r="I50" s="58"/>
      <c r="J50" s="59"/>
    </row>
    <row r="51" spans="1:10" x14ac:dyDescent="0.25">
      <c r="A51" s="58"/>
      <c r="B51" s="58"/>
      <c r="C51" s="58"/>
      <c r="D51" s="58"/>
      <c r="E51" s="58"/>
      <c r="F51" s="58"/>
      <c r="G51" s="58"/>
      <c r="H51" s="58"/>
      <c r="I51" s="58"/>
      <c r="J51" s="59"/>
    </row>
    <row r="52" spans="1:10" x14ac:dyDescent="0.25">
      <c r="A52" s="58"/>
      <c r="B52" s="58"/>
      <c r="C52" s="58"/>
      <c r="D52" s="58"/>
      <c r="E52" s="58"/>
      <c r="F52" s="58"/>
      <c r="G52" s="58"/>
      <c r="H52" s="58"/>
      <c r="I52" s="58"/>
      <c r="J52" s="59"/>
    </row>
    <row r="53" spans="1:10" x14ac:dyDescent="0.25">
      <c r="A53" s="58"/>
      <c r="B53" s="58"/>
      <c r="C53" s="58"/>
      <c r="D53" s="58"/>
      <c r="E53" s="58"/>
      <c r="F53" s="58"/>
      <c r="G53" s="58"/>
      <c r="H53" s="58"/>
      <c r="I53" s="58"/>
      <c r="J53" s="59"/>
    </row>
    <row r="54" spans="1:10" x14ac:dyDescent="0.25">
      <c r="A54" s="58"/>
      <c r="B54" s="58"/>
      <c r="C54" s="58"/>
      <c r="D54" s="58"/>
      <c r="E54" s="58"/>
      <c r="F54" s="58"/>
      <c r="G54" s="58"/>
      <c r="H54" s="58"/>
      <c r="I54" s="58"/>
      <c r="J54" s="59"/>
    </row>
    <row r="55" spans="1:10" x14ac:dyDescent="0.25">
      <c r="A55" s="58"/>
      <c r="B55" s="58"/>
      <c r="C55" s="58"/>
      <c r="D55" s="58"/>
      <c r="E55" s="58"/>
      <c r="F55" s="58"/>
      <c r="G55" s="58"/>
      <c r="H55" s="58"/>
      <c r="I55" s="58"/>
      <c r="J55" s="59"/>
    </row>
    <row r="56" spans="1:10" x14ac:dyDescent="0.25">
      <c r="A56" s="58"/>
      <c r="B56" s="58"/>
      <c r="C56" s="58"/>
      <c r="D56" s="58"/>
      <c r="E56" s="58"/>
      <c r="F56" s="58"/>
      <c r="G56" s="58"/>
      <c r="H56" s="58"/>
      <c r="I56" s="58"/>
      <c r="J56" s="59"/>
    </row>
    <row r="57" spans="1:10" x14ac:dyDescent="0.25">
      <c r="A57" s="58"/>
      <c r="B57" s="58"/>
      <c r="C57" s="58"/>
      <c r="D57" s="58"/>
      <c r="E57" s="58"/>
      <c r="F57" s="58"/>
      <c r="G57" s="58"/>
      <c r="H57" s="58"/>
      <c r="I57" s="58"/>
      <c r="J57" s="59"/>
    </row>
    <row r="58" spans="1:10" x14ac:dyDescent="0.25">
      <c r="A58" s="58"/>
      <c r="B58" s="58"/>
      <c r="C58" s="58"/>
      <c r="D58" s="58"/>
      <c r="E58" s="58"/>
      <c r="F58" s="58"/>
      <c r="G58" s="58"/>
      <c r="H58" s="58"/>
      <c r="I58" s="58"/>
      <c r="J58" s="59"/>
    </row>
    <row r="59" spans="1:10" x14ac:dyDescent="0.25">
      <c r="A59" s="58"/>
      <c r="B59" s="58"/>
      <c r="C59" s="58"/>
      <c r="D59" s="58"/>
      <c r="E59" s="58"/>
      <c r="F59" s="58"/>
      <c r="G59" s="58"/>
      <c r="H59" s="58"/>
      <c r="I59" s="58"/>
      <c r="J59" s="59"/>
    </row>
    <row r="60" spans="1:10" x14ac:dyDescent="0.25">
      <c r="A60" s="58"/>
      <c r="B60" s="58"/>
      <c r="C60" s="58"/>
      <c r="D60" s="58"/>
      <c r="E60" s="58"/>
      <c r="F60" s="58"/>
      <c r="G60" s="58"/>
      <c r="H60" s="58"/>
      <c r="I60" s="58"/>
      <c r="J60" s="59"/>
    </row>
    <row r="61" spans="1:10" x14ac:dyDescent="0.25">
      <c r="A61" s="58"/>
      <c r="B61" s="58"/>
      <c r="C61" s="58"/>
      <c r="D61" s="58"/>
      <c r="E61" s="58"/>
      <c r="F61" s="58"/>
      <c r="G61" s="58"/>
      <c r="H61" s="58"/>
      <c r="I61" s="58"/>
      <c r="J61" s="59"/>
    </row>
    <row r="62" spans="1:10" x14ac:dyDescent="0.25">
      <c r="A62" s="58"/>
      <c r="B62" s="58"/>
      <c r="C62" s="58"/>
      <c r="D62" s="58"/>
      <c r="E62" s="58"/>
      <c r="F62" s="58"/>
      <c r="G62" s="58"/>
      <c r="H62" s="58"/>
      <c r="I62" s="58"/>
      <c r="J62" s="59"/>
    </row>
    <row r="63" spans="1:10" x14ac:dyDescent="0.25">
      <c r="A63" s="58"/>
      <c r="B63" s="58"/>
      <c r="C63" s="58"/>
      <c r="D63" s="58"/>
      <c r="E63" s="58"/>
      <c r="F63" s="58"/>
      <c r="G63" s="58"/>
      <c r="H63" s="58"/>
      <c r="I63" s="58"/>
      <c r="J63" s="59"/>
    </row>
    <row r="64" spans="1:10" x14ac:dyDescent="0.25">
      <c r="A64" s="58"/>
      <c r="B64" s="58"/>
      <c r="C64" s="58"/>
      <c r="D64" s="58"/>
      <c r="E64" s="58"/>
      <c r="F64" s="58"/>
      <c r="G64" s="58"/>
      <c r="H64" s="58"/>
      <c r="I64" s="58"/>
      <c r="J64" s="59"/>
    </row>
    <row r="65" spans="1:10" x14ac:dyDescent="0.25">
      <c r="A65" s="58"/>
      <c r="B65" s="58"/>
      <c r="C65" s="58"/>
      <c r="D65" s="58"/>
      <c r="E65" s="58"/>
      <c r="F65" s="58"/>
      <c r="G65" s="58"/>
      <c r="H65" s="58"/>
      <c r="I65" s="58"/>
      <c r="J65" s="59"/>
    </row>
    <row r="66" spans="1:10" x14ac:dyDescent="0.25">
      <c r="A66" s="58"/>
      <c r="B66" s="58"/>
      <c r="C66" s="58"/>
      <c r="D66" s="58"/>
      <c r="E66" s="58"/>
      <c r="F66" s="58"/>
      <c r="G66" s="58"/>
      <c r="H66" s="58"/>
      <c r="I66" s="58"/>
      <c r="J66" s="59"/>
    </row>
    <row r="67" spans="1:10" x14ac:dyDescent="0.25">
      <c r="A67" s="58"/>
      <c r="B67" s="58"/>
      <c r="C67" s="58"/>
      <c r="D67" s="58"/>
      <c r="E67" s="58"/>
      <c r="F67" s="58"/>
      <c r="G67" s="58"/>
      <c r="H67" s="58"/>
      <c r="I67" s="58"/>
      <c r="J67" s="59"/>
    </row>
    <row r="68" spans="1:10" x14ac:dyDescent="0.25">
      <c r="A68" s="58"/>
      <c r="B68" s="58"/>
      <c r="C68" s="58"/>
      <c r="D68" s="58"/>
      <c r="E68" s="58"/>
      <c r="F68" s="58"/>
      <c r="G68" s="58"/>
      <c r="H68" s="58"/>
      <c r="I68" s="58"/>
      <c r="J68" s="59"/>
    </row>
    <row r="69" spans="1:10" x14ac:dyDescent="0.25">
      <c r="A69" s="58"/>
      <c r="B69" s="58"/>
      <c r="C69" s="58"/>
      <c r="D69" s="58"/>
      <c r="E69" s="58"/>
      <c r="F69" s="58"/>
      <c r="G69" s="58"/>
      <c r="H69" s="58"/>
      <c r="I69" s="58"/>
      <c r="J69" s="59"/>
    </row>
    <row r="70" spans="1:10" x14ac:dyDescent="0.25">
      <c r="A70" s="58"/>
      <c r="B70" s="58"/>
      <c r="C70" s="58"/>
      <c r="D70" s="58"/>
      <c r="E70" s="58"/>
      <c r="F70" s="58"/>
      <c r="G70" s="58"/>
      <c r="H70" s="58"/>
      <c r="I70" s="58"/>
      <c r="J70" s="59"/>
    </row>
    <row r="71" spans="1:10" x14ac:dyDescent="0.25">
      <c r="A71" s="58"/>
      <c r="B71" s="58"/>
      <c r="C71" s="58"/>
      <c r="D71" s="58"/>
      <c r="E71" s="58"/>
      <c r="F71" s="58"/>
      <c r="G71" s="58"/>
      <c r="H71" s="58"/>
      <c r="I71" s="58"/>
      <c r="J71" s="59"/>
    </row>
    <row r="72" spans="1:10" x14ac:dyDescent="0.25">
      <c r="A72" s="58"/>
      <c r="B72" s="58"/>
      <c r="C72" s="58"/>
      <c r="D72" s="58"/>
      <c r="E72" s="58"/>
      <c r="F72" s="58"/>
      <c r="G72" s="58"/>
      <c r="H72" s="58"/>
      <c r="I72" s="58"/>
      <c r="J72" s="59"/>
    </row>
    <row r="73" spans="1:10" x14ac:dyDescent="0.25">
      <c r="A73" s="58"/>
      <c r="B73" s="58"/>
      <c r="C73" s="58"/>
      <c r="D73" s="58"/>
      <c r="E73" s="58"/>
      <c r="F73" s="58"/>
      <c r="G73" s="58"/>
      <c r="H73" s="58"/>
      <c r="I73" s="58"/>
      <c r="J73" s="59"/>
    </row>
    <row r="74" spans="1:10" x14ac:dyDescent="0.25">
      <c r="A74" s="58"/>
      <c r="B74" s="58"/>
      <c r="C74" s="58"/>
      <c r="D74" s="58"/>
      <c r="E74" s="58"/>
      <c r="F74" s="58"/>
      <c r="G74" s="58"/>
      <c r="H74" s="58"/>
      <c r="I74" s="58"/>
      <c r="J74" s="59"/>
    </row>
    <row r="75" spans="1:10" x14ac:dyDescent="0.25">
      <c r="A75" s="58"/>
      <c r="B75" s="58"/>
      <c r="C75" s="58"/>
      <c r="D75" s="58"/>
      <c r="E75" s="58"/>
      <c r="F75" s="58"/>
      <c r="G75" s="58"/>
      <c r="H75" s="58"/>
      <c r="I75" s="58"/>
      <c r="J75" s="59"/>
    </row>
    <row r="76" spans="1:10" x14ac:dyDescent="0.25">
      <c r="A76" s="58"/>
      <c r="B76" s="58"/>
      <c r="C76" s="58"/>
      <c r="D76" s="58"/>
      <c r="E76" s="58"/>
      <c r="F76" s="58"/>
      <c r="G76" s="58"/>
      <c r="H76" s="58"/>
      <c r="I76" s="58"/>
      <c r="J76" s="59"/>
    </row>
    <row r="77" spans="1:10" x14ac:dyDescent="0.25">
      <c r="A77" s="58"/>
      <c r="B77" s="58"/>
      <c r="C77" s="58"/>
      <c r="D77" s="58"/>
      <c r="E77" s="58"/>
      <c r="F77" s="58"/>
      <c r="G77" s="58"/>
      <c r="H77" s="58"/>
      <c r="I77" s="58"/>
      <c r="J77" s="59"/>
    </row>
    <row r="78" spans="1:10" x14ac:dyDescent="0.25">
      <c r="A78" s="58"/>
      <c r="B78" s="58"/>
      <c r="C78" s="58"/>
      <c r="D78" s="58"/>
      <c r="E78" s="58"/>
      <c r="F78" s="58"/>
      <c r="G78" s="58"/>
      <c r="H78" s="58"/>
      <c r="I78" s="58"/>
      <c r="J78" s="59"/>
    </row>
    <row r="79" spans="1:10" x14ac:dyDescent="0.25">
      <c r="A79" s="58"/>
      <c r="B79" s="58"/>
      <c r="C79" s="58"/>
      <c r="D79" s="58"/>
      <c r="E79" s="58"/>
      <c r="F79" s="58"/>
      <c r="G79" s="58"/>
      <c r="H79" s="58"/>
      <c r="I79" s="58"/>
      <c r="J79" s="59"/>
    </row>
    <row r="80" spans="1:10" x14ac:dyDescent="0.25">
      <c r="A80" s="58"/>
      <c r="B80" s="58"/>
      <c r="C80" s="58"/>
      <c r="D80" s="58"/>
      <c r="E80" s="58"/>
      <c r="F80" s="58"/>
      <c r="G80" s="58"/>
      <c r="H80" s="58"/>
      <c r="I80" s="58"/>
      <c r="J80" s="59"/>
    </row>
    <row r="81" spans="1:10" x14ac:dyDescent="0.25">
      <c r="A81" s="58"/>
      <c r="B81" s="58"/>
      <c r="C81" s="58"/>
      <c r="D81" s="58"/>
      <c r="E81" s="58"/>
      <c r="F81" s="58"/>
      <c r="G81" s="58"/>
      <c r="H81" s="58"/>
      <c r="I81" s="58"/>
      <c r="J81" s="59"/>
    </row>
    <row r="82" spans="1:10" x14ac:dyDescent="0.25">
      <c r="A82" s="58"/>
      <c r="B82" s="58"/>
      <c r="C82" s="58"/>
      <c r="D82" s="58"/>
      <c r="E82" s="58"/>
      <c r="F82" s="58"/>
      <c r="G82" s="58"/>
      <c r="H82" s="58"/>
      <c r="I82" s="58"/>
      <c r="J82" s="59"/>
    </row>
    <row r="83" spans="1:10" x14ac:dyDescent="0.25">
      <c r="A83" s="58"/>
      <c r="B83" s="58"/>
      <c r="C83" s="58"/>
      <c r="D83" s="58"/>
      <c r="E83" s="58"/>
      <c r="F83" s="58"/>
      <c r="G83" s="58"/>
      <c r="H83" s="58"/>
      <c r="I83" s="58"/>
      <c r="J83" s="59"/>
    </row>
    <row r="84" spans="1:10" x14ac:dyDescent="0.25">
      <c r="A84" s="58"/>
      <c r="B84" s="58"/>
      <c r="C84" s="58"/>
      <c r="D84" s="58"/>
      <c r="E84" s="58"/>
      <c r="F84" s="58"/>
      <c r="G84" s="58"/>
      <c r="H84" s="58"/>
      <c r="I84" s="58"/>
      <c r="J84" s="59"/>
    </row>
    <row r="85" spans="1:10" x14ac:dyDescent="0.25">
      <c r="A85" s="58"/>
      <c r="B85" s="58"/>
      <c r="C85" s="58"/>
      <c r="D85" s="58"/>
      <c r="E85" s="58"/>
      <c r="F85" s="58"/>
      <c r="G85" s="58"/>
      <c r="H85" s="58"/>
      <c r="I85" s="58"/>
      <c r="J85" s="59"/>
    </row>
    <row r="86" spans="1:10" x14ac:dyDescent="0.25">
      <c r="A86" s="58"/>
      <c r="B86" s="58"/>
      <c r="C86" s="58"/>
      <c r="D86" s="58"/>
      <c r="E86" s="58"/>
      <c r="F86" s="58"/>
      <c r="G86" s="58"/>
      <c r="H86" s="58"/>
      <c r="I86" s="58"/>
      <c r="J86" s="59"/>
    </row>
    <row r="87" spans="1:10" x14ac:dyDescent="0.25">
      <c r="A87" s="58"/>
      <c r="B87" s="58"/>
      <c r="C87" s="58"/>
      <c r="D87" s="58"/>
      <c r="E87" s="58"/>
      <c r="F87" s="58"/>
      <c r="G87" s="58"/>
      <c r="H87" s="58"/>
      <c r="I87" s="58"/>
      <c r="J87" s="59"/>
    </row>
    <row r="88" spans="1:10" x14ac:dyDescent="0.25">
      <c r="A88" s="58"/>
      <c r="B88" s="58"/>
      <c r="C88" s="58"/>
      <c r="D88" s="58"/>
      <c r="E88" s="58"/>
      <c r="F88" s="58"/>
      <c r="G88" s="58"/>
      <c r="H88" s="58"/>
      <c r="I88" s="58"/>
      <c r="J88" s="59"/>
    </row>
    <row r="89" spans="1:10" x14ac:dyDescent="0.25">
      <c r="A89" s="58"/>
      <c r="B89" s="58"/>
      <c r="C89" s="58"/>
      <c r="D89" s="58"/>
      <c r="E89" s="58"/>
      <c r="F89" s="58"/>
      <c r="G89" s="58"/>
      <c r="H89" s="58"/>
      <c r="I89" s="58"/>
      <c r="J89" s="59"/>
    </row>
    <row r="90" spans="1:10" x14ac:dyDescent="0.25">
      <c r="A90" s="58"/>
      <c r="B90" s="58"/>
      <c r="C90" s="58"/>
      <c r="D90" s="58"/>
      <c r="E90" s="58"/>
      <c r="F90" s="58"/>
      <c r="G90" s="58"/>
      <c r="H90" s="58"/>
      <c r="I90" s="58"/>
      <c r="J90" s="59"/>
    </row>
    <row r="91" spans="1:10" x14ac:dyDescent="0.25">
      <c r="A91" s="58"/>
      <c r="B91" s="58"/>
      <c r="C91" s="58"/>
      <c r="D91" s="58"/>
      <c r="E91" s="58"/>
      <c r="F91" s="58"/>
      <c r="G91" s="58"/>
      <c r="H91" s="58"/>
      <c r="I91" s="58"/>
      <c r="J91" s="59"/>
    </row>
    <row r="92" spans="1:10" x14ac:dyDescent="0.25">
      <c r="A92" s="49"/>
      <c r="B92" s="49"/>
      <c r="C92" s="49"/>
      <c r="D92" s="49"/>
      <c r="E92" s="49"/>
      <c r="F92" s="49"/>
      <c r="G92" s="49"/>
      <c r="H92" s="49"/>
      <c r="I92" s="49"/>
      <c r="J92" s="49"/>
    </row>
  </sheetData>
  <customSheetViews>
    <customSheetView guid="{C5999146-0873-4468-831B-0EE3FC77B838}" scale="85" showPageBreaks="1" showGridLines="0" fitToPage="1" printArea="1">
      <selection activeCell="B4" sqref="B4"/>
      <pageMargins left="0.7" right="0.7" top="0.75" bottom="0.75" header="0.3" footer="0.3"/>
      <pageSetup scale="66" orientation="portrait" r:id="rId1"/>
    </customSheetView>
  </customSheetViews>
  <mergeCells count="1">
    <mergeCell ref="A43:J43"/>
  </mergeCells>
  <conditionalFormatting sqref="I14">
    <cfRule type="iconSet" priority="24">
      <iconSet iconSet="3Arrows">
        <cfvo type="percent" val="0"/>
        <cfvo type="percent" val="33"/>
        <cfvo type="percent" val="67"/>
      </iconSet>
    </cfRule>
  </conditionalFormatting>
  <conditionalFormatting sqref="F4 F10:F13">
    <cfRule type="iconSet" priority="23">
      <iconSet iconSet="3Arrows">
        <cfvo type="percent" val="0"/>
        <cfvo type="percent" val="33"/>
        <cfvo type="percent" val="67"/>
      </iconSet>
    </cfRule>
  </conditionalFormatting>
  <conditionalFormatting sqref="F5:F9">
    <cfRule type="iconSet" priority="22">
      <iconSet iconSet="3Arrows">
        <cfvo type="percent" val="0"/>
        <cfvo type="percent" val="33"/>
        <cfvo type="percent" val="67"/>
      </iconSet>
    </cfRule>
  </conditionalFormatting>
  <conditionalFormatting sqref="G4 G10:G13">
    <cfRule type="iconSet" priority="20">
      <iconSet iconSet="3Arrows">
        <cfvo type="percent" val="0"/>
        <cfvo type="percent" val="33"/>
        <cfvo type="percent" val="67"/>
      </iconSet>
    </cfRule>
  </conditionalFormatting>
  <conditionalFormatting sqref="G5:G9">
    <cfRule type="iconSet" priority="19">
      <iconSet iconSet="3Arrows">
        <cfvo type="percent" val="0"/>
        <cfvo type="percent" val="33"/>
        <cfvo type="percent" val="67"/>
      </iconSet>
    </cfRule>
  </conditionalFormatting>
  <conditionalFormatting sqref="I4 I10:I13">
    <cfRule type="iconSet" priority="17">
      <iconSet iconSet="3Arrows">
        <cfvo type="percent" val="0"/>
        <cfvo type="percent" val="33"/>
        <cfvo type="percent" val="67"/>
      </iconSet>
    </cfRule>
  </conditionalFormatting>
  <conditionalFormatting sqref="I5:I9">
    <cfRule type="iconSet" priority="16">
      <iconSet iconSet="3Arrows">
        <cfvo type="percent" val="0"/>
        <cfvo type="percent" val="33"/>
        <cfvo type="percent" val="67"/>
      </iconSet>
    </cfRule>
  </conditionalFormatting>
  <conditionalFormatting sqref="K4">
    <cfRule type="iconSet" priority="14">
      <iconSet iconSet="3Arrows">
        <cfvo type="percent" val="0"/>
        <cfvo type="percent" val="33"/>
        <cfvo type="percent" val="67"/>
      </iconSet>
    </cfRule>
  </conditionalFormatting>
  <conditionalFormatting sqref="K5:K6">
    <cfRule type="iconSet" priority="12">
      <iconSet iconSet="3Arrows">
        <cfvo type="percent" val="0"/>
        <cfvo type="percent" val="33"/>
        <cfvo type="percent" val="67"/>
      </iconSet>
    </cfRule>
  </conditionalFormatting>
  <conditionalFormatting sqref="K1">
    <cfRule type="iconSet" priority="9">
      <iconSet iconSet="3Arrows">
        <cfvo type="percent" val="0"/>
        <cfvo type="percent" val="33"/>
        <cfvo type="percent" val="67"/>
      </iconSet>
    </cfRule>
  </conditionalFormatting>
  <conditionalFormatting sqref="L1:M1">
    <cfRule type="iconSet" priority="7">
      <iconSet iconSet="3Arrows">
        <cfvo type="percent" val="0"/>
        <cfvo type="percent" val="33"/>
        <cfvo type="percent" val="67"/>
      </iconSet>
    </cfRule>
  </conditionalFormatting>
  <conditionalFormatting sqref="H4 H10:H13">
    <cfRule type="iconSet" priority="4">
      <iconSet iconSet="3Arrows">
        <cfvo type="percent" val="0"/>
        <cfvo type="percent" val="33"/>
        <cfvo type="percent" val="67"/>
      </iconSet>
    </cfRule>
  </conditionalFormatting>
  <conditionalFormatting sqref="H5:H9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H5">
    <cfRule type="iconSet" priority="1">
      <iconSet iconSet="3Arrows">
        <cfvo type="percent" val="0"/>
        <cfvo type="percent" val="33"/>
        <cfvo type="percent" val="67"/>
      </iconSet>
    </cfRule>
  </conditionalFormatting>
  <hyperlinks>
    <hyperlink ref="R24:R25" location="'ASHRAE Level I'!AI1" display="NEXT PAGE"/>
  </hyperlinks>
  <pageMargins left="0.7" right="0.7" top="0.75" bottom="0.75" header="0.3" footer="0.3"/>
  <pageSetup scale="66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1" id="{D3EC8A3F-2018-490A-ADFB-B9AC32DE86A1}">
            <x14:iconSet iconSet="3Triangles" showValue="0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F4:F13</xm:sqref>
        </x14:conditionalFormatting>
        <x14:conditionalFormatting xmlns:xm="http://schemas.microsoft.com/office/excel/2006/main">
          <x14:cfRule type="iconSet" priority="18" id="{2CF9B372-AF3C-4935-883C-14824F16908B}">
            <x14:iconSet iconSet="3Triangles" showValue="0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G4:G13</xm:sqref>
        </x14:conditionalFormatting>
        <x14:conditionalFormatting xmlns:xm="http://schemas.microsoft.com/office/excel/2006/main">
          <x14:cfRule type="iconSet" priority="15" id="{91661DBC-0269-446B-9F2A-3BAE8EA02C0B}">
            <x14:iconSet iconSet="3Triangles" showValue="0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I4:I13</xm:sqref>
        </x14:conditionalFormatting>
        <x14:conditionalFormatting xmlns:xm="http://schemas.microsoft.com/office/excel/2006/main">
          <x14:cfRule type="iconSet" priority="13" id="{3CC8A8AA-C8DA-4153-A90A-2B1A1B92E501}">
            <x14:iconSet iconSet="3Triangles" showValue="0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K4</xm:sqref>
        </x14:conditionalFormatting>
        <x14:conditionalFormatting xmlns:xm="http://schemas.microsoft.com/office/excel/2006/main">
          <x14:cfRule type="iconSet" priority="11" id="{CF361C43-D8CD-4CCA-B5E2-7D9CF22DC8AA}">
            <x14:iconSet iconSet="3Triangles" showValue="0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K5:K6</xm:sqref>
        </x14:conditionalFormatting>
        <x14:conditionalFormatting xmlns:xm="http://schemas.microsoft.com/office/excel/2006/main">
          <x14:cfRule type="iconSet" priority="10" id="{FDE63EAD-1FAF-435C-8C59-4A452B82B777}">
            <x14:iconSet iconSet="3Triangles" showValue="0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K4:K6</xm:sqref>
        </x14:conditionalFormatting>
        <x14:conditionalFormatting xmlns:xm="http://schemas.microsoft.com/office/excel/2006/main">
          <x14:cfRule type="iconSet" priority="8" id="{F167F82E-0D46-4B41-81F0-C96D8C89E4A4}">
            <x14:iconSet iconSet="3Triangles" showValue="0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K1</xm:sqref>
        </x14:conditionalFormatting>
        <x14:conditionalFormatting xmlns:xm="http://schemas.microsoft.com/office/excel/2006/main">
          <x14:cfRule type="iconSet" priority="6" id="{C17592FC-A467-45CA-AAFB-9C13F91C2EA4}">
            <x14:iconSet iconSet="3Triangles" showValue="0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L1:M1</xm:sqref>
        </x14:conditionalFormatting>
        <x14:conditionalFormatting xmlns:xm="http://schemas.microsoft.com/office/excel/2006/main">
          <x14:cfRule type="iconSet" priority="5" id="{7F64AFB9-27BC-46C0-9F48-D13EF15B27E8}">
            <x14:iconSet iconSet="3Triangles" showValue="0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K1:M1</xm:sqref>
        </x14:conditionalFormatting>
        <x14:conditionalFormatting xmlns:xm="http://schemas.microsoft.com/office/excel/2006/main">
          <x14:cfRule type="iconSet" priority="2" id="{28C6742D-79BD-4D82-A328-02DC5BBA8A8D}">
            <x14:iconSet iconSet="3Triangles" showValue="0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H4:H13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F51"/>
  <sheetViews>
    <sheetView showGridLines="0" tabSelected="1" zoomScaleSheetLayoutView="100" workbookViewId="0">
      <selection activeCell="B4" sqref="B4"/>
    </sheetView>
  </sheetViews>
  <sheetFormatPr defaultColWidth="8.85546875" defaultRowHeight="15" x14ac:dyDescent="0.25"/>
  <cols>
    <col min="1" max="1" width="36.42578125" customWidth="1"/>
    <col min="2" max="2" width="19.85546875" bestFit="1" customWidth="1"/>
    <col min="3" max="3" width="6.28515625" customWidth="1"/>
    <col min="4" max="4" width="7.42578125" customWidth="1"/>
    <col min="5" max="5" width="15.28515625" customWidth="1"/>
    <col min="6" max="6" width="13.42578125" customWidth="1"/>
    <col min="7" max="7" width="15.28515625" customWidth="1"/>
    <col min="8" max="8" width="19.85546875" customWidth="1"/>
    <col min="9" max="9" width="13.140625" customWidth="1"/>
    <col min="10" max="10" width="6.28515625" customWidth="1"/>
    <col min="11" max="11" width="23.42578125" customWidth="1"/>
    <col min="12" max="12" width="12.85546875" customWidth="1"/>
    <col min="13" max="13" width="12.7109375" customWidth="1"/>
    <col min="14" max="14" width="13.28515625" customWidth="1"/>
    <col min="15" max="15" width="12.28515625" customWidth="1"/>
    <col min="16" max="16" width="13.140625" customWidth="1"/>
    <col min="17" max="17" width="13.28515625" customWidth="1"/>
    <col min="18" max="18" width="16.28515625" customWidth="1"/>
    <col min="19" max="19" width="6" customWidth="1"/>
    <col min="20" max="20" width="5.85546875" customWidth="1"/>
    <col min="21" max="21" width="23.42578125" customWidth="1"/>
    <col min="22" max="22" width="12.85546875" customWidth="1"/>
    <col min="23" max="23" width="12.7109375" customWidth="1"/>
    <col min="24" max="24" width="13.28515625" customWidth="1"/>
    <col min="25" max="25" width="12.28515625" customWidth="1"/>
    <col min="26" max="26" width="13.140625" customWidth="1"/>
    <col min="27" max="27" width="13.28515625" customWidth="1"/>
    <col min="28" max="28" width="16.28515625" customWidth="1"/>
    <col min="29" max="29" width="6" customWidth="1"/>
    <col min="30" max="30" width="5.85546875" customWidth="1"/>
    <col min="31" max="31" width="23.42578125" customWidth="1"/>
    <col min="32" max="32" width="12.85546875" customWidth="1"/>
    <col min="33" max="33" width="12.7109375" customWidth="1"/>
    <col min="34" max="34" width="13.28515625" customWidth="1"/>
    <col min="35" max="35" width="12.28515625" customWidth="1"/>
    <col min="36" max="36" width="13.140625" customWidth="1"/>
    <col min="37" max="37" width="13.28515625" customWidth="1"/>
    <col min="38" max="38" width="16.28515625" customWidth="1"/>
    <col min="39" max="39" width="6" customWidth="1"/>
    <col min="40" max="40" width="5.85546875" customWidth="1"/>
    <col min="41" max="41" width="20.140625" customWidth="1"/>
    <col min="42" max="42" width="12.42578125" customWidth="1"/>
    <col min="43" max="43" width="20.85546875" customWidth="1"/>
    <col min="44" max="44" width="18.7109375" customWidth="1"/>
    <col min="45" max="45" width="17.42578125" customWidth="1"/>
    <col min="46" max="46" width="10.140625" customWidth="1"/>
    <col min="47" max="47" width="11" customWidth="1"/>
    <col min="48" max="48" width="7.28515625" customWidth="1"/>
    <col min="49" max="49" width="7.42578125" customWidth="1"/>
    <col min="50" max="50" width="4.85546875" customWidth="1"/>
    <col min="51" max="51" width="9.85546875" customWidth="1"/>
    <col min="52" max="52" width="20.140625" customWidth="1"/>
    <col min="53" max="53" width="12.42578125" customWidth="1"/>
    <col min="54" max="54" width="20.85546875" customWidth="1"/>
    <col min="55" max="55" width="18.7109375" customWidth="1"/>
    <col min="56" max="56" width="17.42578125" customWidth="1"/>
    <col min="57" max="57" width="10.140625" customWidth="1"/>
    <col min="58" max="58" width="7.28515625" customWidth="1"/>
    <col min="59" max="59" width="7.42578125" customWidth="1"/>
    <col min="60" max="60" width="4.85546875" customWidth="1"/>
    <col min="61" max="61" width="23.140625" customWidth="1"/>
    <col min="62" max="62" width="12.42578125" customWidth="1"/>
    <col min="63" max="63" width="20.85546875" customWidth="1"/>
    <col min="64" max="64" width="18.7109375" customWidth="1"/>
    <col min="65" max="65" width="17.42578125" customWidth="1"/>
    <col min="66" max="66" width="10.140625" customWidth="1"/>
    <col min="67" max="67" width="11" customWidth="1"/>
    <col min="68" max="68" width="7.28515625" customWidth="1"/>
    <col min="69" max="69" width="7.42578125" customWidth="1"/>
    <col min="70" max="70" width="4.85546875" customWidth="1"/>
    <col min="71" max="71" width="7.7109375" customWidth="1"/>
    <col min="72" max="72" width="8.140625" customWidth="1"/>
    <col min="73" max="73" width="7" customWidth="1"/>
    <col min="74" max="74" width="10.28515625" customWidth="1"/>
    <col min="75" max="75" width="10" customWidth="1"/>
    <col min="76" max="76" width="13.42578125" customWidth="1"/>
    <col min="77" max="77" width="9.42578125" customWidth="1"/>
    <col min="78" max="78" width="12.42578125" customWidth="1"/>
    <col min="79" max="79" width="11.140625" customWidth="1"/>
    <col min="80" max="80" width="12.42578125" customWidth="1"/>
    <col min="81" max="81" width="11.85546875" customWidth="1"/>
    <col min="82" max="82" width="7.85546875" customWidth="1"/>
    <col min="83" max="83" width="2" customWidth="1"/>
    <col min="84" max="84" width="8.28515625" customWidth="1"/>
    <col min="85" max="85" width="8.7109375" customWidth="1"/>
    <col min="86" max="86" width="10.42578125" customWidth="1"/>
    <col min="87" max="87" width="2.140625" customWidth="1"/>
    <col min="88" max="88" width="8.42578125" customWidth="1"/>
    <col min="89" max="90" width="11.42578125" customWidth="1"/>
    <col min="91" max="91" width="1.85546875" customWidth="1"/>
    <col min="92" max="92" width="7.140625" customWidth="1"/>
    <col min="93" max="93" width="9.42578125" customWidth="1"/>
    <col min="94" max="95" width="8.28515625" customWidth="1"/>
    <col min="96" max="98" width="8.42578125" customWidth="1"/>
    <col min="99" max="99" width="9.28515625" customWidth="1"/>
    <col min="100" max="100" width="5" customWidth="1"/>
    <col min="106" max="106" width="11.28515625" customWidth="1"/>
  </cols>
  <sheetData>
    <row r="1" spans="1:14" ht="21" x14ac:dyDescent="0.25">
      <c r="A1" s="1" t="s">
        <v>182</v>
      </c>
      <c r="B1" s="1"/>
      <c r="C1" s="1"/>
      <c r="D1" s="1"/>
      <c r="E1" s="1"/>
      <c r="F1" s="1"/>
      <c r="G1" s="160"/>
      <c r="H1" s="160"/>
      <c r="I1" s="5"/>
      <c r="J1" s="7"/>
      <c r="K1" s="7"/>
      <c r="L1" s="7"/>
      <c r="M1" s="7"/>
      <c r="N1" s="7"/>
    </row>
    <row r="2" spans="1:14" ht="15.75" customHeight="1" x14ac:dyDescent="0.25">
      <c r="A2" s="51"/>
      <c r="B2" s="51"/>
      <c r="C2" s="51"/>
      <c r="D2" s="51"/>
      <c r="E2" s="51"/>
      <c r="F2" s="51"/>
      <c r="G2" s="51"/>
      <c r="H2" s="51"/>
      <c r="I2" s="7"/>
      <c r="J2" s="7"/>
      <c r="K2" s="7"/>
      <c r="L2" s="7"/>
      <c r="M2" s="7"/>
      <c r="N2" s="7"/>
    </row>
    <row r="3" spans="1:14" x14ac:dyDescent="0.25">
      <c r="A3" s="161" t="s">
        <v>183</v>
      </c>
      <c r="B3" s="162">
        <v>5000</v>
      </c>
      <c r="C3" s="51" t="str">
        <f>IF(Instructions!$B$17="IP","sq ft","sq m")</f>
        <v>sq ft</v>
      </c>
      <c r="D3" s="126"/>
      <c r="E3" s="163" t="s">
        <v>184</v>
      </c>
      <c r="F3" s="139">
        <v>13</v>
      </c>
      <c r="G3" s="7"/>
      <c r="H3" s="7"/>
      <c r="I3" s="7"/>
      <c r="J3" s="7"/>
      <c r="K3" s="7"/>
      <c r="L3" s="7"/>
    </row>
    <row r="4" spans="1:14" x14ac:dyDescent="0.25">
      <c r="A4" s="164" t="s">
        <v>185</v>
      </c>
      <c r="B4" s="162">
        <v>1000</v>
      </c>
      <c r="C4" s="51" t="str">
        <f>IF(Instructions!$B$17="IP","sq ft","sq m")</f>
        <v>sq ft</v>
      </c>
      <c r="D4" s="114"/>
      <c r="E4" s="163" t="s">
        <v>184</v>
      </c>
      <c r="F4" s="162">
        <v>9</v>
      </c>
      <c r="G4" s="7"/>
      <c r="H4" s="7"/>
      <c r="I4" s="7"/>
      <c r="J4" s="7"/>
      <c r="K4" s="7"/>
      <c r="L4" s="7"/>
    </row>
    <row r="5" spans="1:14" x14ac:dyDescent="0.25">
      <c r="A5" s="101" t="s">
        <v>186</v>
      </c>
      <c r="B5" s="162">
        <v>2000</v>
      </c>
      <c r="C5" s="51" t="str">
        <f>IF(Instructions!$B$17="IP","sq ft","sq m")</f>
        <v>sq ft</v>
      </c>
      <c r="D5" s="126"/>
      <c r="E5" s="163" t="s">
        <v>184</v>
      </c>
      <c r="F5" s="139">
        <v>22</v>
      </c>
      <c r="G5" s="7"/>
      <c r="H5" s="7"/>
      <c r="I5" s="7"/>
      <c r="J5" s="7"/>
      <c r="K5" s="7"/>
      <c r="L5" s="7"/>
    </row>
    <row r="6" spans="1:14" x14ac:dyDescent="0.25">
      <c r="A6" s="101" t="s">
        <v>187</v>
      </c>
      <c r="B6" s="166"/>
      <c r="C6" s="51"/>
      <c r="D6" s="126"/>
      <c r="E6" s="167"/>
      <c r="F6" s="168"/>
      <c r="G6" s="7"/>
      <c r="H6" s="7"/>
      <c r="I6" s="7"/>
      <c r="J6" s="7"/>
      <c r="K6" s="7"/>
      <c r="L6" s="7"/>
    </row>
    <row r="7" spans="1:14" x14ac:dyDescent="0.25">
      <c r="A7" s="3" t="s">
        <v>188</v>
      </c>
      <c r="B7" s="169">
        <v>0.3</v>
      </c>
      <c r="I7" s="7"/>
      <c r="J7" s="7"/>
      <c r="K7" s="7"/>
      <c r="L7" s="7"/>
    </row>
    <row r="8" spans="1:14" x14ac:dyDescent="0.25">
      <c r="A8" s="170"/>
      <c r="B8" s="171"/>
      <c r="C8" s="49"/>
      <c r="D8" s="172"/>
      <c r="E8" s="170" t="s">
        <v>189</v>
      </c>
      <c r="F8" s="344">
        <v>0.5</v>
      </c>
      <c r="G8" s="7"/>
      <c r="H8" s="7"/>
      <c r="I8" s="7"/>
      <c r="J8" s="7"/>
      <c r="K8" s="7"/>
      <c r="L8" s="7"/>
    </row>
    <row r="9" spans="1:14" x14ac:dyDescent="0.25">
      <c r="E9" s="101" t="str">
        <f>"Above grade wall common area with other conditioned buildings "&amp;IF(Instructions!B17="IP","(ft2)","m2")</f>
        <v>Above grade wall common area with other conditioned buildings (ft2)</v>
      </c>
      <c r="F9" s="162">
        <v>3000</v>
      </c>
      <c r="G9" s="7"/>
      <c r="H9" s="7"/>
      <c r="I9" s="7"/>
      <c r="J9" s="7"/>
      <c r="K9" s="7"/>
      <c r="L9" s="7"/>
    </row>
    <row r="10" spans="1:14" ht="15.75" customHeight="1" x14ac:dyDescent="0.25">
      <c r="B10" s="173"/>
      <c r="C10" s="173"/>
      <c r="D10" s="173"/>
      <c r="E10" s="173"/>
      <c r="F10" s="173"/>
      <c r="G10" s="173"/>
      <c r="H10" s="173"/>
      <c r="I10" s="7"/>
      <c r="J10" s="7"/>
      <c r="K10" s="7"/>
      <c r="L10" s="7"/>
      <c r="M10" s="7"/>
      <c r="N10" s="7"/>
    </row>
    <row r="11" spans="1:14" x14ac:dyDescent="0.25">
      <c r="A11" s="174" t="s">
        <v>190</v>
      </c>
      <c r="B11" s="162" t="s">
        <v>329</v>
      </c>
      <c r="C11" s="175"/>
      <c r="D11" s="175"/>
      <c r="E11" s="175"/>
      <c r="F11" s="176"/>
      <c r="G11" s="7"/>
      <c r="H11" s="7"/>
      <c r="I11" s="7"/>
      <c r="J11" s="7"/>
      <c r="K11" s="7"/>
      <c r="L11" s="7"/>
    </row>
    <row r="12" spans="1:14" ht="17.25" customHeight="1" x14ac:dyDescent="0.25">
      <c r="A12" s="173"/>
      <c r="B12" s="173"/>
      <c r="C12" s="173"/>
      <c r="D12" s="173"/>
      <c r="E12" s="173"/>
      <c r="F12" s="173"/>
      <c r="G12" s="173"/>
      <c r="H12" s="173"/>
      <c r="I12" s="7"/>
      <c r="J12" s="7"/>
      <c r="K12" s="7"/>
      <c r="L12" s="7"/>
      <c r="M12" s="7"/>
      <c r="N12" s="7"/>
    </row>
    <row r="13" spans="1:14" x14ac:dyDescent="0.25">
      <c r="A13" s="130" t="s">
        <v>192</v>
      </c>
      <c r="B13" s="175"/>
      <c r="C13" s="175"/>
      <c r="D13" s="175"/>
      <c r="E13" s="175"/>
      <c r="F13" s="175"/>
      <c r="G13" s="175"/>
      <c r="H13" s="126"/>
      <c r="I13" s="7"/>
      <c r="J13" s="7"/>
      <c r="K13" s="7"/>
      <c r="L13" s="7"/>
      <c r="M13" s="7"/>
      <c r="N13" s="7"/>
    </row>
    <row r="14" spans="1:14" ht="17.25" customHeight="1" x14ac:dyDescent="0.25">
      <c r="A14" s="131" t="s">
        <v>193</v>
      </c>
      <c r="B14" s="177" t="s">
        <v>194</v>
      </c>
      <c r="C14" s="178"/>
      <c r="D14" s="178"/>
      <c r="E14" s="177" t="s">
        <v>195</v>
      </c>
      <c r="F14" s="179"/>
      <c r="G14" s="7"/>
      <c r="H14" s="7"/>
      <c r="I14" s="7"/>
      <c r="J14" s="7"/>
      <c r="K14" s="7"/>
      <c r="L14" s="7"/>
    </row>
    <row r="15" spans="1:14" ht="33.75" customHeight="1" x14ac:dyDescent="0.25">
      <c r="A15" s="4"/>
      <c r="B15" s="180"/>
      <c r="C15" s="181"/>
      <c r="D15" s="182"/>
      <c r="E15" s="180"/>
      <c r="F15" s="182"/>
      <c r="G15" s="7"/>
      <c r="H15" s="7"/>
      <c r="I15" s="7"/>
      <c r="J15" s="7"/>
      <c r="K15" s="7"/>
      <c r="L15" s="7"/>
    </row>
    <row r="16" spans="1:14" ht="15.75" customHeight="1" x14ac:dyDescent="0.25">
      <c r="A16" s="4"/>
      <c r="B16" s="180"/>
      <c r="C16" s="181"/>
      <c r="D16" s="182"/>
      <c r="E16" s="180"/>
      <c r="F16" s="182"/>
      <c r="G16" s="7"/>
      <c r="H16" s="7"/>
      <c r="I16" s="7"/>
      <c r="J16" s="7"/>
      <c r="K16" s="7"/>
      <c r="L16" s="7"/>
    </row>
    <row r="17" spans="1:84" ht="15.75" customHeight="1" x14ac:dyDescent="0.25">
      <c r="A17" s="4"/>
      <c r="B17" s="180"/>
      <c r="C17" s="181"/>
      <c r="D17" s="182"/>
      <c r="E17" s="180"/>
      <c r="F17" s="182"/>
      <c r="G17" s="7"/>
      <c r="H17" s="7"/>
      <c r="I17" s="7"/>
      <c r="J17" s="7"/>
      <c r="K17" s="7"/>
      <c r="L17" s="7"/>
    </row>
    <row r="18" spans="1:84" ht="15" customHeight="1" x14ac:dyDescent="0.25">
      <c r="A18" s="4"/>
      <c r="B18" s="180"/>
      <c r="C18" s="181"/>
      <c r="D18" s="182"/>
      <c r="E18" s="180"/>
      <c r="F18" s="182"/>
      <c r="G18" s="7"/>
      <c r="H18" s="7"/>
      <c r="I18" s="7"/>
      <c r="J18" s="7"/>
      <c r="K18" s="7"/>
      <c r="L18" s="7"/>
    </row>
    <row r="19" spans="1:84" x14ac:dyDescent="0.25">
      <c r="A19" s="4"/>
      <c r="B19" s="180"/>
      <c r="C19" s="181"/>
      <c r="D19" s="182"/>
      <c r="E19" s="180"/>
      <c r="F19" s="182"/>
      <c r="G19" s="7"/>
      <c r="H19" s="7"/>
      <c r="I19" s="7"/>
      <c r="J19" s="7"/>
      <c r="K19" s="7"/>
      <c r="L19" s="7"/>
    </row>
    <row r="20" spans="1:84" ht="15" customHeight="1" x14ac:dyDescent="0.25">
      <c r="A20" s="4"/>
      <c r="B20" s="180"/>
      <c r="C20" s="181"/>
      <c r="D20" s="182"/>
      <c r="E20" s="180"/>
      <c r="F20" s="182"/>
      <c r="G20" s="7"/>
      <c r="H20" s="7"/>
      <c r="I20" s="7"/>
      <c r="J20" s="7"/>
      <c r="K20" s="7"/>
      <c r="L20" s="7"/>
    </row>
    <row r="21" spans="1:84" x14ac:dyDescent="0.25">
      <c r="A21" s="183" t="s">
        <v>196</v>
      </c>
      <c r="B21" s="372" t="s">
        <v>197</v>
      </c>
      <c r="C21" s="372"/>
      <c r="D21" s="372"/>
      <c r="E21" s="184" t="s">
        <v>198</v>
      </c>
      <c r="F21" s="185"/>
      <c r="H21" s="7"/>
      <c r="I21" s="7"/>
      <c r="J21" s="7"/>
      <c r="K21" s="7"/>
      <c r="L21" s="7"/>
      <c r="M21" s="7"/>
    </row>
    <row r="22" spans="1:84" ht="15.75" customHeight="1" x14ac:dyDescent="0.25">
      <c r="A22" s="4"/>
      <c r="B22" s="371"/>
      <c r="C22" s="371"/>
      <c r="D22" s="371"/>
      <c r="E22" s="186"/>
      <c r="F22" s="187"/>
      <c r="H22" s="7"/>
      <c r="I22" s="7"/>
      <c r="J22" s="7"/>
      <c r="K22" s="7"/>
      <c r="L22" s="7"/>
      <c r="M22" s="7"/>
    </row>
    <row r="23" spans="1:84" ht="15" customHeight="1" x14ac:dyDescent="0.25">
      <c r="A23" s="4"/>
      <c r="B23" s="371"/>
      <c r="C23" s="371"/>
      <c r="D23" s="371"/>
      <c r="E23" s="186"/>
      <c r="F23" s="187"/>
      <c r="H23" s="7"/>
      <c r="I23" s="7"/>
      <c r="J23" s="7"/>
      <c r="K23" s="7"/>
      <c r="L23" s="7"/>
      <c r="M23" s="7"/>
    </row>
    <row r="24" spans="1:84" x14ac:dyDescent="0.25">
      <c r="A24" s="4"/>
      <c r="B24" s="371"/>
      <c r="C24" s="371"/>
      <c r="D24" s="371"/>
      <c r="E24" s="186"/>
      <c r="F24" s="187"/>
      <c r="H24" s="7"/>
      <c r="I24" s="7"/>
      <c r="J24" s="7"/>
      <c r="K24" s="7"/>
      <c r="L24" s="7"/>
      <c r="M24" s="7"/>
    </row>
    <row r="25" spans="1:84" ht="14.25" customHeight="1" x14ac:dyDescent="0.25">
      <c r="A25" s="4"/>
      <c r="B25" s="371"/>
      <c r="C25" s="371"/>
      <c r="D25" s="371"/>
      <c r="E25" s="186"/>
      <c r="F25" s="187"/>
      <c r="H25" s="7"/>
      <c r="I25" s="7"/>
      <c r="J25" s="7"/>
      <c r="K25" s="7"/>
      <c r="L25" s="7"/>
      <c r="M25" s="7"/>
    </row>
    <row r="26" spans="1:84" ht="15.75" customHeight="1" x14ac:dyDescent="0.25">
      <c r="A26" s="4"/>
      <c r="B26" s="371"/>
      <c r="C26" s="371"/>
      <c r="D26" s="371"/>
      <c r="E26" s="180"/>
      <c r="F26" s="182"/>
      <c r="G26" s="188"/>
      <c r="H26" s="7"/>
      <c r="I26" s="7"/>
      <c r="J26" s="7"/>
      <c r="K26" s="7"/>
      <c r="L26" s="7"/>
      <c r="M26" s="7"/>
    </row>
    <row r="27" spans="1:84" ht="15" customHeight="1" x14ac:dyDescent="0.25">
      <c r="A27" s="7"/>
      <c r="B27" s="7"/>
      <c r="C27" s="7"/>
      <c r="D27" s="51"/>
      <c r="E27" s="51"/>
      <c r="F27" s="51"/>
      <c r="G27" s="51"/>
      <c r="H27" s="51"/>
      <c r="I27" s="7"/>
      <c r="J27" s="7"/>
      <c r="K27" s="7"/>
      <c r="L27" s="7"/>
      <c r="M27" s="7"/>
      <c r="N27" s="7"/>
    </row>
    <row r="28" spans="1:84" ht="14.25" customHeight="1" x14ac:dyDescent="0.25">
      <c r="A28" s="7"/>
      <c r="B28" s="7"/>
      <c r="C28" s="7"/>
      <c r="D28" s="49"/>
      <c r="E28" s="49"/>
      <c r="F28" s="49"/>
      <c r="G28" s="49"/>
      <c r="H28" s="51"/>
      <c r="I28" s="7"/>
      <c r="J28" s="7"/>
      <c r="K28" s="7"/>
      <c r="L28" s="7"/>
      <c r="M28" s="7"/>
      <c r="N28" s="7"/>
    </row>
    <row r="29" spans="1:84" ht="15.75" customHeight="1" x14ac:dyDescent="0.25">
      <c r="A29" s="7"/>
      <c r="B29" s="7"/>
      <c r="C29" s="7"/>
      <c r="D29" s="149"/>
      <c r="E29" s="149"/>
      <c r="F29" s="149"/>
      <c r="G29" s="49"/>
      <c r="H29" s="51"/>
      <c r="I29" s="7"/>
      <c r="J29" s="7"/>
      <c r="K29" s="7"/>
      <c r="L29" s="7"/>
      <c r="M29" s="7"/>
      <c r="N29" s="7"/>
    </row>
    <row r="30" spans="1:84" x14ac:dyDescent="0.25">
      <c r="A30" s="7"/>
      <c r="B30" s="7"/>
      <c r="C30" s="7"/>
      <c r="D30" s="49"/>
      <c r="E30" s="49"/>
      <c r="F30" s="49"/>
      <c r="G30" s="49"/>
      <c r="H30" s="51"/>
      <c r="I30" s="7"/>
      <c r="K30" s="7"/>
      <c r="L30" s="7"/>
      <c r="M30" s="7"/>
      <c r="O30" s="51"/>
      <c r="P30" s="51"/>
      <c r="Q30" s="51"/>
      <c r="R30" s="51"/>
      <c r="S30" s="7"/>
      <c r="U30" s="7"/>
      <c r="V30" s="51"/>
      <c r="W30" s="158"/>
      <c r="X30" s="158"/>
      <c r="Y30" s="159"/>
      <c r="Z30" s="51"/>
      <c r="AA30" s="7"/>
      <c r="AB30" s="7"/>
      <c r="AC30" s="7"/>
      <c r="AF30" s="7"/>
      <c r="AG30" s="51"/>
      <c r="AH30" s="158"/>
      <c r="AI30" s="158"/>
      <c r="AJ30" s="159"/>
      <c r="AK30" s="51"/>
      <c r="AL30" s="7"/>
      <c r="AM30" s="7"/>
      <c r="AO30" s="7"/>
      <c r="AP30" s="51"/>
      <c r="AQ30" s="158"/>
      <c r="AR30" s="158"/>
      <c r="AS30" s="159"/>
      <c r="AT30" s="51"/>
      <c r="AU30" s="7"/>
      <c r="AV30" s="7"/>
      <c r="AW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  <c r="BM30" s="7"/>
      <c r="BN30" s="7"/>
      <c r="BO30" s="7"/>
      <c r="BP30" s="7"/>
      <c r="BQ30" s="7"/>
      <c r="BR30" s="7"/>
      <c r="BS30" s="7"/>
      <c r="BT30" s="7"/>
      <c r="BU30" s="7"/>
      <c r="BV30" s="7"/>
      <c r="BW30" s="7"/>
      <c r="BX30" s="7"/>
      <c r="BY30" s="7"/>
      <c r="BZ30" s="7"/>
      <c r="CA30" s="7"/>
      <c r="CB30" s="7"/>
      <c r="CC30" s="7"/>
      <c r="CD30" s="7"/>
      <c r="CE30" s="7"/>
      <c r="CF30" s="7"/>
    </row>
    <row r="31" spans="1:84" ht="21" x14ac:dyDescent="0.25">
      <c r="A31" s="51"/>
      <c r="B31" s="51"/>
      <c r="C31" s="51"/>
      <c r="D31" s="49"/>
      <c r="E31" s="49"/>
      <c r="F31" s="189"/>
      <c r="G31" s="189"/>
      <c r="H31" s="52"/>
      <c r="I31" s="52"/>
      <c r="J31" s="7"/>
      <c r="K31" s="7"/>
      <c r="L31" s="7"/>
      <c r="M31" s="7"/>
      <c r="N31" s="51"/>
      <c r="O31" s="54"/>
      <c r="P31" s="54"/>
      <c r="Q31" s="54"/>
      <c r="R31" s="54"/>
      <c r="U31" s="7"/>
      <c r="V31" s="7"/>
      <c r="W31" s="7"/>
      <c r="X31" s="51"/>
      <c r="Y31" s="54"/>
      <c r="Z31" s="54"/>
      <c r="AA31" s="54"/>
      <c r="AB31" s="54"/>
      <c r="AE31" s="7"/>
      <c r="AF31" s="7"/>
      <c r="AG31" s="7"/>
      <c r="AH31" s="51"/>
      <c r="AI31" s="54"/>
      <c r="AJ31" s="54"/>
      <c r="AK31" s="54"/>
      <c r="AL31" s="54"/>
      <c r="BV31" s="7"/>
      <c r="BW31" s="7"/>
      <c r="BX31" s="7"/>
      <c r="BY31" s="7"/>
      <c r="BZ31" s="7"/>
      <c r="CA31" s="7"/>
      <c r="CB31" s="7"/>
      <c r="CC31" s="7"/>
      <c r="CD31" s="7"/>
      <c r="CE31" s="7"/>
    </row>
    <row r="32" spans="1:84" ht="21" customHeight="1" x14ac:dyDescent="0.25">
      <c r="A32" s="7"/>
      <c r="B32" s="7"/>
      <c r="C32" s="7"/>
      <c r="D32" s="49"/>
      <c r="E32" s="49"/>
      <c r="F32" s="49"/>
      <c r="G32" s="49"/>
      <c r="H32" s="7"/>
      <c r="I32" s="7"/>
      <c r="J32" s="7"/>
      <c r="K32" s="7"/>
      <c r="L32" s="7"/>
      <c r="M32" s="7"/>
      <c r="N32" s="51"/>
      <c r="O32" s="51"/>
      <c r="P32" s="51"/>
      <c r="Q32" s="51"/>
      <c r="R32" s="51"/>
      <c r="U32" s="7"/>
      <c r="V32" s="7"/>
      <c r="W32" s="7"/>
      <c r="X32" s="51"/>
      <c r="Y32" s="51"/>
      <c r="Z32" s="51"/>
      <c r="AA32" s="51"/>
      <c r="AB32" s="51"/>
      <c r="AE32" s="7"/>
      <c r="AF32" s="7"/>
      <c r="AG32" s="7"/>
      <c r="AH32" s="51"/>
      <c r="AI32" s="51"/>
      <c r="AJ32" s="51"/>
      <c r="AK32" s="51"/>
      <c r="AL32" s="51"/>
    </row>
    <row r="33" spans="1:38" x14ac:dyDescent="0.25">
      <c r="A33" s="7"/>
      <c r="B33" s="7"/>
      <c r="C33" s="7"/>
      <c r="D33" s="93"/>
      <c r="E33" s="49"/>
      <c r="F33" s="49"/>
      <c r="G33" s="49"/>
      <c r="H33" s="7"/>
      <c r="I33" s="7"/>
      <c r="J33" s="7"/>
      <c r="K33" s="7"/>
      <c r="L33" s="7"/>
      <c r="M33" s="7"/>
      <c r="N33" s="51"/>
      <c r="O33" s="51"/>
      <c r="P33" s="51"/>
      <c r="Q33" s="51"/>
      <c r="R33" s="51"/>
      <c r="U33" s="7"/>
      <c r="V33" s="7"/>
      <c r="W33" s="7"/>
      <c r="X33" s="51"/>
      <c r="Y33" s="51"/>
      <c r="Z33" s="51"/>
      <c r="AA33" s="51"/>
      <c r="AB33" s="51"/>
      <c r="AE33" s="7"/>
      <c r="AF33" s="7"/>
      <c r="AG33" s="7"/>
      <c r="AH33" s="51"/>
      <c r="AI33" s="51"/>
      <c r="AJ33" s="51"/>
      <c r="AK33" s="51"/>
      <c r="AL33" s="51"/>
    </row>
    <row r="34" spans="1:38" x14ac:dyDescent="0.2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51"/>
      <c r="O34" s="51"/>
      <c r="P34" s="51"/>
      <c r="Q34" s="51"/>
      <c r="R34" s="51"/>
      <c r="U34" s="7"/>
      <c r="V34" s="7"/>
      <c r="W34" s="7"/>
      <c r="X34" s="51"/>
      <c r="Y34" s="51"/>
      <c r="Z34" s="51"/>
      <c r="AA34" s="51"/>
      <c r="AB34" s="51"/>
      <c r="AE34" s="7"/>
      <c r="AF34" s="7"/>
      <c r="AG34" s="7"/>
      <c r="AH34" s="51"/>
      <c r="AI34" s="51"/>
      <c r="AJ34" s="51"/>
      <c r="AK34" s="51"/>
      <c r="AL34" s="51"/>
    </row>
    <row r="35" spans="1:38" x14ac:dyDescent="0.2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51"/>
      <c r="O35" s="51"/>
      <c r="P35" s="51"/>
      <c r="Q35" s="51"/>
      <c r="R35" s="51"/>
      <c r="U35" s="7"/>
      <c r="V35" s="7"/>
      <c r="W35" s="7"/>
      <c r="X35" s="51"/>
      <c r="Y35" s="51"/>
      <c r="Z35" s="51"/>
      <c r="AA35" s="51"/>
      <c r="AB35" s="51"/>
      <c r="AE35" s="7"/>
      <c r="AF35" s="7"/>
      <c r="AG35" s="7"/>
      <c r="AH35" s="51"/>
      <c r="AI35" s="51"/>
      <c r="AJ35" s="51"/>
      <c r="AK35" s="51"/>
      <c r="AL35" s="51"/>
    </row>
    <row r="36" spans="1:38" x14ac:dyDescent="0.25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51"/>
      <c r="O36" s="51"/>
      <c r="P36" s="51"/>
      <c r="Q36" s="51"/>
      <c r="R36" s="51"/>
      <c r="U36" s="7"/>
      <c r="V36" s="7"/>
      <c r="W36" s="7"/>
      <c r="X36" s="51"/>
      <c r="Y36" s="51"/>
      <c r="Z36" s="51"/>
      <c r="AA36" s="51"/>
      <c r="AB36" s="51"/>
      <c r="AE36" s="7"/>
      <c r="AF36" s="7"/>
      <c r="AG36" s="7"/>
      <c r="AH36" s="51"/>
      <c r="AI36" s="51"/>
      <c r="AJ36" s="51"/>
      <c r="AK36" s="51"/>
      <c r="AL36" s="51"/>
    </row>
    <row r="37" spans="1:38" x14ac:dyDescent="0.25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U37" s="7"/>
      <c r="V37" s="7"/>
      <c r="W37" s="7"/>
      <c r="X37" s="51"/>
      <c r="Y37" s="7"/>
      <c r="Z37" s="7"/>
      <c r="AA37" s="7"/>
      <c r="AB37" s="7"/>
      <c r="AE37" s="7"/>
      <c r="AF37" s="7"/>
      <c r="AG37" s="7"/>
      <c r="AH37" s="51"/>
      <c r="AI37" s="7"/>
      <c r="AJ37" s="7"/>
      <c r="AK37" s="7"/>
      <c r="AL37" s="7"/>
    </row>
    <row r="38" spans="1:38" x14ac:dyDescent="0.25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U38" s="7"/>
      <c r="V38" s="7"/>
      <c r="W38" s="7"/>
      <c r="X38" s="7"/>
      <c r="Y38" s="7"/>
      <c r="AE38" s="7"/>
      <c r="AF38" s="7"/>
      <c r="AG38" s="7"/>
      <c r="AH38" s="7"/>
      <c r="AI38" s="7"/>
    </row>
    <row r="39" spans="1:38" x14ac:dyDescent="0.25">
      <c r="A39" s="7"/>
      <c r="B39" s="7"/>
      <c r="C39" s="7"/>
      <c r="D39" s="56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57"/>
      <c r="Q39" s="57"/>
      <c r="R39" s="57"/>
      <c r="U39" s="7"/>
      <c r="V39" s="7"/>
      <c r="W39" s="7"/>
      <c r="X39" s="7"/>
      <c r="Y39" s="7"/>
      <c r="Z39" s="57"/>
      <c r="AA39" s="57"/>
      <c r="AB39" s="57"/>
      <c r="AE39" s="7"/>
      <c r="AF39" s="7"/>
      <c r="AG39" s="7"/>
      <c r="AH39" s="7"/>
      <c r="AI39" s="7"/>
      <c r="AJ39" s="57"/>
      <c r="AK39" s="57"/>
      <c r="AL39" s="57"/>
    </row>
    <row r="40" spans="1:38" x14ac:dyDescent="0.25">
      <c r="C40" s="7"/>
      <c r="D40" s="7"/>
      <c r="E40" s="7"/>
      <c r="J40" s="7"/>
      <c r="K40" s="7"/>
      <c r="L40" s="7"/>
      <c r="M40" s="7"/>
      <c r="N40" s="7"/>
      <c r="O40" s="7"/>
      <c r="P40" s="7"/>
      <c r="Q40" s="7"/>
      <c r="R40" s="7"/>
      <c r="U40" s="7"/>
      <c r="V40" s="7"/>
      <c r="W40" s="7"/>
      <c r="X40" s="7"/>
      <c r="Y40" s="7"/>
      <c r="Z40" s="7"/>
      <c r="AA40" s="7"/>
      <c r="AB40" s="7"/>
      <c r="AE40" s="7"/>
      <c r="AF40" s="7"/>
      <c r="AG40" s="7"/>
      <c r="AH40" s="7"/>
      <c r="AI40" s="7"/>
      <c r="AJ40" s="7"/>
      <c r="AK40" s="7"/>
      <c r="AL40" s="7"/>
    </row>
    <row r="41" spans="1:38" x14ac:dyDescent="0.25">
      <c r="K41" s="7"/>
      <c r="L41" s="7"/>
      <c r="M41" s="7"/>
      <c r="N41" s="7"/>
      <c r="O41" s="7"/>
      <c r="P41" s="7"/>
      <c r="Q41" s="7"/>
      <c r="R41" s="7"/>
      <c r="U41" s="7"/>
      <c r="V41" s="7"/>
      <c r="W41" s="7"/>
      <c r="X41" s="7"/>
      <c r="Y41" s="7"/>
      <c r="Z41" s="7"/>
      <c r="AA41" s="7"/>
      <c r="AB41" s="7"/>
      <c r="AE41" s="7"/>
      <c r="AF41" s="7"/>
      <c r="AG41" s="7"/>
      <c r="AH41" s="7"/>
      <c r="AI41" s="7"/>
      <c r="AJ41" s="7"/>
      <c r="AK41" s="7"/>
      <c r="AL41" s="7"/>
    </row>
    <row r="42" spans="1:38" x14ac:dyDescent="0.25">
      <c r="K42" s="7"/>
      <c r="L42" s="7"/>
      <c r="M42" s="7"/>
      <c r="N42" s="7"/>
      <c r="O42" s="7"/>
      <c r="P42" s="7"/>
      <c r="Q42" s="7"/>
      <c r="R42" s="7"/>
      <c r="U42" s="7"/>
      <c r="V42" s="7"/>
      <c r="W42" s="7"/>
      <c r="X42" s="7"/>
      <c r="Y42" s="7"/>
      <c r="Z42" s="7"/>
      <c r="AA42" s="7"/>
      <c r="AB42" s="7"/>
      <c r="AE42" s="7"/>
      <c r="AF42" s="7"/>
      <c r="AG42" s="7"/>
      <c r="AH42" s="7"/>
      <c r="AI42" s="7"/>
      <c r="AJ42" s="7"/>
      <c r="AK42" s="7"/>
      <c r="AL42" s="7"/>
    </row>
    <row r="43" spans="1:38" x14ac:dyDescent="0.25">
      <c r="K43" s="7"/>
      <c r="L43" s="7"/>
      <c r="M43" s="7"/>
      <c r="Q43" s="7"/>
      <c r="R43" s="7"/>
      <c r="U43" s="7"/>
      <c r="V43" s="7"/>
      <c r="W43" s="7"/>
      <c r="X43" s="7"/>
      <c r="AA43" s="7"/>
      <c r="AB43" s="7"/>
      <c r="AE43" s="7"/>
      <c r="AF43" s="7"/>
      <c r="AG43" s="7"/>
      <c r="AH43" s="7"/>
      <c r="AK43" s="7"/>
      <c r="AL43" s="7"/>
    </row>
    <row r="44" spans="1:38" x14ac:dyDescent="0.25">
      <c r="K44" s="7"/>
      <c r="L44" s="7"/>
      <c r="M44" s="7"/>
      <c r="P44" s="7"/>
      <c r="Q44" s="7"/>
      <c r="R44" s="7"/>
      <c r="U44" s="7"/>
      <c r="V44" s="7"/>
      <c r="W44" s="7"/>
      <c r="Z44" s="7"/>
      <c r="AA44" s="7"/>
      <c r="AB44" s="7"/>
      <c r="AE44" s="7"/>
      <c r="AF44" s="7"/>
      <c r="AG44" s="7"/>
      <c r="AJ44" s="7"/>
      <c r="AK44" s="7"/>
      <c r="AL44" s="7"/>
    </row>
    <row r="45" spans="1:38" x14ac:dyDescent="0.25">
      <c r="K45" s="7"/>
      <c r="L45" s="7"/>
      <c r="M45" s="7"/>
      <c r="U45" s="7"/>
      <c r="V45" s="7"/>
      <c r="W45" s="7"/>
      <c r="AE45" s="7"/>
      <c r="AF45" s="7"/>
      <c r="AG45" s="7"/>
    </row>
    <row r="46" spans="1:38" x14ac:dyDescent="0.25">
      <c r="K46" s="7"/>
      <c r="L46" s="7"/>
      <c r="M46" s="7"/>
      <c r="U46" s="7"/>
      <c r="V46" s="7"/>
      <c r="W46" s="7"/>
      <c r="AE46" s="7"/>
      <c r="AF46" s="7"/>
      <c r="AG46" s="7"/>
    </row>
    <row r="47" spans="1:38" x14ac:dyDescent="0.25">
      <c r="K47" s="7"/>
      <c r="L47" s="7"/>
      <c r="M47" s="7"/>
      <c r="U47" s="7"/>
      <c r="V47" s="7"/>
      <c r="W47" s="7"/>
      <c r="AE47" s="7"/>
      <c r="AF47" s="7"/>
      <c r="AG47" s="7"/>
    </row>
    <row r="48" spans="1:38" x14ac:dyDescent="0.25">
      <c r="K48" s="7"/>
      <c r="L48" s="7"/>
      <c r="M48" s="7"/>
      <c r="U48" s="7"/>
      <c r="V48" s="7"/>
      <c r="W48" s="7"/>
      <c r="AE48" s="7"/>
      <c r="AF48" s="7"/>
      <c r="AG48" s="7"/>
    </row>
    <row r="49" spans="11:33" x14ac:dyDescent="0.25">
      <c r="K49" s="7"/>
      <c r="L49" s="7"/>
      <c r="M49" s="7"/>
      <c r="U49" s="7"/>
      <c r="V49" s="7"/>
      <c r="W49" s="7"/>
      <c r="AE49" s="7"/>
      <c r="AF49" s="7"/>
      <c r="AG49" s="7"/>
    </row>
    <row r="50" spans="11:33" x14ac:dyDescent="0.25">
      <c r="K50" s="7"/>
      <c r="L50" s="7"/>
      <c r="M50" s="7"/>
      <c r="U50" s="7"/>
      <c r="V50" s="7"/>
      <c r="W50" s="7"/>
      <c r="AE50" s="7"/>
      <c r="AF50" s="7"/>
      <c r="AG50" s="7"/>
    </row>
    <row r="51" spans="11:33" x14ac:dyDescent="0.25">
      <c r="K51" s="7"/>
      <c r="L51" s="7"/>
      <c r="U51" s="7"/>
      <c r="V51" s="7"/>
      <c r="W51" s="7"/>
      <c r="AE51" s="7"/>
      <c r="AF51" s="7"/>
      <c r="AG51" s="7"/>
    </row>
  </sheetData>
  <customSheetViews>
    <customSheetView guid="{C5999146-0873-4468-831B-0EE3FC77B838}" showPageBreaks="1" showGridLines="0" printArea="1">
      <selection activeCell="B3" sqref="B3"/>
      <pageMargins left="0.7" right="0.7" top="0.75" bottom="0.75" header="0.3" footer="0.3"/>
      <pageSetup orientation="landscape" r:id="rId1"/>
    </customSheetView>
  </customSheetViews>
  <mergeCells count="6">
    <mergeCell ref="B26:D26"/>
    <mergeCell ref="B21:D21"/>
    <mergeCell ref="B22:D22"/>
    <mergeCell ref="B23:D23"/>
    <mergeCell ref="B24:D24"/>
    <mergeCell ref="B25:D25"/>
  </mergeCells>
  <hyperlinks>
    <hyperlink ref="R38:R39" location="'ASHRAE Level I'!AI1" display="NEXT PAGE"/>
    <hyperlink ref="AB38:AB39" location="'ASHRAE Level I'!AI1" display="NEXT PAGE"/>
    <hyperlink ref="AL38:AL39" location="'ASHRAE Level I'!AI1" display="NEXT PAGE"/>
  </hyperlinks>
  <pageMargins left="0.7" right="0.7" top="0.75" bottom="0.75" header="0.3" footer="0.3"/>
  <pageSetup orientation="landscape" r:id="rId2"/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41" r:id="rId5" name="Check Box 1">
              <controlPr defaultSize="0" autoFill="0" autoLine="0" autoPict="0">
                <anchor moveWithCells="1">
                  <from>
                    <xdr:col>0</xdr:col>
                    <xdr:colOff>28575</xdr:colOff>
                    <xdr:row>14</xdr:row>
                    <xdr:rowOff>123825</xdr:rowOff>
                  </from>
                  <to>
                    <xdr:col>0</xdr:col>
                    <xdr:colOff>2095500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2" r:id="rId6" name="Check Box 2">
              <controlPr defaultSize="0" autoFill="0" autoLine="0" autoPict="0">
                <anchor moveWithCells="1">
                  <from>
                    <xdr:col>0</xdr:col>
                    <xdr:colOff>38100</xdr:colOff>
                    <xdr:row>15</xdr:row>
                    <xdr:rowOff>0</xdr:rowOff>
                  </from>
                  <to>
                    <xdr:col>0</xdr:col>
                    <xdr:colOff>2095500</xdr:colOff>
                    <xdr:row>16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3" r:id="rId7" name="Check Box 3">
              <controlPr defaultSize="0" autoFill="0" autoLine="0" autoPict="0">
                <anchor moveWithCells="1">
                  <from>
                    <xdr:col>0</xdr:col>
                    <xdr:colOff>38100</xdr:colOff>
                    <xdr:row>16</xdr:row>
                    <xdr:rowOff>0</xdr:rowOff>
                  </from>
                  <to>
                    <xdr:col>0</xdr:col>
                    <xdr:colOff>2047875</xdr:colOff>
                    <xdr:row>17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4" r:id="rId8" name="Check Box 4">
              <controlPr defaultSize="0" autoFill="0" autoLine="0" autoPict="0">
                <anchor moveWithCells="1">
                  <from>
                    <xdr:col>0</xdr:col>
                    <xdr:colOff>38100</xdr:colOff>
                    <xdr:row>17</xdr:row>
                    <xdr:rowOff>0</xdr:rowOff>
                  </from>
                  <to>
                    <xdr:col>0</xdr:col>
                    <xdr:colOff>2095500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5" r:id="rId9" name="Check Box 5">
              <controlPr defaultSize="0" autoFill="0" autoLine="0" autoPict="0">
                <anchor moveWithCells="1">
                  <from>
                    <xdr:col>0</xdr:col>
                    <xdr:colOff>38100</xdr:colOff>
                    <xdr:row>18</xdr:row>
                    <xdr:rowOff>28575</xdr:rowOff>
                  </from>
                  <to>
                    <xdr:col>0</xdr:col>
                    <xdr:colOff>2095500</xdr:colOff>
                    <xdr:row>19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6" r:id="rId10" name="Check Box 6">
              <controlPr defaultSize="0" autoFill="0" autoLine="0" autoPict="0">
                <anchor moveWithCells="1">
                  <from>
                    <xdr:col>0</xdr:col>
                    <xdr:colOff>38100</xdr:colOff>
                    <xdr:row>19</xdr:row>
                    <xdr:rowOff>0</xdr:rowOff>
                  </from>
                  <to>
                    <xdr:col>0</xdr:col>
                    <xdr:colOff>2095500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7" r:id="rId11" name="Check Box 7">
              <controlPr defaultSize="0" autoFill="0" autoLine="0" autoPict="0">
                <anchor moveWithCells="1">
                  <from>
                    <xdr:col>0</xdr:col>
                    <xdr:colOff>38100</xdr:colOff>
                    <xdr:row>21</xdr:row>
                    <xdr:rowOff>9525</xdr:rowOff>
                  </from>
                  <to>
                    <xdr:col>0</xdr:col>
                    <xdr:colOff>2095500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8" r:id="rId12" name="Check Box 8">
              <controlPr defaultSize="0" autoFill="0" autoLine="0" autoPict="0">
                <anchor moveWithCells="1">
                  <from>
                    <xdr:col>0</xdr:col>
                    <xdr:colOff>38100</xdr:colOff>
                    <xdr:row>22</xdr:row>
                    <xdr:rowOff>9525</xdr:rowOff>
                  </from>
                  <to>
                    <xdr:col>0</xdr:col>
                    <xdr:colOff>2095500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9" r:id="rId13" name="Check Box 9">
              <controlPr defaultSize="0" autoFill="0" autoLine="0" autoPict="0">
                <anchor moveWithCells="1">
                  <from>
                    <xdr:col>0</xdr:col>
                    <xdr:colOff>38100</xdr:colOff>
                    <xdr:row>23</xdr:row>
                    <xdr:rowOff>0</xdr:rowOff>
                  </from>
                  <to>
                    <xdr:col>0</xdr:col>
                    <xdr:colOff>2095500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50" r:id="rId14" name="Check Box 10">
              <controlPr defaultSize="0" autoFill="0" autoLine="0" autoPict="0">
                <anchor moveWithCells="1">
                  <from>
                    <xdr:col>0</xdr:col>
                    <xdr:colOff>38100</xdr:colOff>
                    <xdr:row>24</xdr:row>
                    <xdr:rowOff>0</xdr:rowOff>
                  </from>
                  <to>
                    <xdr:col>0</xdr:col>
                    <xdr:colOff>2095500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51" r:id="rId15" name="Check Box 11">
              <controlPr defaultSize="0" autoFill="0" autoLine="0" autoPict="0">
                <anchor moveWithCells="1">
                  <from>
                    <xdr:col>1</xdr:col>
                    <xdr:colOff>38100</xdr:colOff>
                    <xdr:row>14</xdr:row>
                    <xdr:rowOff>0</xdr:rowOff>
                  </from>
                  <to>
                    <xdr:col>2</xdr:col>
                    <xdr:colOff>28575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52" r:id="rId16" name="Check Box 12">
              <controlPr defaultSize="0" autoFill="0" autoLine="0" autoPict="0">
                <anchor moveWithCells="1">
                  <from>
                    <xdr:col>1</xdr:col>
                    <xdr:colOff>38100</xdr:colOff>
                    <xdr:row>15</xdr:row>
                    <xdr:rowOff>9525</xdr:rowOff>
                  </from>
                  <to>
                    <xdr:col>2</xdr:col>
                    <xdr:colOff>123825</xdr:colOff>
                    <xdr:row>16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53" r:id="rId17" name="Check Box 13">
              <controlPr defaultSize="0" autoFill="0" autoLine="0" autoPict="0">
                <anchor moveWithCells="1">
                  <from>
                    <xdr:col>1</xdr:col>
                    <xdr:colOff>38100</xdr:colOff>
                    <xdr:row>16</xdr:row>
                    <xdr:rowOff>9525</xdr:rowOff>
                  </from>
                  <to>
                    <xdr:col>2</xdr:col>
                    <xdr:colOff>123825</xdr:colOff>
                    <xdr:row>17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54" r:id="rId18" name="Check Box 14">
              <controlPr defaultSize="0" autoFill="0" autoLine="0" autoPict="0">
                <anchor moveWithCells="1">
                  <from>
                    <xdr:col>1</xdr:col>
                    <xdr:colOff>38100</xdr:colOff>
                    <xdr:row>17</xdr:row>
                    <xdr:rowOff>9525</xdr:rowOff>
                  </from>
                  <to>
                    <xdr:col>2</xdr:col>
                    <xdr:colOff>104775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55" r:id="rId19" name="Check Box 15">
              <controlPr defaultSize="0" autoFill="0" autoLine="0" autoPict="0">
                <anchor moveWithCells="1">
                  <from>
                    <xdr:col>1</xdr:col>
                    <xdr:colOff>38100</xdr:colOff>
                    <xdr:row>18</xdr:row>
                    <xdr:rowOff>28575</xdr:rowOff>
                  </from>
                  <to>
                    <xdr:col>2</xdr:col>
                    <xdr:colOff>85725</xdr:colOff>
                    <xdr:row>19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56" r:id="rId20" name="Check Box 16">
              <controlPr defaultSize="0" autoFill="0" autoLine="0" autoPict="0">
                <anchor moveWithCells="1">
                  <from>
                    <xdr:col>1</xdr:col>
                    <xdr:colOff>38100</xdr:colOff>
                    <xdr:row>21</xdr:row>
                    <xdr:rowOff>0</xdr:rowOff>
                  </from>
                  <to>
                    <xdr:col>2</xdr:col>
                    <xdr:colOff>152400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57" r:id="rId21" name="Check Box 17">
              <controlPr defaultSize="0" autoFill="0" autoLine="0" autoPict="0">
                <anchor moveWithCells="1">
                  <from>
                    <xdr:col>1</xdr:col>
                    <xdr:colOff>38100</xdr:colOff>
                    <xdr:row>21</xdr:row>
                    <xdr:rowOff>180975</xdr:rowOff>
                  </from>
                  <to>
                    <xdr:col>2</xdr:col>
                    <xdr:colOff>104775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58" r:id="rId22" name="Check Box 18">
              <controlPr defaultSize="0" autoFill="0" autoLine="0" autoPict="0">
                <anchor moveWithCells="1">
                  <from>
                    <xdr:col>1</xdr:col>
                    <xdr:colOff>38100</xdr:colOff>
                    <xdr:row>22</xdr:row>
                    <xdr:rowOff>180975</xdr:rowOff>
                  </from>
                  <to>
                    <xdr:col>2</xdr:col>
                    <xdr:colOff>161925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59" r:id="rId23" name="Check Box 19">
              <controlPr defaultSize="0" autoFill="0" autoLine="0" autoPict="0">
                <anchor moveWithCells="1">
                  <from>
                    <xdr:col>1</xdr:col>
                    <xdr:colOff>38100</xdr:colOff>
                    <xdr:row>24</xdr:row>
                    <xdr:rowOff>0</xdr:rowOff>
                  </from>
                  <to>
                    <xdr:col>2</xdr:col>
                    <xdr:colOff>142875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0" r:id="rId24" name="Check Box 20">
              <controlPr defaultSize="0" autoFill="0" autoLine="0" autoPict="0">
                <anchor moveWithCells="1">
                  <from>
                    <xdr:col>4</xdr:col>
                    <xdr:colOff>38100</xdr:colOff>
                    <xdr:row>14</xdr:row>
                    <xdr:rowOff>104775</xdr:rowOff>
                  </from>
                  <to>
                    <xdr:col>5</xdr:col>
                    <xdr:colOff>542925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1" r:id="rId25" name="Check Box 21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0</xdr:rowOff>
                  </from>
                  <to>
                    <xdr:col>5</xdr:col>
                    <xdr:colOff>561975</xdr:colOff>
                    <xdr:row>16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2" r:id="rId26" name="Check Box 22">
              <controlPr defaultSize="0" autoFill="0" autoLine="0" autoPict="0">
                <anchor moveWithCells="1">
                  <from>
                    <xdr:col>4</xdr:col>
                    <xdr:colOff>38100</xdr:colOff>
                    <xdr:row>16</xdr:row>
                    <xdr:rowOff>0</xdr:rowOff>
                  </from>
                  <to>
                    <xdr:col>6</xdr:col>
                    <xdr:colOff>485775</xdr:colOff>
                    <xdr:row>17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3" r:id="rId27" name="Check Box 23">
              <controlPr defaultSize="0" autoFill="0" autoLine="0" autoPict="0">
                <anchor moveWithCells="1">
                  <from>
                    <xdr:col>4</xdr:col>
                    <xdr:colOff>38100</xdr:colOff>
                    <xdr:row>17</xdr:row>
                    <xdr:rowOff>0</xdr:rowOff>
                  </from>
                  <to>
                    <xdr:col>5</xdr:col>
                    <xdr:colOff>533400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4" r:id="rId28" name="Check Box 24">
              <controlPr defaultSize="0" autoFill="0" autoLine="0" autoPict="0">
                <anchor moveWithCells="1">
                  <from>
                    <xdr:col>4</xdr:col>
                    <xdr:colOff>38100</xdr:colOff>
                    <xdr:row>18</xdr:row>
                    <xdr:rowOff>0</xdr:rowOff>
                  </from>
                  <to>
                    <xdr:col>5</xdr:col>
                    <xdr:colOff>523875</xdr:colOff>
                    <xdr:row>19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5" r:id="rId29" name="Check Box 25">
              <controlPr defaultSize="0" autoFill="0" autoLine="0" autoPict="0">
                <anchor moveWithCells="1">
                  <from>
                    <xdr:col>4</xdr:col>
                    <xdr:colOff>38100</xdr:colOff>
                    <xdr:row>19</xdr:row>
                    <xdr:rowOff>0</xdr:rowOff>
                  </from>
                  <to>
                    <xdr:col>5</xdr:col>
                    <xdr:colOff>495300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6" r:id="rId30" name="Check Box 26">
              <controlPr defaultSize="0" autoFill="0" autoLine="0" autoPict="0">
                <anchor moveWithCells="1">
                  <from>
                    <xdr:col>1</xdr:col>
                    <xdr:colOff>38100</xdr:colOff>
                    <xdr:row>25</xdr:row>
                    <xdr:rowOff>9525</xdr:rowOff>
                  </from>
                  <to>
                    <xdr:col>2</xdr:col>
                    <xdr:colOff>142875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8" r:id="rId31" name="Check Box 28">
              <controlPr defaultSize="0" autoFill="0" autoLine="0" autoPict="0">
                <anchor moveWithCells="1">
                  <from>
                    <xdr:col>4</xdr:col>
                    <xdr:colOff>28575</xdr:colOff>
                    <xdr:row>21</xdr:row>
                    <xdr:rowOff>0</xdr:rowOff>
                  </from>
                  <to>
                    <xdr:col>5</xdr:col>
                    <xdr:colOff>180975</xdr:colOff>
                    <xdr:row>22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9" r:id="rId32" name="Check Box 29">
              <controlPr defaultSize="0" autoFill="0" autoLine="0" autoPict="0">
                <anchor moveWithCells="1">
                  <from>
                    <xdr:col>4</xdr:col>
                    <xdr:colOff>28575</xdr:colOff>
                    <xdr:row>22</xdr:row>
                    <xdr:rowOff>0</xdr:rowOff>
                  </from>
                  <to>
                    <xdr:col>5</xdr:col>
                    <xdr:colOff>180975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0" r:id="rId33" name="Check Box 30">
              <controlPr defaultSize="0" autoFill="0" autoLine="0" autoPict="0">
                <anchor moveWithCells="1">
                  <from>
                    <xdr:col>4</xdr:col>
                    <xdr:colOff>28575</xdr:colOff>
                    <xdr:row>22</xdr:row>
                    <xdr:rowOff>180975</xdr:rowOff>
                  </from>
                  <to>
                    <xdr:col>5</xdr:col>
                    <xdr:colOff>180975</xdr:colOff>
                    <xdr:row>24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1" r:id="rId34" name="Check Box 31">
              <controlPr defaultSize="0" autoFill="0" autoLine="0" autoPict="0">
                <anchor moveWithCells="1">
                  <from>
                    <xdr:col>4</xdr:col>
                    <xdr:colOff>28575</xdr:colOff>
                    <xdr:row>24</xdr:row>
                    <xdr:rowOff>0</xdr:rowOff>
                  </from>
                  <to>
                    <xdr:col>5</xdr:col>
                    <xdr:colOff>161925</xdr:colOff>
                    <xdr:row>25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2" r:id="rId35" name="Check Box 32">
              <controlPr defaultSize="0" autoFill="0" autoLine="0" autoPict="0">
                <anchor moveWithCells="1">
                  <from>
                    <xdr:col>4</xdr:col>
                    <xdr:colOff>38100</xdr:colOff>
                    <xdr:row>25</xdr:row>
                    <xdr:rowOff>0</xdr:rowOff>
                  </from>
                  <to>
                    <xdr:col>6</xdr:col>
                    <xdr:colOff>180975</xdr:colOff>
                    <xdr:row>26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'Drop Down Lists'!$G$2:$G$9</xm:f>
          </x14:formula1>
          <xm:sqref>B11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11</vt:i4>
      </vt:variant>
    </vt:vector>
  </HeadingPairs>
  <TitlesOfParts>
    <vt:vector size="26" baseType="lpstr">
      <vt:lpstr>Instructions</vt:lpstr>
      <vt:lpstr>L0 - Metered Energy</vt:lpstr>
      <vt:lpstr>L0 - Delivered Energy</vt:lpstr>
      <vt:lpstr>L0 - Annual Summary</vt:lpstr>
      <vt:lpstr>L0 - Graphs</vt:lpstr>
      <vt:lpstr>L0 - Building</vt:lpstr>
      <vt:lpstr>L0 - Space Functions</vt:lpstr>
      <vt:lpstr>L1 - EEM Summary</vt:lpstr>
      <vt:lpstr>L2 - Envelope</vt:lpstr>
      <vt:lpstr>L2 - HVAC</vt:lpstr>
      <vt:lpstr>L2 HVAC, Process, Plug Inventor</vt:lpstr>
      <vt:lpstr>L2 - Lighting</vt:lpstr>
      <vt:lpstr>L2 - EEM Summary</vt:lpstr>
      <vt:lpstr>Drop Down Lists</vt:lpstr>
      <vt:lpstr>Check Box Data</vt:lpstr>
      <vt:lpstr>'L0 - Building'!Print_Area</vt:lpstr>
      <vt:lpstr>'L0 - Delivered Energy'!Print_Area</vt:lpstr>
      <vt:lpstr>'L0 - Graphs'!Print_Area</vt:lpstr>
      <vt:lpstr>'L0 - Metered Energy'!Print_Area</vt:lpstr>
      <vt:lpstr>'L0 - Space Functions'!Print_Area</vt:lpstr>
      <vt:lpstr>'L1 - EEM Summary'!Print_Area</vt:lpstr>
      <vt:lpstr>'L2 - EEM Summary'!Print_Area</vt:lpstr>
      <vt:lpstr>'L2 - Envelope'!Print_Area</vt:lpstr>
      <vt:lpstr>'L2 - HVAC'!Print_Area</vt:lpstr>
      <vt:lpstr>'L2 - Lighting'!Print_Area</vt:lpstr>
      <vt:lpstr>'L2 HVAC, Process, Plug Inventor'!Print_Area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Hendron</dc:creator>
  <cp:lastModifiedBy>Robert Hendron</cp:lastModifiedBy>
  <dcterms:created xsi:type="dcterms:W3CDTF">2016-03-24T18:31:48Z</dcterms:created>
  <dcterms:modified xsi:type="dcterms:W3CDTF">2016-04-08T18:54:11Z</dcterms:modified>
</cp:coreProperties>
</file>