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hared drives\Repos\database\"/>
    </mc:Choice>
  </mc:AlternateContent>
  <xr:revisionPtr revIDLastSave="0" documentId="13_ncr:1_{52F1C182-1C11-4243-BF09-8234F3752D88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Katalog-Uebersicht" sheetId="12" r:id="rId1"/>
    <sheet name="BOM" sheetId="9" r:id="rId2"/>
    <sheet name="Materials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6" i="9" l="1"/>
  <c r="C205" i="9"/>
  <c r="H203" i="9" s="1"/>
  <c r="C204" i="9"/>
  <c r="C203" i="9"/>
  <c r="C202" i="9"/>
  <c r="C201" i="9"/>
  <c r="C200" i="9"/>
  <c r="C199" i="9"/>
  <c r="C198" i="9"/>
  <c r="C197" i="9"/>
  <c r="C196" i="9"/>
  <c r="H195" i="9"/>
  <c r="C195" i="9"/>
  <c r="C194" i="9"/>
  <c r="C193" i="9"/>
  <c r="C192" i="9"/>
  <c r="C191" i="9"/>
  <c r="H190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H177" i="9"/>
  <c r="C177" i="9"/>
  <c r="C176" i="9"/>
  <c r="C175" i="9"/>
  <c r="C174" i="9"/>
  <c r="C173" i="9"/>
  <c r="C172" i="9"/>
  <c r="C171" i="9"/>
  <c r="C170" i="9"/>
  <c r="C169" i="9"/>
  <c r="C168" i="9"/>
  <c r="H167" i="9" s="1"/>
  <c r="C167" i="9"/>
  <c r="C166" i="9"/>
  <c r="C165" i="9"/>
  <c r="C164" i="9"/>
  <c r="C163" i="9"/>
  <c r="C162" i="9"/>
  <c r="C161" i="9"/>
  <c r="C160" i="9"/>
  <c r="C159" i="9"/>
  <c r="H158" i="9"/>
  <c r="C158" i="9"/>
  <c r="H2" i="9"/>
  <c r="C6" i="9"/>
  <c r="C5" i="9"/>
  <c r="C4" i="9"/>
  <c r="C3" i="9"/>
  <c r="C2" i="9"/>
  <c r="H163" i="9" l="1"/>
  <c r="H172" i="9"/>
  <c r="H186" i="9"/>
  <c r="H199" i="9"/>
  <c r="H182" i="9"/>
  <c r="L5" i="12"/>
  <c r="J71" i="9" l="1"/>
  <c r="I71" i="9"/>
  <c r="H71" i="9"/>
  <c r="C71" i="9"/>
  <c r="J61" i="9"/>
  <c r="I61" i="9"/>
  <c r="H61" i="9"/>
  <c r="C61" i="9"/>
  <c r="J51" i="9"/>
  <c r="I51" i="9"/>
  <c r="H51" i="9"/>
  <c r="C51" i="9"/>
  <c r="J44" i="9"/>
  <c r="I44" i="9"/>
  <c r="H44" i="9"/>
  <c r="C44" i="9"/>
  <c r="C43" i="9"/>
  <c r="C45" i="9"/>
  <c r="C46" i="9"/>
  <c r="C47" i="9"/>
  <c r="C48" i="9"/>
  <c r="C49" i="9"/>
  <c r="C50" i="9"/>
  <c r="C52" i="9"/>
  <c r="C53" i="9"/>
  <c r="C54" i="9"/>
  <c r="C55" i="9"/>
  <c r="C56" i="9"/>
  <c r="C57" i="9"/>
  <c r="C58" i="9"/>
  <c r="C59" i="9"/>
  <c r="C60" i="9"/>
  <c r="C62" i="9"/>
  <c r="C63" i="9"/>
  <c r="C64" i="9"/>
  <c r="C65" i="9"/>
  <c r="C66" i="9"/>
  <c r="C67" i="9"/>
  <c r="C68" i="9"/>
  <c r="C69" i="9"/>
  <c r="C70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3" i="9"/>
  <c r="C94" i="9"/>
  <c r="C95" i="9"/>
  <c r="C96" i="9"/>
  <c r="C97" i="9"/>
  <c r="C98" i="9"/>
  <c r="C99" i="9"/>
  <c r="C100" i="9"/>
  <c r="C101" i="9"/>
  <c r="C102" i="9"/>
  <c r="C103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H34" i="9"/>
  <c r="C36" i="9"/>
  <c r="H24" i="9"/>
  <c r="H23" i="9"/>
  <c r="C22" i="9"/>
  <c r="C23" i="9"/>
  <c r="I27" i="9"/>
  <c r="I24" i="9"/>
  <c r="J24" i="9"/>
  <c r="H156" i="9" l="1"/>
  <c r="R44" i="3"/>
  <c r="S44" i="3"/>
  <c r="S40" i="3"/>
  <c r="R40" i="3"/>
  <c r="J141" i="9" l="1"/>
  <c r="I141" i="9"/>
  <c r="H25" i="9"/>
  <c r="J154" i="9"/>
  <c r="I154" i="9"/>
  <c r="J151" i="9"/>
  <c r="I151" i="9"/>
  <c r="J144" i="9"/>
  <c r="I144" i="9"/>
  <c r="J128" i="9"/>
  <c r="I128" i="9"/>
  <c r="J121" i="9"/>
  <c r="I121" i="9"/>
  <c r="J117" i="9"/>
  <c r="I117" i="9"/>
  <c r="C42" i="9"/>
  <c r="C41" i="9"/>
  <c r="C40" i="9"/>
  <c r="C39" i="9"/>
  <c r="C38" i="9"/>
  <c r="J37" i="9"/>
  <c r="J36" i="9" s="1"/>
  <c r="I37" i="9"/>
  <c r="I36" i="9" s="1"/>
  <c r="C37" i="9"/>
  <c r="C35" i="9"/>
  <c r="C34" i="9"/>
  <c r="C33" i="9"/>
  <c r="C32" i="9"/>
  <c r="C31" i="9"/>
  <c r="C30" i="9"/>
  <c r="C29" i="9"/>
  <c r="C28" i="9"/>
  <c r="J27" i="9"/>
  <c r="C27" i="9"/>
  <c r="C26" i="9"/>
  <c r="C25" i="9"/>
  <c r="C24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H40" i="9" l="1"/>
  <c r="H54" i="9"/>
  <c r="H112" i="9"/>
  <c r="H74" i="9"/>
  <c r="H90" i="9"/>
  <c r="H123" i="9"/>
  <c r="H106" i="9"/>
  <c r="H131" i="9"/>
  <c r="H7" i="9"/>
  <c r="H29" i="9"/>
  <c r="H17" i="9"/>
  <c r="H135" i="9"/>
  <c r="H146" i="9"/>
  <c r="H12" i="9"/>
  <c r="S62" i="3"/>
  <c r="R62" i="3"/>
  <c r="Q59" i="3"/>
  <c r="P59" i="3"/>
  <c r="O59" i="3"/>
  <c r="N59" i="3"/>
  <c r="J59" i="3"/>
  <c r="S60" i="3"/>
  <c r="R60" i="3"/>
  <c r="Q57" i="3"/>
  <c r="P57" i="3"/>
  <c r="O57" i="3"/>
  <c r="N57" i="3"/>
  <c r="J57" i="3"/>
  <c r="S58" i="3"/>
  <c r="R58" i="3"/>
  <c r="Q55" i="3"/>
  <c r="P55" i="3"/>
  <c r="O55" i="3"/>
  <c r="N55" i="3"/>
  <c r="J55" i="3"/>
  <c r="S56" i="3"/>
  <c r="R56" i="3"/>
  <c r="Q53" i="3"/>
  <c r="P53" i="3"/>
  <c r="O53" i="3"/>
  <c r="N53" i="3"/>
  <c r="S54" i="3"/>
  <c r="R54" i="3"/>
  <c r="Q51" i="3"/>
  <c r="P51" i="3"/>
  <c r="O51" i="3"/>
  <c r="N51" i="3"/>
  <c r="S52" i="3"/>
  <c r="R52" i="3"/>
  <c r="S50" i="3"/>
  <c r="R50" i="3"/>
  <c r="S49" i="3"/>
  <c r="R49" i="3"/>
  <c r="S48" i="3"/>
  <c r="R48" i="3"/>
  <c r="S47" i="3"/>
  <c r="R47" i="3"/>
  <c r="S46" i="3"/>
  <c r="R46" i="3"/>
  <c r="S45" i="3"/>
  <c r="R45" i="3"/>
  <c r="S43" i="3"/>
  <c r="R43" i="3"/>
  <c r="Q41" i="3"/>
  <c r="P41" i="3"/>
  <c r="O41" i="3"/>
  <c r="N41" i="3"/>
  <c r="S42" i="3"/>
  <c r="R42" i="3"/>
  <c r="S39" i="3"/>
  <c r="R39" i="3"/>
  <c r="S38" i="3"/>
  <c r="R38" i="3"/>
  <c r="S37" i="3"/>
  <c r="R37" i="3"/>
  <c r="Q35" i="3"/>
  <c r="P35" i="3"/>
  <c r="O35" i="3"/>
  <c r="N35" i="3"/>
  <c r="S36" i="3"/>
  <c r="R36" i="3"/>
  <c r="S34" i="3"/>
  <c r="R34" i="3"/>
  <c r="S33" i="3"/>
  <c r="R33" i="3"/>
  <c r="Q31" i="3"/>
  <c r="O31" i="3"/>
  <c r="N31" i="3"/>
  <c r="J31" i="3"/>
  <c r="S32" i="3"/>
  <c r="R32" i="3"/>
  <c r="Q29" i="3"/>
  <c r="O29" i="3"/>
  <c r="N29" i="3"/>
  <c r="M29" i="3"/>
  <c r="K29" i="3"/>
  <c r="J29" i="3"/>
  <c r="S30" i="3"/>
  <c r="R30" i="3"/>
  <c r="S28" i="3"/>
  <c r="R28" i="3"/>
  <c r="S27" i="3"/>
  <c r="R27" i="3"/>
  <c r="S26" i="3"/>
  <c r="R26" i="3"/>
  <c r="S25" i="3"/>
  <c r="R25" i="3"/>
  <c r="S24" i="3"/>
  <c r="R24" i="3"/>
  <c r="S23" i="3"/>
  <c r="R23" i="3"/>
  <c r="S22" i="3"/>
  <c r="R22" i="3"/>
  <c r="S21" i="3"/>
  <c r="R21" i="3"/>
  <c r="S20" i="3"/>
  <c r="R20" i="3"/>
  <c r="S19" i="3"/>
  <c r="R19" i="3"/>
  <c r="S18" i="3"/>
  <c r="R18" i="3"/>
  <c r="S17" i="3"/>
  <c r="R17" i="3"/>
  <c r="S16" i="3"/>
  <c r="R16" i="3"/>
  <c r="S15" i="3"/>
  <c r="R15" i="3"/>
  <c r="S14" i="3"/>
  <c r="R14" i="3"/>
  <c r="S13" i="3"/>
  <c r="R13" i="3"/>
  <c r="S12" i="3"/>
  <c r="R12" i="3"/>
  <c r="S11" i="3"/>
  <c r="R11" i="3"/>
  <c r="S10" i="3"/>
  <c r="R10" i="3"/>
  <c r="S9" i="3"/>
  <c r="R9" i="3"/>
  <c r="S8" i="3"/>
  <c r="R8" i="3"/>
  <c r="S7" i="3"/>
  <c r="R7" i="3"/>
  <c r="S6" i="3"/>
  <c r="R6" i="3"/>
  <c r="S5" i="3"/>
  <c r="R5" i="3"/>
  <c r="S4" i="3"/>
  <c r="R4" i="3"/>
  <c r="S3" i="3"/>
  <c r="R3" i="3"/>
  <c r="S2" i="3"/>
  <c r="R2" i="3"/>
  <c r="R31" i="3" l="1"/>
  <c r="R55" i="3"/>
  <c r="S53" i="3"/>
  <c r="S29" i="3"/>
  <c r="S59" i="3"/>
  <c r="R53" i="3"/>
  <c r="R57" i="3"/>
  <c r="R29" i="3"/>
  <c r="S51" i="3"/>
  <c r="S55" i="3"/>
  <c r="S35" i="3"/>
  <c r="S41" i="3"/>
  <c r="R59" i="3"/>
  <c r="R51" i="3"/>
  <c r="S31" i="3"/>
  <c r="R41" i="3"/>
  <c r="S57" i="3"/>
  <c r="R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Daniel Locatelli</author>
  </authors>
  <commentList>
    <comment ref="D1" authorId="0" shapeId="0" xr:uid="{00000000-0006-0000-0500-000001000000}">
      <text>
        <r>
          <rPr>
            <sz val="11"/>
            <color theme="1"/>
            <rFont val="Calibri"/>
            <family val="2"/>
            <scheme val="minor"/>
          </rPr>
          <t>The idea is to add the material using just the ID.
	-Daniel Locatelli</t>
        </r>
      </text>
    </comment>
    <comment ref="H1" authorId="0" shapeId="0" xr:uid="{00000000-0006-0000-0500-000002000000}">
      <text>
        <r>
          <rPr>
            <sz val="11"/>
            <color theme="1"/>
            <rFont val="Calibri"/>
            <family val="2"/>
            <scheme val="minor"/>
          </rPr>
          <t>The sum formula can be improved.
Or the UI will do it automatically.
	-Daniel Locatelli</t>
        </r>
      </text>
    </comment>
    <comment ref="E23" authorId="1" shapeId="0" xr:uid="{FD37AC29-6338-4F5A-ABD7-85D28500C0EA}">
      <text>
        <r>
          <rPr>
            <b/>
            <sz val="9"/>
            <color indexed="81"/>
            <rFont val="Tahoma"/>
            <family val="2"/>
          </rPr>
          <t>Daniel Locatelli:</t>
        </r>
        <r>
          <rPr>
            <sz val="9"/>
            <color indexed="81"/>
            <rFont val="Tahoma"/>
            <family val="2"/>
          </rPr>
          <t xml:space="preserve">
This should be a "schwingbügel". Metallic clamp</t>
        </r>
      </text>
    </comment>
    <comment ref="E24" authorId="1" shapeId="0" xr:uid="{FB77E49C-E252-4306-A02E-22E7EB4AD786}">
      <text>
        <r>
          <rPr>
            <b/>
            <sz val="9"/>
            <color indexed="81"/>
            <rFont val="Tahoma"/>
            <family val="2"/>
          </rPr>
          <t>Daniel Locatelli:</t>
        </r>
        <r>
          <rPr>
            <sz val="9"/>
            <color indexed="81"/>
            <rFont val="Tahoma"/>
            <family val="2"/>
          </rPr>
          <t xml:space="preserve">
Air should be under the Framing + Insulation. 1.6.2 while Mineralwolle is 1.6.3</t>
        </r>
      </text>
    </comment>
    <comment ref="E26" authorId="1" shapeId="0" xr:uid="{B3BF23CE-2B61-464E-B211-EF10E36D2927}">
      <text>
        <r>
          <rPr>
            <b/>
            <sz val="9"/>
            <color indexed="81"/>
            <rFont val="Tahoma"/>
            <family val="2"/>
          </rPr>
          <t>Daniel Locatelli:</t>
        </r>
        <r>
          <rPr>
            <sz val="9"/>
            <color indexed="81"/>
            <rFont val="Tahoma"/>
            <family val="2"/>
          </rPr>
          <t xml:space="preserve">
This should be a Material Level 3 together w/ schwingbügel</t>
        </r>
      </text>
    </comment>
    <comment ref="E80" authorId="1" shapeId="0" xr:uid="{5ABA3ACB-BF76-479A-9FCA-DEAA2B069E7E}">
      <text>
        <r>
          <rPr>
            <b/>
            <sz val="9"/>
            <color indexed="81"/>
            <rFont val="Tahoma"/>
            <family val="2"/>
          </rPr>
          <t>Daniel Locatelli:</t>
        </r>
        <r>
          <rPr>
            <sz val="9"/>
            <color indexed="81"/>
            <rFont val="Tahoma"/>
            <family val="2"/>
          </rPr>
          <t xml:space="preserve">
I am not sure how this looks originally</t>
        </r>
      </text>
    </comment>
    <comment ref="E84" authorId="1" shapeId="0" xr:uid="{D0AD70C9-5531-479D-B5A7-0BB5034E0FE0}">
      <text>
        <r>
          <rPr>
            <b/>
            <sz val="9"/>
            <color indexed="81"/>
            <rFont val="Tahoma"/>
            <family val="2"/>
          </rPr>
          <t>Daniel Locatelli:</t>
        </r>
        <r>
          <rPr>
            <sz val="9"/>
            <color indexed="81"/>
            <rFont val="Tahoma"/>
            <family val="2"/>
          </rPr>
          <t xml:space="preserve">
Not sure how it was originally</t>
        </r>
      </text>
    </comment>
  </commentList>
</comments>
</file>

<file path=xl/sharedStrings.xml><?xml version="1.0" encoding="utf-8"?>
<sst xmlns="http://schemas.openxmlformats.org/spreadsheetml/2006/main" count="1635" uniqueCount="335">
  <si>
    <t>LOD</t>
  </si>
  <si>
    <t>Type</t>
  </si>
  <si>
    <t>Main Assembly</t>
  </si>
  <si>
    <t>Name</t>
  </si>
  <si>
    <t>Zementestrich</t>
  </si>
  <si>
    <t>Mineralwolle (Boden)</t>
  </si>
  <si>
    <t>Brettsperrholz</t>
  </si>
  <si>
    <t>Int1</t>
  </si>
  <si>
    <t>Str</t>
  </si>
  <si>
    <t>Finish</t>
  </si>
  <si>
    <t>Insulation</t>
  </si>
  <si>
    <t>Fill</t>
  </si>
  <si>
    <t>Structure</t>
  </si>
  <si>
    <t>Description</t>
  </si>
  <si>
    <t>Anmerkungen</t>
  </si>
  <si>
    <t>NAWARO [%]</t>
  </si>
  <si>
    <t>Waste Rate [%]</t>
  </si>
  <si>
    <t>Renew. Content [%]</t>
  </si>
  <si>
    <t>Recycl. Content [%]</t>
  </si>
  <si>
    <t>Recycl. Potential [%]</t>
  </si>
  <si>
    <t>Downcycling Potential [%]</t>
  </si>
  <si>
    <t>GKF</t>
  </si>
  <si>
    <t>Sub</t>
  </si>
  <si>
    <t>Int2</t>
  </si>
  <si>
    <t>Sub Assembly</t>
  </si>
  <si>
    <t>OSB</t>
  </si>
  <si>
    <t>Konstruktionsvollholz</t>
  </si>
  <si>
    <t xml:space="preserve">Insulation </t>
  </si>
  <si>
    <t>Trenndecke</t>
  </si>
  <si>
    <t>Overlap</t>
  </si>
  <si>
    <t>Framing + Insulation</t>
  </si>
  <si>
    <t>Layer level</t>
  </si>
  <si>
    <t>Material</t>
  </si>
  <si>
    <t>GKL4</t>
  </si>
  <si>
    <t>REI 60</t>
  </si>
  <si>
    <t>GKL5</t>
  </si>
  <si>
    <t>REI 90</t>
  </si>
  <si>
    <t>GKL4-GKL5</t>
  </si>
  <si>
    <t>Materialgruppe</t>
  </si>
  <si>
    <t>Bezugseinheit</t>
  </si>
  <si>
    <t>Dichte [kg/BE]</t>
  </si>
  <si>
    <t>GWP A2 [kg CO2/BE]</t>
  </si>
  <si>
    <t>GWP A3 [kg CO2/BE]</t>
  </si>
  <si>
    <t>GWP A1-A3 [kg CO2/BE]</t>
  </si>
  <si>
    <t>GWP C3 [kg CO2/BE]</t>
  </si>
  <si>
    <t>GWP C4 [kg CO2/BE]</t>
  </si>
  <si>
    <t>GWP D [kg CO2/BE]</t>
  </si>
  <si>
    <t>GWP A-C [kg CO2/BE]</t>
  </si>
  <si>
    <t>GWP A-D [kg CO2/BE]</t>
  </si>
  <si>
    <t>Dämmstoffe</t>
  </si>
  <si>
    <t>Holzwolleleichtbauplatte</t>
  </si>
  <si>
    <t>generic</t>
  </si>
  <si>
    <t>m³</t>
  </si>
  <si>
    <t>Expandierter Kork</t>
  </si>
  <si>
    <t>Holzfaserdämmstoff (Nassverfahren)</t>
  </si>
  <si>
    <t>Holzfaserdämmstoff (Trockenverfahren)</t>
  </si>
  <si>
    <t>repr</t>
  </si>
  <si>
    <t>Zellulosefaser Einblasdämmstoff</t>
  </si>
  <si>
    <t>Zellulosefaserplatte</t>
  </si>
  <si>
    <t>Flachsvlies</t>
  </si>
  <si>
    <t>Hanfvlies</t>
  </si>
  <si>
    <t>Stroh</t>
  </si>
  <si>
    <t>specific</t>
  </si>
  <si>
    <t>Holz</t>
  </si>
  <si>
    <t>Schnittholz Buche</t>
  </si>
  <si>
    <t>Schnittholz Eiche</t>
  </si>
  <si>
    <t>Schnittholz Fichte</t>
  </si>
  <si>
    <t>Schnittholz Kiefer</t>
  </si>
  <si>
    <t>Schnittholz Lärche</t>
  </si>
  <si>
    <t>Schnittholz Zeder</t>
  </si>
  <si>
    <t>Balkenschichtholz</t>
  </si>
  <si>
    <t>Brettschichtholz</t>
  </si>
  <si>
    <t>Holzwerkstoffe</t>
  </si>
  <si>
    <t>3- und 5-Schicht Massivholzplatte</t>
  </si>
  <si>
    <t>Furniersperrholz</t>
  </si>
  <si>
    <t>Sperrholz</t>
  </si>
  <si>
    <t>Furnierschichtholz</t>
  </si>
  <si>
    <t>OSB-Platte</t>
  </si>
  <si>
    <t>HDF</t>
  </si>
  <si>
    <t>MDF</t>
  </si>
  <si>
    <t>m²</t>
  </si>
  <si>
    <t>Minerale</t>
  </si>
  <si>
    <t>C30/37</t>
  </si>
  <si>
    <t>average</t>
  </si>
  <si>
    <t>C35/45</t>
  </si>
  <si>
    <t>kg</t>
  </si>
  <si>
    <t>Gipsputz</t>
  </si>
  <si>
    <t>Kalkinnenputz</t>
  </si>
  <si>
    <t>Lehmputz</t>
  </si>
  <si>
    <t>Splitt 2/15 getrocknet</t>
  </si>
  <si>
    <t>Kalksandstein</t>
  </si>
  <si>
    <t>Mineralwolle (Fassade)</t>
  </si>
  <si>
    <t>Mineralwolle (Innen)</t>
  </si>
  <si>
    <t>Mineralwolle (Flachdach)</t>
  </si>
  <si>
    <t>XPS</t>
  </si>
  <si>
    <t>Stahl</t>
  </si>
  <si>
    <t>Baustahl</t>
  </si>
  <si>
    <t>Bewehrungsstahl</t>
  </si>
  <si>
    <t>Bitumen</t>
  </si>
  <si>
    <t>Gips</t>
  </si>
  <si>
    <t>Glas</t>
  </si>
  <si>
    <t>Fenster (Komplett)</t>
  </si>
  <si>
    <t>-</t>
  </si>
  <si>
    <t>Kunststoff</t>
  </si>
  <si>
    <t>Dampfsperre PE</t>
  </si>
  <si>
    <t xml:space="preserve">generic </t>
  </si>
  <si>
    <t>Material ID</t>
  </si>
  <si>
    <t>Dämmung</t>
  </si>
  <si>
    <t>Korkplatte (t: 6 cm)</t>
  </si>
  <si>
    <t>1.9.1</t>
  </si>
  <si>
    <t>1.9.2</t>
  </si>
  <si>
    <t>1.10</t>
  </si>
  <si>
    <t>1.11</t>
  </si>
  <si>
    <t>Hatch ID</t>
  </si>
  <si>
    <t>TRD-tr-HM-GKL4-si</t>
  </si>
  <si>
    <t>TRD-tr-HM-GKL5-si</t>
  </si>
  <si>
    <t>TRD-tr-HM-GKL5-nsi</t>
  </si>
  <si>
    <t>Luft</t>
  </si>
  <si>
    <t>Air</t>
  </si>
  <si>
    <t>1.6.1</t>
  </si>
  <si>
    <t>1.6.2</t>
  </si>
  <si>
    <t>TRD-tr-HTB-GKL4-nsi</t>
  </si>
  <si>
    <t>1.5.1</t>
  </si>
  <si>
    <t>1.5.2</t>
  </si>
  <si>
    <t>TRW-tr-HM-GKL4-2s</t>
  </si>
  <si>
    <t>Trennwand</t>
  </si>
  <si>
    <t>1.2.1</t>
  </si>
  <si>
    <t>1.2.2</t>
  </si>
  <si>
    <t>TRW-tr-HM-GKL5-2s</t>
  </si>
  <si>
    <t>Int</t>
  </si>
  <si>
    <t>1.8.1</t>
  </si>
  <si>
    <t>1.8.2</t>
  </si>
  <si>
    <t>TRW-tr-HM-GKL45-1s</t>
  </si>
  <si>
    <t>TRW-tr-HTB-GKL4-2s</t>
  </si>
  <si>
    <t>1.3.1</t>
  </si>
  <si>
    <t>1.3.2</t>
  </si>
  <si>
    <t>IW-nt-HTB-GKL-ns</t>
  </si>
  <si>
    <t>Innenwand</t>
  </si>
  <si>
    <t>Zellulosefaser</t>
  </si>
  <si>
    <t>AW-tr-HM-GKL45-nsi</t>
  </si>
  <si>
    <t>Außenwand</t>
  </si>
  <si>
    <t>Putz</t>
  </si>
  <si>
    <t>AW-ntr-HTB-GKL45-nsi</t>
  </si>
  <si>
    <t>Spanplatte</t>
  </si>
  <si>
    <t>DA-tr-HM-GKL45-si</t>
  </si>
  <si>
    <t>Dachdecke</t>
  </si>
  <si>
    <t>Abdichtung</t>
  </si>
  <si>
    <t>DA-tr-HM-GKL45-nsi</t>
  </si>
  <si>
    <t>DA-tr-HTB-GKL45-nsi</t>
  </si>
  <si>
    <t>Eindeckung</t>
  </si>
  <si>
    <t>1.4.1</t>
  </si>
  <si>
    <t>1.4.2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</si>
  <si>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</si>
  <si>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</si>
  <si>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</si>
  <si>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</si>
  <si>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</si>
  <si>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</si>
  <si>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</si>
  <si>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</si>
  <si>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</si>
  <si>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AW-tr-BET-GKL45-si</t>
  </si>
  <si>
    <t>EPS</t>
  </si>
  <si>
    <t>Stahlbeton</t>
  </si>
  <si>
    <t>TW-tr-BET-GKL45-si</t>
  </si>
  <si>
    <t>TD-tr-BET-GKL45-si</t>
  </si>
  <si>
    <t>DA-tr-BET-GKL45-si</t>
  </si>
  <si>
    <t>AW-tr-KS-GKL45-si</t>
  </si>
  <si>
    <t>IW-ntr-KS-GKL45-si</t>
  </si>
  <si>
    <t>TW-tr-KS-GKL45-si</t>
  </si>
  <si>
    <t>AW-tr-ZS-GKL45-si</t>
  </si>
  <si>
    <t>Leichtputz</t>
  </si>
  <si>
    <t>Hohlziegel</t>
  </si>
  <si>
    <t>AW-tr-ZS-GKL45-1s</t>
  </si>
  <si>
    <t>Hohlziegel (gefüllt)</t>
  </si>
  <si>
    <t>IW-ntr-ZS-GKL45-si</t>
  </si>
  <si>
    <t>TW-tr-ZS-GKL45-si</t>
  </si>
  <si>
    <t>REI 30</t>
  </si>
  <si>
    <t>Mineralisch</t>
  </si>
  <si>
    <t>Beton</t>
  </si>
  <si>
    <t>Bauart</t>
  </si>
  <si>
    <t>Material level</t>
  </si>
  <si>
    <t>Gap</t>
  </si>
  <si>
    <t>Framing + Air</t>
  </si>
  <si>
    <t>1.7.1</t>
  </si>
  <si>
    <t>1.7.2</t>
  </si>
  <si>
    <t>2.10.01.01</t>
  </si>
  <si>
    <t>2.11.01.01</t>
  </si>
  <si>
    <t>2.11.02.01</t>
  </si>
  <si>
    <t>2.12.01.01</t>
  </si>
  <si>
    <t>2.10.01.02</t>
  </si>
  <si>
    <t>2.13.01.01</t>
  </si>
  <si>
    <t>2.23.01.01</t>
  </si>
  <si>
    <t>3.1.01.01</t>
  </si>
  <si>
    <t>3.1.01.02</t>
  </si>
  <si>
    <t>3.1.01.03</t>
  </si>
  <si>
    <t>3.1.01.04</t>
  </si>
  <si>
    <t>3.1.01.05</t>
  </si>
  <si>
    <t>3.1.01.06</t>
  </si>
  <si>
    <t>3.1.02.01</t>
  </si>
  <si>
    <t>3.1.03.01</t>
  </si>
  <si>
    <t>3.1.04.01</t>
  </si>
  <si>
    <t>3.1.05.01</t>
  </si>
  <si>
    <t>3.2.01.01</t>
  </si>
  <si>
    <t>3.2.02.01</t>
  </si>
  <si>
    <t>3.2.03.01</t>
  </si>
  <si>
    <t>3.2.04.01</t>
  </si>
  <si>
    <t>3.2.06.01</t>
  </si>
  <si>
    <t>3.2.07.01</t>
  </si>
  <si>
    <t>3.2.07.02</t>
  </si>
  <si>
    <t>3.3.02.01</t>
  </si>
  <si>
    <t>3.3.03.01</t>
  </si>
  <si>
    <t>1.4.01.01</t>
  </si>
  <si>
    <t>2.7.01.01</t>
  </si>
  <si>
    <t>2.9.01.01</t>
  </si>
  <si>
    <t>1.4.01.02</t>
  </si>
  <si>
    <t>1.4.03.01</t>
  </si>
  <si>
    <t>1.4.04.01</t>
  </si>
  <si>
    <t>1.4.04.02</t>
  </si>
  <si>
    <t>1.4.04.03</t>
  </si>
  <si>
    <t>1.2.02.01</t>
  </si>
  <si>
    <t>1.3.01.01</t>
  </si>
  <si>
    <t>2.1.01.01</t>
  </si>
  <si>
    <t>2.1.01.02</t>
  </si>
  <si>
    <t>2.1.01.03</t>
  </si>
  <si>
    <t>2.1.01.04</t>
  </si>
  <si>
    <t>2.2.01.01</t>
  </si>
  <si>
    <t>2.3.01.01</t>
  </si>
  <si>
    <t>4.1.03.01</t>
  </si>
  <si>
    <t>4.1.01.01</t>
  </si>
  <si>
    <t>6.3.01.01</t>
  </si>
  <si>
    <t>1.3.13.01</t>
  </si>
  <si>
    <t>1.3.13.02</t>
  </si>
  <si>
    <t>6.6.02.01</t>
  </si>
  <si>
    <t>0.0.01.01</t>
  </si>
  <si>
    <t>Kalkzementputz</t>
  </si>
  <si>
    <t>1.4.04.04</t>
  </si>
  <si>
    <t>1.3.02.01</t>
  </si>
  <si>
    <t>Mauerziegel (ungefüllt)</t>
  </si>
  <si>
    <t>CLT-16cm</t>
  </si>
  <si>
    <t>RGB Color</t>
  </si>
  <si>
    <t>=</t>
  </si>
  <si>
    <t>Thickness [m]</t>
  </si>
  <si>
    <t>Spread [m]</t>
  </si>
  <si>
    <t>Width [m]</t>
  </si>
  <si>
    <t>Min thickness</t>
  </si>
  <si>
    <t>Max thickness</t>
  </si>
  <si>
    <t>Massivholzparkett</t>
  </si>
  <si>
    <t>Korkplatte</t>
  </si>
  <si>
    <t>Bitumenbahn</t>
  </si>
  <si>
    <t>Gipskartonplatte Feuerschutz</t>
  </si>
  <si>
    <t>Gipsfaserplatte</t>
  </si>
  <si>
    <t>External walls</t>
  </si>
  <si>
    <t>Internal walls</t>
  </si>
  <si>
    <t>Partition walls</t>
  </si>
  <si>
    <t>Slabs</t>
  </si>
  <si>
    <t>Roofs</t>
  </si>
  <si>
    <t>Mass Timber</t>
  </si>
  <si>
    <t>Panel construction</t>
  </si>
  <si>
    <t>Clay brick</t>
  </si>
  <si>
    <t>Calcium silicate brick</t>
  </si>
  <si>
    <t>Building class</t>
  </si>
  <si>
    <t>Fire proof class</t>
  </si>
  <si>
    <t>U-value</t>
  </si>
  <si>
    <t>Sound proof 1</t>
  </si>
  <si>
    <t>Sound proof 2</t>
  </si>
  <si>
    <t>Pre-fabricated</t>
  </si>
  <si>
    <t>no</t>
  </si>
  <si>
    <t>yes</t>
  </si>
  <si>
    <t>Exposed</t>
  </si>
  <si>
    <t>beispiel</t>
  </si>
  <si>
    <t>255/230/160</t>
  </si>
  <si>
    <t>170/125/90</t>
  </si>
  <si>
    <t>200/152/105</t>
  </si>
  <si>
    <t>170/170/170</t>
  </si>
  <si>
    <t>190/160/130</t>
  </si>
  <si>
    <t>205/180/125</t>
  </si>
  <si>
    <t>240/200/120</t>
  </si>
  <si>
    <t>255/230/190</t>
  </si>
  <si>
    <t>230/190/140</t>
  </si>
  <si>
    <t>220/180/155</t>
  </si>
  <si>
    <t>230/220/185</t>
  </si>
  <si>
    <t>220/170/125</t>
  </si>
  <si>
    <t>180/180/180</t>
  </si>
  <si>
    <t>200/200/200</t>
  </si>
  <si>
    <t>255/255/255</t>
  </si>
  <si>
    <t>200/175/160</t>
  </si>
  <si>
    <t>210/210/210</t>
  </si>
  <si>
    <t>220/175/150</t>
  </si>
  <si>
    <t>255/255/170</t>
  </si>
  <si>
    <t>240/200/210</t>
  </si>
  <si>
    <t>190/190/190</t>
  </si>
  <si>
    <t>100/100/100</t>
  </si>
  <si>
    <t>240/240/240</t>
  </si>
  <si>
    <t>Spanplatte/roh</t>
  </si>
  <si>
    <t>Massivholzparkett (t: 1.76 cm)</t>
  </si>
  <si>
    <t>EPS (Schüttung/ohne Bindemittel)</t>
  </si>
  <si>
    <t>Bitumenbahn (t: 0.5 cm)</t>
  </si>
  <si>
    <t>Gipskartonplatte Feuerschutz (t: 1.25 cm)</t>
  </si>
  <si>
    <t>Gipsfaserplatte (t: 1.0 cm)</t>
  </si>
  <si>
    <t>GWP A1 [kg CO2/BE]</t>
  </si>
  <si>
    <t>1.5.3</t>
  </si>
  <si>
    <t>1.2.3</t>
  </si>
  <si>
    <t>1.6.3</t>
  </si>
  <si>
    <t>1.3.3</t>
  </si>
  <si>
    <t>1.8.3</t>
  </si>
  <si>
    <t>Splittschuettung gebunden</t>
  </si>
  <si>
    <t>Schuettung gebunden</t>
  </si>
  <si>
    <t>Lattung auf Schwingbuegel h = 8,5 cm</t>
  </si>
  <si>
    <t>Schuettung lose</t>
  </si>
  <si>
    <t>Sparschalung, dazwischen Federbuegel 27 mm</t>
  </si>
  <si>
    <t>auf Schwingbuegel</t>
  </si>
  <si>
    <t>Holzfaserdaemmplatte</t>
  </si>
  <si>
    <t>Holzfaserdaemmung</t>
  </si>
  <si>
    <t>Abhaenger</t>
  </si>
  <si>
    <t>Abhaengung</t>
  </si>
  <si>
    <t>m = 75 kg/m2</t>
  </si>
  <si>
    <t>Dichte [kg/m3]</t>
  </si>
  <si>
    <t>GWP A1 [kg CO2/m3]</t>
  </si>
  <si>
    <t>GWP A2 [kg CO2/m3]</t>
  </si>
  <si>
    <t>GWP A3 [kg CO2/m3]</t>
  </si>
  <si>
    <t>GWP C3 [kg CO2/m3]</t>
  </si>
  <si>
    <t>GWP C4 [kg CO2/m3]</t>
  </si>
  <si>
    <t>GWP D [kg CO2/m3]</t>
  </si>
  <si>
    <t>s = 6 MN/m3</t>
  </si>
  <si>
    <t>s = 10 MN/m3</t>
  </si>
  <si>
    <t>Aussenwand</t>
  </si>
  <si>
    <t>Embodied energy [MJ/m²]</t>
  </si>
  <si>
    <t>Cost [€/m²]</t>
  </si>
  <si>
    <t>GWP A1ToA3 [kg CO₂/m²]</t>
  </si>
  <si>
    <t>TRD-tr-HBV-GKL45-si</t>
  </si>
  <si>
    <t>s = 6 MN/m³</t>
  </si>
  <si>
    <t>NaWaRo</t>
  </si>
  <si>
    <t>HB-Verbund</t>
  </si>
  <si>
    <t>GKL4-5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</si>
</sst>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FC000"/>
        <bgColor rgb="FFFFC000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D8D8D8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4" fillId="0" borderId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4" borderId="4" xfId="0" applyFont="1" applyFill="1" applyBorder="1"/>
    <xf numFmtId="0" fontId="2" fillId="4" borderId="4" xfId="0" applyFont="1" applyFill="1" applyBorder="1" applyAlignment="1">
      <alignment horizontal="center" vertical="center" wrapText="1"/>
    </xf>
    <xf numFmtId="0" fontId="3" fillId="0" borderId="4" xfId="0" applyFont="1" applyBorder="1"/>
    <xf numFmtId="49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2" fontId="3" fillId="0" borderId="4" xfId="0" applyNumberFormat="1" applyFont="1" applyBorder="1" applyAlignment="1">
      <alignment horizontal="center"/>
    </xf>
    <xf numFmtId="164" fontId="3" fillId="0" borderId="4" xfId="0" applyNumberFormat="1" applyFont="1" applyBorder="1" applyAlignment="1">
      <alignment horizontal="center" vertical="center" wrapText="1"/>
    </xf>
    <xf numFmtId="2" fontId="3" fillId="0" borderId="4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49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1" xfId="0" applyBorder="1"/>
    <xf numFmtId="2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/>
    <xf numFmtId="0" fontId="5" fillId="0" borderId="4" xfId="1" applyFont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0" fillId="0" borderId="1" xfId="0" quotePrefix="1" applyNumberFormat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7" fillId="0" borderId="0" xfId="1" applyFont="1"/>
    <xf numFmtId="0" fontId="8" fillId="0" borderId="0" xfId="1" applyFont="1" applyAlignment="1">
      <alignment horizontal="left"/>
    </xf>
    <xf numFmtId="0" fontId="3" fillId="0" borderId="4" xfId="1" applyFont="1" applyBorder="1" applyAlignment="1">
      <alignment horizontal="center"/>
    </xf>
    <xf numFmtId="0" fontId="6" fillId="6" borderId="4" xfId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 wrapText="1"/>
    </xf>
    <xf numFmtId="0" fontId="3" fillId="8" borderId="4" xfId="0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/>
    </xf>
    <xf numFmtId="0" fontId="6" fillId="6" borderId="8" xfId="1" applyFont="1" applyFill="1" applyBorder="1" applyAlignment="1">
      <alignment horizontal="center"/>
    </xf>
    <xf numFmtId="0" fontId="5" fillId="5" borderId="8" xfId="1" applyFont="1" applyFill="1" applyBorder="1" applyAlignment="1">
      <alignment horizontal="center"/>
    </xf>
    <xf numFmtId="0" fontId="3" fillId="0" borderId="8" xfId="1" applyFont="1" applyBorder="1" applyAlignment="1">
      <alignment horizontal="center"/>
    </xf>
    <xf numFmtId="0" fontId="2" fillId="9" borderId="1" xfId="1" applyFont="1" applyFill="1" applyBorder="1" applyAlignment="1">
      <alignment horizontal="center"/>
    </xf>
    <xf numFmtId="0" fontId="1" fillId="10" borderId="1" xfId="1" applyFont="1" applyFill="1" applyBorder="1"/>
    <xf numFmtId="2" fontId="4" fillId="0" borderId="0" xfId="1" applyNumberFormat="1"/>
    <xf numFmtId="4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0" fontId="1" fillId="0" borderId="0" xfId="1" applyFont="1"/>
    <xf numFmtId="0" fontId="1" fillId="11" borderId="1" xfId="0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0000000}"/>
  </cellStyles>
  <dxfs count="143"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</font>
      <fill>
        <patternFill patternType="solid">
          <fgColor rgb="FFDBE5F1"/>
          <bgColor rgb="FFDBE5F1"/>
        </patternFill>
      </fill>
    </dxf>
    <dxf>
      <font>
        <b/>
        <i val="0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3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A991D0-45E8-48AB-B953-502BB96B5DF5}">
  <we:reference id="wa200002934" version="1.0.0.4" store="en-US" storeType="OMEX"/>
  <we:alternateReferences>
    <we:reference id="wa200002934" version="1.0.0.4" store="WA200002934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39"/>
  <sheetViews>
    <sheetView workbookViewId="0">
      <selection activeCell="K4" sqref="K4"/>
    </sheetView>
  </sheetViews>
  <sheetFormatPr defaultColWidth="14.44140625" defaultRowHeight="14.4" x14ac:dyDescent="0.3"/>
  <cols>
    <col min="1" max="1" width="10.33203125" style="23" bestFit="1" customWidth="1"/>
    <col min="2" max="2" width="20.21875" style="23" bestFit="1" customWidth="1"/>
    <col min="3" max="3" width="12.5546875" style="23" bestFit="1" customWidth="1"/>
    <col min="4" max="4" width="18.109375" style="23" bestFit="1" customWidth="1"/>
    <col min="5" max="5" width="12.109375" style="23" bestFit="1" customWidth="1"/>
    <col min="6" max="6" width="13.5546875" style="23" bestFit="1" customWidth="1"/>
    <col min="7" max="7" width="7.5546875" style="23" bestFit="1" customWidth="1"/>
    <col min="8" max="10" width="13.109375" style="23" bestFit="1" customWidth="1"/>
    <col min="11" max="11" width="8" style="23" bestFit="1" customWidth="1"/>
    <col min="12" max="12" width="23" style="23" bestFit="1" customWidth="1"/>
    <col min="13" max="13" width="23.5546875" style="23" bestFit="1" customWidth="1"/>
    <col min="14" max="14" width="10.6640625" style="23" bestFit="1" customWidth="1"/>
    <col min="15" max="26" width="9" style="23" customWidth="1"/>
    <col min="27" max="16384" width="14.44140625" style="23"/>
  </cols>
  <sheetData>
    <row r="1" spans="1:14" x14ac:dyDescent="0.3">
      <c r="A1" s="48" t="s">
        <v>180</v>
      </c>
      <c r="B1" s="48" t="s">
        <v>3</v>
      </c>
      <c r="C1" s="48" t="s">
        <v>1</v>
      </c>
      <c r="D1" s="48" t="s">
        <v>32</v>
      </c>
      <c r="E1" s="48" t="s">
        <v>261</v>
      </c>
      <c r="F1" s="48" t="s">
        <v>262</v>
      </c>
      <c r="G1" s="48" t="s">
        <v>263</v>
      </c>
      <c r="H1" s="48" t="s">
        <v>264</v>
      </c>
      <c r="I1" s="48" t="s">
        <v>265</v>
      </c>
      <c r="J1" s="48" t="s">
        <v>266</v>
      </c>
      <c r="K1" s="48" t="s">
        <v>269</v>
      </c>
      <c r="L1" s="49" t="s">
        <v>329</v>
      </c>
      <c r="M1" s="49" t="s">
        <v>327</v>
      </c>
      <c r="N1" s="49" t="s">
        <v>328</v>
      </c>
    </row>
    <row r="2" spans="1:14" x14ac:dyDescent="0.3">
      <c r="A2" s="25" t="s">
        <v>332</v>
      </c>
      <c r="B2" s="58" t="s">
        <v>330</v>
      </c>
      <c r="C2" s="46" t="s">
        <v>255</v>
      </c>
      <c r="D2" s="52" t="s">
        <v>333</v>
      </c>
      <c r="E2" s="52" t="s">
        <v>334</v>
      </c>
      <c r="F2" s="52" t="s">
        <v>36</v>
      </c>
      <c r="G2" s="52">
        <v>0.39</v>
      </c>
      <c r="H2" s="52">
        <v>67</v>
      </c>
      <c r="I2" s="52">
        <v>46</v>
      </c>
      <c r="J2" s="44" t="s">
        <v>267</v>
      </c>
      <c r="K2" s="28" t="s">
        <v>268</v>
      </c>
      <c r="L2" s="57"/>
      <c r="M2" s="57"/>
      <c r="N2" s="57"/>
    </row>
    <row r="3" spans="1:14" x14ac:dyDescent="0.3">
      <c r="A3" s="44" t="s">
        <v>63</v>
      </c>
      <c r="B3" s="45" t="s">
        <v>114</v>
      </c>
      <c r="C3" s="46" t="s">
        <v>255</v>
      </c>
      <c r="D3" s="44" t="s">
        <v>257</v>
      </c>
      <c r="E3" s="47" t="s">
        <v>33</v>
      </c>
      <c r="F3" s="44" t="s">
        <v>34</v>
      </c>
      <c r="G3" s="44">
        <v>0.39</v>
      </c>
      <c r="H3" s="44">
        <v>77</v>
      </c>
      <c r="I3" s="44">
        <v>40</v>
      </c>
      <c r="J3" s="44" t="s">
        <v>267</v>
      </c>
      <c r="K3" s="44" t="s">
        <v>268</v>
      </c>
      <c r="L3" s="50">
        <v>-45.35</v>
      </c>
      <c r="M3" s="50"/>
      <c r="N3" s="50"/>
    </row>
    <row r="4" spans="1:14" x14ac:dyDescent="0.3">
      <c r="A4" s="28" t="s">
        <v>63</v>
      </c>
      <c r="B4" s="39" t="s">
        <v>115</v>
      </c>
      <c r="C4" s="40" t="s">
        <v>255</v>
      </c>
      <c r="D4" s="28" t="s">
        <v>257</v>
      </c>
      <c r="E4" s="28" t="s">
        <v>35</v>
      </c>
      <c r="F4" s="28" t="s">
        <v>36</v>
      </c>
      <c r="G4" s="28">
        <v>0.37</v>
      </c>
      <c r="H4" s="28">
        <v>77</v>
      </c>
      <c r="I4" s="28">
        <v>38</v>
      </c>
      <c r="J4" s="28" t="s">
        <v>267</v>
      </c>
      <c r="K4" s="28" t="s">
        <v>268</v>
      </c>
      <c r="L4" s="50">
        <v>-56.536000000000001</v>
      </c>
      <c r="M4" s="50"/>
      <c r="N4" s="50"/>
    </row>
    <row r="5" spans="1:14" x14ac:dyDescent="0.3">
      <c r="A5" s="28" t="s">
        <v>63</v>
      </c>
      <c r="B5" s="39" t="s">
        <v>116</v>
      </c>
      <c r="C5" s="40" t="s">
        <v>255</v>
      </c>
      <c r="D5" s="28" t="s">
        <v>257</v>
      </c>
      <c r="E5" s="28" t="s">
        <v>37</v>
      </c>
      <c r="F5" s="28" t="s">
        <v>36</v>
      </c>
      <c r="G5" s="28">
        <v>0.28999999999999998</v>
      </c>
      <c r="H5" s="28">
        <v>79</v>
      </c>
      <c r="I5" s="28">
        <v>44</v>
      </c>
      <c r="J5" s="28" t="s">
        <v>268</v>
      </c>
      <c r="K5" s="28" t="s">
        <v>267</v>
      </c>
      <c r="L5" s="50">
        <f>-45.721321</f>
        <v>-45.721321000000003</v>
      </c>
      <c r="M5" s="50"/>
      <c r="N5" s="50"/>
    </row>
    <row r="6" spans="1:14" x14ac:dyDescent="0.3">
      <c r="A6" s="28" t="s">
        <v>63</v>
      </c>
      <c r="B6" s="39" t="s">
        <v>121</v>
      </c>
      <c r="C6" s="40" t="s">
        <v>255</v>
      </c>
      <c r="D6" s="28" t="s">
        <v>258</v>
      </c>
      <c r="E6" s="28" t="s">
        <v>33</v>
      </c>
      <c r="F6" s="28" t="s">
        <v>34</v>
      </c>
      <c r="G6" s="28">
        <v>0.26</v>
      </c>
      <c r="H6" s="28">
        <v>70</v>
      </c>
      <c r="I6" s="28">
        <v>41</v>
      </c>
      <c r="J6" s="28" t="s">
        <v>268</v>
      </c>
      <c r="K6" s="28" t="s">
        <v>267</v>
      </c>
      <c r="L6" s="50">
        <v>9.3086629999999992</v>
      </c>
      <c r="M6" s="50"/>
      <c r="N6" s="50"/>
    </row>
    <row r="7" spans="1:14" x14ac:dyDescent="0.3">
      <c r="A7" s="28" t="s">
        <v>63</v>
      </c>
      <c r="B7" s="39" t="s">
        <v>124</v>
      </c>
      <c r="C7" s="40" t="s">
        <v>254</v>
      </c>
      <c r="D7" s="28" t="s">
        <v>257</v>
      </c>
      <c r="E7" s="28" t="s">
        <v>33</v>
      </c>
      <c r="F7" s="28" t="s">
        <v>34</v>
      </c>
      <c r="G7" s="28">
        <v>0.18</v>
      </c>
      <c r="H7" s="28">
        <v>62</v>
      </c>
      <c r="I7" s="28" t="s">
        <v>102</v>
      </c>
      <c r="J7" s="28" t="s">
        <v>268</v>
      </c>
      <c r="K7" s="28" t="s">
        <v>267</v>
      </c>
      <c r="L7" s="50">
        <v>-104.104803</v>
      </c>
      <c r="M7" s="50"/>
      <c r="N7" s="50"/>
    </row>
    <row r="8" spans="1:14" x14ac:dyDescent="0.3">
      <c r="A8" s="28" t="s">
        <v>63</v>
      </c>
      <c r="B8" s="39" t="s">
        <v>128</v>
      </c>
      <c r="C8" s="40" t="s">
        <v>254</v>
      </c>
      <c r="D8" s="28" t="s">
        <v>257</v>
      </c>
      <c r="E8" s="28" t="s">
        <v>35</v>
      </c>
      <c r="F8" s="28" t="s">
        <v>36</v>
      </c>
      <c r="G8" s="28">
        <v>0.2</v>
      </c>
      <c r="H8" s="28">
        <v>61</v>
      </c>
      <c r="I8" s="28" t="s">
        <v>102</v>
      </c>
      <c r="J8" s="28" t="s">
        <v>268</v>
      </c>
      <c r="K8" s="28" t="s">
        <v>267</v>
      </c>
      <c r="L8" s="50">
        <v>-128.660833</v>
      </c>
      <c r="M8" s="50"/>
      <c r="N8" s="50"/>
    </row>
    <row r="9" spans="1:14" x14ac:dyDescent="0.3">
      <c r="A9" s="28" t="s">
        <v>63</v>
      </c>
      <c r="B9" s="39" t="s">
        <v>132</v>
      </c>
      <c r="C9" s="40" t="s">
        <v>254</v>
      </c>
      <c r="D9" s="28" t="s">
        <v>257</v>
      </c>
      <c r="E9" s="28" t="s">
        <v>37</v>
      </c>
      <c r="F9" s="28" t="s">
        <v>36</v>
      </c>
      <c r="G9" s="28">
        <v>0.27</v>
      </c>
      <c r="H9" s="28">
        <v>53</v>
      </c>
      <c r="I9" s="28" t="s">
        <v>102</v>
      </c>
      <c r="J9" s="28" t="s">
        <v>268</v>
      </c>
      <c r="K9" s="28" t="s">
        <v>267</v>
      </c>
      <c r="L9" s="50">
        <v>-65.720877000000002</v>
      </c>
      <c r="M9" s="50"/>
      <c r="N9" s="50"/>
    </row>
    <row r="10" spans="1:14" x14ac:dyDescent="0.3">
      <c r="A10" s="28" t="s">
        <v>63</v>
      </c>
      <c r="B10" s="39" t="s">
        <v>133</v>
      </c>
      <c r="C10" s="40" t="s">
        <v>254</v>
      </c>
      <c r="D10" s="28" t="s">
        <v>258</v>
      </c>
      <c r="E10" s="28" t="s">
        <v>33</v>
      </c>
      <c r="F10" s="28" t="s">
        <v>34</v>
      </c>
      <c r="G10" s="28">
        <v>0.18</v>
      </c>
      <c r="H10" s="28">
        <v>59</v>
      </c>
      <c r="I10" s="28" t="s">
        <v>102</v>
      </c>
      <c r="J10" s="28" t="s">
        <v>267</v>
      </c>
      <c r="K10" s="28" t="s">
        <v>267</v>
      </c>
      <c r="L10" s="50">
        <v>-36.641697000000001</v>
      </c>
      <c r="M10" s="50"/>
      <c r="N10" s="50"/>
    </row>
    <row r="11" spans="1:14" x14ac:dyDescent="0.3">
      <c r="A11" s="28" t="s">
        <v>63</v>
      </c>
      <c r="B11" s="39" t="s">
        <v>136</v>
      </c>
      <c r="C11" s="40" t="s">
        <v>253</v>
      </c>
      <c r="D11" s="28" t="s">
        <v>258</v>
      </c>
      <c r="E11" s="28" t="s">
        <v>102</v>
      </c>
      <c r="F11" s="28" t="s">
        <v>102</v>
      </c>
      <c r="G11" s="28" t="s">
        <v>102</v>
      </c>
      <c r="H11" s="28">
        <v>38</v>
      </c>
      <c r="I11" s="28" t="s">
        <v>102</v>
      </c>
      <c r="J11" s="28" t="s">
        <v>267</v>
      </c>
      <c r="K11" s="28" t="s">
        <v>267</v>
      </c>
      <c r="L11" s="50">
        <v>-10.38269</v>
      </c>
      <c r="M11" s="50"/>
      <c r="N11" s="50"/>
    </row>
    <row r="12" spans="1:14" x14ac:dyDescent="0.3">
      <c r="A12" s="28" t="s">
        <v>63</v>
      </c>
      <c r="B12" s="39" t="s">
        <v>139</v>
      </c>
      <c r="C12" s="40" t="s">
        <v>252</v>
      </c>
      <c r="D12" s="28" t="s">
        <v>257</v>
      </c>
      <c r="E12" s="28" t="s">
        <v>37</v>
      </c>
      <c r="F12" s="28" t="s">
        <v>36</v>
      </c>
      <c r="G12" s="28">
        <v>0.15</v>
      </c>
      <c r="H12" s="28">
        <v>56</v>
      </c>
      <c r="I12" s="28" t="s">
        <v>102</v>
      </c>
      <c r="J12" s="28" t="s">
        <v>268</v>
      </c>
      <c r="K12" s="28" t="s">
        <v>267</v>
      </c>
      <c r="L12" s="50">
        <v>-104.36891799999999</v>
      </c>
      <c r="M12" s="50"/>
      <c r="N12" s="50"/>
    </row>
    <row r="13" spans="1:14" x14ac:dyDescent="0.3">
      <c r="A13" s="28" t="s">
        <v>63</v>
      </c>
      <c r="B13" s="39" t="s">
        <v>142</v>
      </c>
      <c r="C13" s="40" t="s">
        <v>252</v>
      </c>
      <c r="D13" s="28" t="s">
        <v>258</v>
      </c>
      <c r="E13" s="28" t="s">
        <v>33</v>
      </c>
      <c r="F13" s="28" t="s">
        <v>34</v>
      </c>
      <c r="G13" s="28">
        <v>0.15</v>
      </c>
      <c r="H13" s="28">
        <v>51</v>
      </c>
      <c r="I13" s="28" t="s">
        <v>102</v>
      </c>
      <c r="J13" s="28" t="s">
        <v>267</v>
      </c>
      <c r="K13" s="28" t="s">
        <v>267</v>
      </c>
      <c r="L13" s="50">
        <v>-19.567218</v>
      </c>
      <c r="M13" s="50"/>
      <c r="N13" s="50"/>
    </row>
    <row r="14" spans="1:14" x14ac:dyDescent="0.3">
      <c r="A14" s="28" t="s">
        <v>63</v>
      </c>
      <c r="B14" s="39" t="s">
        <v>144</v>
      </c>
      <c r="C14" s="40" t="s">
        <v>256</v>
      </c>
      <c r="D14" s="28" t="s">
        <v>257</v>
      </c>
      <c r="E14" s="28" t="s">
        <v>37</v>
      </c>
      <c r="F14" s="28" t="s">
        <v>177</v>
      </c>
      <c r="G14" s="28">
        <v>0.21</v>
      </c>
      <c r="H14" s="28">
        <v>43</v>
      </c>
      <c r="I14" s="28" t="s">
        <v>102</v>
      </c>
      <c r="J14" s="28" t="s">
        <v>267</v>
      </c>
      <c r="K14" s="28" t="s">
        <v>268</v>
      </c>
      <c r="L14" s="50">
        <v>-113.1022</v>
      </c>
      <c r="M14" s="50"/>
      <c r="N14" s="50"/>
    </row>
    <row r="15" spans="1:14" x14ac:dyDescent="0.3">
      <c r="A15" s="28" t="s">
        <v>63</v>
      </c>
      <c r="B15" s="39" t="s">
        <v>147</v>
      </c>
      <c r="C15" s="40" t="s">
        <v>256</v>
      </c>
      <c r="D15" s="28" t="s">
        <v>257</v>
      </c>
      <c r="E15" s="28" t="s">
        <v>37</v>
      </c>
      <c r="F15" s="28" t="s">
        <v>34</v>
      </c>
      <c r="G15" s="28">
        <v>0.16</v>
      </c>
      <c r="H15" s="28">
        <v>50</v>
      </c>
      <c r="I15" s="28" t="s">
        <v>102</v>
      </c>
      <c r="J15" s="28" t="s">
        <v>268</v>
      </c>
      <c r="K15" s="28" t="s">
        <v>267</v>
      </c>
      <c r="L15" s="50">
        <v>-107.931021</v>
      </c>
      <c r="M15" s="50"/>
      <c r="N15" s="50"/>
    </row>
    <row r="16" spans="1:14" x14ac:dyDescent="0.3">
      <c r="A16" s="28" t="s">
        <v>63</v>
      </c>
      <c r="B16" s="39" t="s">
        <v>148</v>
      </c>
      <c r="C16" s="40" t="s">
        <v>256</v>
      </c>
      <c r="D16" s="28" t="s">
        <v>258</v>
      </c>
      <c r="E16" s="28" t="s">
        <v>33</v>
      </c>
      <c r="F16" s="28" t="s">
        <v>177</v>
      </c>
      <c r="G16" s="28">
        <v>0.15</v>
      </c>
      <c r="H16" s="28">
        <v>51</v>
      </c>
      <c r="I16" s="28" t="s">
        <v>102</v>
      </c>
      <c r="J16" s="28" t="s">
        <v>268</v>
      </c>
      <c r="K16" s="28" t="s">
        <v>267</v>
      </c>
      <c r="L16" s="50">
        <v>16.719553999999999</v>
      </c>
      <c r="M16" s="50"/>
      <c r="N16" s="50"/>
    </row>
    <row r="17" spans="1:14" x14ac:dyDescent="0.3">
      <c r="A17" s="28" t="s">
        <v>178</v>
      </c>
      <c r="B17" s="39" t="s">
        <v>165</v>
      </c>
      <c r="C17" s="40" t="s">
        <v>255</v>
      </c>
      <c r="D17" s="28" t="s">
        <v>179</v>
      </c>
      <c r="E17" s="28" t="s">
        <v>37</v>
      </c>
      <c r="F17" s="28" t="s">
        <v>36</v>
      </c>
      <c r="G17" s="28" t="s">
        <v>102</v>
      </c>
      <c r="H17" s="28" t="s">
        <v>102</v>
      </c>
      <c r="I17" s="28" t="s">
        <v>102</v>
      </c>
      <c r="J17" s="28" t="s">
        <v>267</v>
      </c>
      <c r="K17" s="28" t="s">
        <v>268</v>
      </c>
      <c r="L17" s="50"/>
      <c r="M17" s="50"/>
      <c r="N17" s="50"/>
    </row>
    <row r="18" spans="1:14" x14ac:dyDescent="0.3">
      <c r="A18" s="28" t="s">
        <v>178</v>
      </c>
      <c r="B18" s="39" t="s">
        <v>164</v>
      </c>
      <c r="C18" s="40" t="s">
        <v>254</v>
      </c>
      <c r="D18" s="28" t="s">
        <v>179</v>
      </c>
      <c r="E18" s="28" t="s">
        <v>37</v>
      </c>
      <c r="F18" s="28" t="s">
        <v>36</v>
      </c>
      <c r="G18" s="28" t="s">
        <v>102</v>
      </c>
      <c r="H18" s="28" t="s">
        <v>102</v>
      </c>
      <c r="I18" s="28" t="s">
        <v>102</v>
      </c>
      <c r="J18" s="28" t="s">
        <v>267</v>
      </c>
      <c r="K18" s="28" t="s">
        <v>268</v>
      </c>
      <c r="L18" s="50"/>
      <c r="M18" s="50"/>
      <c r="N18" s="50"/>
    </row>
    <row r="19" spans="1:14" x14ac:dyDescent="0.3">
      <c r="A19" s="28" t="s">
        <v>178</v>
      </c>
      <c r="B19" s="39" t="s">
        <v>161</v>
      </c>
      <c r="C19" s="40" t="s">
        <v>252</v>
      </c>
      <c r="D19" s="28" t="s">
        <v>179</v>
      </c>
      <c r="E19" s="28" t="s">
        <v>37</v>
      </c>
      <c r="F19" s="28" t="s">
        <v>36</v>
      </c>
      <c r="G19" s="28" t="s">
        <v>102</v>
      </c>
      <c r="H19" s="28" t="s">
        <v>102</v>
      </c>
      <c r="I19" s="28" t="s">
        <v>102</v>
      </c>
      <c r="J19" s="28" t="s">
        <v>267</v>
      </c>
      <c r="K19" s="28" t="s">
        <v>268</v>
      </c>
      <c r="L19" s="50"/>
      <c r="M19" s="50"/>
      <c r="N19" s="50"/>
    </row>
    <row r="20" spans="1:14" x14ac:dyDescent="0.3">
      <c r="A20" s="28" t="s">
        <v>178</v>
      </c>
      <c r="B20" s="39" t="s">
        <v>166</v>
      </c>
      <c r="C20" s="40" t="s">
        <v>256</v>
      </c>
      <c r="D20" s="28" t="s">
        <v>179</v>
      </c>
      <c r="E20" s="28" t="s">
        <v>37</v>
      </c>
      <c r="F20" s="28" t="s">
        <v>36</v>
      </c>
      <c r="G20" s="28" t="s">
        <v>102</v>
      </c>
      <c r="H20" s="28" t="s">
        <v>102</v>
      </c>
      <c r="I20" s="28" t="s">
        <v>102</v>
      </c>
      <c r="J20" s="28" t="s">
        <v>267</v>
      </c>
      <c r="K20" s="28" t="s">
        <v>268</v>
      </c>
      <c r="L20" s="50"/>
      <c r="M20" s="50"/>
      <c r="N20" s="50"/>
    </row>
    <row r="21" spans="1:14" x14ac:dyDescent="0.3">
      <c r="A21" s="28" t="s">
        <v>178</v>
      </c>
      <c r="B21" s="39" t="s">
        <v>175</v>
      </c>
      <c r="C21" s="40" t="s">
        <v>253</v>
      </c>
      <c r="D21" s="28" t="s">
        <v>259</v>
      </c>
      <c r="E21" s="28" t="s">
        <v>102</v>
      </c>
      <c r="F21" s="28" t="s">
        <v>102</v>
      </c>
      <c r="G21" s="28" t="s">
        <v>102</v>
      </c>
      <c r="H21" s="28" t="s">
        <v>102</v>
      </c>
      <c r="I21" s="28" t="s">
        <v>102</v>
      </c>
      <c r="J21" s="28" t="s">
        <v>267</v>
      </c>
      <c r="K21" s="28" t="s">
        <v>268</v>
      </c>
      <c r="L21" s="50"/>
      <c r="M21" s="50"/>
      <c r="N21" s="50"/>
    </row>
    <row r="22" spans="1:14" x14ac:dyDescent="0.3">
      <c r="A22" s="28" t="s">
        <v>178</v>
      </c>
      <c r="B22" s="39" t="s">
        <v>170</v>
      </c>
      <c r="C22" s="40" t="s">
        <v>252</v>
      </c>
      <c r="D22" s="28" t="s">
        <v>259</v>
      </c>
      <c r="E22" s="28" t="s">
        <v>37</v>
      </c>
      <c r="F22" s="28" t="s">
        <v>36</v>
      </c>
      <c r="G22" s="28">
        <v>0.16</v>
      </c>
      <c r="H22" s="28" t="s">
        <v>102</v>
      </c>
      <c r="I22" s="28" t="s">
        <v>102</v>
      </c>
      <c r="J22" s="28" t="s">
        <v>267</v>
      </c>
      <c r="K22" s="28" t="s">
        <v>268</v>
      </c>
      <c r="L22" s="50"/>
      <c r="M22" s="50"/>
      <c r="N22" s="50"/>
    </row>
    <row r="23" spans="1:14" x14ac:dyDescent="0.3">
      <c r="A23" s="28" t="s">
        <v>178</v>
      </c>
      <c r="B23" s="39" t="s">
        <v>176</v>
      </c>
      <c r="C23" s="40" t="s">
        <v>254</v>
      </c>
      <c r="D23" s="28" t="s">
        <v>259</v>
      </c>
      <c r="E23" s="28" t="s">
        <v>37</v>
      </c>
      <c r="F23" s="28" t="s">
        <v>36</v>
      </c>
      <c r="G23" s="28" t="s">
        <v>102</v>
      </c>
      <c r="H23" s="28" t="s">
        <v>102</v>
      </c>
      <c r="I23" s="28" t="s">
        <v>102</v>
      </c>
      <c r="J23" s="28" t="s">
        <v>267</v>
      </c>
      <c r="K23" s="28" t="s">
        <v>268</v>
      </c>
      <c r="L23" s="50"/>
      <c r="M23" s="50"/>
      <c r="N23" s="50"/>
    </row>
    <row r="24" spans="1:14" x14ac:dyDescent="0.3">
      <c r="A24" s="28" t="s">
        <v>178</v>
      </c>
      <c r="B24" s="39" t="s">
        <v>173</v>
      </c>
      <c r="C24" s="40" t="s">
        <v>252</v>
      </c>
      <c r="D24" s="28" t="s">
        <v>259</v>
      </c>
      <c r="E24" s="28" t="s">
        <v>37</v>
      </c>
      <c r="F24" s="28" t="s">
        <v>36</v>
      </c>
      <c r="G24" s="28">
        <v>0.21</v>
      </c>
      <c r="H24" s="28" t="s">
        <v>102</v>
      </c>
      <c r="I24" s="28" t="s">
        <v>102</v>
      </c>
      <c r="J24" s="28" t="s">
        <v>267</v>
      </c>
      <c r="K24" s="28" t="s">
        <v>268</v>
      </c>
      <c r="L24" s="50"/>
      <c r="M24" s="50"/>
      <c r="N24" s="50"/>
    </row>
    <row r="25" spans="1:14" x14ac:dyDescent="0.3">
      <c r="A25" s="28" t="s">
        <v>178</v>
      </c>
      <c r="B25" s="39" t="s">
        <v>169</v>
      </c>
      <c r="C25" s="40" t="s">
        <v>254</v>
      </c>
      <c r="D25" s="28" t="s">
        <v>260</v>
      </c>
      <c r="E25" s="28" t="s">
        <v>37</v>
      </c>
      <c r="F25" s="28" t="s">
        <v>36</v>
      </c>
      <c r="G25" s="28" t="s">
        <v>102</v>
      </c>
      <c r="H25" s="28">
        <v>58.2</v>
      </c>
      <c r="I25" s="28" t="s">
        <v>102</v>
      </c>
      <c r="J25" s="28" t="s">
        <v>267</v>
      </c>
      <c r="K25" s="28" t="s">
        <v>268</v>
      </c>
      <c r="L25" s="50"/>
      <c r="M25" s="50"/>
      <c r="N25" s="50"/>
    </row>
    <row r="26" spans="1:14" x14ac:dyDescent="0.3">
      <c r="A26" s="28" t="s">
        <v>178</v>
      </c>
      <c r="B26" s="39" t="s">
        <v>167</v>
      </c>
      <c r="C26" s="40" t="s">
        <v>252</v>
      </c>
      <c r="D26" s="28" t="s">
        <v>260</v>
      </c>
      <c r="E26" s="28" t="s">
        <v>37</v>
      </c>
      <c r="F26" s="28" t="s">
        <v>36</v>
      </c>
      <c r="G26" s="28">
        <v>0.15</v>
      </c>
      <c r="H26" s="28">
        <v>61.8</v>
      </c>
      <c r="I26" s="28" t="s">
        <v>102</v>
      </c>
      <c r="J26" s="28" t="s">
        <v>267</v>
      </c>
      <c r="K26" s="28" t="s">
        <v>268</v>
      </c>
      <c r="L26" s="50"/>
      <c r="M26" s="50"/>
      <c r="N26" s="50"/>
    </row>
    <row r="27" spans="1:14" x14ac:dyDescent="0.3">
      <c r="A27" s="28" t="s">
        <v>178</v>
      </c>
      <c r="B27" s="39" t="s">
        <v>168</v>
      </c>
      <c r="C27" s="40" t="s">
        <v>253</v>
      </c>
      <c r="D27" s="38" t="s">
        <v>260</v>
      </c>
      <c r="E27" s="28" t="s">
        <v>102</v>
      </c>
      <c r="F27" s="28" t="s">
        <v>102</v>
      </c>
      <c r="G27" s="28" t="s">
        <v>102</v>
      </c>
      <c r="H27" s="28">
        <v>43.1</v>
      </c>
      <c r="I27" s="28" t="s">
        <v>102</v>
      </c>
      <c r="J27" s="28" t="s">
        <v>267</v>
      </c>
      <c r="K27" s="28" t="s">
        <v>268</v>
      </c>
      <c r="L27" s="50"/>
      <c r="M27" s="50"/>
      <c r="N27" s="50"/>
    </row>
    <row r="31" spans="1:14" x14ac:dyDescent="0.3">
      <c r="A31" s="36"/>
      <c r="B31" s="37"/>
    </row>
    <row r="32" spans="1:14" x14ac:dyDescent="0.3">
      <c r="A32" s="36"/>
      <c r="B32" s="37"/>
    </row>
    <row r="33" spans="1:2" x14ac:dyDescent="0.3">
      <c r="A33" s="36"/>
      <c r="B33" s="37"/>
    </row>
    <row r="34" spans="1:2" x14ac:dyDescent="0.3">
      <c r="A34" s="36"/>
      <c r="B34" s="37"/>
    </row>
    <row r="35" spans="1:2" x14ac:dyDescent="0.3">
      <c r="A35" s="36"/>
      <c r="B35" s="37"/>
    </row>
    <row r="36" spans="1:2" x14ac:dyDescent="0.3">
      <c r="A36" s="36"/>
      <c r="B36" s="36"/>
    </row>
    <row r="37" spans="1:2" x14ac:dyDescent="0.3">
      <c r="A37" s="36"/>
      <c r="B37" s="37"/>
    </row>
    <row r="38" spans="1:2" x14ac:dyDescent="0.3">
      <c r="A38" s="36"/>
      <c r="B38" s="37"/>
    </row>
    <row r="39" spans="1:2" x14ac:dyDescent="0.3">
      <c r="A39" s="36"/>
      <c r="B39" s="37"/>
    </row>
  </sheetData>
  <conditionalFormatting sqref="B2">
    <cfRule type="expression" dxfId="142" priority="1">
      <formula>IF($D2=1,TRUE,FALSE)</formula>
    </cfRule>
  </conditionalFormatting>
  <conditionalFormatting sqref="B3:B27">
    <cfRule type="expression" dxfId="141" priority="11">
      <formula>IF($B3=1,TRUE,FALSE)</formula>
    </cfRule>
  </conditionalFormatting>
  <conditionalFormatting sqref="B31:B35">
    <cfRule type="expression" dxfId="140" priority="5">
      <formula>IF($B31=1,TRUE,FALSE)</formula>
    </cfRule>
  </conditionalFormatting>
  <conditionalFormatting sqref="B37:B39">
    <cfRule type="expression" dxfId="139" priority="3">
      <formula>IF($B37=1,TRUE,FALSE)</formula>
    </cfRule>
  </conditionalFormatting>
  <conditionalFormatting sqref="D17:D20">
    <cfRule type="expression" dxfId="138" priority="12">
      <formula>IF($B17=1,TRUE,FALSE)</formula>
    </cfRule>
  </conditionalFormatting>
  <conditionalFormatting sqref="D25:D27">
    <cfRule type="expression" dxfId="137" priority="13">
      <formula>IF($B25=1,TRUE,FALSE)</formula>
    </cfRule>
  </conditionalFormatting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22"/>
  <sheetViews>
    <sheetView zoomScaleNormal="100" workbookViewId="0">
      <pane ySplit="1" topLeftCell="A179" activePane="bottomLeft" state="frozen"/>
      <selection pane="bottomLeft" activeCell="A158" sqref="A158:X206"/>
    </sheetView>
  </sheetViews>
  <sheetFormatPr defaultColWidth="14.44140625" defaultRowHeight="15" customHeight="1" x14ac:dyDescent="0.3"/>
  <cols>
    <col min="1" max="1" width="8.6640625" customWidth="1"/>
    <col min="2" max="2" width="10.5546875" customWidth="1"/>
    <col min="3" max="3" width="13.6640625" customWidth="1"/>
    <col min="4" max="4" width="14.44140625" customWidth="1"/>
    <col min="5" max="24" width="24.6640625" customWidth="1"/>
    <col min="25" max="26" width="9" customWidth="1"/>
  </cols>
  <sheetData>
    <row r="1" spans="1:24" ht="14.25" customHeight="1" x14ac:dyDescent="0.3">
      <c r="A1" s="7" t="s">
        <v>0</v>
      </c>
      <c r="B1" s="8" t="s">
        <v>31</v>
      </c>
      <c r="C1" s="8" t="s">
        <v>181</v>
      </c>
      <c r="D1" s="8" t="s">
        <v>106</v>
      </c>
      <c r="E1" s="8" t="s">
        <v>3</v>
      </c>
      <c r="F1" s="8" t="s">
        <v>1</v>
      </c>
      <c r="G1" s="8" t="s">
        <v>13</v>
      </c>
      <c r="H1" s="8" t="s">
        <v>242</v>
      </c>
      <c r="I1" s="8" t="s">
        <v>244</v>
      </c>
      <c r="J1" s="8" t="s">
        <v>243</v>
      </c>
      <c r="K1" s="8" t="s">
        <v>14</v>
      </c>
      <c r="L1" s="8" t="s">
        <v>317</v>
      </c>
      <c r="M1" s="8" t="s">
        <v>15</v>
      </c>
      <c r="N1" s="8" t="s">
        <v>318</v>
      </c>
      <c r="O1" s="8" t="s">
        <v>319</v>
      </c>
      <c r="P1" s="8" t="s">
        <v>320</v>
      </c>
      <c r="Q1" s="8" t="s">
        <v>321</v>
      </c>
      <c r="R1" s="8" t="s">
        <v>322</v>
      </c>
      <c r="S1" s="8" t="s">
        <v>323</v>
      </c>
      <c r="T1" s="8" t="s">
        <v>16</v>
      </c>
      <c r="U1" s="8" t="s">
        <v>17</v>
      </c>
      <c r="V1" s="8" t="s">
        <v>18</v>
      </c>
      <c r="W1" s="8" t="s">
        <v>19</v>
      </c>
      <c r="X1" s="8" t="s">
        <v>20</v>
      </c>
    </row>
    <row r="2" spans="1:24" ht="14.4" x14ac:dyDescent="0.3">
      <c r="A2" s="25">
        <v>1</v>
      </c>
      <c r="B2" s="51">
        <v>1</v>
      </c>
      <c r="C2" s="1">
        <f t="shared" ref="C2:C6" si="0">LEN(B2)-LEN(SUBSTITUTE(B2,".",""))</f>
        <v>0</v>
      </c>
      <c r="D2" s="1"/>
      <c r="E2" s="52" t="s">
        <v>330</v>
      </c>
      <c r="F2" s="52" t="s">
        <v>28</v>
      </c>
      <c r="G2" s="52" t="s">
        <v>2</v>
      </c>
      <c r="H2" s="53">
        <f>SUMIF(D3:D6,"=1",H3:H6)</f>
        <v>0</v>
      </c>
      <c r="I2" s="54">
        <v>1</v>
      </c>
      <c r="J2" s="54">
        <v>1</v>
      </c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</row>
    <row r="3" spans="1:24" ht="14.4" x14ac:dyDescent="0.3">
      <c r="A3" s="25">
        <v>2</v>
      </c>
      <c r="B3" s="51" t="s">
        <v>152</v>
      </c>
      <c r="C3" s="1">
        <f t="shared" si="0"/>
        <v>1</v>
      </c>
      <c r="D3" s="29" t="s">
        <v>216</v>
      </c>
      <c r="E3" s="1" t="s">
        <v>4</v>
      </c>
      <c r="F3" s="1" t="s">
        <v>7</v>
      </c>
      <c r="G3" s="1" t="s">
        <v>9</v>
      </c>
      <c r="H3" s="55">
        <v>0.05</v>
      </c>
      <c r="I3" s="56">
        <v>1</v>
      </c>
      <c r="J3" s="56">
        <v>1</v>
      </c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</row>
    <row r="4" spans="1:24" ht="14.4" x14ac:dyDescent="0.3">
      <c r="A4" s="25">
        <v>2</v>
      </c>
      <c r="B4" s="51" t="s">
        <v>153</v>
      </c>
      <c r="C4" s="1">
        <f t="shared" si="0"/>
        <v>1</v>
      </c>
      <c r="D4" s="29" t="s">
        <v>224</v>
      </c>
      <c r="E4" s="1" t="s">
        <v>5</v>
      </c>
      <c r="F4" s="1" t="s">
        <v>7</v>
      </c>
      <c r="G4" s="1" t="s">
        <v>10</v>
      </c>
      <c r="H4" s="55">
        <v>0.04</v>
      </c>
      <c r="I4" s="56">
        <v>1</v>
      </c>
      <c r="J4" s="56">
        <v>1</v>
      </c>
      <c r="K4" s="25" t="s">
        <v>331</v>
      </c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</row>
    <row r="5" spans="1:24" ht="14.4" x14ac:dyDescent="0.3">
      <c r="A5" s="25">
        <v>2</v>
      </c>
      <c r="B5" s="51" t="s">
        <v>154</v>
      </c>
      <c r="C5" s="1">
        <f t="shared" si="0"/>
        <v>1</v>
      </c>
      <c r="D5" s="29" t="s">
        <v>212</v>
      </c>
      <c r="E5" s="1" t="s">
        <v>82</v>
      </c>
      <c r="F5" s="1" t="s">
        <v>7</v>
      </c>
      <c r="G5" s="1" t="s">
        <v>11</v>
      </c>
      <c r="H5" s="55">
        <v>0.08</v>
      </c>
      <c r="I5" s="56">
        <v>1</v>
      </c>
      <c r="J5" s="56">
        <v>1</v>
      </c>
      <c r="K5" s="25"/>
      <c r="L5" s="25">
        <v>1500</v>
      </c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</row>
    <row r="6" spans="1:24" ht="14.4" x14ac:dyDescent="0.3">
      <c r="A6" s="25">
        <v>2</v>
      </c>
      <c r="B6" s="51" t="s">
        <v>155</v>
      </c>
      <c r="C6" s="1">
        <f t="shared" si="0"/>
        <v>1</v>
      </c>
      <c r="D6" s="29" t="s">
        <v>202</v>
      </c>
      <c r="E6" s="1" t="s">
        <v>6</v>
      </c>
      <c r="F6" s="1" t="s">
        <v>8</v>
      </c>
      <c r="G6" s="1" t="s">
        <v>12</v>
      </c>
      <c r="H6" s="55">
        <v>0.13</v>
      </c>
      <c r="I6" s="56">
        <v>1</v>
      </c>
      <c r="J6" s="56">
        <v>1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</row>
    <row r="7" spans="1:24" ht="14.25" customHeight="1" x14ac:dyDescent="0.3">
      <c r="A7" s="9">
        <v>1</v>
      </c>
      <c r="B7" s="10">
        <v>1</v>
      </c>
      <c r="C7" s="11">
        <f t="shared" ref="C7:C91" si="1">LEN(B7)-LEN(SUBSTITUTE(B7,".",""))</f>
        <v>0</v>
      </c>
      <c r="D7" s="11"/>
      <c r="E7" s="12" t="s">
        <v>114</v>
      </c>
      <c r="F7" s="13" t="s">
        <v>28</v>
      </c>
      <c r="G7" s="12" t="s">
        <v>2</v>
      </c>
      <c r="H7" s="14">
        <f>SUMIF(C8:C11,"=1",H8:H11)</f>
        <v>0.33999999999999997</v>
      </c>
      <c r="I7" s="15">
        <v>1</v>
      </c>
      <c r="J7" s="15">
        <v>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ht="14.25" customHeight="1" x14ac:dyDescent="0.3">
      <c r="A8" s="9">
        <v>2</v>
      </c>
      <c r="B8" s="10" t="s">
        <v>152</v>
      </c>
      <c r="C8" s="11">
        <f t="shared" si="1"/>
        <v>1</v>
      </c>
      <c r="D8" s="29" t="s">
        <v>216</v>
      </c>
      <c r="E8" s="11" t="s">
        <v>4</v>
      </c>
      <c r="F8" s="11" t="s">
        <v>7</v>
      </c>
      <c r="G8" s="11" t="s">
        <v>9</v>
      </c>
      <c r="H8" s="16">
        <v>0.05</v>
      </c>
      <c r="I8" s="17">
        <v>1</v>
      </c>
      <c r="J8" s="17">
        <v>1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</row>
    <row r="9" spans="1:24" ht="14.25" customHeight="1" x14ac:dyDescent="0.3">
      <c r="A9" s="9">
        <v>2</v>
      </c>
      <c r="B9" s="10" t="s">
        <v>153</v>
      </c>
      <c r="C9" s="11">
        <f t="shared" si="1"/>
        <v>1</v>
      </c>
      <c r="D9" s="29" t="s">
        <v>224</v>
      </c>
      <c r="E9" s="11" t="s">
        <v>5</v>
      </c>
      <c r="F9" s="11" t="s">
        <v>7</v>
      </c>
      <c r="G9" s="11" t="s">
        <v>10</v>
      </c>
      <c r="H9" s="16">
        <v>0.04</v>
      </c>
      <c r="I9" s="17">
        <v>1</v>
      </c>
      <c r="J9" s="17">
        <v>1</v>
      </c>
      <c r="K9" s="9" t="s">
        <v>324</v>
      </c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</row>
    <row r="10" spans="1:24" ht="14.25" customHeight="1" x14ac:dyDescent="0.3">
      <c r="A10" s="9">
        <v>2</v>
      </c>
      <c r="B10" s="10" t="s">
        <v>154</v>
      </c>
      <c r="C10" s="11">
        <f t="shared" si="1"/>
        <v>1</v>
      </c>
      <c r="D10" s="29" t="s">
        <v>220</v>
      </c>
      <c r="E10" s="11" t="s">
        <v>306</v>
      </c>
      <c r="F10" s="11" t="s">
        <v>7</v>
      </c>
      <c r="G10" s="11" t="s">
        <v>11</v>
      </c>
      <c r="H10" s="16">
        <v>0.12</v>
      </c>
      <c r="I10" s="17">
        <v>1</v>
      </c>
      <c r="J10" s="17">
        <v>1</v>
      </c>
      <c r="K10" s="9"/>
      <c r="L10" s="9">
        <v>1500</v>
      </c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</row>
    <row r="11" spans="1:24" ht="14.25" customHeight="1" x14ac:dyDescent="0.3">
      <c r="A11" s="9">
        <v>2</v>
      </c>
      <c r="B11" s="10" t="s">
        <v>155</v>
      </c>
      <c r="C11" s="11">
        <f t="shared" si="1"/>
        <v>1</v>
      </c>
      <c r="D11" s="29" t="s">
        <v>202</v>
      </c>
      <c r="E11" s="11" t="s">
        <v>6</v>
      </c>
      <c r="F11" s="11" t="s">
        <v>8</v>
      </c>
      <c r="G11" s="11" t="s">
        <v>12</v>
      </c>
      <c r="H11" s="16">
        <v>0.13</v>
      </c>
      <c r="I11" s="17">
        <v>1</v>
      </c>
      <c r="J11" s="17">
        <v>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</row>
    <row r="12" spans="1:24" ht="14.25" customHeight="1" x14ac:dyDescent="0.3">
      <c r="A12" s="9">
        <v>1</v>
      </c>
      <c r="B12" s="10">
        <v>1</v>
      </c>
      <c r="C12" s="11">
        <f t="shared" si="1"/>
        <v>0</v>
      </c>
      <c r="D12" s="11"/>
      <c r="E12" s="12" t="s">
        <v>115</v>
      </c>
      <c r="F12" s="13" t="s">
        <v>28</v>
      </c>
      <c r="G12" s="12" t="s">
        <v>2</v>
      </c>
      <c r="H12" s="14">
        <f>SUMIF(C13:C16,"=1",H13:H16)</f>
        <v>0.35699999999999998</v>
      </c>
      <c r="I12" s="15">
        <v>1</v>
      </c>
      <c r="J12" s="15">
        <v>1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</row>
    <row r="13" spans="1:24" ht="14.25" customHeight="1" x14ac:dyDescent="0.3">
      <c r="A13" s="9">
        <v>2</v>
      </c>
      <c r="B13" s="10" t="s">
        <v>152</v>
      </c>
      <c r="C13" s="11">
        <f t="shared" si="1"/>
        <v>1</v>
      </c>
      <c r="D13" s="29" t="s">
        <v>216</v>
      </c>
      <c r="E13" s="11" t="s">
        <v>4</v>
      </c>
      <c r="F13" s="11" t="s">
        <v>7</v>
      </c>
      <c r="G13" s="11" t="s">
        <v>9</v>
      </c>
      <c r="H13" s="16">
        <v>0.05</v>
      </c>
      <c r="I13" s="17">
        <v>1</v>
      </c>
      <c r="J13" s="17">
        <v>1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</row>
    <row r="14" spans="1:24" ht="14.25" customHeight="1" x14ac:dyDescent="0.3">
      <c r="A14" s="9">
        <v>2</v>
      </c>
      <c r="B14" s="10" t="s">
        <v>153</v>
      </c>
      <c r="C14" s="11">
        <f t="shared" si="1"/>
        <v>1</v>
      </c>
      <c r="D14" s="29" t="s">
        <v>224</v>
      </c>
      <c r="E14" s="11" t="s">
        <v>5</v>
      </c>
      <c r="F14" s="11" t="s">
        <v>7</v>
      </c>
      <c r="G14" s="11" t="s">
        <v>10</v>
      </c>
      <c r="H14" s="16">
        <v>0.04</v>
      </c>
      <c r="I14" s="17">
        <v>1</v>
      </c>
      <c r="J14" s="17">
        <v>1</v>
      </c>
      <c r="K14" s="9" t="s">
        <v>324</v>
      </c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</row>
    <row r="15" spans="1:24" ht="14.25" customHeight="1" x14ac:dyDescent="0.3">
      <c r="A15" s="9">
        <v>2</v>
      </c>
      <c r="B15" s="10" t="s">
        <v>154</v>
      </c>
      <c r="C15" s="11">
        <f t="shared" si="1"/>
        <v>1</v>
      </c>
      <c r="D15" s="29" t="s">
        <v>220</v>
      </c>
      <c r="E15" s="11" t="s">
        <v>306</v>
      </c>
      <c r="F15" s="11" t="s">
        <v>7</v>
      </c>
      <c r="G15" s="11" t="s">
        <v>11</v>
      </c>
      <c r="H15" s="16">
        <v>0.12</v>
      </c>
      <c r="I15" s="17">
        <v>1</v>
      </c>
      <c r="J15" s="17">
        <v>1</v>
      </c>
      <c r="K15" s="9"/>
      <c r="L15" s="9">
        <v>1500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</row>
    <row r="16" spans="1:24" ht="14.25" customHeight="1" x14ac:dyDescent="0.3">
      <c r="A16" s="9">
        <v>2</v>
      </c>
      <c r="B16" s="10" t="s">
        <v>155</v>
      </c>
      <c r="C16" s="11">
        <f t="shared" si="1"/>
        <v>1</v>
      </c>
      <c r="D16" s="29" t="s">
        <v>202</v>
      </c>
      <c r="E16" s="11" t="s">
        <v>6</v>
      </c>
      <c r="F16" s="11" t="s">
        <v>8</v>
      </c>
      <c r="G16" s="11" t="s">
        <v>12</v>
      </c>
      <c r="H16" s="16">
        <v>0.14699999999999999</v>
      </c>
      <c r="I16" s="17">
        <v>1</v>
      </c>
      <c r="J16" s="17">
        <v>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</row>
    <row r="17" spans="1:24" ht="14.25" customHeight="1" x14ac:dyDescent="0.3">
      <c r="A17" s="9">
        <v>1</v>
      </c>
      <c r="B17" s="10">
        <v>1</v>
      </c>
      <c r="C17" s="11">
        <f t="shared" si="1"/>
        <v>0</v>
      </c>
      <c r="D17" s="11"/>
      <c r="E17" s="12" t="s">
        <v>116</v>
      </c>
      <c r="F17" s="13" t="s">
        <v>28</v>
      </c>
      <c r="G17" s="12" t="s">
        <v>2</v>
      </c>
      <c r="H17" s="14">
        <f>SUMIF(C18:C28,"=1",H18:H28)</f>
        <v>0.36500000000000005</v>
      </c>
      <c r="I17" s="15">
        <v>1</v>
      </c>
      <c r="J17" s="15">
        <v>1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</row>
    <row r="18" spans="1:24" ht="14.25" customHeight="1" x14ac:dyDescent="0.3">
      <c r="A18" s="9">
        <v>2</v>
      </c>
      <c r="B18" s="10" t="s">
        <v>152</v>
      </c>
      <c r="C18" s="11">
        <f t="shared" si="1"/>
        <v>1</v>
      </c>
      <c r="D18" s="29" t="s">
        <v>216</v>
      </c>
      <c r="E18" s="11" t="s">
        <v>4</v>
      </c>
      <c r="F18" s="11" t="s">
        <v>7</v>
      </c>
      <c r="G18" s="11" t="s">
        <v>9</v>
      </c>
      <c r="H18" s="16">
        <v>0.05</v>
      </c>
      <c r="I18" s="17">
        <v>1</v>
      </c>
      <c r="J18" s="17">
        <v>1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</row>
    <row r="19" spans="1:24" ht="14.25" customHeight="1" x14ac:dyDescent="0.3">
      <c r="A19" s="9">
        <v>2</v>
      </c>
      <c r="B19" s="10" t="s">
        <v>153</v>
      </c>
      <c r="C19" s="11">
        <f t="shared" si="1"/>
        <v>1</v>
      </c>
      <c r="D19" s="29" t="s">
        <v>224</v>
      </c>
      <c r="E19" s="11" t="s">
        <v>5</v>
      </c>
      <c r="F19" s="11" t="s">
        <v>7</v>
      </c>
      <c r="G19" s="11" t="s">
        <v>10</v>
      </c>
      <c r="H19" s="16">
        <v>0.03</v>
      </c>
      <c r="I19" s="17">
        <v>1</v>
      </c>
      <c r="J19" s="17">
        <v>1</v>
      </c>
      <c r="K19" s="9" t="s">
        <v>325</v>
      </c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</row>
    <row r="20" spans="1:24" ht="14.25" customHeight="1" x14ac:dyDescent="0.3">
      <c r="A20" s="9">
        <v>2</v>
      </c>
      <c r="B20" s="10" t="s">
        <v>154</v>
      </c>
      <c r="C20" s="11">
        <f t="shared" si="1"/>
        <v>1</v>
      </c>
      <c r="D20" s="29" t="s">
        <v>220</v>
      </c>
      <c r="E20" s="11" t="s">
        <v>307</v>
      </c>
      <c r="F20" s="11" t="s">
        <v>7</v>
      </c>
      <c r="G20" s="11" t="s">
        <v>11</v>
      </c>
      <c r="H20" s="16">
        <v>0.05</v>
      </c>
      <c r="I20" s="17">
        <v>1</v>
      </c>
      <c r="J20" s="17">
        <v>1</v>
      </c>
      <c r="K20" s="9" t="s">
        <v>316</v>
      </c>
      <c r="L20" s="9">
        <v>1500</v>
      </c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</row>
    <row r="21" spans="1:24" ht="14.25" customHeight="1" x14ac:dyDescent="0.3">
      <c r="A21" s="9">
        <v>2</v>
      </c>
      <c r="B21" s="10" t="s">
        <v>155</v>
      </c>
      <c r="C21" s="11">
        <f t="shared" si="1"/>
        <v>1</v>
      </c>
      <c r="D21" s="29" t="s">
        <v>202</v>
      </c>
      <c r="E21" s="11" t="s">
        <v>6</v>
      </c>
      <c r="F21" s="11" t="s">
        <v>8</v>
      </c>
      <c r="G21" s="11" t="s">
        <v>12</v>
      </c>
      <c r="H21" s="16">
        <v>0.14000000000000001</v>
      </c>
      <c r="I21" s="17">
        <v>1</v>
      </c>
      <c r="J21" s="17">
        <v>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</row>
    <row r="22" spans="1:24" ht="14.25" customHeight="1" x14ac:dyDescent="0.3">
      <c r="A22" s="9">
        <v>2</v>
      </c>
      <c r="B22" s="10" t="s">
        <v>156</v>
      </c>
      <c r="C22" s="11">
        <f t="shared" si="1"/>
        <v>1</v>
      </c>
      <c r="D22" s="24"/>
      <c r="E22" s="11" t="s">
        <v>183</v>
      </c>
      <c r="F22" s="11" t="s">
        <v>29</v>
      </c>
      <c r="G22" s="1" t="s">
        <v>24</v>
      </c>
      <c r="H22" s="16">
        <v>0.02</v>
      </c>
      <c r="I22" s="17">
        <v>1</v>
      </c>
      <c r="J22" s="17">
        <v>1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</row>
    <row r="23" spans="1:24" ht="14.25" customHeight="1" x14ac:dyDescent="0.3">
      <c r="A23" s="9">
        <v>2</v>
      </c>
      <c r="B23" s="10" t="s">
        <v>122</v>
      </c>
      <c r="C23" s="11">
        <f t="shared" si="1"/>
        <v>2</v>
      </c>
      <c r="D23" s="29" t="s">
        <v>195</v>
      </c>
      <c r="E23" s="41" t="s">
        <v>66</v>
      </c>
      <c r="F23" s="11" t="s">
        <v>129</v>
      </c>
      <c r="G23" s="11" t="s">
        <v>22</v>
      </c>
      <c r="H23" s="16">
        <f>H22</f>
        <v>0.02</v>
      </c>
      <c r="I23" s="17">
        <v>0.04</v>
      </c>
      <c r="J23" s="17">
        <v>0.64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</row>
    <row r="24" spans="1:24" ht="14.25" customHeight="1" x14ac:dyDescent="0.3">
      <c r="A24" s="9">
        <v>2</v>
      </c>
      <c r="B24" s="10" t="s">
        <v>123</v>
      </c>
      <c r="C24" s="11">
        <f>LEN(B24)-LEN(SUBSTITUTE(B24,".",""))</f>
        <v>2</v>
      </c>
      <c r="D24" s="12" t="s">
        <v>234</v>
      </c>
      <c r="E24" s="42" t="s">
        <v>117</v>
      </c>
      <c r="F24" s="11" t="s">
        <v>129</v>
      </c>
      <c r="G24" s="11" t="s">
        <v>118</v>
      </c>
      <c r="H24" s="16">
        <f>H22</f>
        <v>0.02</v>
      </c>
      <c r="I24" s="17">
        <f>J23-I23</f>
        <v>0.6</v>
      </c>
      <c r="J24" s="17">
        <f>J23</f>
        <v>0.64</v>
      </c>
      <c r="K24" s="9" t="s">
        <v>308</v>
      </c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</row>
    <row r="25" spans="1:24" ht="14.25" customHeight="1" x14ac:dyDescent="0.3">
      <c r="A25" s="9">
        <v>2</v>
      </c>
      <c r="B25" s="10" t="s">
        <v>157</v>
      </c>
      <c r="C25" s="11">
        <f t="shared" si="1"/>
        <v>1</v>
      </c>
      <c r="D25" s="11"/>
      <c r="E25" s="11" t="s">
        <v>30</v>
      </c>
      <c r="F25" s="11" t="s">
        <v>29</v>
      </c>
      <c r="G25" s="1" t="s">
        <v>24</v>
      </c>
      <c r="H25" s="16">
        <f>H26</f>
        <v>0.05</v>
      </c>
      <c r="I25" s="17">
        <v>1</v>
      </c>
      <c r="J25" s="17">
        <v>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</row>
    <row r="26" spans="1:24" ht="14.25" customHeight="1" x14ac:dyDescent="0.3">
      <c r="A26" s="9">
        <v>2</v>
      </c>
      <c r="B26" s="10" t="s">
        <v>119</v>
      </c>
      <c r="C26" s="11">
        <f t="shared" si="1"/>
        <v>2</v>
      </c>
      <c r="D26" s="29" t="s">
        <v>195</v>
      </c>
      <c r="E26" s="41" t="s">
        <v>66</v>
      </c>
      <c r="F26" s="11" t="s">
        <v>23</v>
      </c>
      <c r="G26" s="11" t="s">
        <v>22</v>
      </c>
      <c r="H26" s="16">
        <v>0.05</v>
      </c>
      <c r="I26" s="17">
        <v>0.04</v>
      </c>
      <c r="J26" s="17">
        <v>0.64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</row>
    <row r="27" spans="1:24" ht="14.25" customHeight="1" x14ac:dyDescent="0.3">
      <c r="A27" s="9">
        <v>2</v>
      </c>
      <c r="B27" s="10" t="s">
        <v>120</v>
      </c>
      <c r="C27" s="11">
        <f t="shared" si="1"/>
        <v>2</v>
      </c>
      <c r="D27" s="29" t="s">
        <v>224</v>
      </c>
      <c r="E27" s="11" t="s">
        <v>5</v>
      </c>
      <c r="F27" s="11" t="s">
        <v>23</v>
      </c>
      <c r="G27" s="11" t="s">
        <v>10</v>
      </c>
      <c r="H27" s="16">
        <v>0.05</v>
      </c>
      <c r="I27" s="17">
        <f>J26-I26</f>
        <v>0.6</v>
      </c>
      <c r="J27" s="17">
        <f>J26</f>
        <v>0.64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</row>
    <row r="28" spans="1:24" ht="14.25" customHeight="1" x14ac:dyDescent="0.3">
      <c r="A28" s="9">
        <v>2</v>
      </c>
      <c r="B28" s="10" t="s">
        <v>158</v>
      </c>
      <c r="C28" s="11">
        <f t="shared" si="1"/>
        <v>1</v>
      </c>
      <c r="D28" s="29" t="s">
        <v>231</v>
      </c>
      <c r="E28" s="11" t="s">
        <v>21</v>
      </c>
      <c r="F28" s="11" t="s">
        <v>23</v>
      </c>
      <c r="G28" s="11" t="s">
        <v>9</v>
      </c>
      <c r="H28" s="16">
        <v>2.5000000000000001E-2</v>
      </c>
      <c r="I28" s="17">
        <v>1</v>
      </c>
      <c r="J28" s="17">
        <v>1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</row>
    <row r="29" spans="1:24" ht="14.25" customHeight="1" x14ac:dyDescent="0.3">
      <c r="A29" s="9">
        <v>1</v>
      </c>
      <c r="B29" s="10">
        <v>1</v>
      </c>
      <c r="C29" s="11">
        <f t="shared" si="1"/>
        <v>0</v>
      </c>
      <c r="D29" s="11"/>
      <c r="E29" s="12" t="s">
        <v>121</v>
      </c>
      <c r="F29" s="13" t="s">
        <v>28</v>
      </c>
      <c r="G29" s="12" t="s">
        <v>2</v>
      </c>
      <c r="H29" s="14">
        <f>SUMIF(C30:C39,"=1",H30:H39)</f>
        <v>0.41000000000000003</v>
      </c>
      <c r="I29" s="15">
        <v>1</v>
      </c>
      <c r="J29" s="15">
        <v>1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</row>
    <row r="30" spans="1:24" ht="14.25" customHeight="1" x14ac:dyDescent="0.3">
      <c r="A30" s="9">
        <v>2</v>
      </c>
      <c r="B30" s="10" t="s">
        <v>152</v>
      </c>
      <c r="C30" s="11">
        <f t="shared" si="1"/>
        <v>1</v>
      </c>
      <c r="D30" s="29" t="s">
        <v>216</v>
      </c>
      <c r="E30" s="11" t="s">
        <v>4</v>
      </c>
      <c r="F30" s="11" t="s">
        <v>7</v>
      </c>
      <c r="G30" s="11" t="s">
        <v>9</v>
      </c>
      <c r="H30" s="16">
        <v>0.05</v>
      </c>
      <c r="I30" s="17">
        <v>1</v>
      </c>
      <c r="J30" s="17">
        <v>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</row>
    <row r="31" spans="1:24" ht="14.25" customHeight="1" x14ac:dyDescent="0.3">
      <c r="A31" s="9">
        <v>2</v>
      </c>
      <c r="B31" s="10" t="s">
        <v>153</v>
      </c>
      <c r="C31" s="11">
        <f t="shared" si="1"/>
        <v>1</v>
      </c>
      <c r="D31" s="29" t="s">
        <v>224</v>
      </c>
      <c r="E31" s="11" t="s">
        <v>5</v>
      </c>
      <c r="F31" s="11" t="s">
        <v>7</v>
      </c>
      <c r="G31" s="11" t="s">
        <v>10</v>
      </c>
      <c r="H31" s="16">
        <v>0.03</v>
      </c>
      <c r="I31" s="17">
        <v>1</v>
      </c>
      <c r="J31" s="17">
        <v>1</v>
      </c>
      <c r="K31" s="9" t="s">
        <v>325</v>
      </c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</row>
    <row r="32" spans="1:24" ht="14.25" customHeight="1" x14ac:dyDescent="0.3">
      <c r="A32" s="9">
        <v>2</v>
      </c>
      <c r="B32" s="10" t="s">
        <v>154</v>
      </c>
      <c r="C32" s="11">
        <f t="shared" si="1"/>
        <v>1</v>
      </c>
      <c r="D32" s="29" t="s">
        <v>220</v>
      </c>
      <c r="E32" s="11" t="s">
        <v>309</v>
      </c>
      <c r="F32" s="11" t="s">
        <v>7</v>
      </c>
      <c r="G32" s="11" t="s">
        <v>11</v>
      </c>
      <c r="H32" s="16">
        <v>0.04</v>
      </c>
      <c r="I32" s="17">
        <v>1</v>
      </c>
      <c r="J32" s="17">
        <v>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</row>
    <row r="33" spans="1:24" ht="14.25" customHeight="1" x14ac:dyDescent="0.3">
      <c r="A33" s="9">
        <v>2</v>
      </c>
      <c r="B33" s="10" t="s">
        <v>155</v>
      </c>
      <c r="C33" s="11">
        <f t="shared" si="1"/>
        <v>1</v>
      </c>
      <c r="D33" s="29" t="s">
        <v>206</v>
      </c>
      <c r="E33" s="11" t="s">
        <v>25</v>
      </c>
      <c r="F33" s="11" t="s">
        <v>8</v>
      </c>
      <c r="G33" s="11" t="s">
        <v>12</v>
      </c>
      <c r="H33" s="16">
        <v>1.7999999999999999E-2</v>
      </c>
      <c r="I33" s="17">
        <v>1</v>
      </c>
      <c r="J33" s="17">
        <v>1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</row>
    <row r="34" spans="1:24" ht="14.25" customHeight="1" x14ac:dyDescent="0.3">
      <c r="A34" s="9">
        <v>2</v>
      </c>
      <c r="B34" s="10" t="s">
        <v>156</v>
      </c>
      <c r="C34" s="11">
        <f t="shared" si="1"/>
        <v>1</v>
      </c>
      <c r="D34" s="9"/>
      <c r="E34" s="11" t="s">
        <v>30</v>
      </c>
      <c r="F34" s="11" t="s">
        <v>29</v>
      </c>
      <c r="G34" s="1" t="s">
        <v>24</v>
      </c>
      <c r="H34" s="16">
        <f>H35</f>
        <v>0.22</v>
      </c>
      <c r="I34" s="17">
        <v>1</v>
      </c>
      <c r="J34" s="17">
        <v>1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</row>
    <row r="35" spans="1:24" ht="14.25" customHeight="1" x14ac:dyDescent="0.3">
      <c r="A35" s="9">
        <v>2</v>
      </c>
      <c r="B35" s="10" t="s">
        <v>122</v>
      </c>
      <c r="C35" s="11">
        <f t="shared" si="1"/>
        <v>2</v>
      </c>
      <c r="D35" s="29" t="s">
        <v>199</v>
      </c>
      <c r="E35" s="11" t="s">
        <v>26</v>
      </c>
      <c r="F35" s="11" t="s">
        <v>8</v>
      </c>
      <c r="G35" s="11" t="s">
        <v>12</v>
      </c>
      <c r="H35" s="16">
        <v>0.22</v>
      </c>
      <c r="I35" s="17">
        <v>0.08</v>
      </c>
      <c r="J35" s="17">
        <v>0.64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</row>
    <row r="36" spans="1:24" ht="14.25" customHeight="1" x14ac:dyDescent="0.3">
      <c r="A36" s="9">
        <v>2</v>
      </c>
      <c r="B36" s="10" t="s">
        <v>123</v>
      </c>
      <c r="C36" s="11">
        <f t="shared" si="1"/>
        <v>2</v>
      </c>
      <c r="D36" s="12" t="s">
        <v>234</v>
      </c>
      <c r="E36" s="43" t="s">
        <v>117</v>
      </c>
      <c r="F36" s="11" t="s">
        <v>23</v>
      </c>
      <c r="G36" s="11" t="s">
        <v>118</v>
      </c>
      <c r="H36" s="16">
        <v>0.12</v>
      </c>
      <c r="I36" s="17">
        <f>I37</f>
        <v>0.56000000000000005</v>
      </c>
      <c r="J36" s="17">
        <f>J37</f>
        <v>0.64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</row>
    <row r="37" spans="1:24" ht="14.25" customHeight="1" x14ac:dyDescent="0.3">
      <c r="A37" s="9">
        <v>2</v>
      </c>
      <c r="B37" s="10" t="s">
        <v>301</v>
      </c>
      <c r="C37" s="11">
        <f t="shared" si="1"/>
        <v>2</v>
      </c>
      <c r="D37" s="29" t="s">
        <v>224</v>
      </c>
      <c r="E37" s="11" t="s">
        <v>5</v>
      </c>
      <c r="F37" s="11" t="s">
        <v>23</v>
      </c>
      <c r="G37" s="11" t="s">
        <v>27</v>
      </c>
      <c r="H37" s="16">
        <v>0.1</v>
      </c>
      <c r="I37" s="17">
        <f>J35-I35</f>
        <v>0.56000000000000005</v>
      </c>
      <c r="J37" s="17">
        <f>J35</f>
        <v>0.64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</row>
    <row r="38" spans="1:24" ht="14.25" customHeight="1" x14ac:dyDescent="0.3">
      <c r="A38" s="9">
        <v>2</v>
      </c>
      <c r="B38" s="10" t="s">
        <v>157</v>
      </c>
      <c r="C38" s="11">
        <f t="shared" si="1"/>
        <v>1</v>
      </c>
      <c r="D38" s="29" t="s">
        <v>195</v>
      </c>
      <c r="E38" s="2" t="s">
        <v>66</v>
      </c>
      <c r="F38" s="11" t="s">
        <v>23</v>
      </c>
      <c r="G38" s="11" t="s">
        <v>22</v>
      </c>
      <c r="H38" s="16">
        <v>2.7E-2</v>
      </c>
      <c r="I38" s="17">
        <v>1</v>
      </c>
      <c r="J38" s="17">
        <v>1</v>
      </c>
      <c r="K38" s="9" t="s">
        <v>310</v>
      </c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</row>
    <row r="39" spans="1:24" ht="14.25" customHeight="1" x14ac:dyDescent="0.3">
      <c r="A39" s="19">
        <v>2</v>
      </c>
      <c r="B39" s="20" t="s">
        <v>158</v>
      </c>
      <c r="C39" s="21">
        <f t="shared" si="1"/>
        <v>1</v>
      </c>
      <c r="D39" s="29" t="s">
        <v>231</v>
      </c>
      <c r="E39" s="11" t="s">
        <v>21</v>
      </c>
      <c r="F39" s="11" t="s">
        <v>23</v>
      </c>
      <c r="G39" s="11" t="s">
        <v>9</v>
      </c>
      <c r="H39" s="16">
        <v>2.5000000000000001E-2</v>
      </c>
      <c r="I39" s="17">
        <v>1</v>
      </c>
      <c r="J39" s="17">
        <v>1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</row>
    <row r="40" spans="1:24" ht="14.25" customHeight="1" x14ac:dyDescent="0.3">
      <c r="A40" s="9">
        <v>1</v>
      </c>
      <c r="B40" s="10">
        <v>1</v>
      </c>
      <c r="C40" s="11">
        <f t="shared" si="1"/>
        <v>0</v>
      </c>
      <c r="D40" s="11"/>
      <c r="E40" s="12" t="s">
        <v>124</v>
      </c>
      <c r="F40" s="13" t="s">
        <v>125</v>
      </c>
      <c r="G40" s="12" t="s">
        <v>2</v>
      </c>
      <c r="H40" s="14">
        <f>SUMIF(C41:C53,"=1",H41:H53)</f>
        <v>0.36499999999999999</v>
      </c>
      <c r="I40" s="15">
        <v>1</v>
      </c>
      <c r="J40" s="15">
        <v>1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</row>
    <row r="41" spans="1:24" ht="14.25" customHeight="1" x14ac:dyDescent="0.3">
      <c r="A41" s="9">
        <v>2</v>
      </c>
      <c r="B41" s="10" t="s">
        <v>152</v>
      </c>
      <c r="C41" s="11">
        <f t="shared" si="1"/>
        <v>1</v>
      </c>
      <c r="D41" s="29" t="s">
        <v>231</v>
      </c>
      <c r="E41" s="11" t="s">
        <v>21</v>
      </c>
      <c r="F41" s="11" t="s">
        <v>7</v>
      </c>
      <c r="G41" s="11" t="s">
        <v>9</v>
      </c>
      <c r="H41" s="16">
        <v>1.2500000000000001E-2</v>
      </c>
      <c r="I41" s="17">
        <v>1</v>
      </c>
      <c r="J41" s="17">
        <v>1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</row>
    <row r="42" spans="1:24" ht="14.25" customHeight="1" x14ac:dyDescent="0.3">
      <c r="A42" s="9">
        <v>2</v>
      </c>
      <c r="B42" s="10" t="s">
        <v>153</v>
      </c>
      <c r="C42" s="11">
        <f t="shared" si="1"/>
        <v>1</v>
      </c>
      <c r="D42" s="9"/>
      <c r="E42" s="11" t="s">
        <v>30</v>
      </c>
      <c r="F42" s="11" t="s">
        <v>29</v>
      </c>
      <c r="G42" s="1" t="s">
        <v>24</v>
      </c>
      <c r="H42" s="16">
        <v>0.06</v>
      </c>
      <c r="I42" s="17">
        <v>1</v>
      </c>
      <c r="J42" s="17">
        <v>1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</row>
    <row r="43" spans="1:24" ht="14.25" customHeight="1" x14ac:dyDescent="0.3">
      <c r="A43" s="9">
        <v>2</v>
      </c>
      <c r="B43" s="10" t="s">
        <v>126</v>
      </c>
      <c r="C43" s="11">
        <f t="shared" si="1"/>
        <v>2</v>
      </c>
      <c r="D43" s="29" t="s">
        <v>195</v>
      </c>
      <c r="E43" s="2" t="s">
        <v>66</v>
      </c>
      <c r="F43" s="11" t="s">
        <v>7</v>
      </c>
      <c r="G43" s="11" t="s">
        <v>22</v>
      </c>
      <c r="H43" s="16">
        <v>0.06</v>
      </c>
      <c r="I43" s="17">
        <v>0.06</v>
      </c>
      <c r="J43" s="17">
        <v>0.625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</row>
    <row r="44" spans="1:24" ht="14.25" customHeight="1" x14ac:dyDescent="0.3">
      <c r="A44" s="9">
        <v>2</v>
      </c>
      <c r="B44" s="10" t="s">
        <v>127</v>
      </c>
      <c r="C44" s="11">
        <f t="shared" si="1"/>
        <v>2</v>
      </c>
      <c r="D44" s="12" t="s">
        <v>234</v>
      </c>
      <c r="E44" s="43" t="s">
        <v>117</v>
      </c>
      <c r="F44" s="11" t="s">
        <v>7</v>
      </c>
      <c r="G44" s="11" t="s">
        <v>118</v>
      </c>
      <c r="H44" s="16">
        <f>H43-H45</f>
        <v>9.999999999999995E-3</v>
      </c>
      <c r="I44" s="17">
        <f>I45</f>
        <v>0.56499999999999995</v>
      </c>
      <c r="J44" s="17">
        <f>J45</f>
        <v>0.625</v>
      </c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</row>
    <row r="45" spans="1:24" ht="14.25" customHeight="1" x14ac:dyDescent="0.3">
      <c r="A45" s="9">
        <v>2</v>
      </c>
      <c r="B45" s="10" t="s">
        <v>302</v>
      </c>
      <c r="C45" s="11">
        <f t="shared" si="1"/>
        <v>2</v>
      </c>
      <c r="D45" s="29" t="s">
        <v>223</v>
      </c>
      <c r="E45" s="2" t="s">
        <v>92</v>
      </c>
      <c r="F45" s="11" t="s">
        <v>7</v>
      </c>
      <c r="G45" s="11" t="s">
        <v>10</v>
      </c>
      <c r="H45" s="16">
        <v>0.05</v>
      </c>
      <c r="I45" s="17">
        <v>0.56499999999999995</v>
      </c>
      <c r="J45" s="17">
        <v>0.625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</row>
    <row r="46" spans="1:24" ht="14.25" customHeight="1" x14ac:dyDescent="0.3">
      <c r="A46" s="9">
        <v>2</v>
      </c>
      <c r="B46" s="10" t="s">
        <v>154</v>
      </c>
      <c r="C46" s="11">
        <f t="shared" si="1"/>
        <v>1</v>
      </c>
      <c r="D46" s="29" t="s">
        <v>202</v>
      </c>
      <c r="E46" s="11" t="s">
        <v>6</v>
      </c>
      <c r="F46" s="18" t="s">
        <v>8</v>
      </c>
      <c r="G46" s="11" t="s">
        <v>12</v>
      </c>
      <c r="H46" s="16">
        <v>0.08</v>
      </c>
      <c r="I46" s="17">
        <v>1</v>
      </c>
      <c r="J46" s="17">
        <v>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</row>
    <row r="47" spans="1:24" ht="14.25" customHeight="1" x14ac:dyDescent="0.3">
      <c r="A47" s="9">
        <v>2</v>
      </c>
      <c r="B47" s="10" t="s">
        <v>155</v>
      </c>
      <c r="C47" s="11">
        <f t="shared" si="1"/>
        <v>1</v>
      </c>
      <c r="D47" s="29" t="s">
        <v>223</v>
      </c>
      <c r="E47" s="2" t="s">
        <v>92</v>
      </c>
      <c r="F47" s="11" t="s">
        <v>8</v>
      </c>
      <c r="G47" s="11" t="s">
        <v>10</v>
      </c>
      <c r="H47" s="16">
        <v>0.06</v>
      </c>
      <c r="I47" s="17">
        <v>1</v>
      </c>
      <c r="J47" s="17">
        <v>1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</row>
    <row r="48" spans="1:24" ht="14.25" customHeight="1" x14ac:dyDescent="0.3">
      <c r="A48" s="9">
        <v>2</v>
      </c>
      <c r="B48" s="10" t="s">
        <v>156</v>
      </c>
      <c r="C48" s="11">
        <f t="shared" si="1"/>
        <v>1</v>
      </c>
      <c r="D48" s="29" t="s">
        <v>202</v>
      </c>
      <c r="E48" s="11" t="s">
        <v>6</v>
      </c>
      <c r="F48" s="18" t="s">
        <v>8</v>
      </c>
      <c r="G48" s="11" t="s">
        <v>12</v>
      </c>
      <c r="H48" s="16">
        <v>0.08</v>
      </c>
      <c r="I48" s="17">
        <v>1</v>
      </c>
      <c r="J48" s="17">
        <v>1</v>
      </c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</row>
    <row r="49" spans="1:24" ht="14.25" customHeight="1" x14ac:dyDescent="0.3">
      <c r="A49" s="9">
        <v>2</v>
      </c>
      <c r="B49" s="10" t="s">
        <v>157</v>
      </c>
      <c r="C49" s="11">
        <f t="shared" si="1"/>
        <v>1</v>
      </c>
      <c r="D49" s="9"/>
      <c r="E49" s="11" t="s">
        <v>30</v>
      </c>
      <c r="F49" s="11" t="s">
        <v>29</v>
      </c>
      <c r="G49" s="1" t="s">
        <v>24</v>
      </c>
      <c r="H49" s="16">
        <v>0.06</v>
      </c>
      <c r="I49" s="17">
        <v>1</v>
      </c>
      <c r="J49" s="17">
        <v>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</row>
    <row r="50" spans="1:24" ht="14.25" customHeight="1" x14ac:dyDescent="0.3">
      <c r="A50" s="9">
        <v>2</v>
      </c>
      <c r="B50" s="10" t="s">
        <v>119</v>
      </c>
      <c r="C50" s="11">
        <f t="shared" si="1"/>
        <v>2</v>
      </c>
      <c r="D50" s="29" t="s">
        <v>195</v>
      </c>
      <c r="E50" s="2" t="s">
        <v>66</v>
      </c>
      <c r="F50" s="11" t="s">
        <v>23</v>
      </c>
      <c r="G50" s="11" t="s">
        <v>22</v>
      </c>
      <c r="H50" s="16">
        <v>0.06</v>
      </c>
      <c r="I50" s="17">
        <v>0.06</v>
      </c>
      <c r="J50" s="17">
        <v>0.625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</row>
    <row r="51" spans="1:24" ht="14.25" customHeight="1" x14ac:dyDescent="0.3">
      <c r="A51" s="9">
        <v>2</v>
      </c>
      <c r="B51" s="10" t="s">
        <v>120</v>
      </c>
      <c r="C51" s="11">
        <f t="shared" si="1"/>
        <v>2</v>
      </c>
      <c r="D51" s="12" t="s">
        <v>234</v>
      </c>
      <c r="E51" s="43" t="s">
        <v>117</v>
      </c>
      <c r="F51" s="11" t="s">
        <v>23</v>
      </c>
      <c r="G51" s="11" t="s">
        <v>118</v>
      </c>
      <c r="H51" s="16">
        <f>H50-H52</f>
        <v>9.999999999999995E-3</v>
      </c>
      <c r="I51" s="17">
        <f>I52</f>
        <v>0.56499999999999995</v>
      </c>
      <c r="J51" s="17">
        <f>J52</f>
        <v>0.625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</row>
    <row r="52" spans="1:24" ht="14.25" customHeight="1" x14ac:dyDescent="0.3">
      <c r="A52" s="9">
        <v>2</v>
      </c>
      <c r="B52" s="10" t="s">
        <v>303</v>
      </c>
      <c r="C52" s="11">
        <f t="shared" si="1"/>
        <v>2</v>
      </c>
      <c r="D52" s="29" t="s">
        <v>223</v>
      </c>
      <c r="E52" s="2" t="s">
        <v>92</v>
      </c>
      <c r="F52" s="11" t="s">
        <v>23</v>
      </c>
      <c r="G52" s="11" t="s">
        <v>10</v>
      </c>
      <c r="H52" s="16">
        <v>0.05</v>
      </c>
      <c r="I52" s="17">
        <v>0.56499999999999995</v>
      </c>
      <c r="J52" s="17">
        <v>0.625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</row>
    <row r="53" spans="1:24" ht="14.25" customHeight="1" x14ac:dyDescent="0.3">
      <c r="A53" s="9">
        <v>2</v>
      </c>
      <c r="B53" s="10" t="s">
        <v>158</v>
      </c>
      <c r="C53" s="11">
        <f t="shared" si="1"/>
        <v>1</v>
      </c>
      <c r="D53" s="29" t="s">
        <v>231</v>
      </c>
      <c r="E53" s="11" t="s">
        <v>21</v>
      </c>
      <c r="F53" s="11" t="s">
        <v>23</v>
      </c>
      <c r="G53" s="11" t="s">
        <v>9</v>
      </c>
      <c r="H53" s="16">
        <v>1.2500000000000001E-2</v>
      </c>
      <c r="I53" s="17">
        <v>1</v>
      </c>
      <c r="J53" s="17">
        <v>1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</row>
    <row r="54" spans="1:24" ht="14.25" customHeight="1" x14ac:dyDescent="0.3">
      <c r="A54" s="9">
        <v>1</v>
      </c>
      <c r="B54" s="10">
        <v>1</v>
      </c>
      <c r="C54" s="11">
        <f t="shared" si="1"/>
        <v>0</v>
      </c>
      <c r="D54" s="11"/>
      <c r="E54" s="12" t="s">
        <v>128</v>
      </c>
      <c r="F54" s="13" t="s">
        <v>125</v>
      </c>
      <c r="G54" s="12" t="s">
        <v>2</v>
      </c>
      <c r="H54" s="14">
        <f>SUMIF(C55:C73,"=1",H55:H73)</f>
        <v>0.39900000000000002</v>
      </c>
      <c r="I54" s="15">
        <v>1</v>
      </c>
      <c r="J54" s="15">
        <v>1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</row>
    <row r="55" spans="1:24" ht="14.25" customHeight="1" x14ac:dyDescent="0.3">
      <c r="A55" s="9">
        <v>2</v>
      </c>
      <c r="B55" s="10" t="s">
        <v>152</v>
      </c>
      <c r="C55" s="11">
        <f t="shared" si="1"/>
        <v>1</v>
      </c>
      <c r="D55" s="29" t="s">
        <v>231</v>
      </c>
      <c r="E55" s="11" t="s">
        <v>21</v>
      </c>
      <c r="F55" s="11" t="s">
        <v>7</v>
      </c>
      <c r="G55" s="11" t="s">
        <v>9</v>
      </c>
      <c r="H55" s="16">
        <v>1.2500000000000001E-2</v>
      </c>
      <c r="I55" s="17">
        <v>1</v>
      </c>
      <c r="J55" s="17">
        <v>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</row>
    <row r="56" spans="1:24" ht="14.25" customHeight="1" x14ac:dyDescent="0.3">
      <c r="A56" s="9">
        <v>2</v>
      </c>
      <c r="B56" s="10" t="s">
        <v>153</v>
      </c>
      <c r="C56" s="11">
        <f t="shared" ref="C56:C57" si="2">LEN(B56)-LEN(SUBSTITUTE(B56,".",""))</f>
        <v>1</v>
      </c>
      <c r="D56" s="24"/>
      <c r="E56" s="11" t="s">
        <v>183</v>
      </c>
      <c r="F56" s="11" t="s">
        <v>29</v>
      </c>
      <c r="G56" s="1" t="s">
        <v>24</v>
      </c>
      <c r="H56" s="16">
        <v>0.01</v>
      </c>
      <c r="I56" s="17">
        <v>1</v>
      </c>
      <c r="J56" s="17">
        <v>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</row>
    <row r="57" spans="1:24" ht="14.25" customHeight="1" x14ac:dyDescent="0.3">
      <c r="A57" s="9">
        <v>2</v>
      </c>
      <c r="B57" s="10" t="s">
        <v>126</v>
      </c>
      <c r="C57" s="11">
        <f t="shared" si="2"/>
        <v>2</v>
      </c>
      <c r="D57" s="29" t="s">
        <v>195</v>
      </c>
      <c r="E57" s="41" t="s">
        <v>66</v>
      </c>
      <c r="F57" s="11" t="s">
        <v>129</v>
      </c>
      <c r="G57" s="11" t="s">
        <v>22</v>
      </c>
      <c r="H57" s="16">
        <v>0.01</v>
      </c>
      <c r="I57" s="17">
        <v>0.06</v>
      </c>
      <c r="J57" s="17">
        <v>0.625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</row>
    <row r="58" spans="1:24" ht="14.25" customHeight="1" x14ac:dyDescent="0.3">
      <c r="A58" s="9">
        <v>2</v>
      </c>
      <c r="B58" s="10" t="s">
        <v>127</v>
      </c>
      <c r="C58" s="11">
        <f>LEN(B58)-LEN(SUBSTITUTE(B58,".",""))</f>
        <v>2</v>
      </c>
      <c r="D58" s="12" t="s">
        <v>234</v>
      </c>
      <c r="E58" s="42" t="s">
        <v>117</v>
      </c>
      <c r="F58" s="11" t="s">
        <v>129</v>
      </c>
      <c r="G58" s="11" t="s">
        <v>118</v>
      </c>
      <c r="H58" s="16">
        <v>0.01</v>
      </c>
      <c r="I58" s="17">
        <v>0.56499999999999995</v>
      </c>
      <c r="J58" s="17">
        <v>0.625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</row>
    <row r="59" spans="1:24" ht="14.25" customHeight="1" x14ac:dyDescent="0.3">
      <c r="A59" s="9">
        <v>2</v>
      </c>
      <c r="B59" s="10" t="s">
        <v>154</v>
      </c>
      <c r="C59" s="11">
        <f t="shared" si="1"/>
        <v>1</v>
      </c>
      <c r="D59" s="9"/>
      <c r="E59" s="11" t="s">
        <v>30</v>
      </c>
      <c r="F59" s="11" t="s">
        <v>29</v>
      </c>
      <c r="G59" s="1" t="s">
        <v>24</v>
      </c>
      <c r="H59" s="16">
        <v>0.06</v>
      </c>
      <c r="I59" s="17">
        <v>1</v>
      </c>
      <c r="J59" s="17">
        <v>1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</row>
    <row r="60" spans="1:24" ht="14.25" customHeight="1" x14ac:dyDescent="0.3">
      <c r="A60" s="9">
        <v>2</v>
      </c>
      <c r="B60" s="10" t="s">
        <v>134</v>
      </c>
      <c r="C60" s="11">
        <f t="shared" si="1"/>
        <v>2</v>
      </c>
      <c r="D60" s="29" t="s">
        <v>195</v>
      </c>
      <c r="E60" s="2" t="s">
        <v>66</v>
      </c>
      <c r="F60" s="11" t="s">
        <v>7</v>
      </c>
      <c r="G60" s="11" t="s">
        <v>22</v>
      </c>
      <c r="H60" s="16">
        <v>0.06</v>
      </c>
      <c r="I60" s="17">
        <v>0.06</v>
      </c>
      <c r="J60" s="17">
        <v>0.625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</row>
    <row r="61" spans="1:24" ht="14.25" customHeight="1" x14ac:dyDescent="0.3">
      <c r="A61" s="9">
        <v>2</v>
      </c>
      <c r="B61" s="10" t="s">
        <v>135</v>
      </c>
      <c r="C61" s="11">
        <f t="shared" si="1"/>
        <v>2</v>
      </c>
      <c r="D61" s="12" t="s">
        <v>234</v>
      </c>
      <c r="E61" s="11" t="s">
        <v>117</v>
      </c>
      <c r="F61" s="11" t="s">
        <v>7</v>
      </c>
      <c r="G61" s="11" t="s">
        <v>118</v>
      </c>
      <c r="H61" s="16">
        <f>H60-H62</f>
        <v>9.999999999999995E-3</v>
      </c>
      <c r="I61" s="17">
        <f>I62</f>
        <v>0.56499999999999995</v>
      </c>
      <c r="J61" s="17">
        <f>J62</f>
        <v>0.625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</row>
    <row r="62" spans="1:24" ht="14.25" customHeight="1" x14ac:dyDescent="0.3">
      <c r="A62" s="9">
        <v>2</v>
      </c>
      <c r="B62" s="10" t="s">
        <v>304</v>
      </c>
      <c r="C62" s="11">
        <f t="shared" si="1"/>
        <v>2</v>
      </c>
      <c r="D62" s="29" t="s">
        <v>223</v>
      </c>
      <c r="E62" s="2" t="s">
        <v>92</v>
      </c>
      <c r="F62" s="11" t="s">
        <v>7</v>
      </c>
      <c r="G62" s="11" t="s">
        <v>10</v>
      </c>
      <c r="H62" s="16">
        <v>0.05</v>
      </c>
      <c r="I62" s="17">
        <v>0.56499999999999995</v>
      </c>
      <c r="J62" s="17">
        <v>0.625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</row>
    <row r="63" spans="1:24" ht="14.25" customHeight="1" x14ac:dyDescent="0.3">
      <c r="A63" s="9">
        <v>2</v>
      </c>
      <c r="B63" s="10" t="s">
        <v>155</v>
      </c>
      <c r="C63" s="11">
        <f t="shared" si="1"/>
        <v>1</v>
      </c>
      <c r="D63" s="29" t="s">
        <v>202</v>
      </c>
      <c r="E63" s="11" t="s">
        <v>6</v>
      </c>
      <c r="F63" s="11" t="s">
        <v>8</v>
      </c>
      <c r="G63" s="11" t="s">
        <v>12</v>
      </c>
      <c r="H63" s="16">
        <v>9.7000000000000003E-2</v>
      </c>
      <c r="I63" s="17">
        <v>1</v>
      </c>
      <c r="J63" s="17">
        <v>1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</row>
    <row r="64" spans="1:24" ht="14.25" customHeight="1" x14ac:dyDescent="0.3">
      <c r="A64" s="9">
        <v>2</v>
      </c>
      <c r="B64" s="10" t="s">
        <v>156</v>
      </c>
      <c r="C64" s="11">
        <f t="shared" si="1"/>
        <v>1</v>
      </c>
      <c r="D64" s="29" t="s">
        <v>223</v>
      </c>
      <c r="E64" s="2" t="s">
        <v>92</v>
      </c>
      <c r="F64" s="11" t="s">
        <v>8</v>
      </c>
      <c r="G64" s="11" t="s">
        <v>10</v>
      </c>
      <c r="H64" s="16">
        <v>0.04</v>
      </c>
      <c r="I64" s="17">
        <v>1</v>
      </c>
      <c r="J64" s="17">
        <v>1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</row>
    <row r="65" spans="1:24" ht="14.25" customHeight="1" x14ac:dyDescent="0.3">
      <c r="A65" s="9">
        <v>2</v>
      </c>
      <c r="B65" s="10" t="s">
        <v>157</v>
      </c>
      <c r="C65" s="11">
        <f t="shared" si="1"/>
        <v>1</v>
      </c>
      <c r="D65" s="29" t="s">
        <v>202</v>
      </c>
      <c r="E65" s="11" t="s">
        <v>6</v>
      </c>
      <c r="F65" s="18" t="s">
        <v>8</v>
      </c>
      <c r="G65" s="11" t="s">
        <v>12</v>
      </c>
      <c r="H65" s="16">
        <v>9.7000000000000003E-2</v>
      </c>
      <c r="I65" s="17">
        <v>1</v>
      </c>
      <c r="J65" s="17">
        <v>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</row>
    <row r="66" spans="1:24" ht="14.25" customHeight="1" x14ac:dyDescent="0.3">
      <c r="A66" s="9">
        <v>2</v>
      </c>
      <c r="B66" s="10" t="s">
        <v>158</v>
      </c>
      <c r="C66" s="11">
        <f t="shared" si="1"/>
        <v>1</v>
      </c>
      <c r="D66" s="24"/>
      <c r="E66" s="11" t="s">
        <v>183</v>
      </c>
      <c r="F66" s="11" t="s">
        <v>29</v>
      </c>
      <c r="G66" s="1" t="s">
        <v>24</v>
      </c>
      <c r="H66" s="16">
        <v>0.01</v>
      </c>
      <c r="I66" s="17">
        <v>1</v>
      </c>
      <c r="J66" s="17">
        <v>1</v>
      </c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ht="14.25" customHeight="1" x14ac:dyDescent="0.3">
      <c r="A67" s="9">
        <v>2</v>
      </c>
      <c r="B67" s="10" t="s">
        <v>184</v>
      </c>
      <c r="C67" s="11">
        <f t="shared" si="1"/>
        <v>2</v>
      </c>
      <c r="D67" s="29" t="s">
        <v>195</v>
      </c>
      <c r="E67" s="41" t="s">
        <v>66</v>
      </c>
      <c r="F67" s="11" t="s">
        <v>129</v>
      </c>
      <c r="G67" s="11" t="s">
        <v>22</v>
      </c>
      <c r="H67" s="16">
        <v>0.01</v>
      </c>
      <c r="I67" s="17">
        <v>0.06</v>
      </c>
      <c r="J67" s="26">
        <v>0.625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</row>
    <row r="68" spans="1:24" ht="14.25" customHeight="1" x14ac:dyDescent="0.3">
      <c r="A68" s="9">
        <v>2</v>
      </c>
      <c r="B68" s="10" t="s">
        <v>185</v>
      </c>
      <c r="C68" s="11">
        <f>LEN(B68)-LEN(SUBSTITUTE(B68,".",""))</f>
        <v>2</v>
      </c>
      <c r="D68" s="12" t="s">
        <v>234</v>
      </c>
      <c r="E68" s="42" t="s">
        <v>117</v>
      </c>
      <c r="F68" s="11" t="s">
        <v>129</v>
      </c>
      <c r="G68" s="11" t="s">
        <v>118</v>
      </c>
      <c r="H68" s="16">
        <v>0.01</v>
      </c>
      <c r="I68" s="17">
        <v>0.56499999999999995</v>
      </c>
      <c r="J68" s="26">
        <v>0.625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</row>
    <row r="69" spans="1:24" ht="14.25" customHeight="1" x14ac:dyDescent="0.3">
      <c r="A69" s="9">
        <v>2</v>
      </c>
      <c r="B69" s="10" t="s">
        <v>159</v>
      </c>
      <c r="C69" s="11">
        <f t="shared" si="1"/>
        <v>1</v>
      </c>
      <c r="D69" s="9"/>
      <c r="E69" s="11" t="s">
        <v>30</v>
      </c>
      <c r="F69" s="11" t="s">
        <v>29</v>
      </c>
      <c r="G69" s="1" t="s">
        <v>24</v>
      </c>
      <c r="H69" s="16">
        <v>0.06</v>
      </c>
      <c r="I69" s="17">
        <v>1</v>
      </c>
      <c r="J69" s="26">
        <v>1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</row>
    <row r="70" spans="1:24" ht="14.25" customHeight="1" x14ac:dyDescent="0.3">
      <c r="A70" s="9">
        <v>2</v>
      </c>
      <c r="B70" s="10" t="s">
        <v>130</v>
      </c>
      <c r="C70" s="11">
        <f t="shared" si="1"/>
        <v>2</v>
      </c>
      <c r="D70" s="29" t="s">
        <v>195</v>
      </c>
      <c r="E70" s="2" t="s">
        <v>66</v>
      </c>
      <c r="F70" s="11" t="s">
        <v>23</v>
      </c>
      <c r="G70" s="11" t="s">
        <v>22</v>
      </c>
      <c r="H70" s="16">
        <v>0.06</v>
      </c>
      <c r="I70" s="17">
        <v>0.06</v>
      </c>
      <c r="J70" s="17">
        <v>0.625</v>
      </c>
      <c r="K70" s="27" t="s">
        <v>311</v>
      </c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</row>
    <row r="71" spans="1:24" ht="14.25" customHeight="1" x14ac:dyDescent="0.3">
      <c r="A71" s="9">
        <v>2</v>
      </c>
      <c r="B71" s="10" t="s">
        <v>131</v>
      </c>
      <c r="C71" s="11">
        <f t="shared" si="1"/>
        <v>2</v>
      </c>
      <c r="D71" s="12" t="s">
        <v>234</v>
      </c>
      <c r="E71" s="11" t="s">
        <v>117</v>
      </c>
      <c r="F71" s="11" t="s">
        <v>23</v>
      </c>
      <c r="G71" s="11" t="s">
        <v>118</v>
      </c>
      <c r="H71" s="16">
        <f>H70-H72</f>
        <v>9.999999999999995E-3</v>
      </c>
      <c r="I71" s="17">
        <f>I72</f>
        <v>0.56499999999999995</v>
      </c>
      <c r="J71" s="17">
        <f>J72</f>
        <v>0.625</v>
      </c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</row>
    <row r="72" spans="1:24" ht="14.25" customHeight="1" x14ac:dyDescent="0.3">
      <c r="A72" s="9">
        <v>2</v>
      </c>
      <c r="B72" s="10" t="s">
        <v>305</v>
      </c>
      <c r="C72" s="11">
        <f t="shared" si="1"/>
        <v>2</v>
      </c>
      <c r="D72" s="29" t="s">
        <v>223</v>
      </c>
      <c r="E72" s="2" t="s">
        <v>92</v>
      </c>
      <c r="F72" s="11" t="s">
        <v>23</v>
      </c>
      <c r="G72" s="11" t="s">
        <v>10</v>
      </c>
      <c r="H72" s="16">
        <v>0.05</v>
      </c>
      <c r="I72" s="17">
        <v>0.56499999999999995</v>
      </c>
      <c r="J72" s="17">
        <v>0.625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</row>
    <row r="73" spans="1:24" ht="14.25" customHeight="1" x14ac:dyDescent="0.3">
      <c r="A73" s="9">
        <v>2</v>
      </c>
      <c r="B73" s="10" t="s">
        <v>160</v>
      </c>
      <c r="C73" s="11">
        <f t="shared" si="1"/>
        <v>1</v>
      </c>
      <c r="D73" s="29" t="s">
        <v>231</v>
      </c>
      <c r="E73" s="11" t="s">
        <v>21</v>
      </c>
      <c r="F73" s="11" t="s">
        <v>23</v>
      </c>
      <c r="G73" s="11" t="s">
        <v>9</v>
      </c>
      <c r="H73" s="16">
        <v>1.2500000000000001E-2</v>
      </c>
      <c r="I73" s="17">
        <v>1</v>
      </c>
      <c r="J73" s="17">
        <v>1</v>
      </c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</row>
    <row r="74" spans="1:24" ht="14.25" customHeight="1" x14ac:dyDescent="0.3">
      <c r="A74" s="9">
        <v>1</v>
      </c>
      <c r="B74" s="10">
        <v>1</v>
      </c>
      <c r="C74" s="11">
        <f t="shared" si="1"/>
        <v>0</v>
      </c>
      <c r="D74" s="11"/>
      <c r="E74" s="12" t="s">
        <v>132</v>
      </c>
      <c r="F74" s="13" t="s">
        <v>125</v>
      </c>
      <c r="G74" s="12" t="s">
        <v>2</v>
      </c>
      <c r="H74" s="14">
        <f>SUMIF(C75:C89,"=1",H75:H89)</f>
        <v>0.26200000000000001</v>
      </c>
      <c r="I74" s="15">
        <v>1</v>
      </c>
      <c r="J74" s="15">
        <v>1</v>
      </c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</row>
    <row r="75" spans="1:24" ht="14.25" customHeight="1" x14ac:dyDescent="0.3">
      <c r="A75" s="9">
        <v>2</v>
      </c>
      <c r="B75" s="10" t="s">
        <v>152</v>
      </c>
      <c r="C75" s="11">
        <f t="shared" si="1"/>
        <v>1</v>
      </c>
      <c r="D75" s="29" t="s">
        <v>231</v>
      </c>
      <c r="E75" s="11" t="s">
        <v>21</v>
      </c>
      <c r="F75" s="11" t="s">
        <v>7</v>
      </c>
      <c r="G75" s="11" t="s">
        <v>9</v>
      </c>
      <c r="H75" s="16">
        <v>1.2500000000000001E-2</v>
      </c>
      <c r="I75" s="17">
        <v>1</v>
      </c>
      <c r="J75" s="17">
        <v>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</row>
    <row r="76" spans="1:24" ht="14.25" customHeight="1" x14ac:dyDescent="0.3">
      <c r="A76" s="9">
        <v>2</v>
      </c>
      <c r="B76" s="10" t="s">
        <v>153</v>
      </c>
      <c r="C76" s="11">
        <f t="shared" si="1"/>
        <v>1</v>
      </c>
      <c r="D76" s="9"/>
      <c r="E76" s="11" t="s">
        <v>30</v>
      </c>
      <c r="F76" s="11" t="s">
        <v>29</v>
      </c>
      <c r="G76" s="1" t="s">
        <v>24</v>
      </c>
      <c r="H76" s="16">
        <v>0.06</v>
      </c>
      <c r="I76" s="17">
        <v>1</v>
      </c>
      <c r="J76" s="17">
        <v>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</row>
    <row r="77" spans="1:24" ht="14.25" customHeight="1" x14ac:dyDescent="0.3">
      <c r="A77" s="9">
        <v>2</v>
      </c>
      <c r="B77" s="10" t="s">
        <v>126</v>
      </c>
      <c r="C77" s="11">
        <f t="shared" si="1"/>
        <v>2</v>
      </c>
      <c r="D77" s="29" t="s">
        <v>195</v>
      </c>
      <c r="E77" s="2" t="s">
        <v>66</v>
      </c>
      <c r="F77" s="11" t="s">
        <v>7</v>
      </c>
      <c r="G77" s="11" t="s">
        <v>22</v>
      </c>
      <c r="H77" s="16">
        <v>0.06</v>
      </c>
      <c r="I77" s="17">
        <v>0.06</v>
      </c>
      <c r="J77" s="17">
        <v>0.625</v>
      </c>
      <c r="K77" s="9" t="s">
        <v>311</v>
      </c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</row>
    <row r="78" spans="1:24" ht="14.25" customHeight="1" x14ac:dyDescent="0.3">
      <c r="A78" s="9">
        <v>2</v>
      </c>
      <c r="B78" s="10" t="s">
        <v>127</v>
      </c>
      <c r="C78" s="11">
        <f t="shared" si="1"/>
        <v>2</v>
      </c>
      <c r="D78" s="29" t="s">
        <v>223</v>
      </c>
      <c r="E78" s="2" t="s">
        <v>92</v>
      </c>
      <c r="F78" s="11" t="s">
        <v>7</v>
      </c>
      <c r="G78" s="11" t="s">
        <v>10</v>
      </c>
      <c r="H78" s="16">
        <v>0.06</v>
      </c>
      <c r="I78" s="17">
        <v>0.56499999999999995</v>
      </c>
      <c r="J78" s="17">
        <v>0.625</v>
      </c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</row>
    <row r="79" spans="1:24" ht="14.25" customHeight="1" x14ac:dyDescent="0.3">
      <c r="A79" s="9">
        <v>2</v>
      </c>
      <c r="B79" s="10" t="s">
        <v>154</v>
      </c>
      <c r="C79" s="11">
        <f t="shared" si="1"/>
        <v>1</v>
      </c>
      <c r="D79" s="24"/>
      <c r="E79" s="11" t="s">
        <v>183</v>
      </c>
      <c r="F79" s="11" t="s">
        <v>29</v>
      </c>
      <c r="G79" s="1" t="s">
        <v>24</v>
      </c>
      <c r="H79" s="16">
        <v>0.01</v>
      </c>
      <c r="I79" s="17">
        <v>1</v>
      </c>
      <c r="J79" s="17">
        <v>1</v>
      </c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</row>
    <row r="80" spans="1:24" ht="14.25" customHeight="1" x14ac:dyDescent="0.3">
      <c r="A80" s="9">
        <v>2</v>
      </c>
      <c r="B80" s="10" t="s">
        <v>134</v>
      </c>
      <c r="C80" s="11">
        <f t="shared" si="1"/>
        <v>2</v>
      </c>
      <c r="D80" s="29" t="s">
        <v>195</v>
      </c>
      <c r="E80" s="41" t="s">
        <v>66</v>
      </c>
      <c r="F80" s="11" t="s">
        <v>7</v>
      </c>
      <c r="G80" s="11" t="s">
        <v>22</v>
      </c>
      <c r="H80" s="16">
        <v>0.01</v>
      </c>
      <c r="I80" s="17">
        <v>0.06</v>
      </c>
      <c r="J80" s="17">
        <v>0.625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</row>
    <row r="81" spans="1:24" ht="14.25" customHeight="1" x14ac:dyDescent="0.3">
      <c r="A81" s="9">
        <v>2</v>
      </c>
      <c r="B81" s="10" t="s">
        <v>135</v>
      </c>
      <c r="C81" s="11">
        <f>LEN(B81)-LEN(SUBSTITUTE(B81,".",""))</f>
        <v>2</v>
      </c>
      <c r="D81" s="12" t="s">
        <v>234</v>
      </c>
      <c r="E81" s="42" t="s">
        <v>117</v>
      </c>
      <c r="F81" s="11" t="s">
        <v>7</v>
      </c>
      <c r="G81" s="11" t="s">
        <v>118</v>
      </c>
      <c r="H81" s="16">
        <v>0.01</v>
      </c>
      <c r="I81" s="17">
        <v>0.56499999999999995</v>
      </c>
      <c r="J81" s="17">
        <v>0.625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</row>
    <row r="82" spans="1:24" ht="14.25" customHeight="1" x14ac:dyDescent="0.3">
      <c r="A82" s="9">
        <v>2</v>
      </c>
      <c r="B82" s="10" t="s">
        <v>155</v>
      </c>
      <c r="C82" s="11">
        <f t="shared" si="1"/>
        <v>1</v>
      </c>
      <c r="D82" s="29" t="s">
        <v>202</v>
      </c>
      <c r="E82" s="11" t="s">
        <v>6</v>
      </c>
      <c r="F82" s="11" t="s">
        <v>8</v>
      </c>
      <c r="G82" s="11" t="s">
        <v>12</v>
      </c>
      <c r="H82" s="16">
        <v>9.7000000000000003E-2</v>
      </c>
      <c r="I82" s="17">
        <v>1</v>
      </c>
      <c r="J82" s="17">
        <v>1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</row>
    <row r="83" spans="1:24" ht="14.25" customHeight="1" x14ac:dyDescent="0.3">
      <c r="A83" s="9">
        <v>2</v>
      </c>
      <c r="B83" s="10" t="s">
        <v>156</v>
      </c>
      <c r="C83" s="11">
        <f t="shared" si="1"/>
        <v>1</v>
      </c>
      <c r="D83" s="24"/>
      <c r="E83" s="11" t="s">
        <v>183</v>
      </c>
      <c r="F83" s="11" t="s">
        <v>29</v>
      </c>
      <c r="G83" s="1" t="s">
        <v>24</v>
      </c>
      <c r="H83" s="16">
        <v>0.01</v>
      </c>
      <c r="I83" s="17">
        <v>1</v>
      </c>
      <c r="J83" s="17">
        <v>1</v>
      </c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</row>
    <row r="84" spans="1:24" ht="14.25" customHeight="1" x14ac:dyDescent="0.3">
      <c r="A84" s="9">
        <v>2</v>
      </c>
      <c r="B84" s="10" t="s">
        <v>122</v>
      </c>
      <c r="C84" s="11">
        <f t="shared" ref="C84" si="3">LEN(B84)-LEN(SUBSTITUTE(B84,".",""))</f>
        <v>2</v>
      </c>
      <c r="D84" s="29" t="s">
        <v>195</v>
      </c>
      <c r="E84" s="41" t="s">
        <v>66</v>
      </c>
      <c r="F84" s="11" t="s">
        <v>23</v>
      </c>
      <c r="G84" s="11" t="s">
        <v>22</v>
      </c>
      <c r="H84" s="16">
        <v>0.01</v>
      </c>
      <c r="I84" s="17">
        <v>0.06</v>
      </c>
      <c r="J84" s="17">
        <v>0.625</v>
      </c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</row>
    <row r="85" spans="1:24" ht="14.25" customHeight="1" x14ac:dyDescent="0.3">
      <c r="A85" s="9">
        <v>2</v>
      </c>
      <c r="B85" s="10" t="s">
        <v>123</v>
      </c>
      <c r="C85" s="11">
        <f t="shared" si="1"/>
        <v>2</v>
      </c>
      <c r="D85" s="12" t="s">
        <v>234</v>
      </c>
      <c r="E85" s="42" t="s">
        <v>117</v>
      </c>
      <c r="F85" s="11" t="s">
        <v>23</v>
      </c>
      <c r="G85" s="11" t="s">
        <v>22</v>
      </c>
      <c r="H85" s="16">
        <v>0.01</v>
      </c>
      <c r="I85" s="17">
        <v>0.56499999999999995</v>
      </c>
      <c r="J85" s="17">
        <v>0.625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</row>
    <row r="86" spans="1:24" ht="14.25" customHeight="1" x14ac:dyDescent="0.3">
      <c r="A86" s="9">
        <v>2</v>
      </c>
      <c r="B86" s="10" t="s">
        <v>159</v>
      </c>
      <c r="C86" s="11">
        <f t="shared" si="1"/>
        <v>1</v>
      </c>
      <c r="D86" s="9"/>
      <c r="E86" s="11" t="s">
        <v>30</v>
      </c>
      <c r="F86" s="11" t="s">
        <v>29</v>
      </c>
      <c r="G86" s="1" t="s">
        <v>24</v>
      </c>
      <c r="H86" s="16">
        <v>0.06</v>
      </c>
      <c r="I86" s="17">
        <v>1</v>
      </c>
      <c r="J86" s="17">
        <v>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</row>
    <row r="87" spans="1:24" ht="14.25" customHeight="1" x14ac:dyDescent="0.3">
      <c r="A87" s="9">
        <v>2</v>
      </c>
      <c r="B87" s="10" t="s">
        <v>130</v>
      </c>
      <c r="C87" s="11">
        <f t="shared" si="1"/>
        <v>2</v>
      </c>
      <c r="D87" s="29" t="s">
        <v>195</v>
      </c>
      <c r="E87" s="2" t="s">
        <v>66</v>
      </c>
      <c r="F87" s="11" t="s">
        <v>23</v>
      </c>
      <c r="G87" s="11" t="s">
        <v>22</v>
      </c>
      <c r="H87" s="16">
        <v>0.06</v>
      </c>
      <c r="I87" s="17">
        <v>0.06</v>
      </c>
      <c r="J87" s="17">
        <v>0.625</v>
      </c>
      <c r="K87" s="9" t="s">
        <v>311</v>
      </c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</row>
    <row r="88" spans="1:24" ht="14.25" customHeight="1" x14ac:dyDescent="0.3">
      <c r="A88" s="9">
        <v>2</v>
      </c>
      <c r="B88" s="10" t="s">
        <v>131</v>
      </c>
      <c r="C88" s="11">
        <f t="shared" si="1"/>
        <v>2</v>
      </c>
      <c r="D88" s="29" t="s">
        <v>223</v>
      </c>
      <c r="E88" s="2" t="s">
        <v>92</v>
      </c>
      <c r="F88" s="11" t="s">
        <v>23</v>
      </c>
      <c r="G88" s="11" t="s">
        <v>10</v>
      </c>
      <c r="H88" s="16">
        <v>0.06</v>
      </c>
      <c r="I88" s="17">
        <v>0.56499999999999995</v>
      </c>
      <c r="J88" s="17">
        <v>0.625</v>
      </c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</row>
    <row r="89" spans="1:24" ht="14.25" customHeight="1" x14ac:dyDescent="0.3">
      <c r="A89" s="9">
        <v>2</v>
      </c>
      <c r="B89" s="10" t="s">
        <v>160</v>
      </c>
      <c r="C89" s="11">
        <f t="shared" si="1"/>
        <v>1</v>
      </c>
      <c r="D89" s="29" t="s">
        <v>231</v>
      </c>
      <c r="E89" s="11" t="s">
        <v>21</v>
      </c>
      <c r="F89" s="11" t="s">
        <v>23</v>
      </c>
      <c r="G89" s="11" t="s">
        <v>9</v>
      </c>
      <c r="H89" s="16">
        <v>1.2500000000000001E-2</v>
      </c>
      <c r="I89" s="17">
        <v>1</v>
      </c>
      <c r="J89" s="17">
        <v>1</v>
      </c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</row>
    <row r="90" spans="1:24" ht="14.25" customHeight="1" x14ac:dyDescent="0.3">
      <c r="A90" s="9">
        <v>1</v>
      </c>
      <c r="B90" s="10">
        <v>1</v>
      </c>
      <c r="C90" s="11">
        <f t="shared" si="1"/>
        <v>0</v>
      </c>
      <c r="D90" s="11"/>
      <c r="E90" s="12" t="s">
        <v>133</v>
      </c>
      <c r="F90" s="13" t="s">
        <v>125</v>
      </c>
      <c r="G90" s="12" t="s">
        <v>2</v>
      </c>
      <c r="H90" s="14">
        <f>SUMIF(C91:C105,"=1",H91:H105)</f>
        <v>0.33</v>
      </c>
      <c r="I90" s="15">
        <v>1</v>
      </c>
      <c r="J90" s="15">
        <v>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</row>
    <row r="91" spans="1:24" ht="14.25" customHeight="1" x14ac:dyDescent="0.3">
      <c r="A91" s="9">
        <v>2</v>
      </c>
      <c r="B91" s="10" t="s">
        <v>152</v>
      </c>
      <c r="C91" s="11">
        <f t="shared" si="1"/>
        <v>1</v>
      </c>
      <c r="D91" s="29" t="s">
        <v>231</v>
      </c>
      <c r="E91" s="11" t="s">
        <v>21</v>
      </c>
      <c r="F91" s="11" t="s">
        <v>7</v>
      </c>
      <c r="G91" s="11" t="s">
        <v>9</v>
      </c>
      <c r="H91" s="16">
        <v>1.2500000000000001E-2</v>
      </c>
      <c r="I91" s="17">
        <v>1</v>
      </c>
      <c r="J91" s="17">
        <v>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</row>
    <row r="92" spans="1:24" ht="14.25" customHeight="1" x14ac:dyDescent="0.3">
      <c r="A92" s="9">
        <v>2</v>
      </c>
      <c r="B92" s="10" t="s">
        <v>153</v>
      </c>
      <c r="C92" s="11">
        <v>1</v>
      </c>
      <c r="D92" s="29" t="s">
        <v>206</v>
      </c>
      <c r="E92" s="11" t="s">
        <v>25</v>
      </c>
      <c r="F92" s="11" t="s">
        <v>8</v>
      </c>
      <c r="G92" s="11" t="s">
        <v>12</v>
      </c>
      <c r="H92" s="16">
        <v>1.4999999999999999E-2</v>
      </c>
      <c r="I92" s="17">
        <v>1</v>
      </c>
      <c r="J92" s="17">
        <v>1</v>
      </c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</row>
    <row r="93" spans="1:24" ht="14.25" customHeight="1" x14ac:dyDescent="0.3">
      <c r="A93" s="9">
        <v>2</v>
      </c>
      <c r="B93" s="10" t="s">
        <v>154</v>
      </c>
      <c r="C93" s="11">
        <f t="shared" ref="C93:C103" si="4">LEN(B93)-LEN(SUBSTITUTE(B93,".",""))</f>
        <v>1</v>
      </c>
      <c r="D93" s="9"/>
      <c r="E93" s="11" t="s">
        <v>30</v>
      </c>
      <c r="F93" s="11" t="s">
        <v>29</v>
      </c>
      <c r="G93" s="1" t="s">
        <v>24</v>
      </c>
      <c r="H93" s="16">
        <v>0.1</v>
      </c>
      <c r="I93" s="17">
        <v>1</v>
      </c>
      <c r="J93" s="17">
        <v>1</v>
      </c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</row>
    <row r="94" spans="1:24" ht="14.25" customHeight="1" x14ac:dyDescent="0.3">
      <c r="A94" s="9">
        <v>2</v>
      </c>
      <c r="B94" s="10" t="s">
        <v>134</v>
      </c>
      <c r="C94" s="11">
        <f t="shared" si="4"/>
        <v>2</v>
      </c>
      <c r="D94" s="29" t="s">
        <v>199</v>
      </c>
      <c r="E94" s="11" t="s">
        <v>26</v>
      </c>
      <c r="F94" s="11" t="s">
        <v>8</v>
      </c>
      <c r="G94" s="11" t="s">
        <v>12</v>
      </c>
      <c r="H94" s="16">
        <v>0.1</v>
      </c>
      <c r="I94" s="17">
        <v>0.06</v>
      </c>
      <c r="J94" s="17">
        <v>0.625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</row>
    <row r="95" spans="1:24" ht="14.25" customHeight="1" x14ac:dyDescent="0.3">
      <c r="A95" s="9">
        <v>2</v>
      </c>
      <c r="B95" s="10" t="s">
        <v>135</v>
      </c>
      <c r="C95" s="11">
        <f t="shared" si="4"/>
        <v>2</v>
      </c>
      <c r="D95" s="29" t="s">
        <v>223</v>
      </c>
      <c r="E95" s="2" t="s">
        <v>92</v>
      </c>
      <c r="F95" s="11" t="s">
        <v>8</v>
      </c>
      <c r="G95" s="11" t="s">
        <v>10</v>
      </c>
      <c r="H95" s="16">
        <v>0.1</v>
      </c>
      <c r="I95" s="17">
        <v>0.56499999999999995</v>
      </c>
      <c r="J95" s="17">
        <v>0.625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</row>
    <row r="96" spans="1:24" ht="14.25" customHeight="1" x14ac:dyDescent="0.3">
      <c r="A96" s="9">
        <v>2</v>
      </c>
      <c r="B96" s="10" t="s">
        <v>155</v>
      </c>
      <c r="C96" s="11">
        <f t="shared" si="4"/>
        <v>1</v>
      </c>
      <c r="D96" s="29" t="s">
        <v>206</v>
      </c>
      <c r="E96" s="11" t="s">
        <v>25</v>
      </c>
      <c r="F96" s="11" t="s">
        <v>8</v>
      </c>
      <c r="G96" s="11" t="s">
        <v>12</v>
      </c>
      <c r="H96" s="16">
        <v>1.4999999999999999E-2</v>
      </c>
      <c r="I96" s="17">
        <v>1</v>
      </c>
      <c r="J96" s="17">
        <v>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</row>
    <row r="97" spans="1:24" ht="14.25" customHeight="1" x14ac:dyDescent="0.3">
      <c r="A97" s="9">
        <v>2</v>
      </c>
      <c r="B97" s="10" t="s">
        <v>156</v>
      </c>
      <c r="C97" s="11">
        <f t="shared" si="4"/>
        <v>1</v>
      </c>
      <c r="D97" s="29" t="s">
        <v>231</v>
      </c>
      <c r="E97" s="11" t="s">
        <v>21</v>
      </c>
      <c r="F97" s="11" t="s">
        <v>8</v>
      </c>
      <c r="G97" s="11" t="s">
        <v>12</v>
      </c>
      <c r="H97" s="16">
        <v>1.2500000000000001E-2</v>
      </c>
      <c r="I97" s="17">
        <v>1</v>
      </c>
      <c r="J97" s="17">
        <v>1</v>
      </c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</row>
    <row r="98" spans="1:24" ht="14.25" customHeight="1" x14ac:dyDescent="0.3">
      <c r="A98" s="9">
        <v>2</v>
      </c>
      <c r="B98" s="10" t="s">
        <v>157</v>
      </c>
      <c r="C98" s="11">
        <f t="shared" si="4"/>
        <v>1</v>
      </c>
      <c r="D98" s="29" t="s">
        <v>223</v>
      </c>
      <c r="E98" s="2" t="s">
        <v>92</v>
      </c>
      <c r="F98" s="11" t="s">
        <v>8</v>
      </c>
      <c r="G98" s="11" t="s">
        <v>10</v>
      </c>
      <c r="H98" s="16">
        <v>0.02</v>
      </c>
      <c r="I98" s="17">
        <v>1</v>
      </c>
      <c r="J98" s="17">
        <v>1</v>
      </c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</row>
    <row r="99" spans="1:24" ht="14.25" customHeight="1" x14ac:dyDescent="0.3">
      <c r="A99" s="9">
        <v>2</v>
      </c>
      <c r="B99" s="10" t="s">
        <v>158</v>
      </c>
      <c r="C99" s="11">
        <f t="shared" si="4"/>
        <v>1</v>
      </c>
      <c r="D99" s="29" t="s">
        <v>231</v>
      </c>
      <c r="E99" s="11" t="s">
        <v>21</v>
      </c>
      <c r="F99" s="11" t="s">
        <v>8</v>
      </c>
      <c r="G99" s="11" t="s">
        <v>12</v>
      </c>
      <c r="H99" s="16">
        <v>1.2500000000000001E-2</v>
      </c>
      <c r="I99" s="17">
        <v>1</v>
      </c>
      <c r="J99" s="17">
        <v>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</row>
    <row r="100" spans="1:24" ht="14.25" customHeight="1" x14ac:dyDescent="0.3">
      <c r="A100" s="9">
        <v>2</v>
      </c>
      <c r="B100" s="10" t="s">
        <v>159</v>
      </c>
      <c r="C100" s="11">
        <f t="shared" si="4"/>
        <v>1</v>
      </c>
      <c r="D100" s="29" t="s">
        <v>206</v>
      </c>
      <c r="E100" s="11" t="s">
        <v>25</v>
      </c>
      <c r="F100" s="11" t="s">
        <v>8</v>
      </c>
      <c r="G100" s="11" t="s">
        <v>12</v>
      </c>
      <c r="H100" s="16">
        <v>1.4999999999999999E-2</v>
      </c>
      <c r="I100" s="17">
        <v>1</v>
      </c>
      <c r="J100" s="17">
        <v>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</row>
    <row r="101" spans="1:24" ht="14.25" customHeight="1" x14ac:dyDescent="0.3">
      <c r="A101" s="9">
        <v>2</v>
      </c>
      <c r="B101" s="10" t="s">
        <v>160</v>
      </c>
      <c r="C101" s="11">
        <f t="shared" si="4"/>
        <v>1</v>
      </c>
      <c r="D101" s="9"/>
      <c r="E101" s="11" t="s">
        <v>30</v>
      </c>
      <c r="F101" s="11" t="s">
        <v>29</v>
      </c>
      <c r="G101" s="1" t="s">
        <v>24</v>
      </c>
      <c r="H101" s="16">
        <v>0.1</v>
      </c>
      <c r="I101" s="17">
        <v>1</v>
      </c>
      <c r="J101" s="17">
        <v>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</row>
    <row r="102" spans="1:24" ht="14.25" customHeight="1" x14ac:dyDescent="0.3">
      <c r="A102" s="9">
        <v>2</v>
      </c>
      <c r="B102" s="10" t="s">
        <v>109</v>
      </c>
      <c r="C102" s="11">
        <f t="shared" si="4"/>
        <v>2</v>
      </c>
      <c r="D102" s="29" t="s">
        <v>199</v>
      </c>
      <c r="E102" s="11" t="s">
        <v>26</v>
      </c>
      <c r="F102" s="11" t="s">
        <v>8</v>
      </c>
      <c r="G102" s="11" t="s">
        <v>12</v>
      </c>
      <c r="H102" s="16">
        <v>0.1</v>
      </c>
      <c r="I102" s="17">
        <v>0.06</v>
      </c>
      <c r="J102" s="17">
        <v>0.625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</row>
    <row r="103" spans="1:24" ht="14.25" customHeight="1" x14ac:dyDescent="0.3">
      <c r="A103" s="9">
        <v>2</v>
      </c>
      <c r="B103" s="10" t="s">
        <v>110</v>
      </c>
      <c r="C103" s="11">
        <f t="shared" si="4"/>
        <v>2</v>
      </c>
      <c r="D103" s="29" t="s">
        <v>223</v>
      </c>
      <c r="E103" s="2" t="s">
        <v>92</v>
      </c>
      <c r="F103" s="11" t="s">
        <v>8</v>
      </c>
      <c r="G103" s="11" t="s">
        <v>10</v>
      </c>
      <c r="H103" s="16">
        <v>0.1</v>
      </c>
      <c r="I103" s="17">
        <v>0.56499999999999995</v>
      </c>
      <c r="J103" s="17">
        <v>0.625</v>
      </c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</row>
    <row r="104" spans="1:24" ht="14.25" customHeight="1" x14ac:dyDescent="0.3">
      <c r="A104" s="9">
        <v>2</v>
      </c>
      <c r="B104" s="10" t="s">
        <v>111</v>
      </c>
      <c r="C104" s="11">
        <v>1</v>
      </c>
      <c r="D104" s="29" t="s">
        <v>206</v>
      </c>
      <c r="E104" s="11" t="s">
        <v>25</v>
      </c>
      <c r="F104" s="11" t="s">
        <v>8</v>
      </c>
      <c r="G104" s="11" t="s">
        <v>12</v>
      </c>
      <c r="H104" s="16">
        <v>1.4999999999999999E-2</v>
      </c>
      <c r="I104" s="17">
        <v>1</v>
      </c>
      <c r="J104" s="17">
        <v>1</v>
      </c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</row>
    <row r="105" spans="1:24" ht="14.25" customHeight="1" x14ac:dyDescent="0.3">
      <c r="A105" s="9">
        <v>2</v>
      </c>
      <c r="B105" s="10" t="s">
        <v>112</v>
      </c>
      <c r="C105" s="11">
        <f t="shared" ref="C105:C155" si="5">LEN(B105)-LEN(SUBSTITUTE(B105,".",""))</f>
        <v>1</v>
      </c>
      <c r="D105" s="29" t="s">
        <v>231</v>
      </c>
      <c r="E105" s="11" t="s">
        <v>21</v>
      </c>
      <c r="F105" s="11" t="s">
        <v>23</v>
      </c>
      <c r="G105" s="11" t="s">
        <v>9</v>
      </c>
      <c r="H105" s="16">
        <v>1.2500000000000001E-2</v>
      </c>
      <c r="I105" s="17">
        <v>1</v>
      </c>
      <c r="J105" s="17">
        <v>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</row>
    <row r="106" spans="1:24" ht="14.25" customHeight="1" x14ac:dyDescent="0.3">
      <c r="A106" s="9">
        <v>1</v>
      </c>
      <c r="B106" s="10">
        <v>1</v>
      </c>
      <c r="C106" s="11">
        <f t="shared" si="5"/>
        <v>0</v>
      </c>
      <c r="D106" s="11"/>
      <c r="E106" s="12" t="s">
        <v>136</v>
      </c>
      <c r="F106" s="13" t="s">
        <v>137</v>
      </c>
      <c r="G106" s="12" t="s">
        <v>2</v>
      </c>
      <c r="H106" s="14">
        <f>SUMIF(C107:C111,"=1",H107:H111)</f>
        <v>0.125</v>
      </c>
      <c r="I106" s="15">
        <v>1</v>
      </c>
      <c r="J106" s="15">
        <v>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</row>
    <row r="107" spans="1:24" ht="14.25" customHeight="1" x14ac:dyDescent="0.3">
      <c r="A107" s="9">
        <v>2</v>
      </c>
      <c r="B107" s="10" t="s">
        <v>152</v>
      </c>
      <c r="C107" s="11">
        <f t="shared" si="5"/>
        <v>1</v>
      </c>
      <c r="D107" s="29" t="s">
        <v>231</v>
      </c>
      <c r="E107" s="11" t="s">
        <v>21</v>
      </c>
      <c r="F107" s="11" t="s">
        <v>7</v>
      </c>
      <c r="G107" s="11" t="s">
        <v>9</v>
      </c>
      <c r="H107" s="16">
        <v>1.2500000000000001E-2</v>
      </c>
      <c r="I107" s="17">
        <v>1</v>
      </c>
      <c r="J107" s="17">
        <v>1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</row>
    <row r="108" spans="1:24" ht="14.25" customHeight="1" x14ac:dyDescent="0.3">
      <c r="A108" s="9">
        <v>2</v>
      </c>
      <c r="B108" s="10" t="s">
        <v>153</v>
      </c>
      <c r="C108" s="11">
        <f t="shared" si="5"/>
        <v>1</v>
      </c>
      <c r="D108" s="9"/>
      <c r="E108" s="11" t="s">
        <v>30</v>
      </c>
      <c r="F108" s="11" t="s">
        <v>29</v>
      </c>
      <c r="G108" s="1" t="s">
        <v>24</v>
      </c>
      <c r="H108" s="16">
        <v>0.1</v>
      </c>
      <c r="I108" s="17">
        <v>1</v>
      </c>
      <c r="J108" s="17">
        <v>1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</row>
    <row r="109" spans="1:24" ht="14.25" customHeight="1" x14ac:dyDescent="0.3">
      <c r="A109" s="9">
        <v>2</v>
      </c>
      <c r="B109" s="10" t="s">
        <v>126</v>
      </c>
      <c r="C109" s="11">
        <f t="shared" si="5"/>
        <v>2</v>
      </c>
      <c r="D109" s="29" t="s">
        <v>199</v>
      </c>
      <c r="E109" s="11" t="s">
        <v>26</v>
      </c>
      <c r="F109" s="11" t="s">
        <v>7</v>
      </c>
      <c r="G109" s="11" t="s">
        <v>22</v>
      </c>
      <c r="H109" s="16">
        <v>0.1</v>
      </c>
      <c r="I109" s="17">
        <v>0.06</v>
      </c>
      <c r="J109" s="17">
        <v>0.625</v>
      </c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</row>
    <row r="110" spans="1:24" ht="14.25" customHeight="1" x14ac:dyDescent="0.3">
      <c r="A110" s="9">
        <v>2</v>
      </c>
      <c r="B110" s="10" t="s">
        <v>127</v>
      </c>
      <c r="C110" s="11">
        <f t="shared" si="5"/>
        <v>2</v>
      </c>
      <c r="D110" s="29" t="s">
        <v>187</v>
      </c>
      <c r="E110" s="11" t="s">
        <v>138</v>
      </c>
      <c r="F110" s="11" t="s">
        <v>7</v>
      </c>
      <c r="G110" s="11" t="s">
        <v>10</v>
      </c>
      <c r="H110" s="16">
        <v>0.1</v>
      </c>
      <c r="I110" s="17">
        <v>0.56499999999999995</v>
      </c>
      <c r="J110" s="17">
        <v>0.625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</row>
    <row r="111" spans="1:24" ht="14.25" customHeight="1" x14ac:dyDescent="0.3">
      <c r="A111" s="9">
        <v>2</v>
      </c>
      <c r="B111" s="10" t="s">
        <v>154</v>
      </c>
      <c r="C111" s="11">
        <f t="shared" si="5"/>
        <v>1</v>
      </c>
      <c r="D111" s="29" t="s">
        <v>231</v>
      </c>
      <c r="E111" s="11" t="s">
        <v>21</v>
      </c>
      <c r="F111" s="11" t="s">
        <v>23</v>
      </c>
      <c r="G111" s="11" t="s">
        <v>9</v>
      </c>
      <c r="H111" s="16">
        <v>1.2500000000000001E-2</v>
      </c>
      <c r="I111" s="17">
        <v>1</v>
      </c>
      <c r="J111" s="17">
        <v>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</row>
    <row r="112" spans="1:24" ht="14.25" customHeight="1" x14ac:dyDescent="0.3">
      <c r="A112" s="9">
        <v>1</v>
      </c>
      <c r="B112" s="10">
        <v>1</v>
      </c>
      <c r="C112" s="11">
        <f t="shared" si="5"/>
        <v>0</v>
      </c>
      <c r="D112" s="11"/>
      <c r="E112" s="12" t="s">
        <v>139</v>
      </c>
      <c r="F112" s="13" t="s">
        <v>326</v>
      </c>
      <c r="G112" s="12" t="s">
        <v>2</v>
      </c>
      <c r="H112" s="14">
        <f>SUMIF(C113:C122,"=1",H113:H122)</f>
        <v>0.39200000000000002</v>
      </c>
      <c r="I112" s="15">
        <v>1</v>
      </c>
      <c r="J112" s="15">
        <v>1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</row>
    <row r="113" spans="1:24" ht="14.25" customHeight="1" x14ac:dyDescent="0.3">
      <c r="A113" s="9">
        <v>2</v>
      </c>
      <c r="B113" s="10" t="s">
        <v>152</v>
      </c>
      <c r="C113" s="11">
        <f t="shared" si="5"/>
        <v>1</v>
      </c>
      <c r="D113" s="29" t="s">
        <v>236</v>
      </c>
      <c r="E113" s="11" t="s">
        <v>141</v>
      </c>
      <c r="F113" s="11" t="s">
        <v>7</v>
      </c>
      <c r="G113" s="11" t="s">
        <v>9</v>
      </c>
      <c r="H113" s="16">
        <v>7.0000000000000001E-3</v>
      </c>
      <c r="I113" s="17">
        <v>1</v>
      </c>
      <c r="J113" s="17">
        <v>1</v>
      </c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</row>
    <row r="114" spans="1:24" ht="14.25" customHeight="1" x14ac:dyDescent="0.3">
      <c r="A114" s="9">
        <v>2</v>
      </c>
      <c r="B114" s="10" t="s">
        <v>153</v>
      </c>
      <c r="C114" s="11">
        <f t="shared" si="5"/>
        <v>1</v>
      </c>
      <c r="D114" s="29" t="s">
        <v>190</v>
      </c>
      <c r="E114" s="11" t="s">
        <v>312</v>
      </c>
      <c r="F114" s="11" t="s">
        <v>7</v>
      </c>
      <c r="G114" s="11" t="s">
        <v>10</v>
      </c>
      <c r="H114" s="16">
        <v>0.06</v>
      </c>
      <c r="I114" s="17">
        <v>1</v>
      </c>
      <c r="J114" s="17">
        <v>1</v>
      </c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</row>
    <row r="115" spans="1:24" ht="14.25" customHeight="1" x14ac:dyDescent="0.3">
      <c r="A115" s="9">
        <v>2</v>
      </c>
      <c r="B115" s="10" t="s">
        <v>154</v>
      </c>
      <c r="C115" s="11">
        <f t="shared" si="5"/>
        <v>1</v>
      </c>
      <c r="D115" s="11"/>
      <c r="E115" s="11" t="s">
        <v>30</v>
      </c>
      <c r="F115" s="11" t="s">
        <v>29</v>
      </c>
      <c r="G115" s="1" t="s">
        <v>24</v>
      </c>
      <c r="H115" s="16">
        <v>0.16</v>
      </c>
      <c r="I115" s="17">
        <v>1</v>
      </c>
      <c r="J115" s="17">
        <v>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</row>
    <row r="116" spans="1:24" ht="14.25" customHeight="1" x14ac:dyDescent="0.3">
      <c r="A116" s="9">
        <v>2</v>
      </c>
      <c r="B116" s="10" t="s">
        <v>134</v>
      </c>
      <c r="C116" s="11">
        <f t="shared" si="5"/>
        <v>2</v>
      </c>
      <c r="D116" s="29" t="s">
        <v>199</v>
      </c>
      <c r="E116" s="11" t="s">
        <v>26</v>
      </c>
      <c r="F116" s="11" t="s">
        <v>7</v>
      </c>
      <c r="G116" s="11" t="s">
        <v>22</v>
      </c>
      <c r="H116" s="16">
        <v>0.16</v>
      </c>
      <c r="I116" s="17">
        <v>0.06</v>
      </c>
      <c r="J116" s="17">
        <v>0.64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</row>
    <row r="117" spans="1:24" ht="14.25" customHeight="1" x14ac:dyDescent="0.3">
      <c r="A117" s="9">
        <v>2</v>
      </c>
      <c r="B117" s="10" t="s">
        <v>135</v>
      </c>
      <c r="C117" s="11">
        <f t="shared" si="5"/>
        <v>2</v>
      </c>
      <c r="D117" s="29" t="s">
        <v>190</v>
      </c>
      <c r="E117" s="11" t="s">
        <v>313</v>
      </c>
      <c r="F117" s="11" t="s">
        <v>7</v>
      </c>
      <c r="G117" s="11" t="s">
        <v>10</v>
      </c>
      <c r="H117" s="16">
        <v>0.16</v>
      </c>
      <c r="I117" s="17">
        <f>J116-I116</f>
        <v>0.58000000000000007</v>
      </c>
      <c r="J117" s="17">
        <f>J116</f>
        <v>0.64</v>
      </c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</row>
    <row r="118" spans="1:24" ht="14.25" customHeight="1" x14ac:dyDescent="0.3">
      <c r="A118" s="9">
        <v>2</v>
      </c>
      <c r="B118" s="10" t="s">
        <v>155</v>
      </c>
      <c r="C118" s="11">
        <f t="shared" si="5"/>
        <v>1</v>
      </c>
      <c r="D118" s="29" t="s">
        <v>202</v>
      </c>
      <c r="E118" s="11" t="s">
        <v>6</v>
      </c>
      <c r="F118" s="11" t="s">
        <v>8</v>
      </c>
      <c r="G118" s="11" t="s">
        <v>12</v>
      </c>
      <c r="H118" s="16">
        <v>0.1</v>
      </c>
      <c r="I118" s="17">
        <v>1</v>
      </c>
      <c r="J118" s="17">
        <v>1</v>
      </c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</row>
    <row r="119" spans="1:24" ht="14.25" customHeight="1" x14ac:dyDescent="0.3">
      <c r="A119" s="9">
        <v>2</v>
      </c>
      <c r="B119" s="10" t="s">
        <v>156</v>
      </c>
      <c r="C119" s="11">
        <f t="shared" si="5"/>
        <v>1</v>
      </c>
      <c r="D119" s="11"/>
      <c r="E119" s="11" t="s">
        <v>30</v>
      </c>
      <c r="F119" s="11" t="s">
        <v>29</v>
      </c>
      <c r="G119" s="1" t="s">
        <v>24</v>
      </c>
      <c r="H119" s="16">
        <v>0.05</v>
      </c>
      <c r="I119" s="17">
        <v>1</v>
      </c>
      <c r="J119" s="17">
        <v>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</row>
    <row r="120" spans="1:24" ht="14.25" customHeight="1" x14ac:dyDescent="0.3">
      <c r="A120" s="9">
        <v>2</v>
      </c>
      <c r="B120" s="10" t="s">
        <v>122</v>
      </c>
      <c r="C120" s="11">
        <f t="shared" si="5"/>
        <v>2</v>
      </c>
      <c r="D120" s="29" t="s">
        <v>195</v>
      </c>
      <c r="E120" s="2" t="s">
        <v>66</v>
      </c>
      <c r="F120" s="11" t="s">
        <v>23</v>
      </c>
      <c r="G120" s="11" t="s">
        <v>22</v>
      </c>
      <c r="H120" s="16">
        <v>0.05</v>
      </c>
      <c r="I120" s="17">
        <v>0.05</v>
      </c>
      <c r="J120" s="17">
        <v>0.64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</row>
    <row r="121" spans="1:24" ht="14.25" customHeight="1" x14ac:dyDescent="0.3">
      <c r="A121" s="9">
        <v>2</v>
      </c>
      <c r="B121" s="10" t="s">
        <v>123</v>
      </c>
      <c r="C121" s="11">
        <f t="shared" si="5"/>
        <v>2</v>
      </c>
      <c r="D121" s="29" t="s">
        <v>222</v>
      </c>
      <c r="E121" s="2" t="s">
        <v>91</v>
      </c>
      <c r="F121" s="11" t="s">
        <v>23</v>
      </c>
      <c r="G121" s="11" t="s">
        <v>10</v>
      </c>
      <c r="H121" s="16">
        <v>0.05</v>
      </c>
      <c r="I121" s="17">
        <f>J120-I120</f>
        <v>0.59</v>
      </c>
      <c r="J121" s="17">
        <f>J120</f>
        <v>0.64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</row>
    <row r="122" spans="1:24" ht="14.25" customHeight="1" x14ac:dyDescent="0.3">
      <c r="A122" s="9">
        <v>2</v>
      </c>
      <c r="B122" s="10" t="s">
        <v>157</v>
      </c>
      <c r="C122" s="11">
        <f t="shared" si="5"/>
        <v>1</v>
      </c>
      <c r="D122" s="29" t="s">
        <v>231</v>
      </c>
      <c r="E122" s="11" t="s">
        <v>21</v>
      </c>
      <c r="F122" s="11" t="s">
        <v>23</v>
      </c>
      <c r="G122" s="11" t="s">
        <v>9</v>
      </c>
      <c r="H122" s="16">
        <v>1.4999999999999999E-2</v>
      </c>
      <c r="I122" s="17">
        <v>1</v>
      </c>
      <c r="J122" s="17">
        <v>1</v>
      </c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</row>
    <row r="123" spans="1:24" ht="14.25" customHeight="1" x14ac:dyDescent="0.3">
      <c r="A123" s="9">
        <v>1</v>
      </c>
      <c r="B123" s="10">
        <v>1</v>
      </c>
      <c r="C123" s="11">
        <f t="shared" si="5"/>
        <v>0</v>
      </c>
      <c r="D123" s="11"/>
      <c r="E123" s="12" t="s">
        <v>142</v>
      </c>
      <c r="F123" s="13" t="s">
        <v>326</v>
      </c>
      <c r="G123" s="12" t="s">
        <v>2</v>
      </c>
      <c r="H123" s="14">
        <f>SUMIF(C124:C130,"=1",H124:H130)</f>
        <v>0.33200000000000002</v>
      </c>
      <c r="I123" s="15">
        <v>1</v>
      </c>
      <c r="J123" s="15">
        <v>1</v>
      </c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</row>
    <row r="124" spans="1:24" ht="14.25" customHeight="1" x14ac:dyDescent="0.3">
      <c r="A124" s="9">
        <v>2</v>
      </c>
      <c r="B124" s="10" t="s">
        <v>152</v>
      </c>
      <c r="C124" s="11">
        <f t="shared" si="5"/>
        <v>1</v>
      </c>
      <c r="D124" s="29" t="s">
        <v>236</v>
      </c>
      <c r="E124" s="11" t="s">
        <v>141</v>
      </c>
      <c r="F124" s="11" t="s">
        <v>7</v>
      </c>
      <c r="G124" s="11" t="s">
        <v>9</v>
      </c>
      <c r="H124" s="16">
        <v>7.0000000000000001E-3</v>
      </c>
      <c r="I124" s="17">
        <v>1</v>
      </c>
      <c r="J124" s="17">
        <v>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</row>
    <row r="125" spans="1:24" ht="14.25" customHeight="1" x14ac:dyDescent="0.3">
      <c r="A125" s="9">
        <v>2</v>
      </c>
      <c r="B125" s="10" t="s">
        <v>153</v>
      </c>
      <c r="C125" s="11">
        <f t="shared" si="5"/>
        <v>1</v>
      </c>
      <c r="D125" s="29" t="s">
        <v>190</v>
      </c>
      <c r="E125" s="11" t="s">
        <v>312</v>
      </c>
      <c r="F125" s="11" t="s">
        <v>7</v>
      </c>
      <c r="G125" s="11" t="s">
        <v>10</v>
      </c>
      <c r="H125" s="16">
        <v>0.06</v>
      </c>
      <c r="I125" s="17">
        <v>1</v>
      </c>
      <c r="J125" s="17">
        <v>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</row>
    <row r="126" spans="1:24" ht="14.25" customHeight="1" x14ac:dyDescent="0.3">
      <c r="A126" s="9">
        <v>2</v>
      </c>
      <c r="B126" s="10" t="s">
        <v>154</v>
      </c>
      <c r="C126" s="11">
        <f t="shared" si="5"/>
        <v>1</v>
      </c>
      <c r="D126" s="11"/>
      <c r="E126" s="11" t="s">
        <v>30</v>
      </c>
      <c r="F126" s="11" t="s">
        <v>29</v>
      </c>
      <c r="G126" s="1" t="s">
        <v>24</v>
      </c>
      <c r="H126" s="16">
        <v>0.24</v>
      </c>
      <c r="I126" s="17">
        <v>1</v>
      </c>
      <c r="J126" s="17">
        <v>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</row>
    <row r="127" spans="1:24" ht="14.25" customHeight="1" x14ac:dyDescent="0.3">
      <c r="A127" s="9">
        <v>2</v>
      </c>
      <c r="B127" s="10" t="s">
        <v>134</v>
      </c>
      <c r="C127" s="11">
        <f t="shared" si="5"/>
        <v>2</v>
      </c>
      <c r="D127" s="29" t="s">
        <v>199</v>
      </c>
      <c r="E127" s="11" t="s">
        <v>26</v>
      </c>
      <c r="F127" s="11" t="s">
        <v>7</v>
      </c>
      <c r="G127" s="11" t="s">
        <v>22</v>
      </c>
      <c r="H127" s="16">
        <v>0.24</v>
      </c>
      <c r="I127" s="17">
        <v>0.06</v>
      </c>
      <c r="J127" s="17">
        <v>0.64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</row>
    <row r="128" spans="1:24" ht="14.25" customHeight="1" x14ac:dyDescent="0.3">
      <c r="A128" s="9">
        <v>2</v>
      </c>
      <c r="B128" s="10" t="s">
        <v>135</v>
      </c>
      <c r="C128" s="11">
        <f t="shared" si="5"/>
        <v>2</v>
      </c>
      <c r="D128" s="29" t="s">
        <v>222</v>
      </c>
      <c r="E128" s="2" t="s">
        <v>91</v>
      </c>
      <c r="F128" s="11" t="s">
        <v>7</v>
      </c>
      <c r="G128" s="11" t="s">
        <v>10</v>
      </c>
      <c r="H128" s="16">
        <v>0.24</v>
      </c>
      <c r="I128" s="17">
        <f>J127-I127</f>
        <v>0.58000000000000007</v>
      </c>
      <c r="J128" s="17">
        <f>J127</f>
        <v>0.64</v>
      </c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</row>
    <row r="129" spans="1:24" ht="14.25" customHeight="1" x14ac:dyDescent="0.3">
      <c r="A129" s="9">
        <v>2</v>
      </c>
      <c r="B129" s="10" t="s">
        <v>155</v>
      </c>
      <c r="C129" s="11">
        <f t="shared" si="5"/>
        <v>1</v>
      </c>
      <c r="D129" s="29" t="s">
        <v>207</v>
      </c>
      <c r="E129" s="11" t="s">
        <v>143</v>
      </c>
      <c r="F129" s="11" t="s">
        <v>7</v>
      </c>
      <c r="G129" s="11" t="s">
        <v>12</v>
      </c>
      <c r="H129" s="16">
        <v>1.2500000000000001E-2</v>
      </c>
      <c r="I129" s="17">
        <v>1</v>
      </c>
      <c r="J129" s="17">
        <v>1</v>
      </c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</row>
    <row r="130" spans="1:24" ht="14.25" customHeight="1" x14ac:dyDescent="0.3">
      <c r="A130" s="9">
        <v>2</v>
      </c>
      <c r="B130" s="10" t="s">
        <v>156</v>
      </c>
      <c r="C130" s="11">
        <f t="shared" si="5"/>
        <v>1</v>
      </c>
      <c r="D130" s="29" t="s">
        <v>231</v>
      </c>
      <c r="E130" s="11" t="s">
        <v>21</v>
      </c>
      <c r="F130" s="11" t="s">
        <v>23</v>
      </c>
      <c r="G130" s="11" t="s">
        <v>9</v>
      </c>
      <c r="H130" s="16">
        <v>1.2500000000000001E-2</v>
      </c>
      <c r="I130" s="17">
        <v>1</v>
      </c>
      <c r="J130" s="17">
        <v>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</row>
    <row r="131" spans="1:24" ht="14.25" customHeight="1" x14ac:dyDescent="0.3">
      <c r="A131" s="9">
        <v>1</v>
      </c>
      <c r="B131" s="10">
        <v>1</v>
      </c>
      <c r="C131" s="11">
        <f t="shared" si="5"/>
        <v>0</v>
      </c>
      <c r="D131" s="11"/>
      <c r="E131" s="12" t="s">
        <v>144</v>
      </c>
      <c r="F131" s="13" t="s">
        <v>145</v>
      </c>
      <c r="G131" s="12" t="s">
        <v>2</v>
      </c>
      <c r="H131" s="14">
        <f>SUMIF(C132:C134,"=1",H132:H134)</f>
        <v>0.375</v>
      </c>
      <c r="I131" s="15">
        <v>1</v>
      </c>
      <c r="J131" s="15">
        <v>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</row>
    <row r="132" spans="1:24" ht="14.25" customHeight="1" x14ac:dyDescent="0.3">
      <c r="A132" s="9">
        <v>2</v>
      </c>
      <c r="B132" s="10" t="s">
        <v>152</v>
      </c>
      <c r="C132" s="11">
        <f t="shared" si="5"/>
        <v>1</v>
      </c>
      <c r="D132" s="29" t="s">
        <v>230</v>
      </c>
      <c r="E132" s="11" t="s">
        <v>146</v>
      </c>
      <c r="F132" s="11" t="s">
        <v>7</v>
      </c>
      <c r="G132" s="11" t="s">
        <v>9</v>
      </c>
      <c r="H132" s="16">
        <v>0.05</v>
      </c>
      <c r="I132" s="17">
        <v>1</v>
      </c>
      <c r="J132" s="17">
        <v>1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</row>
    <row r="133" spans="1:24" ht="14.25" customHeight="1" x14ac:dyDescent="0.3">
      <c r="A133" s="9">
        <v>2</v>
      </c>
      <c r="B133" s="10" t="s">
        <v>153</v>
      </c>
      <c r="C133" s="11">
        <f t="shared" si="5"/>
        <v>1</v>
      </c>
      <c r="D133" s="29" t="s">
        <v>190</v>
      </c>
      <c r="E133" s="11" t="s">
        <v>312</v>
      </c>
      <c r="F133" s="11" t="s">
        <v>7</v>
      </c>
      <c r="G133" s="11" t="s">
        <v>10</v>
      </c>
      <c r="H133" s="16">
        <v>0.2</v>
      </c>
      <c r="I133" s="17">
        <v>1</v>
      </c>
      <c r="J133" s="17">
        <v>1</v>
      </c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</row>
    <row r="134" spans="1:24" ht="14.25" customHeight="1" x14ac:dyDescent="0.3">
      <c r="A134" s="9">
        <v>2</v>
      </c>
      <c r="B134" s="10" t="s">
        <v>154</v>
      </c>
      <c r="C134" s="11">
        <f t="shared" si="5"/>
        <v>1</v>
      </c>
      <c r="D134" s="29" t="s">
        <v>202</v>
      </c>
      <c r="E134" s="11" t="s">
        <v>6</v>
      </c>
      <c r="F134" s="11" t="s">
        <v>8</v>
      </c>
      <c r="G134" s="11" t="s">
        <v>12</v>
      </c>
      <c r="H134" s="16">
        <v>0.125</v>
      </c>
      <c r="I134" s="17">
        <v>1</v>
      </c>
      <c r="J134" s="17">
        <v>1</v>
      </c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</row>
    <row r="135" spans="1:24" ht="14.25" customHeight="1" x14ac:dyDescent="0.3">
      <c r="A135" s="9">
        <v>1</v>
      </c>
      <c r="B135" s="10">
        <v>1</v>
      </c>
      <c r="C135" s="11">
        <f t="shared" si="5"/>
        <v>0</v>
      </c>
      <c r="D135" s="11"/>
      <c r="E135" s="12" t="s">
        <v>147</v>
      </c>
      <c r="F135" s="13" t="s">
        <v>145</v>
      </c>
      <c r="G135" s="12" t="s">
        <v>2</v>
      </c>
      <c r="H135" s="14">
        <f ca="1">SUMIF(C136:C145,"=1",H136:H138)</f>
        <v>0.40850000000000003</v>
      </c>
      <c r="I135" s="15">
        <v>1</v>
      </c>
      <c r="J135" s="15">
        <v>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</row>
    <row r="136" spans="1:24" ht="14.25" customHeight="1" x14ac:dyDescent="0.3">
      <c r="A136" s="9">
        <v>2</v>
      </c>
      <c r="B136" s="10" t="s">
        <v>152</v>
      </c>
      <c r="C136" s="11">
        <f t="shared" si="5"/>
        <v>1</v>
      </c>
      <c r="D136" s="29" t="s">
        <v>230</v>
      </c>
      <c r="E136" s="11" t="s">
        <v>146</v>
      </c>
      <c r="F136" s="11" t="s">
        <v>7</v>
      </c>
      <c r="G136" s="11" t="s">
        <v>9</v>
      </c>
      <c r="H136" s="16">
        <v>1E-3</v>
      </c>
      <c r="I136" s="17">
        <v>1</v>
      </c>
      <c r="J136" s="17">
        <v>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</row>
    <row r="137" spans="1:24" ht="14.25" customHeight="1" x14ac:dyDescent="0.3">
      <c r="A137" s="9">
        <v>2</v>
      </c>
      <c r="B137" s="10" t="s">
        <v>153</v>
      </c>
      <c r="C137" s="11">
        <f t="shared" si="5"/>
        <v>1</v>
      </c>
      <c r="D137" s="29" t="s">
        <v>190</v>
      </c>
      <c r="E137" s="11" t="s">
        <v>312</v>
      </c>
      <c r="F137" s="11" t="s">
        <v>7</v>
      </c>
      <c r="G137" s="11" t="s">
        <v>10</v>
      </c>
      <c r="H137" s="16">
        <v>0.2</v>
      </c>
      <c r="I137" s="17">
        <v>1</v>
      </c>
      <c r="J137" s="17">
        <v>1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</row>
    <row r="138" spans="1:24" ht="14.25" customHeight="1" x14ac:dyDescent="0.3">
      <c r="A138" s="9">
        <v>2</v>
      </c>
      <c r="B138" s="10" t="s">
        <v>154</v>
      </c>
      <c r="C138" s="11">
        <f t="shared" si="5"/>
        <v>1</v>
      </c>
      <c r="D138" s="29" t="s">
        <v>202</v>
      </c>
      <c r="E138" s="11" t="s">
        <v>6</v>
      </c>
      <c r="F138" s="11" t="s">
        <v>8</v>
      </c>
      <c r="G138" s="11" t="s">
        <v>12</v>
      </c>
      <c r="H138" s="16">
        <v>0.125</v>
      </c>
      <c r="I138" s="17">
        <v>1</v>
      </c>
      <c r="J138" s="17">
        <v>1</v>
      </c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</row>
    <row r="139" spans="1:24" ht="14.25" customHeight="1" x14ac:dyDescent="0.3">
      <c r="A139" s="9">
        <v>2</v>
      </c>
      <c r="B139" s="10" t="s">
        <v>155</v>
      </c>
      <c r="C139" s="11">
        <f t="shared" si="5"/>
        <v>1</v>
      </c>
      <c r="D139" s="24"/>
      <c r="E139" s="11" t="s">
        <v>183</v>
      </c>
      <c r="F139" s="11" t="s">
        <v>29</v>
      </c>
      <c r="G139" s="1" t="s">
        <v>24</v>
      </c>
      <c r="H139" s="16">
        <v>0.01</v>
      </c>
      <c r="I139" s="17">
        <v>1</v>
      </c>
      <c r="J139" s="17">
        <v>1</v>
      </c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</row>
    <row r="140" spans="1:24" ht="14.25" customHeight="1" x14ac:dyDescent="0.3">
      <c r="A140" s="9">
        <v>2</v>
      </c>
      <c r="B140" s="10" t="s">
        <v>150</v>
      </c>
      <c r="C140" s="11">
        <f t="shared" si="5"/>
        <v>2</v>
      </c>
      <c r="D140" s="29" t="s">
        <v>195</v>
      </c>
      <c r="E140" s="2" t="s">
        <v>66</v>
      </c>
      <c r="F140" s="11" t="s">
        <v>23</v>
      </c>
      <c r="G140" s="11" t="s">
        <v>22</v>
      </c>
      <c r="H140" s="16">
        <v>0.01</v>
      </c>
      <c r="I140" s="17">
        <v>0.06</v>
      </c>
      <c r="J140" s="17">
        <v>0.41499999999999998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</row>
    <row r="141" spans="1:24" ht="14.25" customHeight="1" x14ac:dyDescent="0.3">
      <c r="A141" s="9">
        <v>2</v>
      </c>
      <c r="B141" s="10" t="s">
        <v>151</v>
      </c>
      <c r="C141" s="11">
        <v>2</v>
      </c>
      <c r="D141" s="12" t="s">
        <v>234</v>
      </c>
      <c r="E141" s="11" t="s">
        <v>117</v>
      </c>
      <c r="F141" s="11" t="s">
        <v>23</v>
      </c>
      <c r="G141" s="11" t="s">
        <v>118</v>
      </c>
      <c r="H141" s="16">
        <v>0.01</v>
      </c>
      <c r="I141" s="17">
        <f>J140-I140</f>
        <v>0.35499999999999998</v>
      </c>
      <c r="J141" s="17">
        <f>J140</f>
        <v>0.41499999999999998</v>
      </c>
      <c r="K141" s="9" t="s">
        <v>314</v>
      </c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</row>
    <row r="142" spans="1:24" ht="14.25" customHeight="1" x14ac:dyDescent="0.3">
      <c r="A142" s="9">
        <v>2</v>
      </c>
      <c r="B142" s="10" t="s">
        <v>156</v>
      </c>
      <c r="C142" s="11">
        <f t="shared" si="5"/>
        <v>1</v>
      </c>
      <c r="D142" s="11"/>
      <c r="E142" s="11" t="s">
        <v>30</v>
      </c>
      <c r="F142" s="11" t="s">
        <v>29</v>
      </c>
      <c r="G142" s="1" t="s">
        <v>24</v>
      </c>
      <c r="H142" s="16">
        <v>0.06</v>
      </c>
      <c r="I142" s="17">
        <v>1</v>
      </c>
      <c r="J142" s="17">
        <v>1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</row>
    <row r="143" spans="1:24" ht="14.25" customHeight="1" x14ac:dyDescent="0.3">
      <c r="A143" s="9">
        <v>2</v>
      </c>
      <c r="B143" s="10" t="s">
        <v>122</v>
      </c>
      <c r="C143" s="11">
        <f t="shared" si="5"/>
        <v>2</v>
      </c>
      <c r="D143" s="29" t="s">
        <v>199</v>
      </c>
      <c r="E143" s="11" t="s">
        <v>26</v>
      </c>
      <c r="F143" s="11" t="s">
        <v>23</v>
      </c>
      <c r="G143" s="11" t="s">
        <v>22</v>
      </c>
      <c r="H143" s="16">
        <v>0.06</v>
      </c>
      <c r="I143" s="17">
        <v>0.06</v>
      </c>
      <c r="J143" s="17">
        <v>0.41499999999999998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</row>
    <row r="144" spans="1:24" ht="14.25" customHeight="1" x14ac:dyDescent="0.3">
      <c r="A144" s="9">
        <v>2</v>
      </c>
      <c r="B144" s="10" t="s">
        <v>123</v>
      </c>
      <c r="C144" s="11">
        <f t="shared" si="5"/>
        <v>2</v>
      </c>
      <c r="D144" s="29" t="s">
        <v>225</v>
      </c>
      <c r="E144" s="2" t="s">
        <v>93</v>
      </c>
      <c r="F144" s="11" t="s">
        <v>23</v>
      </c>
      <c r="G144" s="11" t="s">
        <v>10</v>
      </c>
      <c r="H144" s="16">
        <v>0.06</v>
      </c>
      <c r="I144" s="17">
        <f>J143-I143</f>
        <v>0.35499999999999998</v>
      </c>
      <c r="J144" s="17">
        <f>J143</f>
        <v>0.41499999999999998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</row>
    <row r="145" spans="1:24" ht="14.25" customHeight="1" x14ac:dyDescent="0.3">
      <c r="A145" s="9">
        <v>2</v>
      </c>
      <c r="B145" s="10" t="s">
        <v>157</v>
      </c>
      <c r="C145" s="11">
        <f t="shared" si="5"/>
        <v>1</v>
      </c>
      <c r="D145" s="29" t="s">
        <v>231</v>
      </c>
      <c r="E145" s="11" t="s">
        <v>21</v>
      </c>
      <c r="F145" s="11" t="s">
        <v>23</v>
      </c>
      <c r="G145" s="11" t="s">
        <v>9</v>
      </c>
      <c r="H145" s="16">
        <v>1.2500000000000001E-2</v>
      </c>
      <c r="I145" s="17">
        <v>1</v>
      </c>
      <c r="J145" s="17">
        <v>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</row>
    <row r="146" spans="1:24" ht="14.25" customHeight="1" x14ac:dyDescent="0.3">
      <c r="A146" s="9">
        <v>1</v>
      </c>
      <c r="B146" s="10">
        <v>1</v>
      </c>
      <c r="C146" s="11">
        <f t="shared" si="5"/>
        <v>0</v>
      </c>
      <c r="D146" s="11"/>
      <c r="E146" s="12" t="s">
        <v>148</v>
      </c>
      <c r="F146" s="13" t="s">
        <v>145</v>
      </c>
      <c r="G146" s="12" t="s">
        <v>2</v>
      </c>
      <c r="H146" s="14">
        <f ca="1">SUMIF(C147:C155,"=1",H147:H148)</f>
        <v>0.32100000000000001</v>
      </c>
      <c r="I146" s="15">
        <v>1</v>
      </c>
      <c r="J146" s="15">
        <v>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</row>
    <row r="147" spans="1:24" ht="14.25" customHeight="1" x14ac:dyDescent="0.3">
      <c r="A147" s="9">
        <v>2</v>
      </c>
      <c r="B147" s="10" t="s">
        <v>152</v>
      </c>
      <c r="C147" s="11">
        <f t="shared" si="5"/>
        <v>1</v>
      </c>
      <c r="D147" s="29" t="s">
        <v>230</v>
      </c>
      <c r="E147" s="11" t="s">
        <v>149</v>
      </c>
      <c r="F147" s="11" t="s">
        <v>7</v>
      </c>
      <c r="G147" s="11" t="s">
        <v>9</v>
      </c>
      <c r="H147" s="16">
        <v>1E-3</v>
      </c>
      <c r="I147" s="17">
        <v>1</v>
      </c>
      <c r="J147" s="17">
        <v>1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</row>
    <row r="148" spans="1:24" ht="14.25" customHeight="1" x14ac:dyDescent="0.3">
      <c r="A148" s="9">
        <v>2</v>
      </c>
      <c r="B148" s="10" t="s">
        <v>153</v>
      </c>
      <c r="C148" s="11">
        <f t="shared" si="5"/>
        <v>1</v>
      </c>
      <c r="D148" s="29" t="s">
        <v>206</v>
      </c>
      <c r="E148" s="11" t="s">
        <v>25</v>
      </c>
      <c r="F148" s="11" t="s">
        <v>8</v>
      </c>
      <c r="G148" s="11" t="s">
        <v>12</v>
      </c>
      <c r="H148" s="16">
        <v>2.5000000000000001E-2</v>
      </c>
      <c r="I148" s="17">
        <v>1</v>
      </c>
      <c r="J148" s="17">
        <v>1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1:24" ht="14.25" customHeight="1" x14ac:dyDescent="0.3">
      <c r="A149" s="9">
        <v>2</v>
      </c>
      <c r="B149" s="10" t="s">
        <v>154</v>
      </c>
      <c r="C149" s="11">
        <f t="shared" si="5"/>
        <v>1</v>
      </c>
      <c r="D149" s="11"/>
      <c r="E149" s="11" t="s">
        <v>30</v>
      </c>
      <c r="F149" s="11" t="s">
        <v>29</v>
      </c>
      <c r="G149" s="1" t="s">
        <v>24</v>
      </c>
      <c r="H149" s="16">
        <v>0.24</v>
      </c>
      <c r="I149" s="17">
        <v>1</v>
      </c>
      <c r="J149" s="17">
        <v>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1:24" ht="14.25" customHeight="1" x14ac:dyDescent="0.3">
      <c r="A150" s="9">
        <v>2</v>
      </c>
      <c r="B150" s="10" t="s">
        <v>134</v>
      </c>
      <c r="C150" s="11">
        <f t="shared" si="5"/>
        <v>2</v>
      </c>
      <c r="D150" s="29" t="s">
        <v>199</v>
      </c>
      <c r="E150" s="11" t="s">
        <v>26</v>
      </c>
      <c r="F150" s="11" t="s">
        <v>8</v>
      </c>
      <c r="G150" s="11" t="s">
        <v>22</v>
      </c>
      <c r="H150" s="16">
        <v>0.24</v>
      </c>
      <c r="I150" s="17">
        <v>0.08</v>
      </c>
      <c r="J150" s="17">
        <v>0.8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1:24" ht="14.25" customHeight="1" x14ac:dyDescent="0.3">
      <c r="A151" s="9">
        <v>2</v>
      </c>
      <c r="B151" s="10" t="s">
        <v>135</v>
      </c>
      <c r="C151" s="11">
        <f t="shared" si="5"/>
        <v>2</v>
      </c>
      <c r="D151" s="29" t="s">
        <v>225</v>
      </c>
      <c r="E151" s="2" t="s">
        <v>93</v>
      </c>
      <c r="F151" s="11" t="s">
        <v>8</v>
      </c>
      <c r="G151" s="11" t="s">
        <v>10</v>
      </c>
      <c r="H151" s="16">
        <v>0.24</v>
      </c>
      <c r="I151" s="17">
        <f>J150-I150</f>
        <v>0.72000000000000008</v>
      </c>
      <c r="J151" s="17">
        <f>J150</f>
        <v>0.8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1:24" ht="14.25" customHeight="1" x14ac:dyDescent="0.3">
      <c r="A152" s="9">
        <v>2</v>
      </c>
      <c r="B152" s="10" t="s">
        <v>155</v>
      </c>
      <c r="C152" s="11">
        <f t="shared" si="5"/>
        <v>1</v>
      </c>
      <c r="D152" s="11"/>
      <c r="E152" s="11" t="s">
        <v>30</v>
      </c>
      <c r="F152" s="11" t="s">
        <v>29</v>
      </c>
      <c r="G152" s="1" t="s">
        <v>24</v>
      </c>
      <c r="H152" s="16">
        <v>0.04</v>
      </c>
      <c r="I152" s="17">
        <v>1</v>
      </c>
      <c r="J152" s="17">
        <v>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1:24" ht="14.25" customHeight="1" x14ac:dyDescent="0.3">
      <c r="A153" s="9">
        <v>2</v>
      </c>
      <c r="B153" s="10" t="s">
        <v>150</v>
      </c>
      <c r="C153" s="11">
        <f t="shared" si="5"/>
        <v>2</v>
      </c>
      <c r="D153" s="29" t="s">
        <v>199</v>
      </c>
      <c r="E153" s="11" t="s">
        <v>26</v>
      </c>
      <c r="F153" s="11" t="s">
        <v>23</v>
      </c>
      <c r="G153" s="11" t="s">
        <v>22</v>
      </c>
      <c r="H153" s="16">
        <v>0.04</v>
      </c>
      <c r="I153" s="17">
        <v>0.06</v>
      </c>
      <c r="J153" s="17">
        <v>0.41499999999999998</v>
      </c>
      <c r="K153" s="9" t="s">
        <v>315</v>
      </c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1:24" ht="14.25" customHeight="1" x14ac:dyDescent="0.3">
      <c r="A154" s="9">
        <v>2</v>
      </c>
      <c r="B154" s="10" t="s">
        <v>151</v>
      </c>
      <c r="C154" s="11">
        <f t="shared" si="5"/>
        <v>2</v>
      </c>
      <c r="D154" s="29" t="s">
        <v>225</v>
      </c>
      <c r="E154" s="2" t="s">
        <v>93</v>
      </c>
      <c r="F154" s="11" t="s">
        <v>23</v>
      </c>
      <c r="G154" s="11" t="s">
        <v>10</v>
      </c>
      <c r="H154" s="16">
        <v>0.04</v>
      </c>
      <c r="I154" s="17">
        <f>J153-I153</f>
        <v>0.35499999999999998</v>
      </c>
      <c r="J154" s="17">
        <f>J153</f>
        <v>0.41499999999999998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1:24" ht="14.25" customHeight="1" x14ac:dyDescent="0.3">
      <c r="A155" s="9">
        <v>2</v>
      </c>
      <c r="B155" s="10" t="s">
        <v>156</v>
      </c>
      <c r="C155" s="11">
        <f t="shared" si="5"/>
        <v>1</v>
      </c>
      <c r="D155" s="29" t="s">
        <v>231</v>
      </c>
      <c r="E155" s="11" t="s">
        <v>21</v>
      </c>
      <c r="F155" s="11" t="s">
        <v>23</v>
      </c>
      <c r="G155" s="11" t="s">
        <v>9</v>
      </c>
      <c r="H155" s="16">
        <v>1.4999999999999999E-2</v>
      </c>
      <c r="I155" s="17">
        <v>1</v>
      </c>
      <c r="J155" s="17">
        <v>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1:24" ht="14.25" customHeight="1" x14ac:dyDescent="0.3">
      <c r="A156" s="9">
        <v>1</v>
      </c>
      <c r="B156" s="10">
        <v>1</v>
      </c>
      <c r="C156" s="11">
        <f t="shared" ref="C156:C206" si="6">LEN(B156)-LEN(SUBSTITUTE(B156,".",""))</f>
        <v>0</v>
      </c>
      <c r="D156" s="11"/>
      <c r="E156" s="12" t="s">
        <v>239</v>
      </c>
      <c r="F156" s="13" t="s">
        <v>145</v>
      </c>
      <c r="G156" s="12" t="s">
        <v>2</v>
      </c>
      <c r="H156" s="14">
        <f>SUMIF(C157,"=1",H157)</f>
        <v>0.16</v>
      </c>
      <c r="I156" s="15">
        <v>1</v>
      </c>
      <c r="J156" s="15">
        <v>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1:24" ht="14.25" customHeight="1" x14ac:dyDescent="0.3">
      <c r="A157" s="9">
        <v>2</v>
      </c>
      <c r="B157" s="10" t="s">
        <v>152</v>
      </c>
      <c r="C157" s="11">
        <f t="shared" si="6"/>
        <v>1</v>
      </c>
      <c r="D157" s="29" t="s">
        <v>202</v>
      </c>
      <c r="E157" s="11" t="s">
        <v>6</v>
      </c>
      <c r="F157" s="11" t="s">
        <v>8</v>
      </c>
      <c r="G157" s="11" t="s">
        <v>12</v>
      </c>
      <c r="H157" s="16">
        <v>0.16</v>
      </c>
      <c r="I157" s="17">
        <v>1</v>
      </c>
      <c r="J157" s="17">
        <v>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1:24" ht="14.25" customHeight="1" x14ac:dyDescent="0.3">
      <c r="A158" s="9">
        <v>1</v>
      </c>
      <c r="B158" s="10">
        <v>1</v>
      </c>
      <c r="C158" s="11">
        <f t="shared" si="6"/>
        <v>0</v>
      </c>
      <c r="D158" s="11"/>
      <c r="E158" s="12" t="s">
        <v>161</v>
      </c>
      <c r="F158" s="13" t="s">
        <v>140</v>
      </c>
      <c r="G158" s="12" t="s">
        <v>2</v>
      </c>
      <c r="H158" s="14">
        <f>SUMIF(C159:C162,"=1",H159:H162)</f>
        <v>0.42500000000000004</v>
      </c>
      <c r="I158" s="15">
        <v>1</v>
      </c>
      <c r="J158" s="15">
        <v>1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1:24" ht="14.25" customHeight="1" x14ac:dyDescent="0.3">
      <c r="A159" s="9">
        <v>2</v>
      </c>
      <c r="B159" s="10" t="s">
        <v>152</v>
      </c>
      <c r="C159" s="11">
        <f t="shared" si="6"/>
        <v>1</v>
      </c>
      <c r="D159" s="29" t="s">
        <v>236</v>
      </c>
      <c r="E159" s="11" t="s">
        <v>86</v>
      </c>
      <c r="F159" s="11" t="s">
        <v>7</v>
      </c>
      <c r="G159" s="11" t="s">
        <v>9</v>
      </c>
      <c r="H159" s="16">
        <v>0.01</v>
      </c>
      <c r="I159" s="17">
        <v>1</v>
      </c>
      <c r="J159" s="17">
        <v>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1:24" ht="14.25" customHeight="1" x14ac:dyDescent="0.3">
      <c r="A160" s="9">
        <v>2</v>
      </c>
      <c r="B160" s="10" t="s">
        <v>153</v>
      </c>
      <c r="C160" s="11">
        <f t="shared" si="6"/>
        <v>1</v>
      </c>
      <c r="D160" s="29" t="s">
        <v>226</v>
      </c>
      <c r="E160" s="11" t="s">
        <v>162</v>
      </c>
      <c r="F160" s="11" t="s">
        <v>7</v>
      </c>
      <c r="G160" s="11" t="s">
        <v>10</v>
      </c>
      <c r="H160" s="16">
        <v>0.2</v>
      </c>
      <c r="I160" s="17">
        <v>1</v>
      </c>
      <c r="J160" s="17">
        <v>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1:24" ht="14.25" customHeight="1" x14ac:dyDescent="0.3">
      <c r="A161" s="9">
        <v>2</v>
      </c>
      <c r="B161" s="10" t="s">
        <v>154</v>
      </c>
      <c r="C161" s="11">
        <f t="shared" si="6"/>
        <v>1</v>
      </c>
      <c r="D161" s="29" t="s">
        <v>212</v>
      </c>
      <c r="E161" s="11" t="s">
        <v>163</v>
      </c>
      <c r="F161" s="11" t="s">
        <v>8</v>
      </c>
      <c r="G161" s="11" t="s">
        <v>12</v>
      </c>
      <c r="H161" s="16">
        <v>0.2</v>
      </c>
      <c r="I161" s="17">
        <v>1</v>
      </c>
      <c r="J161" s="17">
        <v>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1:24" ht="14.25" customHeight="1" x14ac:dyDescent="0.3">
      <c r="A162" s="9">
        <v>2</v>
      </c>
      <c r="B162" s="10" t="s">
        <v>155</v>
      </c>
      <c r="C162" s="11">
        <f t="shared" si="6"/>
        <v>1</v>
      </c>
      <c r="D162" s="29" t="s">
        <v>217</v>
      </c>
      <c r="E162" s="11" t="s">
        <v>86</v>
      </c>
      <c r="F162" s="11" t="s">
        <v>23</v>
      </c>
      <c r="G162" s="11" t="s">
        <v>9</v>
      </c>
      <c r="H162" s="16">
        <v>1.4999999999999999E-2</v>
      </c>
      <c r="I162" s="17">
        <v>1</v>
      </c>
      <c r="J162" s="17">
        <v>1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1:24" ht="14.25" customHeight="1" x14ac:dyDescent="0.3">
      <c r="A163" s="9">
        <v>1</v>
      </c>
      <c r="B163" s="10">
        <v>1</v>
      </c>
      <c r="C163" s="11">
        <f t="shared" si="6"/>
        <v>0</v>
      </c>
      <c r="D163" s="11"/>
      <c r="E163" s="12" t="s">
        <v>164</v>
      </c>
      <c r="F163" s="13" t="s">
        <v>125</v>
      </c>
      <c r="G163" s="12" t="s">
        <v>2</v>
      </c>
      <c r="H163" s="14">
        <f>SUMIF(C164:C166,"=1",H164:H166)</f>
        <v>0.23000000000000004</v>
      </c>
      <c r="I163" s="15">
        <v>1</v>
      </c>
      <c r="J163" s="15">
        <v>1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1:24" ht="14.25" customHeight="1" x14ac:dyDescent="0.3">
      <c r="A164" s="9">
        <v>2</v>
      </c>
      <c r="B164" s="10" t="s">
        <v>152</v>
      </c>
      <c r="C164" s="11">
        <f t="shared" si="6"/>
        <v>1</v>
      </c>
      <c r="D164" s="29" t="s">
        <v>217</v>
      </c>
      <c r="E164" s="11" t="s">
        <v>86</v>
      </c>
      <c r="F164" s="11" t="s">
        <v>7</v>
      </c>
      <c r="G164" s="11" t="s">
        <v>9</v>
      </c>
      <c r="H164" s="16">
        <v>1.4999999999999999E-2</v>
      </c>
      <c r="I164" s="17">
        <v>1</v>
      </c>
      <c r="J164" s="17">
        <v>1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1:24" ht="14.25" customHeight="1" x14ac:dyDescent="0.3">
      <c r="A165" s="9">
        <v>2</v>
      </c>
      <c r="B165" s="10" t="s">
        <v>154</v>
      </c>
      <c r="C165" s="11">
        <f t="shared" si="6"/>
        <v>1</v>
      </c>
      <c r="D165" s="29" t="s">
        <v>212</v>
      </c>
      <c r="E165" s="11" t="s">
        <v>163</v>
      </c>
      <c r="F165" s="11" t="s">
        <v>8</v>
      </c>
      <c r="G165" s="11" t="s">
        <v>12</v>
      </c>
      <c r="H165" s="16">
        <v>0.2</v>
      </c>
      <c r="I165" s="17">
        <v>1</v>
      </c>
      <c r="J165" s="17">
        <v>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1:24" ht="14.25" customHeight="1" x14ac:dyDescent="0.3">
      <c r="A166" s="9">
        <v>2</v>
      </c>
      <c r="B166" s="10" t="s">
        <v>155</v>
      </c>
      <c r="C166" s="11">
        <f t="shared" si="6"/>
        <v>1</v>
      </c>
      <c r="D166" s="29" t="s">
        <v>217</v>
      </c>
      <c r="E166" s="11" t="s">
        <v>86</v>
      </c>
      <c r="F166" s="11" t="s">
        <v>23</v>
      </c>
      <c r="G166" s="11" t="s">
        <v>9</v>
      </c>
      <c r="H166" s="16">
        <v>1.4999999999999999E-2</v>
      </c>
      <c r="I166" s="17">
        <v>1</v>
      </c>
      <c r="J166" s="17">
        <v>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1:24" ht="14.25" customHeight="1" x14ac:dyDescent="0.3">
      <c r="A167" s="9">
        <v>1</v>
      </c>
      <c r="B167" s="10">
        <v>1</v>
      </c>
      <c r="C167" s="11">
        <f t="shared" si="6"/>
        <v>0</v>
      </c>
      <c r="D167" s="11"/>
      <c r="E167" s="12" t="s">
        <v>165</v>
      </c>
      <c r="F167" s="13" t="s">
        <v>28</v>
      </c>
      <c r="G167" s="12" t="s">
        <v>2</v>
      </c>
      <c r="H167" s="14">
        <f>SUMIF(C168:C171,"=1",H168:H171)</f>
        <v>0.30500000000000005</v>
      </c>
      <c r="I167" s="15">
        <v>1</v>
      </c>
      <c r="J167" s="15">
        <v>1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1:24" ht="14.25" customHeight="1" x14ac:dyDescent="0.3">
      <c r="A168" s="9">
        <v>2</v>
      </c>
      <c r="B168" s="10" t="s">
        <v>152</v>
      </c>
      <c r="C168" s="11">
        <f t="shared" si="6"/>
        <v>1</v>
      </c>
      <c r="D168" s="29" t="s">
        <v>216</v>
      </c>
      <c r="E168" s="11" t="s">
        <v>4</v>
      </c>
      <c r="F168" s="11" t="s">
        <v>7</v>
      </c>
      <c r="G168" s="11" t="s">
        <v>9</v>
      </c>
      <c r="H168" s="16">
        <v>0.05</v>
      </c>
      <c r="I168" s="17">
        <v>1</v>
      </c>
      <c r="J168" s="17">
        <v>1</v>
      </c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1:24" ht="14.25" customHeight="1" x14ac:dyDescent="0.3">
      <c r="A169" s="9">
        <v>2</v>
      </c>
      <c r="B169" s="10" t="s">
        <v>153</v>
      </c>
      <c r="C169" s="11">
        <f t="shared" si="6"/>
        <v>1</v>
      </c>
      <c r="D169" s="29" t="s">
        <v>224</v>
      </c>
      <c r="E169" s="11" t="s">
        <v>5</v>
      </c>
      <c r="F169" s="11" t="s">
        <v>7</v>
      </c>
      <c r="G169" s="11" t="s">
        <v>10</v>
      </c>
      <c r="H169" s="16">
        <v>0.04</v>
      </c>
      <c r="I169" s="17">
        <v>1</v>
      </c>
      <c r="J169" s="17">
        <v>1</v>
      </c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1:24" ht="14.25" customHeight="1" x14ac:dyDescent="0.3">
      <c r="A170" s="9">
        <v>2</v>
      </c>
      <c r="B170" s="10" t="s">
        <v>154</v>
      </c>
      <c r="C170" s="11">
        <f t="shared" si="6"/>
        <v>1</v>
      </c>
      <c r="D170" s="29" t="s">
        <v>212</v>
      </c>
      <c r="E170" s="11" t="s">
        <v>163</v>
      </c>
      <c r="F170" s="11" t="s">
        <v>8</v>
      </c>
      <c r="G170" s="11" t="s">
        <v>12</v>
      </c>
      <c r="H170" s="16">
        <v>0.2</v>
      </c>
      <c r="I170" s="17">
        <v>1</v>
      </c>
      <c r="J170" s="17">
        <v>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1:24" ht="14.25" customHeight="1" x14ac:dyDescent="0.3">
      <c r="A171" s="9">
        <v>2</v>
      </c>
      <c r="B171" s="10" t="s">
        <v>155</v>
      </c>
      <c r="C171" s="11">
        <f t="shared" si="6"/>
        <v>1</v>
      </c>
      <c r="D171" s="29" t="s">
        <v>217</v>
      </c>
      <c r="E171" s="11" t="s">
        <v>86</v>
      </c>
      <c r="F171" s="11" t="s">
        <v>23</v>
      </c>
      <c r="G171" s="11" t="s">
        <v>9</v>
      </c>
      <c r="H171" s="16">
        <v>1.4999999999999999E-2</v>
      </c>
      <c r="I171" s="17">
        <v>1</v>
      </c>
      <c r="J171" s="17">
        <v>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1:24" ht="14.25" customHeight="1" x14ac:dyDescent="0.3">
      <c r="A172" s="9">
        <v>1</v>
      </c>
      <c r="B172" s="10">
        <v>1</v>
      </c>
      <c r="C172" s="11">
        <f t="shared" si="6"/>
        <v>0</v>
      </c>
      <c r="D172" s="11"/>
      <c r="E172" s="12" t="s">
        <v>166</v>
      </c>
      <c r="F172" s="13" t="s">
        <v>145</v>
      </c>
      <c r="G172" s="12" t="s">
        <v>2</v>
      </c>
      <c r="H172" s="14">
        <f>SUMIF(C173:C176,"=1",H173:H176)</f>
        <v>0.41600000000000004</v>
      </c>
      <c r="I172" s="15">
        <v>1</v>
      </c>
      <c r="J172" s="15">
        <v>1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1:24" ht="14.25" customHeight="1" x14ac:dyDescent="0.3">
      <c r="A173" s="9">
        <v>2</v>
      </c>
      <c r="B173" s="10" t="s">
        <v>152</v>
      </c>
      <c r="C173" s="11">
        <f t="shared" si="6"/>
        <v>1</v>
      </c>
      <c r="D173" s="29" t="s">
        <v>230</v>
      </c>
      <c r="E173" s="11" t="s">
        <v>146</v>
      </c>
      <c r="F173" s="11" t="s">
        <v>7</v>
      </c>
      <c r="G173" s="11" t="s">
        <v>9</v>
      </c>
      <c r="H173" s="16">
        <v>1E-3</v>
      </c>
      <c r="I173" s="17">
        <v>1</v>
      </c>
      <c r="J173" s="17">
        <v>1</v>
      </c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1:24" ht="14.25" customHeight="1" x14ac:dyDescent="0.3">
      <c r="A174" s="9">
        <v>2</v>
      </c>
      <c r="B174" s="10" t="s">
        <v>153</v>
      </c>
      <c r="C174" s="11">
        <f t="shared" si="6"/>
        <v>1</v>
      </c>
      <c r="D174" s="29" t="s">
        <v>227</v>
      </c>
      <c r="E174" s="11" t="s">
        <v>94</v>
      </c>
      <c r="F174" s="11" t="s">
        <v>7</v>
      </c>
      <c r="G174" s="11" t="s">
        <v>10</v>
      </c>
      <c r="H174" s="16">
        <v>0.2</v>
      </c>
      <c r="I174" s="17">
        <v>1</v>
      </c>
      <c r="J174" s="17">
        <v>1</v>
      </c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1:24" ht="14.25" customHeight="1" x14ac:dyDescent="0.3">
      <c r="A175" s="9">
        <v>2</v>
      </c>
      <c r="B175" s="10" t="s">
        <v>154</v>
      </c>
      <c r="C175" s="11">
        <f t="shared" si="6"/>
        <v>1</v>
      </c>
      <c r="D175" s="29" t="s">
        <v>212</v>
      </c>
      <c r="E175" s="11" t="s">
        <v>163</v>
      </c>
      <c r="F175" s="11" t="s">
        <v>8</v>
      </c>
      <c r="G175" s="11" t="s">
        <v>12</v>
      </c>
      <c r="H175" s="16">
        <v>0.2</v>
      </c>
      <c r="I175" s="17">
        <v>1</v>
      </c>
      <c r="J175" s="17">
        <v>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1:24" ht="14.25" customHeight="1" x14ac:dyDescent="0.3">
      <c r="A176" s="9">
        <v>2</v>
      </c>
      <c r="B176" s="10" t="s">
        <v>155</v>
      </c>
      <c r="C176" s="11">
        <f t="shared" si="6"/>
        <v>1</v>
      </c>
      <c r="D176" s="29" t="s">
        <v>217</v>
      </c>
      <c r="E176" s="11" t="s">
        <v>86</v>
      </c>
      <c r="F176" s="11" t="s">
        <v>23</v>
      </c>
      <c r="G176" s="11" t="s">
        <v>9</v>
      </c>
      <c r="H176" s="16">
        <v>1.4999999999999999E-2</v>
      </c>
      <c r="I176" s="17">
        <v>1</v>
      </c>
      <c r="J176" s="17">
        <v>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1:24" ht="14.25" customHeight="1" x14ac:dyDescent="0.3">
      <c r="A177" s="9">
        <v>1</v>
      </c>
      <c r="B177" s="10">
        <v>1</v>
      </c>
      <c r="C177" s="11">
        <f t="shared" si="6"/>
        <v>0</v>
      </c>
      <c r="D177" s="11"/>
      <c r="E177" s="12" t="s">
        <v>167</v>
      </c>
      <c r="F177" s="13" t="s">
        <v>140</v>
      </c>
      <c r="G177" s="12" t="s">
        <v>2</v>
      </c>
      <c r="H177" s="14">
        <f>SUMIF(C178:C181,"=1",H178:H181)</f>
        <v>0.39500000000000002</v>
      </c>
      <c r="I177" s="15">
        <v>1</v>
      </c>
      <c r="J177" s="15">
        <v>1</v>
      </c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1:24" ht="14.25" customHeight="1" x14ac:dyDescent="0.3">
      <c r="A178" s="9">
        <v>2</v>
      </c>
      <c r="B178" s="10" t="s">
        <v>152</v>
      </c>
      <c r="C178" s="11">
        <f t="shared" si="6"/>
        <v>1</v>
      </c>
      <c r="D178" s="29" t="s">
        <v>236</v>
      </c>
      <c r="E178" s="11" t="s">
        <v>86</v>
      </c>
      <c r="F178" s="11" t="s">
        <v>7</v>
      </c>
      <c r="G178" s="11" t="s">
        <v>9</v>
      </c>
      <c r="H178" s="16">
        <v>0.01</v>
      </c>
      <c r="I178" s="17">
        <v>1</v>
      </c>
      <c r="J178" s="17">
        <v>1</v>
      </c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1:24" ht="14.25" customHeight="1" x14ac:dyDescent="0.3">
      <c r="A179" s="9">
        <v>2</v>
      </c>
      <c r="B179" s="10" t="s">
        <v>153</v>
      </c>
      <c r="C179" s="11">
        <f t="shared" si="6"/>
        <v>1</v>
      </c>
      <c r="D179" s="29" t="s">
        <v>226</v>
      </c>
      <c r="E179" s="11" t="s">
        <v>162</v>
      </c>
      <c r="F179" s="11" t="s">
        <v>7</v>
      </c>
      <c r="G179" s="11" t="s">
        <v>10</v>
      </c>
      <c r="H179" s="16">
        <v>0.2</v>
      </c>
      <c r="I179" s="17">
        <v>1</v>
      </c>
      <c r="J179" s="17">
        <v>1</v>
      </c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1:24" ht="14.25" customHeight="1" x14ac:dyDescent="0.3">
      <c r="A180" s="9">
        <v>2</v>
      </c>
      <c r="B180" s="10" t="s">
        <v>154</v>
      </c>
      <c r="C180" s="11">
        <f t="shared" si="6"/>
        <v>1</v>
      </c>
      <c r="D180" s="29" t="s">
        <v>221</v>
      </c>
      <c r="E180" s="11" t="s">
        <v>90</v>
      </c>
      <c r="F180" s="11" t="s">
        <v>8</v>
      </c>
      <c r="G180" s="11" t="s">
        <v>12</v>
      </c>
      <c r="H180" s="16">
        <v>0.17499999999999999</v>
      </c>
      <c r="I180" s="17">
        <v>1</v>
      </c>
      <c r="J180" s="17">
        <v>1</v>
      </c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1:24" ht="14.25" customHeight="1" x14ac:dyDescent="0.3">
      <c r="A181" s="9">
        <v>2</v>
      </c>
      <c r="B181" s="10" t="s">
        <v>155</v>
      </c>
      <c r="C181" s="11">
        <f t="shared" si="6"/>
        <v>1</v>
      </c>
      <c r="D181" s="29" t="s">
        <v>217</v>
      </c>
      <c r="E181" s="11" t="s">
        <v>86</v>
      </c>
      <c r="F181" s="11" t="s">
        <v>23</v>
      </c>
      <c r="G181" s="11" t="s">
        <v>9</v>
      </c>
      <c r="H181" s="16">
        <v>0.01</v>
      </c>
      <c r="I181" s="17">
        <v>1</v>
      </c>
      <c r="J181" s="17">
        <v>1</v>
      </c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1:24" ht="14.25" customHeight="1" x14ac:dyDescent="0.3">
      <c r="A182" s="9">
        <v>1</v>
      </c>
      <c r="B182" s="10">
        <v>1</v>
      </c>
      <c r="C182" s="11">
        <f t="shared" si="6"/>
        <v>0</v>
      </c>
      <c r="D182" s="11"/>
      <c r="E182" s="12" t="s">
        <v>168</v>
      </c>
      <c r="F182" s="13" t="s">
        <v>137</v>
      </c>
      <c r="G182" s="12" t="s">
        <v>2</v>
      </c>
      <c r="H182" s="14">
        <f>SUMIF(C183:C185,"=1",H183:H185)</f>
        <v>0.12</v>
      </c>
      <c r="I182" s="15">
        <v>1</v>
      </c>
      <c r="J182" s="15">
        <v>1</v>
      </c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1:24" ht="14.25" customHeight="1" x14ac:dyDescent="0.3">
      <c r="A183" s="9">
        <v>2</v>
      </c>
      <c r="B183" s="10" t="s">
        <v>152</v>
      </c>
      <c r="C183" s="11">
        <f t="shared" si="6"/>
        <v>1</v>
      </c>
      <c r="D183" s="29" t="s">
        <v>217</v>
      </c>
      <c r="E183" s="11" t="s">
        <v>86</v>
      </c>
      <c r="F183" s="11" t="s">
        <v>7</v>
      </c>
      <c r="G183" s="11" t="s">
        <v>9</v>
      </c>
      <c r="H183" s="16">
        <v>0.01</v>
      </c>
      <c r="I183" s="17">
        <v>1</v>
      </c>
      <c r="J183" s="17">
        <v>1</v>
      </c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1:24" ht="14.25" customHeight="1" x14ac:dyDescent="0.3">
      <c r="A184" s="9">
        <v>2</v>
      </c>
      <c r="B184" s="10" t="s">
        <v>153</v>
      </c>
      <c r="C184" s="11">
        <f t="shared" si="6"/>
        <v>1</v>
      </c>
      <c r="D184" s="29" t="s">
        <v>221</v>
      </c>
      <c r="E184" s="11" t="s">
        <v>90</v>
      </c>
      <c r="F184" s="11" t="s">
        <v>8</v>
      </c>
      <c r="G184" s="11" t="s">
        <v>12</v>
      </c>
      <c r="H184" s="16">
        <v>0.1</v>
      </c>
      <c r="I184" s="17">
        <v>1</v>
      </c>
      <c r="J184" s="17">
        <v>1</v>
      </c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1:24" ht="14.25" customHeight="1" x14ac:dyDescent="0.3">
      <c r="A185" s="9">
        <v>2</v>
      </c>
      <c r="B185" s="10" t="s">
        <v>154</v>
      </c>
      <c r="C185" s="11">
        <f t="shared" si="6"/>
        <v>1</v>
      </c>
      <c r="D185" s="29" t="s">
        <v>217</v>
      </c>
      <c r="E185" s="11" t="s">
        <v>86</v>
      </c>
      <c r="F185" s="11" t="s">
        <v>23</v>
      </c>
      <c r="G185" s="11" t="s">
        <v>9</v>
      </c>
      <c r="H185" s="16">
        <v>0.01</v>
      </c>
      <c r="I185" s="17">
        <v>1</v>
      </c>
      <c r="J185" s="17">
        <v>1</v>
      </c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1:24" ht="14.25" customHeight="1" x14ac:dyDescent="0.3">
      <c r="A186" s="9">
        <v>1</v>
      </c>
      <c r="B186" s="10">
        <v>1</v>
      </c>
      <c r="C186" s="11">
        <f t="shared" si="6"/>
        <v>0</v>
      </c>
      <c r="D186" s="11"/>
      <c r="E186" s="12" t="s">
        <v>169</v>
      </c>
      <c r="F186" s="13" t="s">
        <v>137</v>
      </c>
      <c r="G186" s="12" t="s">
        <v>2</v>
      </c>
      <c r="H186" s="14">
        <f>SUMIF(C187:C189,"=1",H187:H189)</f>
        <v>0.26</v>
      </c>
      <c r="I186" s="15">
        <v>1</v>
      </c>
      <c r="J186" s="15">
        <v>1</v>
      </c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1:24" ht="14.25" customHeight="1" x14ac:dyDescent="0.3">
      <c r="A187" s="9">
        <v>2</v>
      </c>
      <c r="B187" s="10" t="s">
        <v>152</v>
      </c>
      <c r="C187" s="11">
        <f t="shared" si="6"/>
        <v>1</v>
      </c>
      <c r="D187" s="29" t="s">
        <v>217</v>
      </c>
      <c r="E187" s="11" t="s">
        <v>141</v>
      </c>
      <c r="F187" s="11" t="s">
        <v>7</v>
      </c>
      <c r="G187" s="11" t="s">
        <v>9</v>
      </c>
      <c r="H187" s="16">
        <v>0.01</v>
      </c>
      <c r="I187" s="17">
        <v>1</v>
      </c>
      <c r="J187" s="17">
        <v>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1:24" ht="14.25" customHeight="1" x14ac:dyDescent="0.3">
      <c r="A188" s="9">
        <v>2</v>
      </c>
      <c r="B188" s="10" t="s">
        <v>153</v>
      </c>
      <c r="C188" s="11">
        <f t="shared" si="6"/>
        <v>1</v>
      </c>
      <c r="D188" s="29" t="s">
        <v>221</v>
      </c>
      <c r="E188" s="11" t="s">
        <v>90</v>
      </c>
      <c r="F188" s="11" t="s">
        <v>8</v>
      </c>
      <c r="G188" s="11" t="s">
        <v>12</v>
      </c>
      <c r="H188" s="16">
        <v>0.24</v>
      </c>
      <c r="I188" s="17">
        <v>1</v>
      </c>
      <c r="J188" s="17">
        <v>1</v>
      </c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1:24" ht="14.25" customHeight="1" x14ac:dyDescent="0.3">
      <c r="A189" s="9">
        <v>2</v>
      </c>
      <c r="B189" s="10" t="s">
        <v>154</v>
      </c>
      <c r="C189" s="11">
        <f t="shared" si="6"/>
        <v>1</v>
      </c>
      <c r="D189" s="29" t="s">
        <v>217</v>
      </c>
      <c r="E189" s="11" t="s">
        <v>86</v>
      </c>
      <c r="F189" s="11" t="s">
        <v>23</v>
      </c>
      <c r="G189" s="11" t="s">
        <v>9</v>
      </c>
      <c r="H189" s="16">
        <v>0.01</v>
      </c>
      <c r="I189" s="17">
        <v>1</v>
      </c>
      <c r="J189" s="17">
        <v>1</v>
      </c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1:24" ht="14.25" customHeight="1" x14ac:dyDescent="0.3">
      <c r="A190" s="9">
        <v>1</v>
      </c>
      <c r="B190" s="10">
        <v>1</v>
      </c>
      <c r="C190" s="11">
        <f t="shared" si="6"/>
        <v>0</v>
      </c>
      <c r="D190" s="11"/>
      <c r="E190" s="12" t="s">
        <v>170</v>
      </c>
      <c r="F190" s="13" t="s">
        <v>140</v>
      </c>
      <c r="G190" s="12" t="s">
        <v>2</v>
      </c>
      <c r="H190" s="14">
        <f>SUMIF(C191:C194,"=1",H191:H194)</f>
        <v>0.41000000000000003</v>
      </c>
      <c r="I190" s="15">
        <v>1</v>
      </c>
      <c r="J190" s="15">
        <v>1</v>
      </c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1:24" ht="14.25" customHeight="1" x14ac:dyDescent="0.3">
      <c r="A191" s="9">
        <v>2</v>
      </c>
      <c r="B191" s="10" t="s">
        <v>152</v>
      </c>
      <c r="C191" s="11">
        <f t="shared" si="6"/>
        <v>1</v>
      </c>
      <c r="D191" s="29" t="s">
        <v>236</v>
      </c>
      <c r="E191" s="11" t="s">
        <v>171</v>
      </c>
      <c r="F191" s="11" t="s">
        <v>7</v>
      </c>
      <c r="G191" s="11" t="s">
        <v>9</v>
      </c>
      <c r="H191" s="16">
        <v>0.02</v>
      </c>
      <c r="I191" s="17">
        <v>1</v>
      </c>
      <c r="J191" s="17">
        <v>1</v>
      </c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1:24" ht="14.25" customHeight="1" x14ac:dyDescent="0.3">
      <c r="A192" s="9">
        <v>2</v>
      </c>
      <c r="B192" s="10" t="s">
        <v>153</v>
      </c>
      <c r="C192" s="11">
        <f t="shared" si="6"/>
        <v>1</v>
      </c>
      <c r="D192" s="29" t="s">
        <v>226</v>
      </c>
      <c r="E192" s="11" t="s">
        <v>162</v>
      </c>
      <c r="F192" s="11" t="s">
        <v>7</v>
      </c>
      <c r="G192" s="11" t="s">
        <v>10</v>
      </c>
      <c r="H192" s="16">
        <v>0.2</v>
      </c>
      <c r="I192" s="17">
        <v>1</v>
      </c>
      <c r="J192" s="17">
        <v>1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1:24" ht="14.25" customHeight="1" x14ac:dyDescent="0.3">
      <c r="A193" s="9">
        <v>2</v>
      </c>
      <c r="B193" s="10" t="s">
        <v>154</v>
      </c>
      <c r="C193" s="11">
        <f t="shared" si="6"/>
        <v>1</v>
      </c>
      <c r="D193" s="29" t="s">
        <v>237</v>
      </c>
      <c r="E193" s="11" t="s">
        <v>172</v>
      </c>
      <c r="F193" s="11" t="s">
        <v>8</v>
      </c>
      <c r="G193" s="11" t="s">
        <v>12</v>
      </c>
      <c r="H193" s="16">
        <v>0.17499999999999999</v>
      </c>
      <c r="I193" s="17">
        <v>1</v>
      </c>
      <c r="J193" s="17">
        <v>1</v>
      </c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1:24" ht="14.25" customHeight="1" x14ac:dyDescent="0.3">
      <c r="A194" s="9">
        <v>2</v>
      </c>
      <c r="B194" s="10" t="s">
        <v>155</v>
      </c>
      <c r="C194" s="11">
        <f t="shared" si="6"/>
        <v>1</v>
      </c>
      <c r="D194" s="29" t="s">
        <v>217</v>
      </c>
      <c r="E194" s="11" t="s">
        <v>86</v>
      </c>
      <c r="F194" s="11" t="s">
        <v>23</v>
      </c>
      <c r="G194" s="11" t="s">
        <v>9</v>
      </c>
      <c r="H194" s="16">
        <v>1.4999999999999999E-2</v>
      </c>
      <c r="I194" s="17">
        <v>1</v>
      </c>
      <c r="J194" s="17">
        <v>1</v>
      </c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1:24" ht="14.25" customHeight="1" x14ac:dyDescent="0.3">
      <c r="A195" s="9">
        <v>1</v>
      </c>
      <c r="B195" s="10">
        <v>1</v>
      </c>
      <c r="C195" s="11">
        <f t="shared" si="6"/>
        <v>0</v>
      </c>
      <c r="D195" s="11"/>
      <c r="E195" s="12" t="s">
        <v>173</v>
      </c>
      <c r="F195" s="13" t="s">
        <v>140</v>
      </c>
      <c r="G195" s="12" t="s">
        <v>2</v>
      </c>
      <c r="H195" s="14">
        <f>SUMIF(C196:C198,"=1",H196:H198)</f>
        <v>0.4</v>
      </c>
      <c r="I195" s="15">
        <v>1</v>
      </c>
      <c r="J195" s="15">
        <v>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1:24" ht="14.25" customHeight="1" x14ac:dyDescent="0.3">
      <c r="A196" s="9">
        <v>2</v>
      </c>
      <c r="B196" s="10" t="s">
        <v>152</v>
      </c>
      <c r="C196" s="11">
        <f t="shared" si="6"/>
        <v>1</v>
      </c>
      <c r="D196" s="29" t="s">
        <v>236</v>
      </c>
      <c r="E196" s="11" t="s">
        <v>171</v>
      </c>
      <c r="F196" s="11" t="s">
        <v>7</v>
      </c>
      <c r="G196" s="11" t="s">
        <v>9</v>
      </c>
      <c r="H196" s="16">
        <v>0.02</v>
      </c>
      <c r="I196" s="17">
        <v>1</v>
      </c>
      <c r="J196" s="17">
        <v>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1:24" ht="14.25" customHeight="1" x14ac:dyDescent="0.3">
      <c r="A197" s="9">
        <v>2</v>
      </c>
      <c r="B197" s="10" t="s">
        <v>153</v>
      </c>
      <c r="C197" s="11">
        <f t="shared" si="6"/>
        <v>1</v>
      </c>
      <c r="D197" s="29" t="s">
        <v>237</v>
      </c>
      <c r="E197" s="11" t="s">
        <v>174</v>
      </c>
      <c r="F197" s="11" t="s">
        <v>8</v>
      </c>
      <c r="G197" s="11" t="s">
        <v>12</v>
      </c>
      <c r="H197" s="16">
        <v>0.36499999999999999</v>
      </c>
      <c r="I197" s="17">
        <v>1</v>
      </c>
      <c r="J197" s="17">
        <v>1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</row>
    <row r="198" spans="1:24" ht="14.25" customHeight="1" x14ac:dyDescent="0.3">
      <c r="A198" s="9">
        <v>2</v>
      </c>
      <c r="B198" s="10" t="s">
        <v>154</v>
      </c>
      <c r="C198" s="11">
        <f t="shared" si="6"/>
        <v>1</v>
      </c>
      <c r="D198" s="29" t="s">
        <v>217</v>
      </c>
      <c r="E198" s="11" t="s">
        <v>86</v>
      </c>
      <c r="F198" s="11" t="s">
        <v>23</v>
      </c>
      <c r="G198" s="11" t="s">
        <v>9</v>
      </c>
      <c r="H198" s="16">
        <v>1.4999999999999999E-2</v>
      </c>
      <c r="I198" s="17">
        <v>1</v>
      </c>
      <c r="J198" s="17">
        <v>1</v>
      </c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</row>
    <row r="199" spans="1:24" ht="14.25" customHeight="1" x14ac:dyDescent="0.3">
      <c r="A199" s="9">
        <v>1</v>
      </c>
      <c r="B199" s="10">
        <v>1</v>
      </c>
      <c r="C199" s="11">
        <f t="shared" si="6"/>
        <v>0</v>
      </c>
      <c r="D199" s="11"/>
      <c r="E199" s="12" t="s">
        <v>175</v>
      </c>
      <c r="F199" s="13" t="s">
        <v>137</v>
      </c>
      <c r="G199" s="12" t="s">
        <v>2</v>
      </c>
      <c r="H199" s="14">
        <f>SUMIF(C200:C202,"=1",H200:H202)</f>
        <v>0.13500000000000001</v>
      </c>
      <c r="I199" s="15">
        <v>1</v>
      </c>
      <c r="J199" s="15">
        <v>1</v>
      </c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</row>
    <row r="200" spans="1:24" ht="14.25" customHeight="1" x14ac:dyDescent="0.3">
      <c r="A200" s="9">
        <v>2</v>
      </c>
      <c r="B200" s="10" t="s">
        <v>152</v>
      </c>
      <c r="C200" s="11">
        <f t="shared" si="6"/>
        <v>1</v>
      </c>
      <c r="D200" s="29" t="s">
        <v>217</v>
      </c>
      <c r="E200" s="11" t="s">
        <v>86</v>
      </c>
      <c r="F200" s="11" t="s">
        <v>7</v>
      </c>
      <c r="G200" s="11" t="s">
        <v>9</v>
      </c>
      <c r="H200" s="16">
        <v>0.01</v>
      </c>
      <c r="I200" s="17">
        <v>1</v>
      </c>
      <c r="J200" s="17">
        <v>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</row>
    <row r="201" spans="1:24" ht="14.25" customHeight="1" x14ac:dyDescent="0.3">
      <c r="A201" s="9">
        <v>2</v>
      </c>
      <c r="B201" s="10" t="s">
        <v>153</v>
      </c>
      <c r="C201" s="11">
        <f t="shared" si="6"/>
        <v>1</v>
      </c>
      <c r="D201" s="29" t="s">
        <v>237</v>
      </c>
      <c r="E201" s="11" t="s">
        <v>172</v>
      </c>
      <c r="F201" s="11" t="s">
        <v>8</v>
      </c>
      <c r="G201" s="11" t="s">
        <v>12</v>
      </c>
      <c r="H201" s="16">
        <v>0.115</v>
      </c>
      <c r="I201" s="17">
        <v>1</v>
      </c>
      <c r="J201" s="17">
        <v>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</row>
    <row r="202" spans="1:24" ht="14.25" customHeight="1" x14ac:dyDescent="0.3">
      <c r="A202" s="9">
        <v>2</v>
      </c>
      <c r="B202" s="10" t="s">
        <v>154</v>
      </c>
      <c r="C202" s="11">
        <f t="shared" si="6"/>
        <v>1</v>
      </c>
      <c r="D202" s="29" t="s">
        <v>217</v>
      </c>
      <c r="E202" s="11" t="s">
        <v>86</v>
      </c>
      <c r="F202" s="11" t="s">
        <v>23</v>
      </c>
      <c r="G202" s="11" t="s">
        <v>9</v>
      </c>
      <c r="H202" s="16">
        <v>0.01</v>
      </c>
      <c r="I202" s="17">
        <v>1</v>
      </c>
      <c r="J202" s="17">
        <v>1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</row>
    <row r="203" spans="1:24" ht="14.25" customHeight="1" x14ac:dyDescent="0.3">
      <c r="A203" s="9">
        <v>1</v>
      </c>
      <c r="B203" s="10">
        <v>1</v>
      </c>
      <c r="C203" s="11">
        <f t="shared" si="6"/>
        <v>0</v>
      </c>
      <c r="D203" s="11"/>
      <c r="E203" s="12" t="s">
        <v>176</v>
      </c>
      <c r="F203" s="13" t="s">
        <v>125</v>
      </c>
      <c r="G203" s="12" t="s">
        <v>2</v>
      </c>
      <c r="H203" s="14">
        <f>SUMIF(C204:C206,"=1",H204:H206)</f>
        <v>0.26</v>
      </c>
      <c r="I203" s="15">
        <v>1</v>
      </c>
      <c r="J203" s="15">
        <v>1</v>
      </c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</row>
    <row r="204" spans="1:24" ht="14.25" customHeight="1" x14ac:dyDescent="0.3">
      <c r="A204" s="9">
        <v>2</v>
      </c>
      <c r="B204" s="10" t="s">
        <v>152</v>
      </c>
      <c r="C204" s="11">
        <f t="shared" si="6"/>
        <v>1</v>
      </c>
      <c r="D204" s="29" t="s">
        <v>217</v>
      </c>
      <c r="E204" s="11" t="s">
        <v>86</v>
      </c>
      <c r="F204" s="11" t="s">
        <v>7</v>
      </c>
      <c r="G204" s="11" t="s">
        <v>9</v>
      </c>
      <c r="H204" s="16">
        <v>0.01</v>
      </c>
      <c r="I204" s="17">
        <v>1</v>
      </c>
      <c r="J204" s="17">
        <v>1</v>
      </c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</row>
    <row r="205" spans="1:24" ht="14.25" customHeight="1" x14ac:dyDescent="0.3">
      <c r="A205" s="9">
        <v>2</v>
      </c>
      <c r="B205" s="10" t="s">
        <v>153</v>
      </c>
      <c r="C205" s="11">
        <f t="shared" si="6"/>
        <v>1</v>
      </c>
      <c r="D205" s="29" t="s">
        <v>237</v>
      </c>
      <c r="E205" s="11" t="s">
        <v>172</v>
      </c>
      <c r="F205" s="11" t="s">
        <v>8</v>
      </c>
      <c r="G205" s="11" t="s">
        <v>12</v>
      </c>
      <c r="H205" s="16">
        <v>0.24</v>
      </c>
      <c r="I205" s="17">
        <v>1</v>
      </c>
      <c r="J205" s="17">
        <v>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</row>
    <row r="206" spans="1:24" ht="14.25" customHeight="1" x14ac:dyDescent="0.3">
      <c r="A206" s="9">
        <v>2</v>
      </c>
      <c r="B206" s="10" t="s">
        <v>154</v>
      </c>
      <c r="C206" s="11">
        <f t="shared" si="6"/>
        <v>1</v>
      </c>
      <c r="D206" s="29" t="s">
        <v>217</v>
      </c>
      <c r="E206" s="11" t="s">
        <v>86</v>
      </c>
      <c r="F206" s="11" t="s">
        <v>23</v>
      </c>
      <c r="G206" s="11" t="s">
        <v>9</v>
      </c>
      <c r="H206" s="16">
        <v>0.01</v>
      </c>
      <c r="I206" s="17">
        <v>1</v>
      </c>
      <c r="J206" s="17">
        <v>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</row>
    <row r="207" spans="1:24" ht="14.25" customHeight="1" x14ac:dyDescent="0.3">
      <c r="E207" s="22"/>
      <c r="F207" s="22"/>
      <c r="G207" s="22"/>
    </row>
    <row r="208" spans="1:24" ht="14.25" customHeight="1" x14ac:dyDescent="0.3">
      <c r="E208" s="22"/>
      <c r="F208" s="22"/>
      <c r="G208" s="22"/>
    </row>
    <row r="209" spans="5:7" ht="14.25" customHeight="1" x14ac:dyDescent="0.3">
      <c r="E209" s="22"/>
      <c r="F209" s="22"/>
      <c r="G209" s="22"/>
    </row>
    <row r="210" spans="5:7" ht="14.25" customHeight="1" x14ac:dyDescent="0.3">
      <c r="E210" s="22"/>
      <c r="F210" s="22"/>
      <c r="G210" s="22"/>
    </row>
    <row r="211" spans="5:7" ht="14.25" customHeight="1" x14ac:dyDescent="0.3">
      <c r="E211" s="22"/>
      <c r="F211" s="22"/>
      <c r="G211" s="22"/>
    </row>
    <row r="212" spans="5:7" ht="14.25" customHeight="1" x14ac:dyDescent="0.3">
      <c r="E212" s="22"/>
      <c r="F212" s="22"/>
      <c r="G212" s="22"/>
    </row>
    <row r="213" spans="5:7" ht="14.25" customHeight="1" x14ac:dyDescent="0.3">
      <c r="E213" s="22"/>
      <c r="F213" s="22"/>
      <c r="G213" s="22"/>
    </row>
    <row r="214" spans="5:7" ht="14.25" customHeight="1" x14ac:dyDescent="0.3">
      <c r="E214" s="22"/>
      <c r="F214" s="22"/>
      <c r="G214" s="22"/>
    </row>
    <row r="215" spans="5:7" ht="14.25" customHeight="1" x14ac:dyDescent="0.3">
      <c r="E215" s="22"/>
      <c r="F215" s="22"/>
      <c r="G215" s="22"/>
    </row>
    <row r="216" spans="5:7" ht="14.25" customHeight="1" x14ac:dyDescent="0.3">
      <c r="E216" s="22"/>
      <c r="F216" s="22"/>
      <c r="G216" s="22"/>
    </row>
    <row r="217" spans="5:7" ht="14.25" customHeight="1" x14ac:dyDescent="0.3">
      <c r="E217" s="22"/>
      <c r="F217" s="22"/>
      <c r="G217" s="22"/>
    </row>
    <row r="218" spans="5:7" ht="14.25" customHeight="1" x14ac:dyDescent="0.3">
      <c r="E218" s="22"/>
      <c r="F218" s="22"/>
      <c r="G218" s="22"/>
    </row>
    <row r="219" spans="5:7" ht="14.25" customHeight="1" x14ac:dyDescent="0.3">
      <c r="E219" s="22"/>
      <c r="F219" s="22"/>
      <c r="G219" s="22"/>
    </row>
    <row r="220" spans="5:7" ht="14.25" customHeight="1" x14ac:dyDescent="0.3">
      <c r="E220" s="22"/>
      <c r="F220" s="22"/>
      <c r="G220" s="22"/>
    </row>
    <row r="221" spans="5:7" ht="14.25" customHeight="1" x14ac:dyDescent="0.3">
      <c r="E221" s="22"/>
      <c r="F221" s="22"/>
      <c r="G221" s="22"/>
    </row>
    <row r="222" spans="5:7" ht="14.25" customHeight="1" x14ac:dyDescent="0.3">
      <c r="E222" s="22"/>
      <c r="F222" s="22"/>
      <c r="G222" s="22"/>
    </row>
    <row r="223" spans="5:7" ht="14.25" customHeight="1" x14ac:dyDescent="0.3">
      <c r="E223" s="22"/>
      <c r="F223" s="22"/>
      <c r="G223" s="22"/>
    </row>
    <row r="224" spans="5:7" ht="14.25" customHeight="1" x14ac:dyDescent="0.3">
      <c r="E224" s="22"/>
      <c r="F224" s="22"/>
      <c r="G224" s="22"/>
    </row>
    <row r="225" spans="5:7" ht="14.25" customHeight="1" x14ac:dyDescent="0.3">
      <c r="E225" s="22"/>
      <c r="F225" s="22"/>
      <c r="G225" s="22"/>
    </row>
    <row r="226" spans="5:7" ht="14.25" customHeight="1" x14ac:dyDescent="0.3">
      <c r="E226" s="22"/>
      <c r="F226" s="22"/>
      <c r="G226" s="22"/>
    </row>
    <row r="227" spans="5:7" ht="14.25" customHeight="1" x14ac:dyDescent="0.3">
      <c r="E227" s="22"/>
      <c r="F227" s="22"/>
      <c r="G227" s="22"/>
    </row>
    <row r="228" spans="5:7" ht="14.25" customHeight="1" x14ac:dyDescent="0.3">
      <c r="E228" s="22"/>
      <c r="F228" s="22"/>
      <c r="G228" s="22"/>
    </row>
    <row r="229" spans="5:7" ht="14.25" customHeight="1" x14ac:dyDescent="0.3">
      <c r="E229" s="22"/>
      <c r="F229" s="22"/>
      <c r="G229" s="22"/>
    </row>
    <row r="230" spans="5:7" ht="14.25" customHeight="1" x14ac:dyDescent="0.3">
      <c r="E230" s="22"/>
      <c r="F230" s="22"/>
      <c r="G230" s="22"/>
    </row>
    <row r="231" spans="5:7" ht="14.25" customHeight="1" x14ac:dyDescent="0.3">
      <c r="E231" s="22"/>
      <c r="F231" s="22"/>
      <c r="G231" s="22"/>
    </row>
    <row r="232" spans="5:7" ht="14.25" customHeight="1" x14ac:dyDescent="0.3">
      <c r="E232" s="22"/>
      <c r="F232" s="22"/>
      <c r="G232" s="22"/>
    </row>
    <row r="233" spans="5:7" ht="14.25" customHeight="1" x14ac:dyDescent="0.3">
      <c r="E233" s="22"/>
      <c r="F233" s="22"/>
      <c r="G233" s="22"/>
    </row>
    <row r="234" spans="5:7" ht="14.25" customHeight="1" x14ac:dyDescent="0.3">
      <c r="E234" s="22"/>
      <c r="F234" s="22"/>
      <c r="G234" s="22"/>
    </row>
    <row r="235" spans="5:7" ht="14.25" customHeight="1" x14ac:dyDescent="0.3">
      <c r="E235" s="22"/>
      <c r="F235" s="22"/>
      <c r="G235" s="22"/>
    </row>
    <row r="236" spans="5:7" ht="14.25" customHeight="1" x14ac:dyDescent="0.3">
      <c r="E236" s="22"/>
      <c r="F236" s="22"/>
      <c r="G236" s="22"/>
    </row>
    <row r="237" spans="5:7" ht="14.25" customHeight="1" x14ac:dyDescent="0.3">
      <c r="E237" s="22"/>
      <c r="F237" s="22"/>
      <c r="G237" s="22"/>
    </row>
    <row r="238" spans="5:7" ht="14.25" customHeight="1" x14ac:dyDescent="0.3">
      <c r="E238" s="22"/>
      <c r="F238" s="22"/>
      <c r="G238" s="22"/>
    </row>
    <row r="239" spans="5:7" ht="14.25" customHeight="1" x14ac:dyDescent="0.3">
      <c r="E239" s="22"/>
      <c r="F239" s="22"/>
      <c r="G239" s="22"/>
    </row>
    <row r="240" spans="5:7" ht="14.25" customHeight="1" x14ac:dyDescent="0.3">
      <c r="E240" s="22"/>
      <c r="F240" s="22"/>
      <c r="G240" s="22"/>
    </row>
    <row r="241" spans="5:7" ht="14.25" customHeight="1" x14ac:dyDescent="0.3">
      <c r="E241" s="22"/>
      <c r="F241" s="22"/>
      <c r="G241" s="22"/>
    </row>
    <row r="242" spans="5:7" ht="14.25" customHeight="1" x14ac:dyDescent="0.3">
      <c r="E242" s="22"/>
      <c r="F242" s="22"/>
      <c r="G242" s="22"/>
    </row>
    <row r="243" spans="5:7" ht="14.25" customHeight="1" x14ac:dyDescent="0.3">
      <c r="E243" s="22"/>
      <c r="F243" s="22"/>
      <c r="G243" s="22"/>
    </row>
    <row r="244" spans="5:7" ht="14.25" customHeight="1" x14ac:dyDescent="0.3">
      <c r="E244" s="22"/>
      <c r="F244" s="22"/>
      <c r="G244" s="22"/>
    </row>
    <row r="245" spans="5:7" ht="14.25" customHeight="1" x14ac:dyDescent="0.3">
      <c r="E245" s="22"/>
      <c r="F245" s="22"/>
      <c r="G245" s="22"/>
    </row>
    <row r="246" spans="5:7" ht="14.25" customHeight="1" x14ac:dyDescent="0.3">
      <c r="E246" s="22"/>
      <c r="F246" s="22"/>
      <c r="G246" s="22"/>
    </row>
    <row r="247" spans="5:7" ht="14.25" customHeight="1" x14ac:dyDescent="0.3">
      <c r="E247" s="22"/>
      <c r="F247" s="22"/>
      <c r="G247" s="22"/>
    </row>
    <row r="248" spans="5:7" ht="14.25" customHeight="1" x14ac:dyDescent="0.3">
      <c r="E248" s="22"/>
      <c r="F248" s="22"/>
      <c r="G248" s="22"/>
    </row>
    <row r="249" spans="5:7" ht="14.25" customHeight="1" x14ac:dyDescent="0.3">
      <c r="E249" s="22"/>
      <c r="F249" s="22"/>
      <c r="G249" s="22"/>
    </row>
    <row r="250" spans="5:7" ht="14.25" customHeight="1" x14ac:dyDescent="0.3">
      <c r="E250" s="22"/>
      <c r="F250" s="22"/>
      <c r="G250" s="22"/>
    </row>
    <row r="251" spans="5:7" ht="14.25" customHeight="1" x14ac:dyDescent="0.3">
      <c r="E251" s="22"/>
      <c r="F251" s="22"/>
      <c r="G251" s="22"/>
    </row>
    <row r="252" spans="5:7" ht="14.25" customHeight="1" x14ac:dyDescent="0.3">
      <c r="E252" s="22"/>
      <c r="F252" s="22"/>
      <c r="G252" s="22"/>
    </row>
    <row r="253" spans="5:7" ht="14.25" customHeight="1" x14ac:dyDescent="0.3">
      <c r="E253" s="22"/>
      <c r="F253" s="22"/>
      <c r="G253" s="22"/>
    </row>
    <row r="254" spans="5:7" ht="14.25" customHeight="1" x14ac:dyDescent="0.3">
      <c r="E254" s="22"/>
      <c r="F254" s="22"/>
      <c r="G254" s="22"/>
    </row>
    <row r="255" spans="5:7" ht="14.25" customHeight="1" x14ac:dyDescent="0.3">
      <c r="E255" s="22"/>
      <c r="F255" s="22"/>
      <c r="G255" s="22"/>
    </row>
    <row r="256" spans="5:7" ht="14.25" customHeight="1" x14ac:dyDescent="0.3">
      <c r="E256" s="22"/>
      <c r="F256" s="22"/>
      <c r="G256" s="22"/>
    </row>
    <row r="257" spans="5:7" ht="14.25" customHeight="1" x14ac:dyDescent="0.3">
      <c r="E257" s="22"/>
      <c r="F257" s="22"/>
      <c r="G257" s="22"/>
    </row>
    <row r="258" spans="5:7" ht="14.25" customHeight="1" x14ac:dyDescent="0.3">
      <c r="E258" s="22"/>
      <c r="F258" s="22"/>
      <c r="G258" s="22"/>
    </row>
    <row r="259" spans="5:7" ht="14.25" customHeight="1" x14ac:dyDescent="0.3">
      <c r="E259" s="22"/>
      <c r="F259" s="22"/>
      <c r="G259" s="22"/>
    </row>
    <row r="260" spans="5:7" ht="14.25" customHeight="1" x14ac:dyDescent="0.3">
      <c r="E260" s="22"/>
      <c r="F260" s="22"/>
      <c r="G260" s="22"/>
    </row>
    <row r="261" spans="5:7" ht="14.25" customHeight="1" x14ac:dyDescent="0.3">
      <c r="E261" s="22"/>
      <c r="F261" s="22"/>
      <c r="G261" s="22"/>
    </row>
    <row r="262" spans="5:7" ht="14.25" customHeight="1" x14ac:dyDescent="0.3">
      <c r="E262" s="22"/>
      <c r="F262" s="22"/>
      <c r="G262" s="22"/>
    </row>
    <row r="263" spans="5:7" ht="14.25" customHeight="1" x14ac:dyDescent="0.3">
      <c r="E263" s="22"/>
      <c r="F263" s="22"/>
      <c r="G263" s="22"/>
    </row>
    <row r="264" spans="5:7" ht="14.25" customHeight="1" x14ac:dyDescent="0.3">
      <c r="E264" s="22"/>
      <c r="F264" s="22"/>
      <c r="G264" s="22"/>
    </row>
    <row r="265" spans="5:7" ht="14.25" customHeight="1" x14ac:dyDescent="0.3">
      <c r="E265" s="22"/>
      <c r="F265" s="22"/>
      <c r="G265" s="22"/>
    </row>
    <row r="266" spans="5:7" ht="14.25" customHeight="1" x14ac:dyDescent="0.3">
      <c r="E266" s="22"/>
      <c r="F266" s="22"/>
      <c r="G266" s="22"/>
    </row>
    <row r="267" spans="5:7" ht="14.25" customHeight="1" x14ac:dyDescent="0.3">
      <c r="E267" s="22"/>
      <c r="F267" s="22"/>
      <c r="G267" s="22"/>
    </row>
    <row r="268" spans="5:7" ht="14.25" customHeight="1" x14ac:dyDescent="0.3">
      <c r="E268" s="22"/>
      <c r="F268" s="22"/>
      <c r="G268" s="22"/>
    </row>
    <row r="269" spans="5:7" ht="14.25" customHeight="1" x14ac:dyDescent="0.3">
      <c r="E269" s="22"/>
      <c r="F269" s="22"/>
      <c r="G269" s="22"/>
    </row>
    <row r="270" spans="5:7" ht="14.25" customHeight="1" x14ac:dyDescent="0.3">
      <c r="E270" s="22"/>
      <c r="F270" s="22"/>
      <c r="G270" s="22"/>
    </row>
    <row r="271" spans="5:7" ht="14.25" customHeight="1" x14ac:dyDescent="0.3">
      <c r="E271" s="22"/>
      <c r="F271" s="22"/>
      <c r="G271" s="22"/>
    </row>
    <row r="272" spans="5:7" ht="14.25" customHeight="1" x14ac:dyDescent="0.3">
      <c r="E272" s="22"/>
      <c r="F272" s="22"/>
      <c r="G272" s="22"/>
    </row>
    <row r="273" spans="5:7" ht="14.25" customHeight="1" x14ac:dyDescent="0.3">
      <c r="E273" s="22"/>
      <c r="F273" s="22"/>
      <c r="G273" s="22"/>
    </row>
    <row r="274" spans="5:7" ht="14.25" customHeight="1" x14ac:dyDescent="0.3">
      <c r="E274" s="22"/>
      <c r="F274" s="22"/>
      <c r="G274" s="22"/>
    </row>
    <row r="275" spans="5:7" ht="14.25" customHeight="1" x14ac:dyDescent="0.3">
      <c r="E275" s="22"/>
      <c r="F275" s="22"/>
      <c r="G275" s="22"/>
    </row>
    <row r="276" spans="5:7" ht="14.25" customHeight="1" x14ac:dyDescent="0.3">
      <c r="E276" s="22"/>
      <c r="F276" s="22"/>
      <c r="G276" s="22"/>
    </row>
    <row r="277" spans="5:7" ht="14.25" customHeight="1" x14ac:dyDescent="0.3">
      <c r="E277" s="22"/>
      <c r="F277" s="22"/>
      <c r="G277" s="22"/>
    </row>
    <row r="278" spans="5:7" ht="14.25" customHeight="1" x14ac:dyDescent="0.3">
      <c r="E278" s="22"/>
      <c r="F278" s="22"/>
      <c r="G278" s="22"/>
    </row>
    <row r="279" spans="5:7" ht="14.25" customHeight="1" x14ac:dyDescent="0.3">
      <c r="E279" s="22"/>
      <c r="F279" s="22"/>
      <c r="G279" s="22"/>
    </row>
    <row r="280" spans="5:7" ht="14.25" customHeight="1" x14ac:dyDescent="0.3">
      <c r="E280" s="22"/>
      <c r="F280" s="22"/>
      <c r="G280" s="22"/>
    </row>
    <row r="281" spans="5:7" ht="14.25" customHeight="1" x14ac:dyDescent="0.3">
      <c r="E281" s="22"/>
      <c r="F281" s="22"/>
      <c r="G281" s="22"/>
    </row>
    <row r="282" spans="5:7" ht="14.25" customHeight="1" x14ac:dyDescent="0.3">
      <c r="E282" s="22"/>
      <c r="F282" s="22"/>
      <c r="G282" s="22"/>
    </row>
    <row r="283" spans="5:7" ht="14.25" customHeight="1" x14ac:dyDescent="0.3">
      <c r="E283" s="22"/>
      <c r="F283" s="22"/>
      <c r="G283" s="22"/>
    </row>
    <row r="284" spans="5:7" ht="14.25" customHeight="1" x14ac:dyDescent="0.3">
      <c r="E284" s="22"/>
      <c r="F284" s="22"/>
      <c r="G284" s="22"/>
    </row>
    <row r="285" spans="5:7" ht="14.25" customHeight="1" x14ac:dyDescent="0.3">
      <c r="E285" s="22"/>
      <c r="F285" s="22"/>
      <c r="G285" s="22"/>
    </row>
    <row r="286" spans="5:7" ht="14.25" customHeight="1" x14ac:dyDescent="0.3">
      <c r="E286" s="22"/>
      <c r="F286" s="22"/>
      <c r="G286" s="22"/>
    </row>
    <row r="287" spans="5:7" ht="14.25" customHeight="1" x14ac:dyDescent="0.3">
      <c r="E287" s="22"/>
      <c r="F287" s="22"/>
      <c r="G287" s="22"/>
    </row>
    <row r="288" spans="5:7" ht="14.25" customHeight="1" x14ac:dyDescent="0.3">
      <c r="E288" s="22"/>
      <c r="F288" s="22"/>
      <c r="G288" s="22"/>
    </row>
    <row r="289" spans="5:7" ht="14.25" customHeight="1" x14ac:dyDescent="0.3">
      <c r="E289" s="22"/>
      <c r="F289" s="22"/>
      <c r="G289" s="22"/>
    </row>
    <row r="290" spans="5:7" ht="14.25" customHeight="1" x14ac:dyDescent="0.3">
      <c r="E290" s="22"/>
      <c r="F290" s="22"/>
      <c r="G290" s="22"/>
    </row>
    <row r="291" spans="5:7" ht="14.25" customHeight="1" x14ac:dyDescent="0.3">
      <c r="E291" s="22"/>
      <c r="F291" s="22"/>
      <c r="G291" s="22"/>
    </row>
    <row r="292" spans="5:7" ht="14.25" customHeight="1" x14ac:dyDescent="0.3">
      <c r="E292" s="22"/>
      <c r="F292" s="22"/>
      <c r="G292" s="22"/>
    </row>
    <row r="293" spans="5:7" ht="14.25" customHeight="1" x14ac:dyDescent="0.3">
      <c r="E293" s="22"/>
      <c r="F293" s="22"/>
      <c r="G293" s="22"/>
    </row>
    <row r="294" spans="5:7" ht="14.25" customHeight="1" x14ac:dyDescent="0.3">
      <c r="E294" s="22"/>
      <c r="F294" s="22"/>
      <c r="G294" s="22"/>
    </row>
    <row r="295" spans="5:7" ht="14.25" customHeight="1" x14ac:dyDescent="0.3">
      <c r="E295" s="22"/>
      <c r="F295" s="22"/>
      <c r="G295" s="22"/>
    </row>
    <row r="296" spans="5:7" ht="14.25" customHeight="1" x14ac:dyDescent="0.3">
      <c r="E296" s="22"/>
      <c r="F296" s="22"/>
      <c r="G296" s="22"/>
    </row>
    <row r="297" spans="5:7" ht="14.25" customHeight="1" x14ac:dyDescent="0.3">
      <c r="E297" s="22"/>
      <c r="F297" s="22"/>
      <c r="G297" s="22"/>
    </row>
    <row r="298" spans="5:7" ht="14.25" customHeight="1" x14ac:dyDescent="0.3">
      <c r="E298" s="22"/>
      <c r="F298" s="22"/>
      <c r="G298" s="22"/>
    </row>
    <row r="299" spans="5:7" ht="14.25" customHeight="1" x14ac:dyDescent="0.3">
      <c r="E299" s="22"/>
      <c r="F299" s="22"/>
      <c r="G299" s="22"/>
    </row>
    <row r="300" spans="5:7" ht="14.25" customHeight="1" x14ac:dyDescent="0.3">
      <c r="E300" s="22"/>
      <c r="F300" s="22"/>
      <c r="G300" s="22"/>
    </row>
    <row r="301" spans="5:7" ht="14.25" customHeight="1" x14ac:dyDescent="0.3">
      <c r="E301" s="22"/>
      <c r="F301" s="22"/>
      <c r="G301" s="22"/>
    </row>
    <row r="302" spans="5:7" ht="14.25" customHeight="1" x14ac:dyDescent="0.3">
      <c r="E302" s="22"/>
      <c r="F302" s="22"/>
      <c r="G302" s="22"/>
    </row>
    <row r="303" spans="5:7" ht="14.25" customHeight="1" x14ac:dyDescent="0.3">
      <c r="E303" s="22"/>
      <c r="F303" s="22"/>
      <c r="G303" s="22"/>
    </row>
    <row r="304" spans="5:7" ht="14.25" customHeight="1" x14ac:dyDescent="0.3">
      <c r="E304" s="22"/>
      <c r="F304" s="22"/>
      <c r="G304" s="22"/>
    </row>
    <row r="305" spans="5:7" ht="14.25" customHeight="1" x14ac:dyDescent="0.3">
      <c r="E305" s="22"/>
      <c r="F305" s="22"/>
      <c r="G305" s="22"/>
    </row>
    <row r="306" spans="5:7" ht="14.25" customHeight="1" x14ac:dyDescent="0.3">
      <c r="E306" s="22"/>
      <c r="F306" s="22"/>
      <c r="G306" s="22"/>
    </row>
    <row r="307" spans="5:7" ht="14.25" customHeight="1" x14ac:dyDescent="0.3">
      <c r="E307" s="22"/>
      <c r="F307" s="22"/>
      <c r="G307" s="22"/>
    </row>
    <row r="308" spans="5:7" ht="14.25" customHeight="1" x14ac:dyDescent="0.3">
      <c r="E308" s="22"/>
      <c r="F308" s="22"/>
      <c r="G308" s="22"/>
    </row>
    <row r="309" spans="5:7" ht="14.25" customHeight="1" x14ac:dyDescent="0.3">
      <c r="E309" s="22"/>
      <c r="F309" s="22"/>
      <c r="G309" s="22"/>
    </row>
    <row r="310" spans="5:7" ht="14.25" customHeight="1" x14ac:dyDescent="0.3">
      <c r="E310" s="22"/>
      <c r="F310" s="22"/>
      <c r="G310" s="22"/>
    </row>
    <row r="311" spans="5:7" ht="14.25" customHeight="1" x14ac:dyDescent="0.3">
      <c r="E311" s="22"/>
      <c r="F311" s="22"/>
      <c r="G311" s="22"/>
    </row>
    <row r="312" spans="5:7" ht="14.25" customHeight="1" x14ac:dyDescent="0.3">
      <c r="E312" s="22"/>
      <c r="F312" s="22"/>
      <c r="G312" s="22"/>
    </row>
    <row r="313" spans="5:7" ht="14.25" customHeight="1" x14ac:dyDescent="0.3">
      <c r="E313" s="22"/>
      <c r="F313" s="22"/>
      <c r="G313" s="22"/>
    </row>
    <row r="314" spans="5:7" ht="14.25" customHeight="1" x14ac:dyDescent="0.3">
      <c r="E314" s="22"/>
      <c r="F314" s="22"/>
      <c r="G314" s="22"/>
    </row>
    <row r="315" spans="5:7" ht="14.25" customHeight="1" x14ac:dyDescent="0.3">
      <c r="E315" s="22"/>
      <c r="F315" s="22"/>
      <c r="G315" s="22"/>
    </row>
    <row r="316" spans="5:7" ht="14.25" customHeight="1" x14ac:dyDescent="0.3">
      <c r="E316" s="22"/>
      <c r="F316" s="22"/>
      <c r="G316" s="22"/>
    </row>
    <row r="317" spans="5:7" ht="14.25" customHeight="1" x14ac:dyDescent="0.3">
      <c r="E317" s="22"/>
      <c r="F317" s="22"/>
      <c r="G317" s="22"/>
    </row>
    <row r="318" spans="5:7" ht="14.25" customHeight="1" x14ac:dyDescent="0.3">
      <c r="E318" s="22"/>
      <c r="F318" s="22"/>
      <c r="G318" s="22"/>
    </row>
    <row r="319" spans="5:7" ht="14.25" customHeight="1" x14ac:dyDescent="0.3">
      <c r="E319" s="22"/>
      <c r="F319" s="22"/>
      <c r="G319" s="22"/>
    </row>
    <row r="320" spans="5:7" ht="14.25" customHeight="1" x14ac:dyDescent="0.3">
      <c r="E320" s="22"/>
      <c r="F320" s="22"/>
      <c r="G320" s="22"/>
    </row>
    <row r="321" spans="5:7" ht="14.25" customHeight="1" x14ac:dyDescent="0.3">
      <c r="E321" s="22"/>
      <c r="F321" s="22"/>
      <c r="G321" s="22"/>
    </row>
    <row r="322" spans="5:7" ht="14.25" customHeight="1" x14ac:dyDescent="0.3">
      <c r="E322" s="22"/>
      <c r="F322" s="22"/>
      <c r="G322" s="22"/>
    </row>
    <row r="323" spans="5:7" ht="14.25" customHeight="1" x14ac:dyDescent="0.3">
      <c r="E323" s="22"/>
      <c r="F323" s="22"/>
      <c r="G323" s="22"/>
    </row>
    <row r="324" spans="5:7" ht="14.25" customHeight="1" x14ac:dyDescent="0.3">
      <c r="E324" s="22"/>
      <c r="F324" s="22"/>
      <c r="G324" s="22"/>
    </row>
    <row r="325" spans="5:7" ht="14.25" customHeight="1" x14ac:dyDescent="0.3">
      <c r="E325" s="22"/>
      <c r="F325" s="22"/>
      <c r="G325" s="22"/>
    </row>
    <row r="326" spans="5:7" ht="14.25" customHeight="1" x14ac:dyDescent="0.3">
      <c r="E326" s="22"/>
      <c r="F326" s="22"/>
      <c r="G326" s="22"/>
    </row>
    <row r="327" spans="5:7" ht="14.25" customHeight="1" x14ac:dyDescent="0.3">
      <c r="E327" s="22"/>
      <c r="F327" s="22"/>
      <c r="G327" s="22"/>
    </row>
    <row r="328" spans="5:7" ht="14.25" customHeight="1" x14ac:dyDescent="0.3">
      <c r="E328" s="22"/>
      <c r="F328" s="22"/>
      <c r="G328" s="22"/>
    </row>
    <row r="329" spans="5:7" ht="14.25" customHeight="1" x14ac:dyDescent="0.3">
      <c r="E329" s="22"/>
      <c r="F329" s="22"/>
      <c r="G329" s="22"/>
    </row>
    <row r="330" spans="5:7" ht="14.25" customHeight="1" x14ac:dyDescent="0.3">
      <c r="E330" s="22"/>
      <c r="F330" s="22"/>
      <c r="G330" s="22"/>
    </row>
    <row r="331" spans="5:7" ht="14.25" customHeight="1" x14ac:dyDescent="0.3">
      <c r="E331" s="22"/>
      <c r="F331" s="22"/>
      <c r="G331" s="22"/>
    </row>
    <row r="332" spans="5:7" ht="14.25" customHeight="1" x14ac:dyDescent="0.3">
      <c r="E332" s="22"/>
      <c r="F332" s="22"/>
      <c r="G332" s="22"/>
    </row>
    <row r="333" spans="5:7" ht="14.25" customHeight="1" x14ac:dyDescent="0.3">
      <c r="E333" s="22"/>
      <c r="F333" s="22"/>
      <c r="G333" s="22"/>
    </row>
    <row r="334" spans="5:7" ht="14.25" customHeight="1" x14ac:dyDescent="0.3">
      <c r="E334" s="22"/>
      <c r="F334" s="22"/>
      <c r="G334" s="22"/>
    </row>
    <row r="335" spans="5:7" ht="14.25" customHeight="1" x14ac:dyDescent="0.3">
      <c r="E335" s="22"/>
      <c r="F335" s="22"/>
      <c r="G335" s="22"/>
    </row>
    <row r="336" spans="5:7" ht="14.25" customHeight="1" x14ac:dyDescent="0.3">
      <c r="E336" s="22"/>
      <c r="F336" s="22"/>
      <c r="G336" s="22"/>
    </row>
    <row r="337" spans="5:7" ht="14.25" customHeight="1" x14ac:dyDescent="0.3">
      <c r="E337" s="22"/>
      <c r="F337" s="22"/>
      <c r="G337" s="22"/>
    </row>
    <row r="338" spans="5:7" ht="14.25" customHeight="1" x14ac:dyDescent="0.3">
      <c r="E338" s="22"/>
      <c r="F338" s="22"/>
      <c r="G338" s="22"/>
    </row>
    <row r="339" spans="5:7" ht="14.25" customHeight="1" x14ac:dyDescent="0.3">
      <c r="E339" s="22"/>
      <c r="F339" s="22"/>
      <c r="G339" s="22"/>
    </row>
    <row r="340" spans="5:7" ht="14.25" customHeight="1" x14ac:dyDescent="0.3">
      <c r="E340" s="22"/>
      <c r="F340" s="22"/>
      <c r="G340" s="22"/>
    </row>
    <row r="341" spans="5:7" ht="14.25" customHeight="1" x14ac:dyDescent="0.3">
      <c r="E341" s="22"/>
      <c r="F341" s="22"/>
      <c r="G341" s="22"/>
    </row>
    <row r="342" spans="5:7" ht="14.25" customHeight="1" x14ac:dyDescent="0.3">
      <c r="E342" s="22"/>
      <c r="F342" s="22"/>
      <c r="G342" s="22"/>
    </row>
    <row r="343" spans="5:7" ht="14.25" customHeight="1" x14ac:dyDescent="0.3">
      <c r="E343" s="22"/>
      <c r="F343" s="22"/>
      <c r="G343" s="22"/>
    </row>
    <row r="344" spans="5:7" ht="14.25" customHeight="1" x14ac:dyDescent="0.3">
      <c r="E344" s="22"/>
      <c r="F344" s="22"/>
      <c r="G344" s="22"/>
    </row>
    <row r="345" spans="5:7" ht="14.25" customHeight="1" x14ac:dyDescent="0.3">
      <c r="E345" s="22"/>
      <c r="F345" s="22"/>
      <c r="G345" s="22"/>
    </row>
    <row r="346" spans="5:7" ht="14.25" customHeight="1" x14ac:dyDescent="0.3">
      <c r="E346" s="22"/>
      <c r="F346" s="22"/>
      <c r="G346" s="22"/>
    </row>
    <row r="347" spans="5:7" ht="14.25" customHeight="1" x14ac:dyDescent="0.3">
      <c r="E347" s="22"/>
      <c r="F347" s="22"/>
      <c r="G347" s="22"/>
    </row>
    <row r="348" spans="5:7" ht="14.25" customHeight="1" x14ac:dyDescent="0.3">
      <c r="E348" s="22"/>
      <c r="F348" s="22"/>
      <c r="G348" s="22"/>
    </row>
    <row r="349" spans="5:7" ht="14.25" customHeight="1" x14ac:dyDescent="0.3">
      <c r="E349" s="22"/>
      <c r="F349" s="22"/>
      <c r="G349" s="22"/>
    </row>
    <row r="350" spans="5:7" ht="14.25" customHeight="1" x14ac:dyDescent="0.3">
      <c r="E350" s="22"/>
      <c r="F350" s="22"/>
      <c r="G350" s="22"/>
    </row>
    <row r="351" spans="5:7" ht="14.25" customHeight="1" x14ac:dyDescent="0.3">
      <c r="E351" s="22"/>
      <c r="F351" s="22"/>
      <c r="G351" s="22"/>
    </row>
    <row r="352" spans="5:7" ht="14.25" customHeight="1" x14ac:dyDescent="0.3">
      <c r="E352" s="22"/>
      <c r="F352" s="22"/>
      <c r="G352" s="22"/>
    </row>
    <row r="353" spans="5:7" ht="14.25" customHeight="1" x14ac:dyDescent="0.3">
      <c r="E353" s="22"/>
      <c r="F353" s="22"/>
      <c r="G353" s="22"/>
    </row>
    <row r="354" spans="5:7" ht="14.25" customHeight="1" x14ac:dyDescent="0.3">
      <c r="E354" s="22"/>
      <c r="F354" s="22"/>
      <c r="G354" s="22"/>
    </row>
    <row r="355" spans="5:7" ht="14.25" customHeight="1" x14ac:dyDescent="0.3">
      <c r="E355" s="22"/>
      <c r="F355" s="22"/>
      <c r="G355" s="22"/>
    </row>
    <row r="356" spans="5:7" ht="14.25" customHeight="1" x14ac:dyDescent="0.3">
      <c r="E356" s="22"/>
      <c r="F356" s="22"/>
      <c r="G356" s="22"/>
    </row>
    <row r="357" spans="5:7" ht="14.25" customHeight="1" x14ac:dyDescent="0.3">
      <c r="E357" s="22"/>
      <c r="F357" s="22"/>
      <c r="G357" s="22"/>
    </row>
    <row r="358" spans="5:7" ht="14.25" customHeight="1" x14ac:dyDescent="0.3">
      <c r="E358" s="22"/>
      <c r="F358" s="22"/>
      <c r="G358" s="22"/>
    </row>
    <row r="359" spans="5:7" ht="14.25" customHeight="1" x14ac:dyDescent="0.3">
      <c r="E359" s="22"/>
      <c r="F359" s="22"/>
      <c r="G359" s="22"/>
    </row>
    <row r="360" spans="5:7" ht="14.25" customHeight="1" x14ac:dyDescent="0.3">
      <c r="E360" s="22"/>
      <c r="F360" s="22"/>
      <c r="G360" s="22"/>
    </row>
    <row r="361" spans="5:7" ht="14.25" customHeight="1" x14ac:dyDescent="0.3">
      <c r="E361" s="22"/>
      <c r="F361" s="22"/>
      <c r="G361" s="22"/>
    </row>
    <row r="362" spans="5:7" ht="14.25" customHeight="1" x14ac:dyDescent="0.3">
      <c r="E362" s="22"/>
      <c r="F362" s="22"/>
      <c r="G362" s="22"/>
    </row>
    <row r="363" spans="5:7" ht="14.25" customHeight="1" x14ac:dyDescent="0.3">
      <c r="E363" s="22"/>
      <c r="F363" s="22"/>
      <c r="G363" s="22"/>
    </row>
    <row r="364" spans="5:7" ht="14.25" customHeight="1" x14ac:dyDescent="0.3">
      <c r="E364" s="22"/>
      <c r="F364" s="22"/>
      <c r="G364" s="22"/>
    </row>
    <row r="365" spans="5:7" ht="14.25" customHeight="1" x14ac:dyDescent="0.3">
      <c r="E365" s="22"/>
      <c r="F365" s="22"/>
      <c r="G365" s="22"/>
    </row>
    <row r="366" spans="5:7" ht="14.25" customHeight="1" x14ac:dyDescent="0.3">
      <c r="E366" s="22"/>
      <c r="F366" s="22"/>
      <c r="G366" s="22"/>
    </row>
    <row r="367" spans="5:7" ht="14.25" customHeight="1" x14ac:dyDescent="0.3">
      <c r="E367" s="22"/>
      <c r="F367" s="22"/>
      <c r="G367" s="22"/>
    </row>
    <row r="368" spans="5:7" ht="14.25" customHeight="1" x14ac:dyDescent="0.3">
      <c r="E368" s="22"/>
      <c r="F368" s="22"/>
      <c r="G368" s="22"/>
    </row>
    <row r="369" spans="5:7" ht="14.25" customHeight="1" x14ac:dyDescent="0.3">
      <c r="E369" s="22"/>
      <c r="F369" s="22"/>
      <c r="G369" s="22"/>
    </row>
    <row r="370" spans="5:7" ht="14.25" customHeight="1" x14ac:dyDescent="0.3">
      <c r="E370" s="22"/>
      <c r="F370" s="22"/>
      <c r="G370" s="22"/>
    </row>
    <row r="371" spans="5:7" ht="14.25" customHeight="1" x14ac:dyDescent="0.3">
      <c r="E371" s="22"/>
      <c r="F371" s="22"/>
      <c r="G371" s="22"/>
    </row>
    <row r="372" spans="5:7" ht="14.25" customHeight="1" x14ac:dyDescent="0.3">
      <c r="E372" s="22"/>
      <c r="F372" s="22"/>
      <c r="G372" s="22"/>
    </row>
    <row r="373" spans="5:7" ht="14.25" customHeight="1" x14ac:dyDescent="0.3">
      <c r="E373" s="22"/>
      <c r="F373" s="22"/>
      <c r="G373" s="22"/>
    </row>
    <row r="374" spans="5:7" ht="14.25" customHeight="1" x14ac:dyDescent="0.3">
      <c r="E374" s="22"/>
      <c r="F374" s="22"/>
      <c r="G374" s="22"/>
    </row>
    <row r="375" spans="5:7" ht="14.25" customHeight="1" x14ac:dyDescent="0.3">
      <c r="E375" s="22"/>
      <c r="F375" s="22"/>
      <c r="G375" s="22"/>
    </row>
    <row r="376" spans="5:7" ht="14.25" customHeight="1" x14ac:dyDescent="0.3">
      <c r="E376" s="22"/>
      <c r="F376" s="22"/>
      <c r="G376" s="22"/>
    </row>
    <row r="377" spans="5:7" ht="14.25" customHeight="1" x14ac:dyDescent="0.3">
      <c r="E377" s="22"/>
      <c r="F377" s="22"/>
      <c r="G377" s="22"/>
    </row>
    <row r="378" spans="5:7" ht="14.25" customHeight="1" x14ac:dyDescent="0.3">
      <c r="E378" s="22"/>
      <c r="F378" s="22"/>
      <c r="G378" s="22"/>
    </row>
    <row r="379" spans="5:7" ht="14.25" customHeight="1" x14ac:dyDescent="0.3">
      <c r="E379" s="22"/>
      <c r="F379" s="22"/>
      <c r="G379" s="22"/>
    </row>
    <row r="380" spans="5:7" ht="14.25" customHeight="1" x14ac:dyDescent="0.3">
      <c r="E380" s="22"/>
      <c r="F380" s="22"/>
      <c r="G380" s="22"/>
    </row>
    <row r="381" spans="5:7" ht="14.25" customHeight="1" x14ac:dyDescent="0.3">
      <c r="E381" s="22"/>
      <c r="F381" s="22"/>
      <c r="G381" s="22"/>
    </row>
    <row r="382" spans="5:7" ht="14.25" customHeight="1" x14ac:dyDescent="0.3">
      <c r="E382" s="22"/>
      <c r="F382" s="22"/>
      <c r="G382" s="22"/>
    </row>
    <row r="383" spans="5:7" ht="14.25" customHeight="1" x14ac:dyDescent="0.3">
      <c r="E383" s="22"/>
      <c r="F383" s="22"/>
      <c r="G383" s="22"/>
    </row>
    <row r="384" spans="5:7" ht="14.25" customHeight="1" x14ac:dyDescent="0.3">
      <c r="E384" s="22"/>
      <c r="F384" s="22"/>
      <c r="G384" s="22"/>
    </row>
    <row r="385" spans="5:7" ht="14.25" customHeight="1" x14ac:dyDescent="0.3">
      <c r="E385" s="22"/>
      <c r="F385" s="22"/>
      <c r="G385" s="22"/>
    </row>
    <row r="386" spans="5:7" ht="14.25" customHeight="1" x14ac:dyDescent="0.3">
      <c r="E386" s="22"/>
      <c r="F386" s="22"/>
      <c r="G386" s="22"/>
    </row>
    <row r="387" spans="5:7" ht="14.25" customHeight="1" x14ac:dyDescent="0.3">
      <c r="E387" s="22"/>
      <c r="F387" s="22"/>
      <c r="G387" s="22"/>
    </row>
    <row r="388" spans="5:7" ht="14.25" customHeight="1" x14ac:dyDescent="0.3">
      <c r="E388" s="22"/>
      <c r="F388" s="22"/>
      <c r="G388" s="22"/>
    </row>
    <row r="389" spans="5:7" ht="14.25" customHeight="1" x14ac:dyDescent="0.3">
      <c r="E389" s="22"/>
      <c r="F389" s="22"/>
      <c r="G389" s="22"/>
    </row>
    <row r="390" spans="5:7" ht="14.25" customHeight="1" x14ac:dyDescent="0.3">
      <c r="E390" s="22"/>
      <c r="F390" s="22"/>
      <c r="G390" s="22"/>
    </row>
    <row r="391" spans="5:7" ht="14.25" customHeight="1" x14ac:dyDescent="0.3">
      <c r="E391" s="22"/>
      <c r="F391" s="22"/>
      <c r="G391" s="22"/>
    </row>
    <row r="392" spans="5:7" ht="14.25" customHeight="1" x14ac:dyDescent="0.3">
      <c r="E392" s="22"/>
      <c r="F392" s="22"/>
      <c r="G392" s="22"/>
    </row>
    <row r="393" spans="5:7" ht="14.25" customHeight="1" x14ac:dyDescent="0.3">
      <c r="E393" s="22"/>
      <c r="F393" s="22"/>
      <c r="G393" s="22"/>
    </row>
    <row r="394" spans="5:7" ht="14.25" customHeight="1" x14ac:dyDescent="0.3">
      <c r="E394" s="22"/>
      <c r="F394" s="22"/>
      <c r="G394" s="22"/>
    </row>
    <row r="395" spans="5:7" ht="14.25" customHeight="1" x14ac:dyDescent="0.3">
      <c r="E395" s="22"/>
      <c r="F395" s="22"/>
      <c r="G395" s="22"/>
    </row>
    <row r="396" spans="5:7" ht="14.25" customHeight="1" x14ac:dyDescent="0.3">
      <c r="E396" s="22"/>
      <c r="F396" s="22"/>
      <c r="G396" s="22"/>
    </row>
    <row r="397" spans="5:7" ht="14.25" customHeight="1" x14ac:dyDescent="0.3">
      <c r="E397" s="22"/>
      <c r="F397" s="22"/>
      <c r="G397" s="22"/>
    </row>
    <row r="398" spans="5:7" ht="14.25" customHeight="1" x14ac:dyDescent="0.3">
      <c r="E398" s="22"/>
      <c r="F398" s="22"/>
      <c r="G398" s="22"/>
    </row>
    <row r="399" spans="5:7" ht="14.25" customHeight="1" x14ac:dyDescent="0.3">
      <c r="E399" s="22"/>
      <c r="F399" s="22"/>
      <c r="G399" s="22"/>
    </row>
    <row r="400" spans="5:7" ht="14.25" customHeight="1" x14ac:dyDescent="0.3">
      <c r="E400" s="22"/>
      <c r="F400" s="22"/>
      <c r="G400" s="22"/>
    </row>
    <row r="401" spans="5:7" ht="14.25" customHeight="1" x14ac:dyDescent="0.3">
      <c r="E401" s="22"/>
      <c r="F401" s="22"/>
      <c r="G401" s="22"/>
    </row>
    <row r="402" spans="5:7" ht="14.25" customHeight="1" x14ac:dyDescent="0.3">
      <c r="E402" s="22"/>
      <c r="F402" s="22"/>
      <c r="G402" s="22"/>
    </row>
    <row r="403" spans="5:7" ht="14.25" customHeight="1" x14ac:dyDescent="0.3">
      <c r="E403" s="22"/>
      <c r="F403" s="22"/>
      <c r="G403" s="22"/>
    </row>
    <row r="404" spans="5:7" ht="14.25" customHeight="1" x14ac:dyDescent="0.3">
      <c r="E404" s="22"/>
      <c r="F404" s="22"/>
      <c r="G404" s="22"/>
    </row>
    <row r="405" spans="5:7" ht="14.25" customHeight="1" x14ac:dyDescent="0.3">
      <c r="E405" s="22"/>
      <c r="F405" s="22"/>
      <c r="G405" s="22"/>
    </row>
    <row r="406" spans="5:7" ht="14.25" customHeight="1" x14ac:dyDescent="0.3">
      <c r="E406" s="22"/>
      <c r="F406" s="22"/>
      <c r="G406" s="22"/>
    </row>
    <row r="407" spans="5:7" ht="14.25" customHeight="1" x14ac:dyDescent="0.3">
      <c r="E407" s="22"/>
      <c r="F407" s="22"/>
      <c r="G407" s="22"/>
    </row>
    <row r="408" spans="5:7" ht="14.25" customHeight="1" x14ac:dyDescent="0.3">
      <c r="E408" s="22"/>
      <c r="F408" s="22"/>
      <c r="G408" s="22"/>
    </row>
    <row r="409" spans="5:7" ht="14.25" customHeight="1" x14ac:dyDescent="0.3">
      <c r="E409" s="22"/>
      <c r="F409" s="22"/>
      <c r="G409" s="22"/>
    </row>
    <row r="410" spans="5:7" ht="14.25" customHeight="1" x14ac:dyDescent="0.3">
      <c r="E410" s="22"/>
      <c r="F410" s="22"/>
      <c r="G410" s="22"/>
    </row>
    <row r="411" spans="5:7" ht="14.25" customHeight="1" x14ac:dyDescent="0.3">
      <c r="E411" s="22"/>
      <c r="F411" s="22"/>
      <c r="G411" s="22"/>
    </row>
    <row r="412" spans="5:7" ht="14.25" customHeight="1" x14ac:dyDescent="0.3">
      <c r="E412" s="22"/>
      <c r="F412" s="22"/>
      <c r="G412" s="22"/>
    </row>
    <row r="413" spans="5:7" ht="14.25" customHeight="1" x14ac:dyDescent="0.3">
      <c r="E413" s="22"/>
      <c r="F413" s="22"/>
      <c r="G413" s="22"/>
    </row>
    <row r="414" spans="5:7" ht="14.25" customHeight="1" x14ac:dyDescent="0.3">
      <c r="E414" s="22"/>
      <c r="F414" s="22"/>
      <c r="G414" s="22"/>
    </row>
    <row r="415" spans="5:7" ht="14.25" customHeight="1" x14ac:dyDescent="0.3">
      <c r="E415" s="22"/>
      <c r="F415" s="22"/>
      <c r="G415" s="22"/>
    </row>
    <row r="416" spans="5:7" ht="14.25" customHeight="1" x14ac:dyDescent="0.3">
      <c r="E416" s="22"/>
      <c r="F416" s="22"/>
      <c r="G416" s="22"/>
    </row>
    <row r="417" spans="5:7" ht="14.25" customHeight="1" x14ac:dyDescent="0.3">
      <c r="E417" s="22"/>
      <c r="F417" s="22"/>
      <c r="G417" s="22"/>
    </row>
    <row r="418" spans="5:7" ht="14.25" customHeight="1" x14ac:dyDescent="0.3">
      <c r="E418" s="22"/>
      <c r="F418" s="22"/>
      <c r="G418" s="22"/>
    </row>
    <row r="419" spans="5:7" ht="14.25" customHeight="1" x14ac:dyDescent="0.3">
      <c r="E419" s="22"/>
      <c r="F419" s="22"/>
      <c r="G419" s="22"/>
    </row>
    <row r="420" spans="5:7" ht="14.25" customHeight="1" x14ac:dyDescent="0.3">
      <c r="E420" s="22"/>
      <c r="F420" s="22"/>
      <c r="G420" s="22"/>
    </row>
    <row r="421" spans="5:7" ht="14.25" customHeight="1" x14ac:dyDescent="0.3">
      <c r="E421" s="22"/>
      <c r="F421" s="22"/>
      <c r="G421" s="22"/>
    </row>
    <row r="422" spans="5:7" ht="14.25" customHeight="1" x14ac:dyDescent="0.3">
      <c r="E422" s="22"/>
      <c r="F422" s="22"/>
      <c r="G422" s="22"/>
    </row>
    <row r="423" spans="5:7" ht="14.25" customHeight="1" x14ac:dyDescent="0.3">
      <c r="E423" s="22"/>
      <c r="F423" s="22"/>
      <c r="G423" s="22"/>
    </row>
    <row r="424" spans="5:7" ht="14.25" customHeight="1" x14ac:dyDescent="0.3">
      <c r="E424" s="22"/>
      <c r="F424" s="22"/>
      <c r="G424" s="22"/>
    </row>
    <row r="425" spans="5:7" ht="14.25" customHeight="1" x14ac:dyDescent="0.3">
      <c r="E425" s="22"/>
      <c r="F425" s="22"/>
      <c r="G425" s="22"/>
    </row>
    <row r="426" spans="5:7" ht="14.25" customHeight="1" x14ac:dyDescent="0.3">
      <c r="E426" s="22"/>
      <c r="F426" s="22"/>
      <c r="G426" s="22"/>
    </row>
    <row r="427" spans="5:7" ht="14.25" customHeight="1" x14ac:dyDescent="0.3">
      <c r="E427" s="22"/>
      <c r="F427" s="22"/>
      <c r="G427" s="22"/>
    </row>
    <row r="428" spans="5:7" ht="14.25" customHeight="1" x14ac:dyDescent="0.3">
      <c r="E428" s="22"/>
      <c r="F428" s="22"/>
      <c r="G428" s="22"/>
    </row>
    <row r="429" spans="5:7" ht="14.25" customHeight="1" x14ac:dyDescent="0.3">
      <c r="E429" s="22"/>
      <c r="F429" s="22"/>
      <c r="G429" s="22"/>
    </row>
    <row r="430" spans="5:7" ht="14.25" customHeight="1" x14ac:dyDescent="0.3">
      <c r="E430" s="22"/>
      <c r="F430" s="22"/>
      <c r="G430" s="22"/>
    </row>
    <row r="431" spans="5:7" ht="14.25" customHeight="1" x14ac:dyDescent="0.3">
      <c r="E431" s="22"/>
      <c r="F431" s="22"/>
      <c r="G431" s="22"/>
    </row>
    <row r="432" spans="5:7" ht="14.25" customHeight="1" x14ac:dyDescent="0.3">
      <c r="E432" s="22"/>
      <c r="F432" s="22"/>
      <c r="G432" s="22"/>
    </row>
    <row r="433" spans="5:7" ht="14.25" customHeight="1" x14ac:dyDescent="0.3">
      <c r="E433" s="22"/>
      <c r="F433" s="22"/>
      <c r="G433" s="22"/>
    </row>
    <row r="434" spans="5:7" ht="14.25" customHeight="1" x14ac:dyDescent="0.3">
      <c r="E434" s="22"/>
      <c r="F434" s="22"/>
      <c r="G434" s="22"/>
    </row>
    <row r="435" spans="5:7" ht="14.25" customHeight="1" x14ac:dyDescent="0.3">
      <c r="E435" s="22"/>
      <c r="F435" s="22"/>
      <c r="G435" s="22"/>
    </row>
    <row r="436" spans="5:7" ht="14.25" customHeight="1" x14ac:dyDescent="0.3">
      <c r="E436" s="22"/>
      <c r="F436" s="22"/>
      <c r="G436" s="22"/>
    </row>
    <row r="437" spans="5:7" ht="14.25" customHeight="1" x14ac:dyDescent="0.3">
      <c r="E437" s="22"/>
      <c r="F437" s="22"/>
      <c r="G437" s="22"/>
    </row>
    <row r="438" spans="5:7" ht="14.25" customHeight="1" x14ac:dyDescent="0.3">
      <c r="E438" s="22"/>
      <c r="F438" s="22"/>
      <c r="G438" s="22"/>
    </row>
    <row r="439" spans="5:7" ht="14.25" customHeight="1" x14ac:dyDescent="0.3">
      <c r="E439" s="22"/>
      <c r="F439" s="22"/>
      <c r="G439" s="22"/>
    </row>
    <row r="440" spans="5:7" ht="14.25" customHeight="1" x14ac:dyDescent="0.3">
      <c r="E440" s="22"/>
      <c r="F440" s="22"/>
      <c r="G440" s="22"/>
    </row>
    <row r="441" spans="5:7" ht="14.25" customHeight="1" x14ac:dyDescent="0.3">
      <c r="E441" s="22"/>
      <c r="F441" s="22"/>
      <c r="G441" s="22"/>
    </row>
    <row r="442" spans="5:7" ht="14.25" customHeight="1" x14ac:dyDescent="0.3">
      <c r="E442" s="22"/>
      <c r="F442" s="22"/>
      <c r="G442" s="22"/>
    </row>
    <row r="443" spans="5:7" ht="14.25" customHeight="1" x14ac:dyDescent="0.3">
      <c r="E443" s="22"/>
      <c r="F443" s="22"/>
      <c r="G443" s="22"/>
    </row>
    <row r="444" spans="5:7" ht="14.25" customHeight="1" x14ac:dyDescent="0.3">
      <c r="E444" s="22"/>
      <c r="F444" s="22"/>
      <c r="G444" s="22"/>
    </row>
    <row r="445" spans="5:7" ht="14.25" customHeight="1" x14ac:dyDescent="0.3">
      <c r="E445" s="22"/>
      <c r="F445" s="22"/>
      <c r="G445" s="22"/>
    </row>
    <row r="446" spans="5:7" ht="14.25" customHeight="1" x14ac:dyDescent="0.3">
      <c r="E446" s="22"/>
      <c r="F446" s="22"/>
      <c r="G446" s="22"/>
    </row>
    <row r="447" spans="5:7" ht="14.25" customHeight="1" x14ac:dyDescent="0.3">
      <c r="E447" s="22"/>
      <c r="F447" s="22"/>
      <c r="G447" s="22"/>
    </row>
    <row r="448" spans="5:7" ht="14.25" customHeight="1" x14ac:dyDescent="0.3">
      <c r="E448" s="22"/>
      <c r="F448" s="22"/>
      <c r="G448" s="22"/>
    </row>
    <row r="449" spans="5:7" ht="14.25" customHeight="1" x14ac:dyDescent="0.3">
      <c r="E449" s="22"/>
      <c r="F449" s="22"/>
      <c r="G449" s="22"/>
    </row>
    <row r="450" spans="5:7" ht="14.25" customHeight="1" x14ac:dyDescent="0.3">
      <c r="E450" s="22"/>
      <c r="F450" s="22"/>
      <c r="G450" s="22"/>
    </row>
    <row r="451" spans="5:7" ht="14.25" customHeight="1" x14ac:dyDescent="0.3">
      <c r="E451" s="22"/>
      <c r="F451" s="22"/>
      <c r="G451" s="22"/>
    </row>
    <row r="452" spans="5:7" ht="14.25" customHeight="1" x14ac:dyDescent="0.3">
      <c r="E452" s="22"/>
      <c r="F452" s="22"/>
      <c r="G452" s="22"/>
    </row>
    <row r="453" spans="5:7" ht="14.25" customHeight="1" x14ac:dyDescent="0.3">
      <c r="E453" s="22"/>
      <c r="F453" s="22"/>
      <c r="G453" s="22"/>
    </row>
    <row r="454" spans="5:7" ht="14.25" customHeight="1" x14ac:dyDescent="0.3">
      <c r="E454" s="22"/>
      <c r="F454" s="22"/>
      <c r="G454" s="22"/>
    </row>
    <row r="455" spans="5:7" ht="14.25" customHeight="1" x14ac:dyDescent="0.3">
      <c r="E455" s="22"/>
      <c r="F455" s="22"/>
      <c r="G455" s="22"/>
    </row>
    <row r="456" spans="5:7" ht="14.25" customHeight="1" x14ac:dyDescent="0.3">
      <c r="E456" s="22"/>
      <c r="F456" s="22"/>
      <c r="G456" s="22"/>
    </row>
    <row r="457" spans="5:7" ht="14.25" customHeight="1" x14ac:dyDescent="0.3">
      <c r="E457" s="22"/>
      <c r="F457" s="22"/>
      <c r="G457" s="22"/>
    </row>
    <row r="458" spans="5:7" ht="14.25" customHeight="1" x14ac:dyDescent="0.3">
      <c r="E458" s="22"/>
      <c r="F458" s="22"/>
      <c r="G458" s="22"/>
    </row>
    <row r="459" spans="5:7" ht="14.25" customHeight="1" x14ac:dyDescent="0.3">
      <c r="E459" s="22"/>
      <c r="F459" s="22"/>
      <c r="G459" s="22"/>
    </row>
    <row r="460" spans="5:7" ht="14.25" customHeight="1" x14ac:dyDescent="0.3">
      <c r="E460" s="22"/>
      <c r="F460" s="22"/>
      <c r="G460" s="22"/>
    </row>
    <row r="461" spans="5:7" ht="14.25" customHeight="1" x14ac:dyDescent="0.3">
      <c r="E461" s="22"/>
      <c r="F461" s="22"/>
      <c r="G461" s="22"/>
    </row>
    <row r="462" spans="5:7" ht="14.25" customHeight="1" x14ac:dyDescent="0.3">
      <c r="E462" s="22"/>
      <c r="F462" s="22"/>
      <c r="G462" s="22"/>
    </row>
    <row r="463" spans="5:7" ht="14.25" customHeight="1" x14ac:dyDescent="0.3">
      <c r="E463" s="22"/>
      <c r="F463" s="22"/>
      <c r="G463" s="22"/>
    </row>
    <row r="464" spans="5:7" ht="14.25" customHeight="1" x14ac:dyDescent="0.3">
      <c r="E464" s="22"/>
      <c r="F464" s="22"/>
      <c r="G464" s="22"/>
    </row>
    <row r="465" spans="5:7" ht="14.25" customHeight="1" x14ac:dyDescent="0.3">
      <c r="E465" s="22"/>
      <c r="F465" s="22"/>
      <c r="G465" s="22"/>
    </row>
    <row r="466" spans="5:7" ht="14.25" customHeight="1" x14ac:dyDescent="0.3">
      <c r="E466" s="22"/>
      <c r="F466" s="22"/>
      <c r="G466" s="22"/>
    </row>
    <row r="467" spans="5:7" ht="14.25" customHeight="1" x14ac:dyDescent="0.3">
      <c r="E467" s="22"/>
      <c r="F467" s="22"/>
      <c r="G467" s="22"/>
    </row>
    <row r="468" spans="5:7" ht="14.25" customHeight="1" x14ac:dyDescent="0.3">
      <c r="E468" s="22"/>
      <c r="F468" s="22"/>
      <c r="G468" s="22"/>
    </row>
    <row r="469" spans="5:7" ht="14.25" customHeight="1" x14ac:dyDescent="0.3">
      <c r="E469" s="22"/>
      <c r="F469" s="22"/>
      <c r="G469" s="22"/>
    </row>
    <row r="470" spans="5:7" ht="14.25" customHeight="1" x14ac:dyDescent="0.3">
      <c r="E470" s="22"/>
      <c r="F470" s="22"/>
      <c r="G470" s="22"/>
    </row>
    <row r="471" spans="5:7" ht="14.25" customHeight="1" x14ac:dyDescent="0.3">
      <c r="E471" s="22"/>
      <c r="F471" s="22"/>
      <c r="G471" s="22"/>
    </row>
    <row r="472" spans="5:7" ht="14.25" customHeight="1" x14ac:dyDescent="0.3">
      <c r="E472" s="22"/>
      <c r="F472" s="22"/>
      <c r="G472" s="22"/>
    </row>
    <row r="473" spans="5:7" ht="14.25" customHeight="1" x14ac:dyDescent="0.3">
      <c r="E473" s="22"/>
      <c r="F473" s="22"/>
      <c r="G473" s="22"/>
    </row>
    <row r="474" spans="5:7" ht="14.25" customHeight="1" x14ac:dyDescent="0.3">
      <c r="E474" s="22"/>
      <c r="F474" s="22"/>
      <c r="G474" s="22"/>
    </row>
    <row r="475" spans="5:7" ht="14.25" customHeight="1" x14ac:dyDescent="0.3">
      <c r="E475" s="22"/>
      <c r="F475" s="22"/>
      <c r="G475" s="22"/>
    </row>
    <row r="476" spans="5:7" ht="14.25" customHeight="1" x14ac:dyDescent="0.3">
      <c r="E476" s="22"/>
      <c r="F476" s="22"/>
      <c r="G476" s="22"/>
    </row>
    <row r="477" spans="5:7" ht="14.25" customHeight="1" x14ac:dyDescent="0.3">
      <c r="E477" s="22"/>
      <c r="F477" s="22"/>
      <c r="G477" s="22"/>
    </row>
    <row r="478" spans="5:7" ht="14.25" customHeight="1" x14ac:dyDescent="0.3">
      <c r="E478" s="22"/>
      <c r="F478" s="22"/>
      <c r="G478" s="22"/>
    </row>
    <row r="479" spans="5:7" ht="14.25" customHeight="1" x14ac:dyDescent="0.3">
      <c r="E479" s="22"/>
      <c r="F479" s="22"/>
      <c r="G479" s="22"/>
    </row>
    <row r="480" spans="5:7" ht="14.25" customHeight="1" x14ac:dyDescent="0.3">
      <c r="E480" s="22"/>
      <c r="F480" s="22"/>
      <c r="G480" s="22"/>
    </row>
    <row r="481" spans="5:7" ht="14.25" customHeight="1" x14ac:dyDescent="0.3">
      <c r="E481" s="22"/>
      <c r="F481" s="22"/>
      <c r="G481" s="22"/>
    </row>
    <row r="482" spans="5:7" ht="14.25" customHeight="1" x14ac:dyDescent="0.3">
      <c r="E482" s="22"/>
      <c r="F482" s="22"/>
      <c r="G482" s="22"/>
    </row>
    <row r="483" spans="5:7" ht="14.25" customHeight="1" x14ac:dyDescent="0.3">
      <c r="E483" s="22"/>
      <c r="F483" s="22"/>
      <c r="G483" s="22"/>
    </row>
    <row r="484" spans="5:7" ht="14.25" customHeight="1" x14ac:dyDescent="0.3">
      <c r="E484" s="22"/>
      <c r="F484" s="22"/>
      <c r="G484" s="22"/>
    </row>
    <row r="485" spans="5:7" ht="14.25" customHeight="1" x14ac:dyDescent="0.3">
      <c r="E485" s="22"/>
      <c r="F485" s="22"/>
      <c r="G485" s="22"/>
    </row>
    <row r="486" spans="5:7" ht="14.25" customHeight="1" x14ac:dyDescent="0.3">
      <c r="E486" s="22"/>
      <c r="F486" s="22"/>
      <c r="G486" s="22"/>
    </row>
    <row r="487" spans="5:7" ht="14.25" customHeight="1" x14ac:dyDescent="0.3">
      <c r="E487" s="22"/>
      <c r="F487" s="22"/>
      <c r="G487" s="22"/>
    </row>
    <row r="488" spans="5:7" ht="14.25" customHeight="1" x14ac:dyDescent="0.3">
      <c r="E488" s="22"/>
      <c r="F488" s="22"/>
      <c r="G488" s="22"/>
    </row>
    <row r="489" spans="5:7" ht="14.25" customHeight="1" x14ac:dyDescent="0.3">
      <c r="E489" s="22"/>
      <c r="F489" s="22"/>
      <c r="G489" s="22"/>
    </row>
    <row r="490" spans="5:7" ht="14.25" customHeight="1" x14ac:dyDescent="0.3">
      <c r="E490" s="22"/>
      <c r="F490" s="22"/>
      <c r="G490" s="22"/>
    </row>
    <row r="491" spans="5:7" ht="14.25" customHeight="1" x14ac:dyDescent="0.3">
      <c r="E491" s="22"/>
      <c r="F491" s="22"/>
      <c r="G491" s="22"/>
    </row>
    <row r="492" spans="5:7" ht="14.25" customHeight="1" x14ac:dyDescent="0.3">
      <c r="E492" s="22"/>
      <c r="F492" s="22"/>
      <c r="G492" s="22"/>
    </row>
    <row r="493" spans="5:7" ht="14.25" customHeight="1" x14ac:dyDescent="0.3">
      <c r="E493" s="22"/>
      <c r="F493" s="22"/>
      <c r="G493" s="22"/>
    </row>
    <row r="494" spans="5:7" ht="14.25" customHeight="1" x14ac:dyDescent="0.3">
      <c r="E494" s="22"/>
      <c r="F494" s="22"/>
      <c r="G494" s="22"/>
    </row>
    <row r="495" spans="5:7" ht="14.25" customHeight="1" x14ac:dyDescent="0.3">
      <c r="E495" s="22"/>
      <c r="F495" s="22"/>
      <c r="G495" s="22"/>
    </row>
    <row r="496" spans="5:7" ht="14.25" customHeight="1" x14ac:dyDescent="0.3">
      <c r="E496" s="22"/>
      <c r="F496" s="22"/>
      <c r="G496" s="22"/>
    </row>
    <row r="497" spans="5:7" ht="14.25" customHeight="1" x14ac:dyDescent="0.3">
      <c r="E497" s="22"/>
      <c r="F497" s="22"/>
      <c r="G497" s="22"/>
    </row>
    <row r="498" spans="5:7" ht="14.25" customHeight="1" x14ac:dyDescent="0.3">
      <c r="E498" s="22"/>
      <c r="F498" s="22"/>
      <c r="G498" s="22"/>
    </row>
    <row r="499" spans="5:7" ht="14.25" customHeight="1" x14ac:dyDescent="0.3">
      <c r="E499" s="22"/>
      <c r="F499" s="22"/>
      <c r="G499" s="22"/>
    </row>
    <row r="500" spans="5:7" ht="14.25" customHeight="1" x14ac:dyDescent="0.3">
      <c r="E500" s="22"/>
      <c r="F500" s="22"/>
      <c r="G500" s="22"/>
    </row>
    <row r="501" spans="5:7" ht="14.25" customHeight="1" x14ac:dyDescent="0.3">
      <c r="E501" s="22"/>
      <c r="F501" s="22"/>
      <c r="G501" s="22"/>
    </row>
    <row r="502" spans="5:7" ht="14.25" customHeight="1" x14ac:dyDescent="0.3">
      <c r="E502" s="22"/>
      <c r="F502" s="22"/>
      <c r="G502" s="22"/>
    </row>
    <row r="503" spans="5:7" ht="14.25" customHeight="1" x14ac:dyDescent="0.3">
      <c r="E503" s="22"/>
      <c r="F503" s="22"/>
      <c r="G503" s="22"/>
    </row>
    <row r="504" spans="5:7" ht="14.25" customHeight="1" x14ac:dyDescent="0.3">
      <c r="E504" s="22"/>
      <c r="F504" s="22"/>
      <c r="G504" s="22"/>
    </row>
    <row r="505" spans="5:7" ht="14.25" customHeight="1" x14ac:dyDescent="0.3">
      <c r="E505" s="22"/>
      <c r="F505" s="22"/>
      <c r="G505" s="22"/>
    </row>
    <row r="506" spans="5:7" ht="14.25" customHeight="1" x14ac:dyDescent="0.3">
      <c r="E506" s="22"/>
      <c r="F506" s="22"/>
      <c r="G506" s="22"/>
    </row>
    <row r="507" spans="5:7" ht="14.25" customHeight="1" x14ac:dyDescent="0.3">
      <c r="E507" s="22"/>
      <c r="F507" s="22"/>
      <c r="G507" s="22"/>
    </row>
    <row r="508" spans="5:7" ht="14.25" customHeight="1" x14ac:dyDescent="0.3">
      <c r="E508" s="22"/>
      <c r="F508" s="22"/>
      <c r="G508" s="22"/>
    </row>
    <row r="509" spans="5:7" ht="14.25" customHeight="1" x14ac:dyDescent="0.3">
      <c r="E509" s="22"/>
      <c r="F509" s="22"/>
      <c r="G509" s="22"/>
    </row>
    <row r="510" spans="5:7" ht="14.25" customHeight="1" x14ac:dyDescent="0.3">
      <c r="E510" s="22"/>
      <c r="F510" s="22"/>
      <c r="G510" s="22"/>
    </row>
    <row r="511" spans="5:7" ht="14.25" customHeight="1" x14ac:dyDescent="0.3">
      <c r="E511" s="22"/>
      <c r="F511" s="22"/>
      <c r="G511" s="22"/>
    </row>
    <row r="512" spans="5:7" ht="14.25" customHeight="1" x14ac:dyDescent="0.3">
      <c r="E512" s="22"/>
      <c r="F512" s="22"/>
      <c r="G512" s="22"/>
    </row>
    <row r="513" spans="5:7" ht="14.25" customHeight="1" x14ac:dyDescent="0.3">
      <c r="E513" s="22"/>
      <c r="F513" s="22"/>
      <c r="G513" s="22"/>
    </row>
    <row r="514" spans="5:7" ht="14.25" customHeight="1" x14ac:dyDescent="0.3">
      <c r="E514" s="22"/>
      <c r="F514" s="22"/>
      <c r="G514" s="22"/>
    </row>
    <row r="515" spans="5:7" ht="14.25" customHeight="1" x14ac:dyDescent="0.3">
      <c r="E515" s="22"/>
      <c r="F515" s="22"/>
      <c r="G515" s="22"/>
    </row>
    <row r="516" spans="5:7" ht="14.25" customHeight="1" x14ac:dyDescent="0.3">
      <c r="E516" s="22"/>
      <c r="F516" s="22"/>
      <c r="G516" s="22"/>
    </row>
    <row r="517" spans="5:7" ht="14.25" customHeight="1" x14ac:dyDescent="0.3">
      <c r="E517" s="22"/>
      <c r="F517" s="22"/>
      <c r="G517" s="22"/>
    </row>
    <row r="518" spans="5:7" ht="14.25" customHeight="1" x14ac:dyDescent="0.3">
      <c r="E518" s="22"/>
      <c r="F518" s="22"/>
      <c r="G518" s="22"/>
    </row>
    <row r="519" spans="5:7" ht="14.25" customHeight="1" x14ac:dyDescent="0.3">
      <c r="E519" s="22"/>
      <c r="F519" s="22"/>
      <c r="G519" s="22"/>
    </row>
    <row r="520" spans="5:7" ht="14.25" customHeight="1" x14ac:dyDescent="0.3">
      <c r="E520" s="22"/>
      <c r="F520" s="22"/>
      <c r="G520" s="22"/>
    </row>
    <row r="521" spans="5:7" ht="14.25" customHeight="1" x14ac:dyDescent="0.3">
      <c r="E521" s="22"/>
      <c r="F521" s="22"/>
      <c r="G521" s="22"/>
    </row>
    <row r="522" spans="5:7" ht="14.25" customHeight="1" x14ac:dyDescent="0.3">
      <c r="E522" s="22"/>
      <c r="F522" s="22"/>
      <c r="G522" s="22"/>
    </row>
    <row r="523" spans="5:7" ht="14.25" customHeight="1" x14ac:dyDescent="0.3">
      <c r="E523" s="22"/>
      <c r="F523" s="22"/>
      <c r="G523" s="22"/>
    </row>
    <row r="524" spans="5:7" ht="14.25" customHeight="1" x14ac:dyDescent="0.3">
      <c r="E524" s="22"/>
      <c r="F524" s="22"/>
      <c r="G524" s="22"/>
    </row>
    <row r="525" spans="5:7" ht="14.25" customHeight="1" x14ac:dyDescent="0.3">
      <c r="E525" s="22"/>
      <c r="F525" s="22"/>
      <c r="G525" s="22"/>
    </row>
    <row r="526" spans="5:7" ht="14.25" customHeight="1" x14ac:dyDescent="0.3">
      <c r="E526" s="22"/>
      <c r="F526" s="22"/>
      <c r="G526" s="22"/>
    </row>
    <row r="527" spans="5:7" ht="14.25" customHeight="1" x14ac:dyDescent="0.3">
      <c r="E527" s="22"/>
      <c r="F527" s="22"/>
      <c r="G527" s="22"/>
    </row>
    <row r="528" spans="5:7" ht="14.25" customHeight="1" x14ac:dyDescent="0.3">
      <c r="E528" s="22"/>
      <c r="F528" s="22"/>
      <c r="G528" s="22"/>
    </row>
    <row r="529" spans="5:7" ht="14.25" customHeight="1" x14ac:dyDescent="0.3">
      <c r="E529" s="22"/>
      <c r="F529" s="22"/>
      <c r="G529" s="22"/>
    </row>
    <row r="530" spans="5:7" ht="14.25" customHeight="1" x14ac:dyDescent="0.3">
      <c r="E530" s="22"/>
      <c r="F530" s="22"/>
      <c r="G530" s="22"/>
    </row>
    <row r="531" spans="5:7" ht="14.25" customHeight="1" x14ac:dyDescent="0.3">
      <c r="E531" s="22"/>
      <c r="F531" s="22"/>
      <c r="G531" s="22"/>
    </row>
    <row r="532" spans="5:7" ht="14.25" customHeight="1" x14ac:dyDescent="0.3">
      <c r="E532" s="22"/>
      <c r="F532" s="22"/>
      <c r="G532" s="22"/>
    </row>
    <row r="533" spans="5:7" ht="14.25" customHeight="1" x14ac:dyDescent="0.3">
      <c r="E533" s="22"/>
      <c r="F533" s="22"/>
      <c r="G533" s="22"/>
    </row>
    <row r="534" spans="5:7" ht="14.25" customHeight="1" x14ac:dyDescent="0.3">
      <c r="E534" s="22"/>
      <c r="F534" s="22"/>
      <c r="G534" s="22"/>
    </row>
    <row r="535" spans="5:7" ht="14.25" customHeight="1" x14ac:dyDescent="0.3">
      <c r="E535" s="22"/>
      <c r="F535" s="22"/>
      <c r="G535" s="22"/>
    </row>
    <row r="536" spans="5:7" ht="14.25" customHeight="1" x14ac:dyDescent="0.3">
      <c r="E536" s="22"/>
      <c r="F536" s="22"/>
      <c r="G536" s="22"/>
    </row>
    <row r="537" spans="5:7" ht="14.25" customHeight="1" x14ac:dyDescent="0.3">
      <c r="E537" s="22"/>
      <c r="F537" s="22"/>
      <c r="G537" s="22"/>
    </row>
    <row r="538" spans="5:7" ht="14.25" customHeight="1" x14ac:dyDescent="0.3">
      <c r="E538" s="22"/>
      <c r="F538" s="22"/>
      <c r="G538" s="22"/>
    </row>
    <row r="539" spans="5:7" ht="14.25" customHeight="1" x14ac:dyDescent="0.3">
      <c r="E539" s="22"/>
      <c r="F539" s="22"/>
      <c r="G539" s="22"/>
    </row>
    <row r="540" spans="5:7" ht="14.25" customHeight="1" x14ac:dyDescent="0.3">
      <c r="E540" s="22"/>
      <c r="F540" s="22"/>
      <c r="G540" s="22"/>
    </row>
    <row r="541" spans="5:7" ht="14.25" customHeight="1" x14ac:dyDescent="0.3">
      <c r="E541" s="22"/>
      <c r="F541" s="22"/>
      <c r="G541" s="22"/>
    </row>
    <row r="542" spans="5:7" ht="14.25" customHeight="1" x14ac:dyDescent="0.3">
      <c r="E542" s="22"/>
      <c r="F542" s="22"/>
      <c r="G542" s="22"/>
    </row>
    <row r="543" spans="5:7" ht="14.25" customHeight="1" x14ac:dyDescent="0.3">
      <c r="E543" s="22"/>
      <c r="F543" s="22"/>
      <c r="G543" s="22"/>
    </row>
    <row r="544" spans="5:7" ht="14.25" customHeight="1" x14ac:dyDescent="0.3">
      <c r="E544" s="22"/>
      <c r="F544" s="22"/>
      <c r="G544" s="22"/>
    </row>
    <row r="545" spans="5:7" ht="14.25" customHeight="1" x14ac:dyDescent="0.3">
      <c r="E545" s="22"/>
      <c r="F545" s="22"/>
      <c r="G545" s="22"/>
    </row>
    <row r="546" spans="5:7" ht="14.25" customHeight="1" x14ac:dyDescent="0.3">
      <c r="E546" s="22"/>
      <c r="F546" s="22"/>
      <c r="G546" s="22"/>
    </row>
    <row r="547" spans="5:7" ht="14.25" customHeight="1" x14ac:dyDescent="0.3">
      <c r="E547" s="22"/>
      <c r="F547" s="22"/>
      <c r="G547" s="22"/>
    </row>
    <row r="548" spans="5:7" ht="14.25" customHeight="1" x14ac:dyDescent="0.3">
      <c r="E548" s="22"/>
      <c r="F548" s="22"/>
      <c r="G548" s="22"/>
    </row>
    <row r="549" spans="5:7" ht="14.25" customHeight="1" x14ac:dyDescent="0.3">
      <c r="E549" s="22"/>
      <c r="F549" s="22"/>
      <c r="G549" s="22"/>
    </row>
    <row r="550" spans="5:7" ht="14.25" customHeight="1" x14ac:dyDescent="0.3">
      <c r="E550" s="22"/>
      <c r="F550" s="22"/>
      <c r="G550" s="22"/>
    </row>
    <row r="551" spans="5:7" ht="14.25" customHeight="1" x14ac:dyDescent="0.3">
      <c r="E551" s="22"/>
      <c r="F551" s="22"/>
      <c r="G551" s="22"/>
    </row>
    <row r="552" spans="5:7" ht="14.25" customHeight="1" x14ac:dyDescent="0.3">
      <c r="E552" s="22"/>
      <c r="F552" s="22"/>
      <c r="G552" s="22"/>
    </row>
    <row r="553" spans="5:7" ht="14.25" customHeight="1" x14ac:dyDescent="0.3">
      <c r="E553" s="22"/>
      <c r="F553" s="22"/>
      <c r="G553" s="22"/>
    </row>
    <row r="554" spans="5:7" ht="14.25" customHeight="1" x14ac:dyDescent="0.3">
      <c r="E554" s="22"/>
      <c r="F554" s="22"/>
      <c r="G554" s="22"/>
    </row>
    <row r="555" spans="5:7" ht="14.25" customHeight="1" x14ac:dyDescent="0.3">
      <c r="E555" s="22"/>
      <c r="F555" s="22"/>
      <c r="G555" s="22"/>
    </row>
    <row r="556" spans="5:7" ht="14.25" customHeight="1" x14ac:dyDescent="0.3">
      <c r="E556" s="22"/>
      <c r="F556" s="22"/>
      <c r="G556" s="22"/>
    </row>
    <row r="557" spans="5:7" ht="14.25" customHeight="1" x14ac:dyDescent="0.3">
      <c r="E557" s="22"/>
      <c r="F557" s="22"/>
      <c r="G557" s="22"/>
    </row>
    <row r="558" spans="5:7" ht="14.25" customHeight="1" x14ac:dyDescent="0.3">
      <c r="E558" s="22"/>
      <c r="F558" s="22"/>
      <c r="G558" s="22"/>
    </row>
    <row r="559" spans="5:7" ht="14.25" customHeight="1" x14ac:dyDescent="0.3">
      <c r="E559" s="22"/>
      <c r="F559" s="22"/>
      <c r="G559" s="22"/>
    </row>
    <row r="560" spans="5:7" ht="14.25" customHeight="1" x14ac:dyDescent="0.3">
      <c r="E560" s="22"/>
      <c r="F560" s="22"/>
      <c r="G560" s="22"/>
    </row>
    <row r="561" spans="5:7" ht="14.25" customHeight="1" x14ac:dyDescent="0.3">
      <c r="E561" s="22"/>
      <c r="F561" s="22"/>
      <c r="G561" s="22"/>
    </row>
    <row r="562" spans="5:7" ht="14.25" customHeight="1" x14ac:dyDescent="0.3">
      <c r="E562" s="22"/>
      <c r="F562" s="22"/>
      <c r="G562" s="22"/>
    </row>
    <row r="563" spans="5:7" ht="14.25" customHeight="1" x14ac:dyDescent="0.3">
      <c r="E563" s="22"/>
      <c r="F563" s="22"/>
      <c r="G563" s="22"/>
    </row>
    <row r="564" spans="5:7" ht="14.25" customHeight="1" x14ac:dyDescent="0.3">
      <c r="E564" s="22"/>
      <c r="F564" s="22"/>
      <c r="G564" s="22"/>
    </row>
    <row r="565" spans="5:7" ht="14.25" customHeight="1" x14ac:dyDescent="0.3">
      <c r="E565" s="22"/>
      <c r="F565" s="22"/>
      <c r="G565" s="22"/>
    </row>
    <row r="566" spans="5:7" ht="14.25" customHeight="1" x14ac:dyDescent="0.3">
      <c r="E566" s="22"/>
      <c r="F566" s="22"/>
      <c r="G566" s="22"/>
    </row>
    <row r="567" spans="5:7" ht="14.25" customHeight="1" x14ac:dyDescent="0.3">
      <c r="E567" s="22"/>
      <c r="F567" s="22"/>
      <c r="G567" s="22"/>
    </row>
    <row r="568" spans="5:7" ht="14.25" customHeight="1" x14ac:dyDescent="0.3">
      <c r="E568" s="22"/>
      <c r="F568" s="22"/>
      <c r="G568" s="22"/>
    </row>
    <row r="569" spans="5:7" ht="14.25" customHeight="1" x14ac:dyDescent="0.3">
      <c r="E569" s="22"/>
      <c r="F569" s="22"/>
      <c r="G569" s="22"/>
    </row>
    <row r="570" spans="5:7" ht="14.25" customHeight="1" x14ac:dyDescent="0.3">
      <c r="E570" s="22"/>
      <c r="F570" s="22"/>
      <c r="G570" s="22"/>
    </row>
    <row r="571" spans="5:7" ht="14.25" customHeight="1" x14ac:dyDescent="0.3">
      <c r="E571" s="22"/>
      <c r="F571" s="22"/>
      <c r="G571" s="22"/>
    </row>
    <row r="572" spans="5:7" ht="14.25" customHeight="1" x14ac:dyDescent="0.3">
      <c r="E572" s="22"/>
      <c r="F572" s="22"/>
      <c r="G572" s="22"/>
    </row>
    <row r="573" spans="5:7" ht="14.25" customHeight="1" x14ac:dyDescent="0.3">
      <c r="E573" s="22"/>
      <c r="F573" s="22"/>
      <c r="G573" s="22"/>
    </row>
    <row r="574" spans="5:7" ht="14.25" customHeight="1" x14ac:dyDescent="0.3">
      <c r="E574" s="22"/>
      <c r="F574" s="22"/>
      <c r="G574" s="22"/>
    </row>
    <row r="575" spans="5:7" ht="14.25" customHeight="1" x14ac:dyDescent="0.3">
      <c r="E575" s="22"/>
      <c r="F575" s="22"/>
      <c r="G575" s="22"/>
    </row>
    <row r="576" spans="5:7" ht="14.25" customHeight="1" x14ac:dyDescent="0.3">
      <c r="E576" s="22"/>
      <c r="F576" s="22"/>
      <c r="G576" s="22"/>
    </row>
    <row r="577" spans="5:7" ht="14.25" customHeight="1" x14ac:dyDescent="0.3">
      <c r="E577" s="22"/>
      <c r="F577" s="22"/>
      <c r="G577" s="22"/>
    </row>
    <row r="578" spans="5:7" ht="14.25" customHeight="1" x14ac:dyDescent="0.3">
      <c r="E578" s="22"/>
      <c r="F578" s="22"/>
      <c r="G578" s="22"/>
    </row>
    <row r="579" spans="5:7" ht="14.25" customHeight="1" x14ac:dyDescent="0.3">
      <c r="E579" s="22"/>
      <c r="F579" s="22"/>
      <c r="G579" s="22"/>
    </row>
    <row r="580" spans="5:7" ht="14.25" customHeight="1" x14ac:dyDescent="0.3">
      <c r="E580" s="22"/>
      <c r="F580" s="22"/>
      <c r="G580" s="22"/>
    </row>
    <row r="581" spans="5:7" ht="14.25" customHeight="1" x14ac:dyDescent="0.3">
      <c r="E581" s="22"/>
      <c r="F581" s="22"/>
      <c r="G581" s="22"/>
    </row>
    <row r="582" spans="5:7" ht="14.25" customHeight="1" x14ac:dyDescent="0.3">
      <c r="E582" s="22"/>
      <c r="F582" s="22"/>
      <c r="G582" s="22"/>
    </row>
    <row r="583" spans="5:7" ht="14.25" customHeight="1" x14ac:dyDescent="0.3">
      <c r="E583" s="22"/>
      <c r="F583" s="22"/>
      <c r="G583" s="22"/>
    </row>
    <row r="584" spans="5:7" ht="14.25" customHeight="1" x14ac:dyDescent="0.3">
      <c r="E584" s="22"/>
      <c r="F584" s="22"/>
      <c r="G584" s="22"/>
    </row>
    <row r="585" spans="5:7" ht="14.25" customHeight="1" x14ac:dyDescent="0.3">
      <c r="E585" s="22"/>
      <c r="F585" s="22"/>
      <c r="G585" s="22"/>
    </row>
    <row r="586" spans="5:7" ht="14.25" customHeight="1" x14ac:dyDescent="0.3">
      <c r="E586" s="22"/>
      <c r="F586" s="22"/>
      <c r="G586" s="22"/>
    </row>
    <row r="587" spans="5:7" ht="14.25" customHeight="1" x14ac:dyDescent="0.3">
      <c r="E587" s="22"/>
      <c r="F587" s="22"/>
      <c r="G587" s="22"/>
    </row>
    <row r="588" spans="5:7" ht="14.25" customHeight="1" x14ac:dyDescent="0.3">
      <c r="E588" s="22"/>
      <c r="F588" s="22"/>
      <c r="G588" s="22"/>
    </row>
    <row r="589" spans="5:7" ht="14.25" customHeight="1" x14ac:dyDescent="0.3">
      <c r="E589" s="22"/>
      <c r="F589" s="22"/>
      <c r="G589" s="22"/>
    </row>
    <row r="590" spans="5:7" ht="14.25" customHeight="1" x14ac:dyDescent="0.3">
      <c r="E590" s="22"/>
      <c r="F590" s="22"/>
      <c r="G590" s="22"/>
    </row>
    <row r="591" spans="5:7" ht="14.25" customHeight="1" x14ac:dyDescent="0.3">
      <c r="E591" s="22"/>
      <c r="F591" s="22"/>
      <c r="G591" s="22"/>
    </row>
    <row r="592" spans="5:7" ht="14.25" customHeight="1" x14ac:dyDescent="0.3">
      <c r="E592" s="22"/>
      <c r="F592" s="22"/>
      <c r="G592" s="22"/>
    </row>
    <row r="593" spans="5:7" ht="14.25" customHeight="1" x14ac:dyDescent="0.3">
      <c r="E593" s="22"/>
      <c r="F593" s="22"/>
      <c r="G593" s="22"/>
    </row>
    <row r="594" spans="5:7" ht="14.25" customHeight="1" x14ac:dyDescent="0.3">
      <c r="E594" s="22"/>
      <c r="F594" s="22"/>
      <c r="G594" s="22"/>
    </row>
    <row r="595" spans="5:7" ht="14.25" customHeight="1" x14ac:dyDescent="0.3">
      <c r="E595" s="22"/>
      <c r="F595" s="22"/>
      <c r="G595" s="22"/>
    </row>
    <row r="596" spans="5:7" ht="14.25" customHeight="1" x14ac:dyDescent="0.3">
      <c r="E596" s="22"/>
      <c r="F596" s="22"/>
      <c r="G596" s="22"/>
    </row>
    <row r="597" spans="5:7" ht="14.25" customHeight="1" x14ac:dyDescent="0.3">
      <c r="E597" s="22"/>
      <c r="F597" s="22"/>
      <c r="G597" s="22"/>
    </row>
    <row r="598" spans="5:7" ht="14.25" customHeight="1" x14ac:dyDescent="0.3">
      <c r="E598" s="22"/>
      <c r="F598" s="22"/>
      <c r="G598" s="22"/>
    </row>
    <row r="599" spans="5:7" ht="14.25" customHeight="1" x14ac:dyDescent="0.3">
      <c r="E599" s="22"/>
      <c r="F599" s="22"/>
      <c r="G599" s="22"/>
    </row>
    <row r="600" spans="5:7" ht="14.25" customHeight="1" x14ac:dyDescent="0.3">
      <c r="E600" s="22"/>
      <c r="F600" s="22"/>
      <c r="G600" s="22"/>
    </row>
    <row r="601" spans="5:7" ht="14.25" customHeight="1" x14ac:dyDescent="0.3">
      <c r="E601" s="22"/>
      <c r="F601" s="22"/>
      <c r="G601" s="22"/>
    </row>
    <row r="602" spans="5:7" ht="14.25" customHeight="1" x14ac:dyDescent="0.3">
      <c r="E602" s="22"/>
      <c r="F602" s="22"/>
      <c r="G602" s="22"/>
    </row>
    <row r="603" spans="5:7" ht="14.25" customHeight="1" x14ac:dyDescent="0.3">
      <c r="E603" s="22"/>
      <c r="F603" s="22"/>
      <c r="G603" s="22"/>
    </row>
    <row r="604" spans="5:7" ht="14.25" customHeight="1" x14ac:dyDescent="0.3">
      <c r="E604" s="22"/>
      <c r="F604" s="22"/>
      <c r="G604" s="22"/>
    </row>
    <row r="605" spans="5:7" ht="14.25" customHeight="1" x14ac:dyDescent="0.3">
      <c r="E605" s="22"/>
      <c r="F605" s="22"/>
      <c r="G605" s="22"/>
    </row>
    <row r="606" spans="5:7" ht="14.25" customHeight="1" x14ac:dyDescent="0.3">
      <c r="E606" s="22"/>
      <c r="F606" s="22"/>
      <c r="G606" s="22"/>
    </row>
    <row r="607" spans="5:7" ht="14.25" customHeight="1" x14ac:dyDescent="0.3">
      <c r="E607" s="22"/>
      <c r="F607" s="22"/>
      <c r="G607" s="22"/>
    </row>
    <row r="608" spans="5:7" ht="14.25" customHeight="1" x14ac:dyDescent="0.3">
      <c r="E608" s="22"/>
      <c r="F608" s="22"/>
      <c r="G608" s="22"/>
    </row>
    <row r="609" spans="5:7" ht="14.25" customHeight="1" x14ac:dyDescent="0.3">
      <c r="E609" s="22"/>
      <c r="F609" s="22"/>
      <c r="G609" s="22"/>
    </row>
    <row r="610" spans="5:7" ht="14.25" customHeight="1" x14ac:dyDescent="0.3">
      <c r="E610" s="22"/>
      <c r="F610" s="22"/>
      <c r="G610" s="22"/>
    </row>
    <row r="611" spans="5:7" ht="14.25" customHeight="1" x14ac:dyDescent="0.3">
      <c r="E611" s="22"/>
      <c r="F611" s="22"/>
      <c r="G611" s="22"/>
    </row>
    <row r="612" spans="5:7" ht="14.25" customHeight="1" x14ac:dyDescent="0.3">
      <c r="E612" s="22"/>
      <c r="F612" s="22"/>
      <c r="G612" s="22"/>
    </row>
    <row r="613" spans="5:7" ht="14.25" customHeight="1" x14ac:dyDescent="0.3">
      <c r="E613" s="22"/>
      <c r="F613" s="22"/>
      <c r="G613" s="22"/>
    </row>
    <row r="614" spans="5:7" ht="14.25" customHeight="1" x14ac:dyDescent="0.3">
      <c r="E614" s="22"/>
      <c r="F614" s="22"/>
      <c r="G614" s="22"/>
    </row>
    <row r="615" spans="5:7" ht="14.25" customHeight="1" x14ac:dyDescent="0.3">
      <c r="E615" s="22"/>
      <c r="F615" s="22"/>
      <c r="G615" s="22"/>
    </row>
    <row r="616" spans="5:7" ht="14.25" customHeight="1" x14ac:dyDescent="0.3">
      <c r="E616" s="22"/>
      <c r="F616" s="22"/>
      <c r="G616" s="22"/>
    </row>
    <row r="617" spans="5:7" ht="14.25" customHeight="1" x14ac:dyDescent="0.3">
      <c r="E617" s="22"/>
      <c r="F617" s="22"/>
      <c r="G617" s="22"/>
    </row>
    <row r="618" spans="5:7" ht="14.25" customHeight="1" x14ac:dyDescent="0.3">
      <c r="E618" s="22"/>
      <c r="F618" s="22"/>
      <c r="G618" s="22"/>
    </row>
    <row r="619" spans="5:7" ht="14.25" customHeight="1" x14ac:dyDescent="0.3">
      <c r="E619" s="22"/>
      <c r="F619" s="22"/>
      <c r="G619" s="22"/>
    </row>
    <row r="620" spans="5:7" ht="14.25" customHeight="1" x14ac:dyDescent="0.3">
      <c r="E620" s="22"/>
      <c r="F620" s="22"/>
      <c r="G620" s="22"/>
    </row>
    <row r="621" spans="5:7" ht="14.25" customHeight="1" x14ac:dyDescent="0.3">
      <c r="E621" s="22"/>
      <c r="F621" s="22"/>
      <c r="G621" s="22"/>
    </row>
    <row r="622" spans="5:7" ht="14.25" customHeight="1" x14ac:dyDescent="0.3">
      <c r="E622" s="22"/>
      <c r="F622" s="22"/>
      <c r="G622" s="22"/>
    </row>
    <row r="623" spans="5:7" ht="14.25" customHeight="1" x14ac:dyDescent="0.3">
      <c r="E623" s="22"/>
      <c r="F623" s="22"/>
      <c r="G623" s="22"/>
    </row>
    <row r="624" spans="5:7" ht="14.25" customHeight="1" x14ac:dyDescent="0.3">
      <c r="E624" s="22"/>
      <c r="F624" s="22"/>
      <c r="G624" s="22"/>
    </row>
    <row r="625" spans="5:7" ht="14.25" customHeight="1" x14ac:dyDescent="0.3">
      <c r="E625" s="22"/>
      <c r="F625" s="22"/>
      <c r="G625" s="22"/>
    </row>
    <row r="626" spans="5:7" ht="14.25" customHeight="1" x14ac:dyDescent="0.3">
      <c r="E626" s="22"/>
      <c r="F626" s="22"/>
      <c r="G626" s="22"/>
    </row>
    <row r="627" spans="5:7" ht="14.25" customHeight="1" x14ac:dyDescent="0.3">
      <c r="E627" s="22"/>
      <c r="F627" s="22"/>
      <c r="G627" s="22"/>
    </row>
    <row r="628" spans="5:7" ht="14.25" customHeight="1" x14ac:dyDescent="0.3">
      <c r="E628" s="22"/>
      <c r="F628" s="22"/>
      <c r="G628" s="22"/>
    </row>
    <row r="629" spans="5:7" ht="14.25" customHeight="1" x14ac:dyDescent="0.3">
      <c r="E629" s="22"/>
      <c r="F629" s="22"/>
      <c r="G629" s="22"/>
    </row>
    <row r="630" spans="5:7" ht="14.25" customHeight="1" x14ac:dyDescent="0.3">
      <c r="E630" s="22"/>
      <c r="F630" s="22"/>
      <c r="G630" s="22"/>
    </row>
    <row r="631" spans="5:7" ht="14.25" customHeight="1" x14ac:dyDescent="0.3">
      <c r="E631" s="22"/>
      <c r="F631" s="22"/>
      <c r="G631" s="22"/>
    </row>
    <row r="632" spans="5:7" ht="14.25" customHeight="1" x14ac:dyDescent="0.3">
      <c r="E632" s="22"/>
      <c r="F632" s="22"/>
      <c r="G632" s="22"/>
    </row>
    <row r="633" spans="5:7" ht="14.25" customHeight="1" x14ac:dyDescent="0.3">
      <c r="E633" s="22"/>
      <c r="F633" s="22"/>
      <c r="G633" s="22"/>
    </row>
    <row r="634" spans="5:7" ht="14.25" customHeight="1" x14ac:dyDescent="0.3">
      <c r="E634" s="22"/>
      <c r="F634" s="22"/>
      <c r="G634" s="22"/>
    </row>
    <row r="635" spans="5:7" ht="14.25" customHeight="1" x14ac:dyDescent="0.3">
      <c r="E635" s="22"/>
      <c r="F635" s="22"/>
      <c r="G635" s="22"/>
    </row>
    <row r="636" spans="5:7" ht="14.25" customHeight="1" x14ac:dyDescent="0.3">
      <c r="E636" s="22"/>
      <c r="F636" s="22"/>
      <c r="G636" s="22"/>
    </row>
    <row r="637" spans="5:7" ht="14.25" customHeight="1" x14ac:dyDescent="0.3">
      <c r="E637" s="22"/>
      <c r="F637" s="22"/>
      <c r="G637" s="22"/>
    </row>
    <row r="638" spans="5:7" ht="14.25" customHeight="1" x14ac:dyDescent="0.3">
      <c r="E638" s="22"/>
      <c r="F638" s="22"/>
      <c r="G638" s="22"/>
    </row>
    <row r="639" spans="5:7" ht="14.25" customHeight="1" x14ac:dyDescent="0.3">
      <c r="E639" s="22"/>
      <c r="F639" s="22"/>
      <c r="G639" s="22"/>
    </row>
    <row r="640" spans="5:7" ht="14.25" customHeight="1" x14ac:dyDescent="0.3">
      <c r="E640" s="22"/>
      <c r="F640" s="22"/>
      <c r="G640" s="22"/>
    </row>
    <row r="641" spans="5:7" ht="14.25" customHeight="1" x14ac:dyDescent="0.3">
      <c r="E641" s="22"/>
      <c r="F641" s="22"/>
      <c r="G641" s="22"/>
    </row>
    <row r="642" spans="5:7" ht="14.25" customHeight="1" x14ac:dyDescent="0.3">
      <c r="E642" s="22"/>
      <c r="F642" s="22"/>
      <c r="G642" s="22"/>
    </row>
    <row r="643" spans="5:7" ht="14.25" customHeight="1" x14ac:dyDescent="0.3">
      <c r="E643" s="22"/>
      <c r="F643" s="22"/>
      <c r="G643" s="22"/>
    </row>
    <row r="644" spans="5:7" ht="14.25" customHeight="1" x14ac:dyDescent="0.3">
      <c r="E644" s="22"/>
      <c r="F644" s="22"/>
      <c r="G644" s="22"/>
    </row>
    <row r="645" spans="5:7" ht="14.25" customHeight="1" x14ac:dyDescent="0.3">
      <c r="E645" s="22"/>
      <c r="F645" s="22"/>
      <c r="G645" s="22"/>
    </row>
    <row r="646" spans="5:7" ht="14.25" customHeight="1" x14ac:dyDescent="0.3">
      <c r="E646" s="22"/>
      <c r="F646" s="22"/>
      <c r="G646" s="22"/>
    </row>
    <row r="647" spans="5:7" ht="14.25" customHeight="1" x14ac:dyDescent="0.3">
      <c r="E647" s="22"/>
      <c r="F647" s="22"/>
      <c r="G647" s="22"/>
    </row>
    <row r="648" spans="5:7" ht="14.25" customHeight="1" x14ac:dyDescent="0.3">
      <c r="E648" s="22"/>
      <c r="F648" s="22"/>
      <c r="G648" s="22"/>
    </row>
    <row r="649" spans="5:7" ht="14.25" customHeight="1" x14ac:dyDescent="0.3">
      <c r="E649" s="22"/>
      <c r="F649" s="22"/>
      <c r="G649" s="22"/>
    </row>
    <row r="650" spans="5:7" ht="14.25" customHeight="1" x14ac:dyDescent="0.3">
      <c r="E650" s="22"/>
      <c r="F650" s="22"/>
      <c r="G650" s="22"/>
    </row>
    <row r="651" spans="5:7" ht="14.25" customHeight="1" x14ac:dyDescent="0.3">
      <c r="E651" s="22"/>
      <c r="F651" s="22"/>
      <c r="G651" s="22"/>
    </row>
    <row r="652" spans="5:7" ht="14.25" customHeight="1" x14ac:dyDescent="0.3">
      <c r="E652" s="22"/>
      <c r="F652" s="22"/>
      <c r="G652" s="22"/>
    </row>
    <row r="653" spans="5:7" ht="14.25" customHeight="1" x14ac:dyDescent="0.3">
      <c r="E653" s="22"/>
      <c r="F653" s="22"/>
      <c r="G653" s="22"/>
    </row>
    <row r="654" spans="5:7" ht="14.25" customHeight="1" x14ac:dyDescent="0.3">
      <c r="E654" s="22"/>
      <c r="F654" s="22"/>
      <c r="G654" s="22"/>
    </row>
    <row r="655" spans="5:7" ht="14.25" customHeight="1" x14ac:dyDescent="0.3">
      <c r="E655" s="22"/>
      <c r="F655" s="22"/>
      <c r="G655" s="22"/>
    </row>
    <row r="656" spans="5:7" ht="14.25" customHeight="1" x14ac:dyDescent="0.3">
      <c r="E656" s="22"/>
      <c r="F656" s="22"/>
      <c r="G656" s="22"/>
    </row>
    <row r="657" spans="5:7" ht="14.25" customHeight="1" x14ac:dyDescent="0.3">
      <c r="E657" s="22"/>
      <c r="F657" s="22"/>
      <c r="G657" s="22"/>
    </row>
    <row r="658" spans="5:7" ht="14.25" customHeight="1" x14ac:dyDescent="0.3">
      <c r="E658" s="22"/>
      <c r="F658" s="22"/>
      <c r="G658" s="22"/>
    </row>
    <row r="659" spans="5:7" ht="14.25" customHeight="1" x14ac:dyDescent="0.3">
      <c r="E659" s="22"/>
      <c r="F659" s="22"/>
      <c r="G659" s="22"/>
    </row>
    <row r="660" spans="5:7" ht="14.25" customHeight="1" x14ac:dyDescent="0.3">
      <c r="E660" s="22"/>
      <c r="F660" s="22"/>
      <c r="G660" s="22"/>
    </row>
    <row r="661" spans="5:7" ht="14.25" customHeight="1" x14ac:dyDescent="0.3">
      <c r="E661" s="22"/>
      <c r="F661" s="22"/>
      <c r="G661" s="22"/>
    </row>
    <row r="662" spans="5:7" ht="14.25" customHeight="1" x14ac:dyDescent="0.3">
      <c r="E662" s="22"/>
      <c r="F662" s="22"/>
      <c r="G662" s="22"/>
    </row>
    <row r="663" spans="5:7" ht="14.25" customHeight="1" x14ac:dyDescent="0.3">
      <c r="E663" s="22"/>
      <c r="F663" s="22"/>
      <c r="G663" s="22"/>
    </row>
    <row r="664" spans="5:7" ht="14.25" customHeight="1" x14ac:dyDescent="0.3">
      <c r="E664" s="22"/>
      <c r="F664" s="22"/>
      <c r="G664" s="22"/>
    </row>
    <row r="665" spans="5:7" ht="14.25" customHeight="1" x14ac:dyDescent="0.3">
      <c r="E665" s="22"/>
      <c r="F665" s="22"/>
      <c r="G665" s="22"/>
    </row>
    <row r="666" spans="5:7" ht="14.25" customHeight="1" x14ac:dyDescent="0.3">
      <c r="E666" s="22"/>
      <c r="F666" s="22"/>
      <c r="G666" s="22"/>
    </row>
    <row r="667" spans="5:7" ht="14.25" customHeight="1" x14ac:dyDescent="0.3">
      <c r="E667" s="22"/>
      <c r="F667" s="22"/>
      <c r="G667" s="22"/>
    </row>
    <row r="668" spans="5:7" ht="14.25" customHeight="1" x14ac:dyDescent="0.3">
      <c r="E668" s="22"/>
      <c r="F668" s="22"/>
      <c r="G668" s="22"/>
    </row>
    <row r="669" spans="5:7" ht="14.25" customHeight="1" x14ac:dyDescent="0.3">
      <c r="E669" s="22"/>
      <c r="F669" s="22"/>
      <c r="G669" s="22"/>
    </row>
    <row r="670" spans="5:7" ht="14.25" customHeight="1" x14ac:dyDescent="0.3">
      <c r="E670" s="22"/>
      <c r="F670" s="22"/>
      <c r="G670" s="22"/>
    </row>
    <row r="671" spans="5:7" ht="14.25" customHeight="1" x14ac:dyDescent="0.3">
      <c r="E671" s="22"/>
      <c r="F671" s="22"/>
      <c r="G671" s="22"/>
    </row>
    <row r="672" spans="5:7" ht="14.25" customHeight="1" x14ac:dyDescent="0.3">
      <c r="E672" s="22"/>
      <c r="F672" s="22"/>
      <c r="G672" s="22"/>
    </row>
    <row r="673" spans="5:7" ht="14.25" customHeight="1" x14ac:dyDescent="0.3">
      <c r="E673" s="22"/>
      <c r="F673" s="22"/>
      <c r="G673" s="22"/>
    </row>
    <row r="674" spans="5:7" ht="14.25" customHeight="1" x14ac:dyDescent="0.3">
      <c r="E674" s="22"/>
      <c r="F674" s="22"/>
      <c r="G674" s="22"/>
    </row>
    <row r="675" spans="5:7" ht="14.25" customHeight="1" x14ac:dyDescent="0.3">
      <c r="E675" s="22"/>
      <c r="F675" s="22"/>
      <c r="G675" s="22"/>
    </row>
    <row r="676" spans="5:7" ht="14.25" customHeight="1" x14ac:dyDescent="0.3">
      <c r="E676" s="22"/>
      <c r="F676" s="22"/>
      <c r="G676" s="22"/>
    </row>
    <row r="677" spans="5:7" ht="14.25" customHeight="1" x14ac:dyDescent="0.3">
      <c r="E677" s="22"/>
      <c r="F677" s="22"/>
      <c r="G677" s="22"/>
    </row>
    <row r="678" spans="5:7" ht="14.25" customHeight="1" x14ac:dyDescent="0.3">
      <c r="E678" s="22"/>
      <c r="F678" s="22"/>
      <c r="G678" s="22"/>
    </row>
    <row r="679" spans="5:7" ht="14.25" customHeight="1" x14ac:dyDescent="0.3">
      <c r="E679" s="22"/>
      <c r="F679" s="22"/>
      <c r="G679" s="22"/>
    </row>
    <row r="680" spans="5:7" ht="14.25" customHeight="1" x14ac:dyDescent="0.3">
      <c r="E680" s="22"/>
      <c r="F680" s="22"/>
      <c r="G680" s="22"/>
    </row>
    <row r="681" spans="5:7" ht="14.25" customHeight="1" x14ac:dyDescent="0.3">
      <c r="E681" s="22"/>
      <c r="F681" s="22"/>
      <c r="G681" s="22"/>
    </row>
    <row r="682" spans="5:7" ht="14.25" customHeight="1" x14ac:dyDescent="0.3">
      <c r="E682" s="22"/>
      <c r="F682" s="22"/>
      <c r="G682" s="22"/>
    </row>
    <row r="683" spans="5:7" ht="14.25" customHeight="1" x14ac:dyDescent="0.3">
      <c r="E683" s="22"/>
      <c r="F683" s="22"/>
      <c r="G683" s="22"/>
    </row>
    <row r="684" spans="5:7" ht="14.25" customHeight="1" x14ac:dyDescent="0.3">
      <c r="E684" s="22"/>
      <c r="F684" s="22"/>
      <c r="G684" s="22"/>
    </row>
    <row r="685" spans="5:7" ht="14.25" customHeight="1" x14ac:dyDescent="0.3">
      <c r="E685" s="22"/>
      <c r="F685" s="22"/>
      <c r="G685" s="22"/>
    </row>
    <row r="686" spans="5:7" ht="14.25" customHeight="1" x14ac:dyDescent="0.3">
      <c r="E686" s="22"/>
      <c r="F686" s="22"/>
      <c r="G686" s="22"/>
    </row>
    <row r="687" spans="5:7" ht="14.25" customHeight="1" x14ac:dyDescent="0.3">
      <c r="E687" s="22"/>
      <c r="F687" s="22"/>
      <c r="G687" s="22"/>
    </row>
    <row r="688" spans="5:7" ht="14.25" customHeight="1" x14ac:dyDescent="0.3">
      <c r="E688" s="22"/>
      <c r="F688" s="22"/>
      <c r="G688" s="22"/>
    </row>
    <row r="689" spans="5:7" ht="14.25" customHeight="1" x14ac:dyDescent="0.3">
      <c r="E689" s="22"/>
      <c r="F689" s="22"/>
      <c r="G689" s="22"/>
    </row>
    <row r="690" spans="5:7" ht="14.25" customHeight="1" x14ac:dyDescent="0.3">
      <c r="E690" s="22"/>
      <c r="F690" s="22"/>
      <c r="G690" s="22"/>
    </row>
    <row r="691" spans="5:7" ht="14.25" customHeight="1" x14ac:dyDescent="0.3">
      <c r="E691" s="22"/>
      <c r="F691" s="22"/>
      <c r="G691" s="22"/>
    </row>
    <row r="692" spans="5:7" ht="14.25" customHeight="1" x14ac:dyDescent="0.3">
      <c r="E692" s="22"/>
      <c r="F692" s="22"/>
      <c r="G692" s="22"/>
    </row>
    <row r="693" spans="5:7" ht="14.25" customHeight="1" x14ac:dyDescent="0.3">
      <c r="E693" s="22"/>
      <c r="F693" s="22"/>
      <c r="G693" s="22"/>
    </row>
    <row r="694" spans="5:7" ht="14.25" customHeight="1" x14ac:dyDescent="0.3">
      <c r="E694" s="22"/>
      <c r="F694" s="22"/>
      <c r="G694" s="22"/>
    </row>
    <row r="695" spans="5:7" ht="14.25" customHeight="1" x14ac:dyDescent="0.3">
      <c r="E695" s="22"/>
      <c r="F695" s="22"/>
      <c r="G695" s="22"/>
    </row>
    <row r="696" spans="5:7" ht="14.25" customHeight="1" x14ac:dyDescent="0.3">
      <c r="E696" s="22"/>
      <c r="F696" s="22"/>
      <c r="G696" s="22"/>
    </row>
    <row r="697" spans="5:7" ht="14.25" customHeight="1" x14ac:dyDescent="0.3">
      <c r="E697" s="22"/>
      <c r="F697" s="22"/>
      <c r="G697" s="22"/>
    </row>
    <row r="698" spans="5:7" ht="14.25" customHeight="1" x14ac:dyDescent="0.3">
      <c r="E698" s="22"/>
      <c r="F698" s="22"/>
      <c r="G698" s="22"/>
    </row>
    <row r="699" spans="5:7" ht="14.25" customHeight="1" x14ac:dyDescent="0.3">
      <c r="E699" s="22"/>
      <c r="F699" s="22"/>
      <c r="G699" s="22"/>
    </row>
    <row r="700" spans="5:7" ht="14.25" customHeight="1" x14ac:dyDescent="0.3">
      <c r="E700" s="22"/>
      <c r="F700" s="22"/>
      <c r="G700" s="22"/>
    </row>
    <row r="701" spans="5:7" ht="14.25" customHeight="1" x14ac:dyDescent="0.3">
      <c r="E701" s="22"/>
      <c r="F701" s="22"/>
      <c r="G701" s="22"/>
    </row>
    <row r="702" spans="5:7" ht="14.25" customHeight="1" x14ac:dyDescent="0.3">
      <c r="E702" s="22"/>
      <c r="F702" s="22"/>
      <c r="G702" s="22"/>
    </row>
    <row r="703" spans="5:7" ht="14.25" customHeight="1" x14ac:dyDescent="0.3">
      <c r="E703" s="22"/>
      <c r="F703" s="22"/>
      <c r="G703" s="22"/>
    </row>
    <row r="704" spans="5:7" ht="14.25" customHeight="1" x14ac:dyDescent="0.3">
      <c r="E704" s="22"/>
      <c r="F704" s="22"/>
      <c r="G704" s="22"/>
    </row>
    <row r="705" spans="5:7" ht="14.25" customHeight="1" x14ac:dyDescent="0.3">
      <c r="E705" s="22"/>
      <c r="F705" s="22"/>
      <c r="G705" s="22"/>
    </row>
    <row r="706" spans="5:7" ht="14.25" customHeight="1" x14ac:dyDescent="0.3">
      <c r="E706" s="22"/>
      <c r="F706" s="22"/>
      <c r="G706" s="22"/>
    </row>
    <row r="707" spans="5:7" ht="14.25" customHeight="1" x14ac:dyDescent="0.3">
      <c r="E707" s="22"/>
      <c r="F707" s="22"/>
      <c r="G707" s="22"/>
    </row>
    <row r="708" spans="5:7" ht="14.25" customHeight="1" x14ac:dyDescent="0.3">
      <c r="E708" s="22"/>
      <c r="F708" s="22"/>
      <c r="G708" s="22"/>
    </row>
    <row r="709" spans="5:7" ht="14.25" customHeight="1" x14ac:dyDescent="0.3">
      <c r="E709" s="22"/>
      <c r="F709" s="22"/>
      <c r="G709" s="22"/>
    </row>
    <row r="710" spans="5:7" ht="14.25" customHeight="1" x14ac:dyDescent="0.3">
      <c r="E710" s="22"/>
      <c r="F710" s="22"/>
      <c r="G710" s="22"/>
    </row>
    <row r="711" spans="5:7" ht="14.25" customHeight="1" x14ac:dyDescent="0.3">
      <c r="E711" s="22"/>
      <c r="F711" s="22"/>
      <c r="G711" s="22"/>
    </row>
    <row r="712" spans="5:7" ht="14.25" customHeight="1" x14ac:dyDescent="0.3">
      <c r="E712" s="22"/>
      <c r="F712" s="22"/>
      <c r="G712" s="22"/>
    </row>
    <row r="713" spans="5:7" ht="14.25" customHeight="1" x14ac:dyDescent="0.3">
      <c r="E713" s="22"/>
      <c r="F713" s="22"/>
      <c r="G713" s="22"/>
    </row>
    <row r="714" spans="5:7" ht="14.25" customHeight="1" x14ac:dyDescent="0.3">
      <c r="E714" s="22"/>
      <c r="F714" s="22"/>
      <c r="G714" s="22"/>
    </row>
    <row r="715" spans="5:7" ht="14.25" customHeight="1" x14ac:dyDescent="0.3">
      <c r="E715" s="22"/>
      <c r="F715" s="22"/>
      <c r="G715" s="22"/>
    </row>
    <row r="716" spans="5:7" ht="14.25" customHeight="1" x14ac:dyDescent="0.3">
      <c r="E716" s="22"/>
      <c r="F716" s="22"/>
      <c r="G716" s="22"/>
    </row>
    <row r="717" spans="5:7" ht="14.25" customHeight="1" x14ac:dyDescent="0.3">
      <c r="E717" s="22"/>
      <c r="F717" s="22"/>
      <c r="G717" s="22"/>
    </row>
    <row r="718" spans="5:7" ht="14.25" customHeight="1" x14ac:dyDescent="0.3">
      <c r="E718" s="22"/>
      <c r="F718" s="22"/>
      <c r="G718" s="22"/>
    </row>
    <row r="719" spans="5:7" ht="14.25" customHeight="1" x14ac:dyDescent="0.3">
      <c r="E719" s="22"/>
      <c r="F719" s="22"/>
      <c r="G719" s="22"/>
    </row>
    <row r="720" spans="5:7" ht="14.25" customHeight="1" x14ac:dyDescent="0.3">
      <c r="E720" s="22"/>
      <c r="F720" s="22"/>
      <c r="G720" s="22"/>
    </row>
    <row r="721" spans="5:7" ht="14.25" customHeight="1" x14ac:dyDescent="0.3">
      <c r="E721" s="22"/>
      <c r="F721" s="22"/>
      <c r="G721" s="22"/>
    </row>
    <row r="722" spans="5:7" ht="14.25" customHeight="1" x14ac:dyDescent="0.3">
      <c r="E722" s="22"/>
      <c r="F722" s="22"/>
      <c r="G722" s="22"/>
    </row>
    <row r="723" spans="5:7" ht="14.25" customHeight="1" x14ac:dyDescent="0.3">
      <c r="E723" s="22"/>
      <c r="F723" s="22"/>
      <c r="G723" s="22"/>
    </row>
    <row r="724" spans="5:7" ht="14.25" customHeight="1" x14ac:dyDescent="0.3">
      <c r="E724" s="22"/>
      <c r="F724" s="22"/>
      <c r="G724" s="22"/>
    </row>
    <row r="725" spans="5:7" ht="14.25" customHeight="1" x14ac:dyDescent="0.3">
      <c r="E725" s="22"/>
      <c r="F725" s="22"/>
      <c r="G725" s="22"/>
    </row>
    <row r="726" spans="5:7" ht="14.25" customHeight="1" x14ac:dyDescent="0.3">
      <c r="E726" s="22"/>
      <c r="F726" s="22"/>
      <c r="G726" s="22"/>
    </row>
    <row r="727" spans="5:7" ht="14.25" customHeight="1" x14ac:dyDescent="0.3">
      <c r="E727" s="22"/>
      <c r="F727" s="22"/>
      <c r="G727" s="22"/>
    </row>
    <row r="728" spans="5:7" ht="14.25" customHeight="1" x14ac:dyDescent="0.3">
      <c r="E728" s="22"/>
      <c r="F728" s="22"/>
      <c r="G728" s="22"/>
    </row>
    <row r="729" spans="5:7" ht="14.25" customHeight="1" x14ac:dyDescent="0.3">
      <c r="E729" s="22"/>
      <c r="F729" s="22"/>
      <c r="G729" s="22"/>
    </row>
    <row r="730" spans="5:7" ht="14.25" customHeight="1" x14ac:dyDescent="0.3">
      <c r="E730" s="22"/>
      <c r="F730" s="22"/>
      <c r="G730" s="22"/>
    </row>
    <row r="731" spans="5:7" ht="14.25" customHeight="1" x14ac:dyDescent="0.3">
      <c r="E731" s="22"/>
      <c r="F731" s="22"/>
      <c r="G731" s="22"/>
    </row>
    <row r="732" spans="5:7" ht="14.25" customHeight="1" x14ac:dyDescent="0.3">
      <c r="E732" s="22"/>
      <c r="F732" s="22"/>
      <c r="G732" s="22"/>
    </row>
    <row r="733" spans="5:7" ht="14.25" customHeight="1" x14ac:dyDescent="0.3">
      <c r="E733" s="22"/>
      <c r="F733" s="22"/>
      <c r="G733" s="22"/>
    </row>
    <row r="734" spans="5:7" ht="14.25" customHeight="1" x14ac:dyDescent="0.3">
      <c r="E734" s="22"/>
      <c r="F734" s="22"/>
      <c r="G734" s="22"/>
    </row>
    <row r="735" spans="5:7" ht="14.25" customHeight="1" x14ac:dyDescent="0.3">
      <c r="E735" s="22"/>
      <c r="F735" s="22"/>
      <c r="G735" s="22"/>
    </row>
    <row r="736" spans="5:7" ht="14.25" customHeight="1" x14ac:dyDescent="0.3">
      <c r="E736" s="22"/>
      <c r="F736" s="22"/>
      <c r="G736" s="22"/>
    </row>
    <row r="737" spans="5:7" ht="14.25" customHeight="1" x14ac:dyDescent="0.3">
      <c r="E737" s="22"/>
      <c r="F737" s="22"/>
      <c r="G737" s="22"/>
    </row>
    <row r="738" spans="5:7" ht="14.25" customHeight="1" x14ac:dyDescent="0.3">
      <c r="E738" s="22"/>
      <c r="F738" s="22"/>
      <c r="G738" s="22"/>
    </row>
    <row r="739" spans="5:7" ht="14.25" customHeight="1" x14ac:dyDescent="0.3">
      <c r="E739" s="22"/>
      <c r="F739" s="22"/>
      <c r="G739" s="22"/>
    </row>
    <row r="740" spans="5:7" ht="14.25" customHeight="1" x14ac:dyDescent="0.3">
      <c r="E740" s="22"/>
      <c r="F740" s="22"/>
      <c r="G740" s="22"/>
    </row>
    <row r="741" spans="5:7" ht="14.25" customHeight="1" x14ac:dyDescent="0.3">
      <c r="E741" s="22"/>
      <c r="F741" s="22"/>
      <c r="G741" s="22"/>
    </row>
    <row r="742" spans="5:7" ht="14.25" customHeight="1" x14ac:dyDescent="0.3">
      <c r="E742" s="22"/>
      <c r="F742" s="22"/>
      <c r="G742" s="22"/>
    </row>
    <row r="743" spans="5:7" ht="14.25" customHeight="1" x14ac:dyDescent="0.3">
      <c r="E743" s="22"/>
      <c r="F743" s="22"/>
      <c r="G743" s="22"/>
    </row>
    <row r="744" spans="5:7" ht="14.25" customHeight="1" x14ac:dyDescent="0.3">
      <c r="E744" s="22"/>
      <c r="F744" s="22"/>
      <c r="G744" s="22"/>
    </row>
    <row r="745" spans="5:7" ht="14.25" customHeight="1" x14ac:dyDescent="0.3">
      <c r="E745" s="22"/>
      <c r="F745" s="22"/>
      <c r="G745" s="22"/>
    </row>
    <row r="746" spans="5:7" ht="14.25" customHeight="1" x14ac:dyDescent="0.3">
      <c r="E746" s="22"/>
      <c r="F746" s="22"/>
      <c r="G746" s="22"/>
    </row>
    <row r="747" spans="5:7" ht="14.25" customHeight="1" x14ac:dyDescent="0.3">
      <c r="E747" s="22"/>
      <c r="F747" s="22"/>
      <c r="G747" s="22"/>
    </row>
    <row r="748" spans="5:7" ht="14.25" customHeight="1" x14ac:dyDescent="0.3">
      <c r="E748" s="22"/>
      <c r="F748" s="22"/>
      <c r="G748" s="22"/>
    </row>
    <row r="749" spans="5:7" ht="14.25" customHeight="1" x14ac:dyDescent="0.3">
      <c r="E749" s="22"/>
      <c r="F749" s="22"/>
      <c r="G749" s="22"/>
    </row>
    <row r="750" spans="5:7" ht="14.25" customHeight="1" x14ac:dyDescent="0.3">
      <c r="E750" s="22"/>
      <c r="F750" s="22"/>
      <c r="G750" s="22"/>
    </row>
    <row r="751" spans="5:7" ht="14.25" customHeight="1" x14ac:dyDescent="0.3">
      <c r="E751" s="22"/>
      <c r="F751" s="22"/>
      <c r="G751" s="22"/>
    </row>
    <row r="752" spans="5:7" ht="14.25" customHeight="1" x14ac:dyDescent="0.3">
      <c r="E752" s="22"/>
      <c r="F752" s="22"/>
      <c r="G752" s="22"/>
    </row>
    <row r="753" spans="5:7" ht="14.25" customHeight="1" x14ac:dyDescent="0.3">
      <c r="E753" s="22"/>
      <c r="F753" s="22"/>
      <c r="G753" s="22"/>
    </row>
    <row r="754" spans="5:7" ht="14.25" customHeight="1" x14ac:dyDescent="0.3">
      <c r="E754" s="22"/>
      <c r="F754" s="22"/>
      <c r="G754" s="22"/>
    </row>
    <row r="755" spans="5:7" ht="14.25" customHeight="1" x14ac:dyDescent="0.3">
      <c r="E755" s="22"/>
      <c r="F755" s="22"/>
      <c r="G755" s="22"/>
    </row>
    <row r="756" spans="5:7" ht="14.25" customHeight="1" x14ac:dyDescent="0.3">
      <c r="E756" s="22"/>
      <c r="F756" s="22"/>
      <c r="G756" s="22"/>
    </row>
    <row r="757" spans="5:7" ht="14.25" customHeight="1" x14ac:dyDescent="0.3">
      <c r="E757" s="22"/>
      <c r="F757" s="22"/>
      <c r="G757" s="22"/>
    </row>
    <row r="758" spans="5:7" ht="14.25" customHeight="1" x14ac:dyDescent="0.3">
      <c r="E758" s="22"/>
      <c r="F758" s="22"/>
      <c r="G758" s="22"/>
    </row>
    <row r="759" spans="5:7" ht="14.25" customHeight="1" x14ac:dyDescent="0.3">
      <c r="E759" s="22"/>
      <c r="F759" s="22"/>
      <c r="G759" s="22"/>
    </row>
    <row r="760" spans="5:7" ht="14.25" customHeight="1" x14ac:dyDescent="0.3">
      <c r="E760" s="22"/>
      <c r="F760" s="22"/>
      <c r="G760" s="22"/>
    </row>
    <row r="761" spans="5:7" ht="14.25" customHeight="1" x14ac:dyDescent="0.3">
      <c r="E761" s="22"/>
      <c r="F761" s="22"/>
      <c r="G761" s="22"/>
    </row>
    <row r="762" spans="5:7" ht="14.25" customHeight="1" x14ac:dyDescent="0.3">
      <c r="E762" s="22"/>
      <c r="F762" s="22"/>
      <c r="G762" s="22"/>
    </row>
    <row r="763" spans="5:7" ht="14.25" customHeight="1" x14ac:dyDescent="0.3">
      <c r="E763" s="22"/>
      <c r="F763" s="22"/>
      <c r="G763" s="22"/>
    </row>
    <row r="764" spans="5:7" ht="14.25" customHeight="1" x14ac:dyDescent="0.3">
      <c r="E764" s="22"/>
      <c r="F764" s="22"/>
      <c r="G764" s="22"/>
    </row>
    <row r="765" spans="5:7" ht="14.25" customHeight="1" x14ac:dyDescent="0.3">
      <c r="E765" s="22"/>
      <c r="F765" s="22"/>
      <c r="G765" s="22"/>
    </row>
    <row r="766" spans="5:7" ht="14.25" customHeight="1" x14ac:dyDescent="0.3">
      <c r="E766" s="22"/>
      <c r="F766" s="22"/>
      <c r="G766" s="22"/>
    </row>
    <row r="767" spans="5:7" ht="14.25" customHeight="1" x14ac:dyDescent="0.3">
      <c r="E767" s="22"/>
      <c r="F767" s="22"/>
      <c r="G767" s="22"/>
    </row>
    <row r="768" spans="5:7" ht="14.25" customHeight="1" x14ac:dyDescent="0.3">
      <c r="E768" s="22"/>
      <c r="F768" s="22"/>
      <c r="G768" s="22"/>
    </row>
    <row r="769" spans="5:7" ht="14.25" customHeight="1" x14ac:dyDescent="0.3">
      <c r="E769" s="22"/>
      <c r="F769" s="22"/>
      <c r="G769" s="22"/>
    </row>
    <row r="770" spans="5:7" ht="14.25" customHeight="1" x14ac:dyDescent="0.3">
      <c r="E770" s="22"/>
      <c r="F770" s="22"/>
      <c r="G770" s="22"/>
    </row>
    <row r="771" spans="5:7" ht="14.25" customHeight="1" x14ac:dyDescent="0.3">
      <c r="E771" s="22"/>
      <c r="F771" s="22"/>
      <c r="G771" s="22"/>
    </row>
    <row r="772" spans="5:7" ht="14.25" customHeight="1" x14ac:dyDescent="0.3">
      <c r="E772" s="22"/>
      <c r="F772" s="22"/>
      <c r="G772" s="22"/>
    </row>
    <row r="773" spans="5:7" ht="14.25" customHeight="1" x14ac:dyDescent="0.3">
      <c r="E773" s="22"/>
      <c r="F773" s="22"/>
      <c r="G773" s="22"/>
    </row>
    <row r="774" spans="5:7" ht="14.25" customHeight="1" x14ac:dyDescent="0.3">
      <c r="E774" s="22"/>
      <c r="F774" s="22"/>
      <c r="G774" s="22"/>
    </row>
    <row r="775" spans="5:7" ht="14.25" customHeight="1" x14ac:dyDescent="0.3">
      <c r="E775" s="22"/>
      <c r="F775" s="22"/>
      <c r="G775" s="22"/>
    </row>
    <row r="776" spans="5:7" ht="14.25" customHeight="1" x14ac:dyDescent="0.3">
      <c r="E776" s="22"/>
      <c r="F776" s="22"/>
      <c r="G776" s="22"/>
    </row>
    <row r="777" spans="5:7" ht="14.25" customHeight="1" x14ac:dyDescent="0.3">
      <c r="E777" s="22"/>
      <c r="F777" s="22"/>
      <c r="G777" s="22"/>
    </row>
    <row r="778" spans="5:7" ht="14.25" customHeight="1" x14ac:dyDescent="0.3">
      <c r="E778" s="22"/>
      <c r="F778" s="22"/>
      <c r="G778" s="22"/>
    </row>
    <row r="779" spans="5:7" ht="14.25" customHeight="1" x14ac:dyDescent="0.3">
      <c r="E779" s="22"/>
      <c r="F779" s="22"/>
      <c r="G779" s="22"/>
    </row>
    <row r="780" spans="5:7" ht="14.25" customHeight="1" x14ac:dyDescent="0.3">
      <c r="E780" s="22"/>
      <c r="F780" s="22"/>
      <c r="G780" s="22"/>
    </row>
    <row r="781" spans="5:7" ht="14.25" customHeight="1" x14ac:dyDescent="0.3">
      <c r="E781" s="22"/>
      <c r="F781" s="22"/>
      <c r="G781" s="22"/>
    </row>
    <row r="782" spans="5:7" ht="14.25" customHeight="1" x14ac:dyDescent="0.3">
      <c r="E782" s="22"/>
      <c r="F782" s="22"/>
      <c r="G782" s="22"/>
    </row>
    <row r="783" spans="5:7" ht="14.25" customHeight="1" x14ac:dyDescent="0.3">
      <c r="E783" s="22"/>
      <c r="F783" s="22"/>
      <c r="G783" s="22"/>
    </row>
    <row r="784" spans="5:7" ht="14.25" customHeight="1" x14ac:dyDescent="0.3">
      <c r="E784" s="22"/>
      <c r="F784" s="22"/>
      <c r="G784" s="22"/>
    </row>
    <row r="785" spans="5:7" ht="14.25" customHeight="1" x14ac:dyDescent="0.3">
      <c r="E785" s="22"/>
      <c r="F785" s="22"/>
      <c r="G785" s="22"/>
    </row>
    <row r="786" spans="5:7" ht="14.25" customHeight="1" x14ac:dyDescent="0.3">
      <c r="E786" s="22"/>
      <c r="F786" s="22"/>
      <c r="G786" s="22"/>
    </row>
    <row r="787" spans="5:7" ht="14.25" customHeight="1" x14ac:dyDescent="0.3">
      <c r="E787" s="22"/>
      <c r="F787" s="22"/>
      <c r="G787" s="22"/>
    </row>
    <row r="788" spans="5:7" ht="14.25" customHeight="1" x14ac:dyDescent="0.3">
      <c r="E788" s="22"/>
      <c r="F788" s="22"/>
      <c r="G788" s="22"/>
    </row>
    <row r="789" spans="5:7" ht="14.25" customHeight="1" x14ac:dyDescent="0.3">
      <c r="E789" s="22"/>
      <c r="F789" s="22"/>
      <c r="G789" s="22"/>
    </row>
    <row r="790" spans="5:7" ht="14.25" customHeight="1" x14ac:dyDescent="0.3">
      <c r="E790" s="22"/>
      <c r="F790" s="22"/>
      <c r="G790" s="22"/>
    </row>
    <row r="791" spans="5:7" ht="14.25" customHeight="1" x14ac:dyDescent="0.3">
      <c r="E791" s="22"/>
      <c r="F791" s="22"/>
      <c r="G791" s="22"/>
    </row>
    <row r="792" spans="5:7" ht="14.25" customHeight="1" x14ac:dyDescent="0.3">
      <c r="E792" s="22"/>
      <c r="F792" s="22"/>
      <c r="G792" s="22"/>
    </row>
    <row r="793" spans="5:7" ht="14.25" customHeight="1" x14ac:dyDescent="0.3">
      <c r="E793" s="22"/>
      <c r="F793" s="22"/>
      <c r="G793" s="22"/>
    </row>
    <row r="794" spans="5:7" ht="14.25" customHeight="1" x14ac:dyDescent="0.3">
      <c r="E794" s="22"/>
      <c r="F794" s="22"/>
      <c r="G794" s="22"/>
    </row>
    <row r="795" spans="5:7" ht="14.25" customHeight="1" x14ac:dyDescent="0.3">
      <c r="E795" s="22"/>
      <c r="F795" s="22"/>
      <c r="G795" s="22"/>
    </row>
    <row r="796" spans="5:7" ht="14.25" customHeight="1" x14ac:dyDescent="0.3">
      <c r="E796" s="22"/>
      <c r="F796" s="22"/>
      <c r="G796" s="22"/>
    </row>
    <row r="797" spans="5:7" ht="14.25" customHeight="1" x14ac:dyDescent="0.3">
      <c r="E797" s="22"/>
      <c r="F797" s="22"/>
      <c r="G797" s="22"/>
    </row>
    <row r="798" spans="5:7" ht="14.25" customHeight="1" x14ac:dyDescent="0.3">
      <c r="E798" s="22"/>
      <c r="F798" s="22"/>
      <c r="G798" s="22"/>
    </row>
    <row r="799" spans="5:7" ht="14.25" customHeight="1" x14ac:dyDescent="0.3">
      <c r="E799" s="22"/>
      <c r="F799" s="22"/>
      <c r="G799" s="22"/>
    </row>
    <row r="800" spans="5:7" ht="14.25" customHeight="1" x14ac:dyDescent="0.3">
      <c r="E800" s="22"/>
      <c r="F800" s="22"/>
      <c r="G800" s="22"/>
    </row>
    <row r="801" spans="5:7" ht="14.25" customHeight="1" x14ac:dyDescent="0.3">
      <c r="E801" s="22"/>
      <c r="F801" s="22"/>
      <c r="G801" s="22"/>
    </row>
    <row r="802" spans="5:7" ht="14.25" customHeight="1" x14ac:dyDescent="0.3">
      <c r="E802" s="22"/>
      <c r="F802" s="22"/>
      <c r="G802" s="22"/>
    </row>
    <row r="803" spans="5:7" ht="14.25" customHeight="1" x14ac:dyDescent="0.3">
      <c r="E803" s="22"/>
      <c r="F803" s="22"/>
      <c r="G803" s="22"/>
    </row>
    <row r="804" spans="5:7" ht="14.25" customHeight="1" x14ac:dyDescent="0.3">
      <c r="E804" s="22"/>
      <c r="F804" s="22"/>
      <c r="G804" s="22"/>
    </row>
    <row r="805" spans="5:7" ht="14.25" customHeight="1" x14ac:dyDescent="0.3">
      <c r="E805" s="22"/>
      <c r="F805" s="22"/>
      <c r="G805" s="22"/>
    </row>
    <row r="806" spans="5:7" ht="14.25" customHeight="1" x14ac:dyDescent="0.3">
      <c r="E806" s="22"/>
      <c r="F806" s="22"/>
      <c r="G806" s="22"/>
    </row>
    <row r="807" spans="5:7" ht="14.25" customHeight="1" x14ac:dyDescent="0.3">
      <c r="E807" s="22"/>
      <c r="F807" s="22"/>
      <c r="G807" s="22"/>
    </row>
    <row r="808" spans="5:7" ht="14.25" customHeight="1" x14ac:dyDescent="0.3">
      <c r="E808" s="22"/>
      <c r="F808" s="22"/>
      <c r="G808" s="22"/>
    </row>
    <row r="809" spans="5:7" ht="14.25" customHeight="1" x14ac:dyDescent="0.3">
      <c r="E809" s="22"/>
      <c r="F809" s="22"/>
      <c r="G809" s="22"/>
    </row>
    <row r="810" spans="5:7" ht="14.25" customHeight="1" x14ac:dyDescent="0.3">
      <c r="E810" s="22"/>
      <c r="F810" s="22"/>
      <c r="G810" s="22"/>
    </row>
    <row r="811" spans="5:7" ht="14.25" customHeight="1" x14ac:dyDescent="0.3">
      <c r="E811" s="22"/>
      <c r="F811" s="22"/>
      <c r="G811" s="22"/>
    </row>
    <row r="812" spans="5:7" ht="14.25" customHeight="1" x14ac:dyDescent="0.3">
      <c r="E812" s="22"/>
      <c r="F812" s="22"/>
      <c r="G812" s="22"/>
    </row>
    <row r="813" spans="5:7" ht="14.25" customHeight="1" x14ac:dyDescent="0.3">
      <c r="E813" s="22"/>
      <c r="F813" s="22"/>
      <c r="G813" s="22"/>
    </row>
    <row r="814" spans="5:7" ht="14.25" customHeight="1" x14ac:dyDescent="0.3">
      <c r="E814" s="22"/>
      <c r="F814" s="22"/>
      <c r="G814" s="22"/>
    </row>
    <row r="815" spans="5:7" ht="14.25" customHeight="1" x14ac:dyDescent="0.3">
      <c r="E815" s="22"/>
      <c r="F815" s="22"/>
      <c r="G815" s="22"/>
    </row>
    <row r="816" spans="5:7" ht="14.25" customHeight="1" x14ac:dyDescent="0.3">
      <c r="E816" s="22"/>
      <c r="F816" s="22"/>
      <c r="G816" s="22"/>
    </row>
    <row r="817" spans="5:7" ht="14.25" customHeight="1" x14ac:dyDescent="0.3">
      <c r="E817" s="22"/>
      <c r="F817" s="22"/>
      <c r="G817" s="22"/>
    </row>
    <row r="818" spans="5:7" ht="14.25" customHeight="1" x14ac:dyDescent="0.3">
      <c r="E818" s="22"/>
      <c r="F818" s="22"/>
      <c r="G818" s="22"/>
    </row>
    <row r="819" spans="5:7" ht="14.25" customHeight="1" x14ac:dyDescent="0.3">
      <c r="E819" s="22"/>
      <c r="F819" s="22"/>
      <c r="G819" s="22"/>
    </row>
    <row r="820" spans="5:7" ht="14.25" customHeight="1" x14ac:dyDescent="0.3">
      <c r="E820" s="22"/>
      <c r="F820" s="22"/>
      <c r="G820" s="22"/>
    </row>
    <row r="821" spans="5:7" ht="14.25" customHeight="1" x14ac:dyDescent="0.3">
      <c r="E821" s="22"/>
      <c r="F821" s="22"/>
      <c r="G821" s="22"/>
    </row>
    <row r="822" spans="5:7" ht="14.25" customHeight="1" x14ac:dyDescent="0.3">
      <c r="E822" s="22"/>
      <c r="F822" s="22"/>
      <c r="G822" s="22"/>
    </row>
    <row r="823" spans="5:7" ht="14.25" customHeight="1" x14ac:dyDescent="0.3">
      <c r="E823" s="22"/>
      <c r="F823" s="22"/>
      <c r="G823" s="22"/>
    </row>
    <row r="824" spans="5:7" ht="14.25" customHeight="1" x14ac:dyDescent="0.3">
      <c r="E824" s="22"/>
      <c r="F824" s="22"/>
      <c r="G824" s="22"/>
    </row>
    <row r="825" spans="5:7" ht="14.25" customHeight="1" x14ac:dyDescent="0.3">
      <c r="E825" s="22"/>
      <c r="F825" s="22"/>
      <c r="G825" s="22"/>
    </row>
    <row r="826" spans="5:7" ht="14.25" customHeight="1" x14ac:dyDescent="0.3">
      <c r="E826" s="22"/>
      <c r="F826" s="22"/>
      <c r="G826" s="22"/>
    </row>
    <row r="827" spans="5:7" ht="14.25" customHeight="1" x14ac:dyDescent="0.3">
      <c r="E827" s="22"/>
      <c r="F827" s="22"/>
      <c r="G827" s="22"/>
    </row>
    <row r="828" spans="5:7" ht="14.25" customHeight="1" x14ac:dyDescent="0.3">
      <c r="E828" s="22"/>
      <c r="F828" s="22"/>
      <c r="G828" s="22"/>
    </row>
    <row r="829" spans="5:7" ht="14.25" customHeight="1" x14ac:dyDescent="0.3">
      <c r="E829" s="22"/>
      <c r="F829" s="22"/>
      <c r="G829" s="22"/>
    </row>
    <row r="830" spans="5:7" ht="14.25" customHeight="1" x14ac:dyDescent="0.3">
      <c r="E830" s="22"/>
      <c r="F830" s="22"/>
      <c r="G830" s="22"/>
    </row>
    <row r="831" spans="5:7" ht="14.25" customHeight="1" x14ac:dyDescent="0.3">
      <c r="E831" s="22"/>
      <c r="F831" s="22"/>
      <c r="G831" s="22"/>
    </row>
    <row r="832" spans="5:7" ht="14.25" customHeight="1" x14ac:dyDescent="0.3">
      <c r="E832" s="22"/>
      <c r="F832" s="22"/>
      <c r="G832" s="22"/>
    </row>
    <row r="833" spans="5:7" ht="14.25" customHeight="1" x14ac:dyDescent="0.3">
      <c r="E833" s="22"/>
      <c r="F833" s="22"/>
      <c r="G833" s="22"/>
    </row>
    <row r="834" spans="5:7" ht="14.25" customHeight="1" x14ac:dyDescent="0.3">
      <c r="E834" s="22"/>
      <c r="F834" s="22"/>
      <c r="G834" s="22"/>
    </row>
    <row r="835" spans="5:7" ht="14.25" customHeight="1" x14ac:dyDescent="0.3">
      <c r="E835" s="22"/>
      <c r="F835" s="22"/>
      <c r="G835" s="22"/>
    </row>
    <row r="836" spans="5:7" ht="14.25" customHeight="1" x14ac:dyDescent="0.3">
      <c r="E836" s="22"/>
      <c r="F836" s="22"/>
      <c r="G836" s="22"/>
    </row>
    <row r="837" spans="5:7" ht="14.25" customHeight="1" x14ac:dyDescent="0.3">
      <c r="E837" s="22"/>
      <c r="F837" s="22"/>
      <c r="G837" s="22"/>
    </row>
    <row r="838" spans="5:7" ht="14.25" customHeight="1" x14ac:dyDescent="0.3">
      <c r="E838" s="22"/>
      <c r="F838" s="22"/>
      <c r="G838" s="22"/>
    </row>
    <row r="839" spans="5:7" ht="14.25" customHeight="1" x14ac:dyDescent="0.3">
      <c r="E839" s="22"/>
      <c r="F839" s="22"/>
      <c r="G839" s="22"/>
    </row>
    <row r="840" spans="5:7" ht="14.25" customHeight="1" x14ac:dyDescent="0.3">
      <c r="E840" s="22"/>
      <c r="F840" s="22"/>
      <c r="G840" s="22"/>
    </row>
    <row r="841" spans="5:7" ht="14.25" customHeight="1" x14ac:dyDescent="0.3">
      <c r="E841" s="22"/>
      <c r="F841" s="22"/>
      <c r="G841" s="22"/>
    </row>
    <row r="842" spans="5:7" ht="14.25" customHeight="1" x14ac:dyDescent="0.3">
      <c r="E842" s="22"/>
      <c r="F842" s="22"/>
      <c r="G842" s="22"/>
    </row>
    <row r="843" spans="5:7" ht="14.25" customHeight="1" x14ac:dyDescent="0.3">
      <c r="E843" s="22"/>
      <c r="F843" s="22"/>
      <c r="G843" s="22"/>
    </row>
    <row r="844" spans="5:7" ht="14.25" customHeight="1" x14ac:dyDescent="0.3">
      <c r="E844" s="22"/>
      <c r="F844" s="22"/>
      <c r="G844" s="22"/>
    </row>
    <row r="845" spans="5:7" ht="14.25" customHeight="1" x14ac:dyDescent="0.3">
      <c r="E845" s="22"/>
      <c r="F845" s="22"/>
      <c r="G845" s="22"/>
    </row>
    <row r="846" spans="5:7" ht="14.25" customHeight="1" x14ac:dyDescent="0.3">
      <c r="E846" s="22"/>
      <c r="F846" s="22"/>
      <c r="G846" s="22"/>
    </row>
    <row r="847" spans="5:7" ht="14.25" customHeight="1" x14ac:dyDescent="0.3">
      <c r="E847" s="22"/>
      <c r="F847" s="22"/>
      <c r="G847" s="22"/>
    </row>
    <row r="848" spans="5:7" ht="14.25" customHeight="1" x14ac:dyDescent="0.3">
      <c r="E848" s="22"/>
      <c r="F848" s="22"/>
      <c r="G848" s="22"/>
    </row>
    <row r="849" spans="5:7" ht="14.25" customHeight="1" x14ac:dyDescent="0.3">
      <c r="E849" s="22"/>
      <c r="F849" s="22"/>
      <c r="G849" s="22"/>
    </row>
    <row r="850" spans="5:7" ht="14.25" customHeight="1" x14ac:dyDescent="0.3">
      <c r="E850" s="22"/>
      <c r="F850" s="22"/>
      <c r="G850" s="22"/>
    </row>
    <row r="851" spans="5:7" ht="14.25" customHeight="1" x14ac:dyDescent="0.3">
      <c r="E851" s="22"/>
      <c r="F851" s="22"/>
      <c r="G851" s="22"/>
    </row>
    <row r="852" spans="5:7" ht="14.25" customHeight="1" x14ac:dyDescent="0.3">
      <c r="E852" s="22"/>
      <c r="F852" s="22"/>
      <c r="G852" s="22"/>
    </row>
    <row r="853" spans="5:7" ht="14.25" customHeight="1" x14ac:dyDescent="0.3">
      <c r="E853" s="22"/>
      <c r="F853" s="22"/>
      <c r="G853" s="22"/>
    </row>
    <row r="854" spans="5:7" ht="14.25" customHeight="1" x14ac:dyDescent="0.3">
      <c r="E854" s="22"/>
      <c r="F854" s="22"/>
      <c r="G854" s="22"/>
    </row>
    <row r="855" spans="5:7" ht="14.25" customHeight="1" x14ac:dyDescent="0.3">
      <c r="E855" s="22"/>
      <c r="F855" s="22"/>
      <c r="G855" s="22"/>
    </row>
    <row r="856" spans="5:7" ht="14.25" customHeight="1" x14ac:dyDescent="0.3">
      <c r="E856" s="22"/>
      <c r="F856" s="22"/>
      <c r="G856" s="22"/>
    </row>
    <row r="857" spans="5:7" ht="14.25" customHeight="1" x14ac:dyDescent="0.3">
      <c r="E857" s="22"/>
      <c r="F857" s="22"/>
      <c r="G857" s="22"/>
    </row>
    <row r="858" spans="5:7" ht="14.25" customHeight="1" x14ac:dyDescent="0.3">
      <c r="E858" s="22"/>
      <c r="F858" s="22"/>
      <c r="G858" s="22"/>
    </row>
    <row r="859" spans="5:7" ht="14.25" customHeight="1" x14ac:dyDescent="0.3">
      <c r="E859" s="22"/>
      <c r="F859" s="22"/>
      <c r="G859" s="22"/>
    </row>
    <row r="860" spans="5:7" ht="14.25" customHeight="1" x14ac:dyDescent="0.3">
      <c r="E860" s="22"/>
      <c r="F860" s="22"/>
      <c r="G860" s="22"/>
    </row>
    <row r="861" spans="5:7" ht="14.25" customHeight="1" x14ac:dyDescent="0.3">
      <c r="E861" s="22"/>
      <c r="F861" s="22"/>
      <c r="G861" s="22"/>
    </row>
    <row r="862" spans="5:7" ht="14.25" customHeight="1" x14ac:dyDescent="0.3">
      <c r="E862" s="22"/>
      <c r="F862" s="22"/>
      <c r="G862" s="22"/>
    </row>
    <row r="863" spans="5:7" ht="14.25" customHeight="1" x14ac:dyDescent="0.3">
      <c r="E863" s="22"/>
      <c r="F863" s="22"/>
      <c r="G863" s="22"/>
    </row>
    <row r="864" spans="5:7" ht="14.25" customHeight="1" x14ac:dyDescent="0.3">
      <c r="E864" s="22"/>
      <c r="F864" s="22"/>
      <c r="G864" s="22"/>
    </row>
    <row r="865" spans="5:7" ht="14.25" customHeight="1" x14ac:dyDescent="0.3">
      <c r="E865" s="22"/>
      <c r="F865" s="22"/>
      <c r="G865" s="22"/>
    </row>
    <row r="866" spans="5:7" ht="14.25" customHeight="1" x14ac:dyDescent="0.3">
      <c r="E866" s="22"/>
      <c r="F866" s="22"/>
      <c r="G866" s="22"/>
    </row>
    <row r="867" spans="5:7" ht="14.25" customHeight="1" x14ac:dyDescent="0.3">
      <c r="E867" s="22"/>
      <c r="F867" s="22"/>
      <c r="G867" s="22"/>
    </row>
    <row r="868" spans="5:7" ht="14.25" customHeight="1" x14ac:dyDescent="0.3">
      <c r="E868" s="22"/>
      <c r="F868" s="22"/>
      <c r="G868" s="22"/>
    </row>
    <row r="869" spans="5:7" ht="14.25" customHeight="1" x14ac:dyDescent="0.3">
      <c r="E869" s="22"/>
      <c r="F869" s="22"/>
      <c r="G869" s="22"/>
    </row>
    <row r="870" spans="5:7" ht="14.25" customHeight="1" x14ac:dyDescent="0.3">
      <c r="E870" s="22"/>
      <c r="F870" s="22"/>
      <c r="G870" s="22"/>
    </row>
    <row r="871" spans="5:7" ht="14.25" customHeight="1" x14ac:dyDescent="0.3">
      <c r="E871" s="22"/>
      <c r="F871" s="22"/>
      <c r="G871" s="22"/>
    </row>
    <row r="872" spans="5:7" ht="14.25" customHeight="1" x14ac:dyDescent="0.3">
      <c r="E872" s="22"/>
      <c r="F872" s="22"/>
      <c r="G872" s="22"/>
    </row>
    <row r="873" spans="5:7" ht="14.25" customHeight="1" x14ac:dyDescent="0.3">
      <c r="E873" s="22"/>
      <c r="F873" s="22"/>
      <c r="G873" s="22"/>
    </row>
    <row r="874" spans="5:7" ht="14.25" customHeight="1" x14ac:dyDescent="0.3">
      <c r="E874" s="22"/>
      <c r="F874" s="22"/>
      <c r="G874" s="22"/>
    </row>
    <row r="875" spans="5:7" ht="14.25" customHeight="1" x14ac:dyDescent="0.3">
      <c r="E875" s="22"/>
      <c r="F875" s="22"/>
      <c r="G875" s="22"/>
    </row>
    <row r="876" spans="5:7" ht="14.25" customHeight="1" x14ac:dyDescent="0.3">
      <c r="E876" s="22"/>
      <c r="F876" s="22"/>
      <c r="G876" s="22"/>
    </row>
    <row r="877" spans="5:7" ht="14.25" customHeight="1" x14ac:dyDescent="0.3">
      <c r="E877" s="22"/>
      <c r="F877" s="22"/>
      <c r="G877" s="22"/>
    </row>
    <row r="878" spans="5:7" ht="14.25" customHeight="1" x14ac:dyDescent="0.3">
      <c r="E878" s="22"/>
      <c r="F878" s="22"/>
      <c r="G878" s="22"/>
    </row>
    <row r="879" spans="5:7" ht="14.25" customHeight="1" x14ac:dyDescent="0.3">
      <c r="E879" s="22"/>
      <c r="F879" s="22"/>
      <c r="G879" s="22"/>
    </row>
    <row r="880" spans="5:7" ht="14.25" customHeight="1" x14ac:dyDescent="0.3">
      <c r="E880" s="22"/>
      <c r="F880" s="22"/>
      <c r="G880" s="22"/>
    </row>
    <row r="881" spans="5:7" ht="14.25" customHeight="1" x14ac:dyDescent="0.3">
      <c r="E881" s="22"/>
      <c r="F881" s="22"/>
      <c r="G881" s="22"/>
    </row>
    <row r="882" spans="5:7" ht="14.25" customHeight="1" x14ac:dyDescent="0.3">
      <c r="E882" s="22"/>
      <c r="F882" s="22"/>
      <c r="G882" s="22"/>
    </row>
    <row r="883" spans="5:7" ht="14.25" customHeight="1" x14ac:dyDescent="0.3">
      <c r="E883" s="22"/>
      <c r="F883" s="22"/>
      <c r="G883" s="22"/>
    </row>
    <row r="884" spans="5:7" ht="14.25" customHeight="1" x14ac:dyDescent="0.3">
      <c r="E884" s="22"/>
      <c r="F884" s="22"/>
      <c r="G884" s="22"/>
    </row>
    <row r="885" spans="5:7" ht="14.25" customHeight="1" x14ac:dyDescent="0.3">
      <c r="E885" s="22"/>
      <c r="F885" s="22"/>
      <c r="G885" s="22"/>
    </row>
    <row r="886" spans="5:7" ht="14.25" customHeight="1" x14ac:dyDescent="0.3">
      <c r="E886" s="22"/>
      <c r="F886" s="22"/>
      <c r="G886" s="22"/>
    </row>
    <row r="887" spans="5:7" ht="14.25" customHeight="1" x14ac:dyDescent="0.3">
      <c r="E887" s="22"/>
      <c r="F887" s="22"/>
      <c r="G887" s="22"/>
    </row>
    <row r="888" spans="5:7" ht="14.25" customHeight="1" x14ac:dyDescent="0.3">
      <c r="E888" s="22"/>
      <c r="F888" s="22"/>
      <c r="G888" s="22"/>
    </row>
    <row r="889" spans="5:7" ht="14.25" customHeight="1" x14ac:dyDescent="0.3">
      <c r="E889" s="22"/>
      <c r="F889" s="22"/>
      <c r="G889" s="22"/>
    </row>
    <row r="890" spans="5:7" ht="14.25" customHeight="1" x14ac:dyDescent="0.3">
      <c r="E890" s="22"/>
      <c r="F890" s="22"/>
      <c r="G890" s="22"/>
    </row>
    <row r="891" spans="5:7" ht="14.25" customHeight="1" x14ac:dyDescent="0.3">
      <c r="E891" s="22"/>
      <c r="F891" s="22"/>
      <c r="G891" s="22"/>
    </row>
    <row r="892" spans="5:7" ht="14.25" customHeight="1" x14ac:dyDescent="0.3">
      <c r="E892" s="22"/>
      <c r="F892" s="22"/>
      <c r="G892" s="22"/>
    </row>
    <row r="893" spans="5:7" ht="14.25" customHeight="1" x14ac:dyDescent="0.3">
      <c r="E893" s="22"/>
      <c r="F893" s="22"/>
      <c r="G893" s="22"/>
    </row>
    <row r="894" spans="5:7" ht="14.25" customHeight="1" x14ac:dyDescent="0.3">
      <c r="E894" s="22"/>
      <c r="F894" s="22"/>
      <c r="G894" s="22"/>
    </row>
    <row r="895" spans="5:7" ht="14.25" customHeight="1" x14ac:dyDescent="0.3">
      <c r="E895" s="22"/>
      <c r="F895" s="22"/>
      <c r="G895" s="22"/>
    </row>
    <row r="896" spans="5:7" ht="14.25" customHeight="1" x14ac:dyDescent="0.3">
      <c r="E896" s="22"/>
      <c r="F896" s="22"/>
      <c r="G896" s="22"/>
    </row>
    <row r="897" spans="5:7" ht="14.25" customHeight="1" x14ac:dyDescent="0.3">
      <c r="E897" s="22"/>
      <c r="F897" s="22"/>
      <c r="G897" s="22"/>
    </row>
    <row r="898" spans="5:7" ht="14.25" customHeight="1" x14ac:dyDescent="0.3">
      <c r="E898" s="22"/>
      <c r="F898" s="22"/>
      <c r="G898" s="22"/>
    </row>
    <row r="899" spans="5:7" ht="14.25" customHeight="1" x14ac:dyDescent="0.3">
      <c r="E899" s="22"/>
      <c r="F899" s="22"/>
      <c r="G899" s="22"/>
    </row>
    <row r="900" spans="5:7" ht="14.25" customHeight="1" x14ac:dyDescent="0.3">
      <c r="E900" s="22"/>
      <c r="F900" s="22"/>
      <c r="G900" s="22"/>
    </row>
    <row r="901" spans="5:7" ht="14.25" customHeight="1" x14ac:dyDescent="0.3">
      <c r="E901" s="22"/>
      <c r="F901" s="22"/>
      <c r="G901" s="22"/>
    </row>
    <row r="902" spans="5:7" ht="14.25" customHeight="1" x14ac:dyDescent="0.3">
      <c r="E902" s="22"/>
      <c r="F902" s="22"/>
      <c r="G902" s="22"/>
    </row>
    <row r="903" spans="5:7" ht="14.25" customHeight="1" x14ac:dyDescent="0.3">
      <c r="E903" s="22"/>
      <c r="F903" s="22"/>
      <c r="G903" s="22"/>
    </row>
    <row r="904" spans="5:7" ht="14.25" customHeight="1" x14ac:dyDescent="0.3">
      <c r="E904" s="22"/>
      <c r="F904" s="22"/>
      <c r="G904" s="22"/>
    </row>
    <row r="905" spans="5:7" ht="14.25" customHeight="1" x14ac:dyDescent="0.3">
      <c r="E905" s="22"/>
      <c r="F905" s="22"/>
      <c r="G905" s="22"/>
    </row>
    <row r="906" spans="5:7" ht="14.25" customHeight="1" x14ac:dyDescent="0.3">
      <c r="E906" s="22"/>
      <c r="F906" s="22"/>
      <c r="G906" s="22"/>
    </row>
    <row r="907" spans="5:7" ht="14.25" customHeight="1" x14ac:dyDescent="0.3">
      <c r="E907" s="22"/>
      <c r="F907" s="22"/>
      <c r="G907" s="22"/>
    </row>
    <row r="908" spans="5:7" ht="14.25" customHeight="1" x14ac:dyDescent="0.3">
      <c r="E908" s="22"/>
      <c r="F908" s="22"/>
      <c r="G908" s="22"/>
    </row>
    <row r="909" spans="5:7" ht="14.25" customHeight="1" x14ac:dyDescent="0.3">
      <c r="E909" s="22"/>
      <c r="F909" s="22"/>
      <c r="G909" s="22"/>
    </row>
    <row r="910" spans="5:7" ht="14.25" customHeight="1" x14ac:dyDescent="0.3">
      <c r="E910" s="22"/>
      <c r="F910" s="22"/>
      <c r="G910" s="22"/>
    </row>
    <row r="911" spans="5:7" ht="14.25" customHeight="1" x14ac:dyDescent="0.3">
      <c r="E911" s="22"/>
      <c r="F911" s="22"/>
      <c r="G911" s="22"/>
    </row>
    <row r="912" spans="5:7" ht="14.25" customHeight="1" x14ac:dyDescent="0.3">
      <c r="E912" s="22"/>
      <c r="F912" s="22"/>
      <c r="G912" s="22"/>
    </row>
    <row r="913" spans="5:7" ht="14.25" customHeight="1" x14ac:dyDescent="0.3">
      <c r="E913" s="22"/>
      <c r="F913" s="22"/>
      <c r="G913" s="22"/>
    </row>
    <row r="914" spans="5:7" ht="14.25" customHeight="1" x14ac:dyDescent="0.3">
      <c r="E914" s="22"/>
      <c r="F914" s="22"/>
      <c r="G914" s="22"/>
    </row>
    <row r="915" spans="5:7" ht="14.25" customHeight="1" x14ac:dyDescent="0.3">
      <c r="E915" s="22"/>
      <c r="F915" s="22"/>
      <c r="G915" s="22"/>
    </row>
    <row r="916" spans="5:7" ht="14.25" customHeight="1" x14ac:dyDescent="0.3">
      <c r="E916" s="22"/>
      <c r="F916" s="22"/>
      <c r="G916" s="22"/>
    </row>
    <row r="917" spans="5:7" ht="14.25" customHeight="1" x14ac:dyDescent="0.3">
      <c r="E917" s="22"/>
      <c r="F917" s="22"/>
      <c r="G917" s="22"/>
    </row>
    <row r="918" spans="5:7" ht="14.25" customHeight="1" x14ac:dyDescent="0.3">
      <c r="E918" s="22"/>
      <c r="F918" s="22"/>
      <c r="G918" s="22"/>
    </row>
    <row r="919" spans="5:7" ht="14.25" customHeight="1" x14ac:dyDescent="0.3">
      <c r="E919" s="22"/>
      <c r="F919" s="22"/>
      <c r="G919" s="22"/>
    </row>
    <row r="920" spans="5:7" ht="14.25" customHeight="1" x14ac:dyDescent="0.3">
      <c r="E920" s="22"/>
      <c r="F920" s="22"/>
      <c r="G920" s="22"/>
    </row>
    <row r="921" spans="5:7" ht="14.25" customHeight="1" x14ac:dyDescent="0.3">
      <c r="E921" s="22"/>
      <c r="F921" s="22"/>
      <c r="G921" s="22"/>
    </row>
    <row r="922" spans="5:7" ht="14.25" customHeight="1" x14ac:dyDescent="0.3">
      <c r="E922" s="22"/>
      <c r="F922" s="22"/>
      <c r="G922" s="22"/>
    </row>
    <row r="923" spans="5:7" ht="14.25" customHeight="1" x14ac:dyDescent="0.3">
      <c r="E923" s="22"/>
      <c r="F923" s="22"/>
      <c r="G923" s="22"/>
    </row>
    <row r="924" spans="5:7" ht="14.25" customHeight="1" x14ac:dyDescent="0.3">
      <c r="E924" s="22"/>
      <c r="F924" s="22"/>
      <c r="G924" s="22"/>
    </row>
    <row r="925" spans="5:7" ht="14.25" customHeight="1" x14ac:dyDescent="0.3">
      <c r="E925" s="22"/>
      <c r="F925" s="22"/>
      <c r="G925" s="22"/>
    </row>
    <row r="926" spans="5:7" ht="14.25" customHeight="1" x14ac:dyDescent="0.3">
      <c r="E926" s="22"/>
      <c r="F926" s="22"/>
      <c r="G926" s="22"/>
    </row>
    <row r="927" spans="5:7" ht="14.25" customHeight="1" x14ac:dyDescent="0.3">
      <c r="E927" s="22"/>
      <c r="F927" s="22"/>
      <c r="G927" s="22"/>
    </row>
    <row r="928" spans="5:7" ht="14.25" customHeight="1" x14ac:dyDescent="0.3">
      <c r="E928" s="22"/>
      <c r="F928" s="22"/>
      <c r="G928" s="22"/>
    </row>
    <row r="929" spans="5:7" ht="14.25" customHeight="1" x14ac:dyDescent="0.3">
      <c r="E929" s="22"/>
      <c r="F929" s="22"/>
      <c r="G929" s="22"/>
    </row>
    <row r="930" spans="5:7" ht="14.25" customHeight="1" x14ac:dyDescent="0.3">
      <c r="E930" s="22"/>
      <c r="F930" s="22"/>
      <c r="G930" s="22"/>
    </row>
    <row r="931" spans="5:7" ht="14.25" customHeight="1" x14ac:dyDescent="0.3">
      <c r="E931" s="22"/>
      <c r="F931" s="22"/>
      <c r="G931" s="22"/>
    </row>
    <row r="932" spans="5:7" ht="14.25" customHeight="1" x14ac:dyDescent="0.3">
      <c r="E932" s="22"/>
      <c r="F932" s="22"/>
      <c r="G932" s="22"/>
    </row>
    <row r="933" spans="5:7" ht="14.25" customHeight="1" x14ac:dyDescent="0.3">
      <c r="E933" s="22"/>
      <c r="F933" s="22"/>
      <c r="G933" s="22"/>
    </row>
    <row r="934" spans="5:7" ht="14.25" customHeight="1" x14ac:dyDescent="0.3">
      <c r="E934" s="22"/>
      <c r="F934" s="22"/>
      <c r="G934" s="22"/>
    </row>
    <row r="935" spans="5:7" ht="14.25" customHeight="1" x14ac:dyDescent="0.3">
      <c r="E935" s="22"/>
      <c r="F935" s="22"/>
      <c r="G935" s="22"/>
    </row>
    <row r="936" spans="5:7" ht="14.25" customHeight="1" x14ac:dyDescent="0.3">
      <c r="E936" s="22"/>
      <c r="F936" s="22"/>
      <c r="G936" s="22"/>
    </row>
    <row r="937" spans="5:7" ht="14.25" customHeight="1" x14ac:dyDescent="0.3">
      <c r="E937" s="22"/>
      <c r="F937" s="22"/>
      <c r="G937" s="22"/>
    </row>
    <row r="938" spans="5:7" ht="14.25" customHeight="1" x14ac:dyDescent="0.3">
      <c r="E938" s="22"/>
      <c r="F938" s="22"/>
      <c r="G938" s="22"/>
    </row>
    <row r="939" spans="5:7" ht="14.25" customHeight="1" x14ac:dyDescent="0.3">
      <c r="E939" s="22"/>
      <c r="F939" s="22"/>
      <c r="G939" s="22"/>
    </row>
    <row r="940" spans="5:7" ht="14.25" customHeight="1" x14ac:dyDescent="0.3">
      <c r="E940" s="22"/>
      <c r="F940" s="22"/>
      <c r="G940" s="22"/>
    </row>
    <row r="941" spans="5:7" ht="14.25" customHeight="1" x14ac:dyDescent="0.3">
      <c r="E941" s="22"/>
      <c r="F941" s="22"/>
      <c r="G941" s="22"/>
    </row>
    <row r="942" spans="5:7" ht="14.25" customHeight="1" x14ac:dyDescent="0.3">
      <c r="E942" s="22"/>
      <c r="F942" s="22"/>
      <c r="G942" s="22"/>
    </row>
    <row r="943" spans="5:7" ht="14.25" customHeight="1" x14ac:dyDescent="0.3">
      <c r="E943" s="22"/>
      <c r="F943" s="22"/>
      <c r="G943" s="22"/>
    </row>
    <row r="944" spans="5:7" ht="14.25" customHeight="1" x14ac:dyDescent="0.3">
      <c r="E944" s="22"/>
      <c r="F944" s="22"/>
      <c r="G944" s="22"/>
    </row>
    <row r="945" spans="5:7" ht="14.25" customHeight="1" x14ac:dyDescent="0.3">
      <c r="E945" s="22"/>
      <c r="F945" s="22"/>
      <c r="G945" s="22"/>
    </row>
    <row r="946" spans="5:7" ht="14.25" customHeight="1" x14ac:dyDescent="0.3">
      <c r="E946" s="22"/>
      <c r="F946" s="22"/>
      <c r="G946" s="22"/>
    </row>
    <row r="947" spans="5:7" ht="14.25" customHeight="1" x14ac:dyDescent="0.3">
      <c r="E947" s="22"/>
      <c r="F947" s="22"/>
      <c r="G947" s="22"/>
    </row>
    <row r="948" spans="5:7" ht="14.25" customHeight="1" x14ac:dyDescent="0.3">
      <c r="E948" s="22"/>
      <c r="F948" s="22"/>
      <c r="G948" s="22"/>
    </row>
    <row r="949" spans="5:7" ht="14.25" customHeight="1" x14ac:dyDescent="0.3">
      <c r="E949" s="22"/>
      <c r="F949" s="22"/>
      <c r="G949" s="22"/>
    </row>
    <row r="950" spans="5:7" ht="14.25" customHeight="1" x14ac:dyDescent="0.3">
      <c r="E950" s="22"/>
      <c r="F950" s="22"/>
      <c r="G950" s="22"/>
    </row>
    <row r="951" spans="5:7" ht="14.25" customHeight="1" x14ac:dyDescent="0.3">
      <c r="E951" s="22"/>
      <c r="F951" s="22"/>
      <c r="G951" s="22"/>
    </row>
    <row r="952" spans="5:7" ht="14.25" customHeight="1" x14ac:dyDescent="0.3">
      <c r="E952" s="22"/>
      <c r="F952" s="22"/>
      <c r="G952" s="22"/>
    </row>
    <row r="953" spans="5:7" ht="14.25" customHeight="1" x14ac:dyDescent="0.3">
      <c r="E953" s="22"/>
      <c r="F953" s="22"/>
      <c r="G953" s="22"/>
    </row>
    <row r="954" spans="5:7" ht="14.25" customHeight="1" x14ac:dyDescent="0.3">
      <c r="E954" s="22"/>
      <c r="F954" s="22"/>
      <c r="G954" s="22"/>
    </row>
    <row r="955" spans="5:7" ht="14.25" customHeight="1" x14ac:dyDescent="0.3">
      <c r="E955" s="22"/>
      <c r="F955" s="22"/>
      <c r="G955" s="22"/>
    </row>
    <row r="956" spans="5:7" ht="14.25" customHeight="1" x14ac:dyDescent="0.3">
      <c r="E956" s="22"/>
      <c r="F956" s="22"/>
      <c r="G956" s="22"/>
    </row>
    <row r="957" spans="5:7" ht="14.25" customHeight="1" x14ac:dyDescent="0.3">
      <c r="E957" s="22"/>
      <c r="F957" s="22"/>
      <c r="G957" s="22"/>
    </row>
    <row r="958" spans="5:7" ht="14.25" customHeight="1" x14ac:dyDescent="0.3">
      <c r="E958" s="22"/>
      <c r="F958" s="22"/>
      <c r="G958" s="22"/>
    </row>
    <row r="959" spans="5:7" ht="14.25" customHeight="1" x14ac:dyDescent="0.3">
      <c r="E959" s="22"/>
      <c r="F959" s="22"/>
      <c r="G959" s="22"/>
    </row>
    <row r="960" spans="5:7" ht="14.25" customHeight="1" x14ac:dyDescent="0.3">
      <c r="E960" s="22"/>
      <c r="F960" s="22"/>
      <c r="G960" s="22"/>
    </row>
    <row r="961" spans="5:7" ht="14.25" customHeight="1" x14ac:dyDescent="0.3">
      <c r="E961" s="22"/>
      <c r="F961" s="22"/>
      <c r="G961" s="22"/>
    </row>
    <row r="962" spans="5:7" ht="14.25" customHeight="1" x14ac:dyDescent="0.3">
      <c r="E962" s="22"/>
      <c r="F962" s="22"/>
      <c r="G962" s="22"/>
    </row>
    <row r="963" spans="5:7" ht="14.25" customHeight="1" x14ac:dyDescent="0.3">
      <c r="E963" s="22"/>
      <c r="F963" s="22"/>
      <c r="G963" s="22"/>
    </row>
    <row r="964" spans="5:7" ht="14.25" customHeight="1" x14ac:dyDescent="0.3">
      <c r="E964" s="22"/>
      <c r="F964" s="22"/>
      <c r="G964" s="22"/>
    </row>
    <row r="965" spans="5:7" ht="14.25" customHeight="1" x14ac:dyDescent="0.3">
      <c r="E965" s="22"/>
      <c r="F965" s="22"/>
      <c r="G965" s="22"/>
    </row>
    <row r="966" spans="5:7" ht="14.25" customHeight="1" x14ac:dyDescent="0.3">
      <c r="E966" s="22"/>
      <c r="F966" s="22"/>
      <c r="G966" s="22"/>
    </row>
    <row r="967" spans="5:7" ht="14.25" customHeight="1" x14ac:dyDescent="0.3">
      <c r="E967" s="22"/>
      <c r="F967" s="22"/>
      <c r="G967" s="22"/>
    </row>
    <row r="968" spans="5:7" ht="14.25" customHeight="1" x14ac:dyDescent="0.3">
      <c r="E968" s="22"/>
      <c r="F968" s="22"/>
      <c r="G968" s="22"/>
    </row>
    <row r="969" spans="5:7" ht="14.25" customHeight="1" x14ac:dyDescent="0.3">
      <c r="E969" s="22"/>
      <c r="F969" s="22"/>
      <c r="G969" s="22"/>
    </row>
    <row r="970" spans="5:7" ht="14.25" customHeight="1" x14ac:dyDescent="0.3">
      <c r="E970" s="22"/>
      <c r="F970" s="22"/>
      <c r="G970" s="22"/>
    </row>
    <row r="971" spans="5:7" ht="14.25" customHeight="1" x14ac:dyDescent="0.3">
      <c r="E971" s="22"/>
      <c r="F971" s="22"/>
      <c r="G971" s="22"/>
    </row>
    <row r="972" spans="5:7" ht="14.25" customHeight="1" x14ac:dyDescent="0.3">
      <c r="E972" s="22"/>
      <c r="F972" s="22"/>
      <c r="G972" s="22"/>
    </row>
    <row r="973" spans="5:7" ht="14.25" customHeight="1" x14ac:dyDescent="0.3">
      <c r="E973" s="22"/>
      <c r="F973" s="22"/>
      <c r="G973" s="22"/>
    </row>
    <row r="974" spans="5:7" ht="14.25" customHeight="1" x14ac:dyDescent="0.3">
      <c r="E974" s="22"/>
      <c r="F974" s="22"/>
      <c r="G974" s="22"/>
    </row>
    <row r="975" spans="5:7" ht="14.25" customHeight="1" x14ac:dyDescent="0.3">
      <c r="E975" s="22"/>
      <c r="F975" s="22"/>
      <c r="G975" s="22"/>
    </row>
    <row r="976" spans="5:7" ht="14.25" customHeight="1" x14ac:dyDescent="0.3">
      <c r="E976" s="22"/>
      <c r="F976" s="22"/>
      <c r="G976" s="22"/>
    </row>
    <row r="977" spans="5:7" ht="14.25" customHeight="1" x14ac:dyDescent="0.3">
      <c r="E977" s="22"/>
      <c r="F977" s="22"/>
      <c r="G977" s="22"/>
    </row>
    <row r="978" spans="5:7" ht="14.25" customHeight="1" x14ac:dyDescent="0.3">
      <c r="E978" s="22"/>
      <c r="F978" s="22"/>
      <c r="G978" s="22"/>
    </row>
    <row r="979" spans="5:7" ht="14.25" customHeight="1" x14ac:dyDescent="0.3">
      <c r="E979" s="22"/>
      <c r="F979" s="22"/>
      <c r="G979" s="22"/>
    </row>
    <row r="980" spans="5:7" ht="14.25" customHeight="1" x14ac:dyDescent="0.3">
      <c r="E980" s="22"/>
      <c r="F980" s="22"/>
      <c r="G980" s="22"/>
    </row>
    <row r="981" spans="5:7" ht="14.25" customHeight="1" x14ac:dyDescent="0.3">
      <c r="E981" s="22"/>
      <c r="F981" s="22"/>
      <c r="G981" s="22"/>
    </row>
    <row r="982" spans="5:7" ht="14.25" customHeight="1" x14ac:dyDescent="0.3">
      <c r="E982" s="22"/>
      <c r="F982" s="22"/>
      <c r="G982" s="22"/>
    </row>
    <row r="983" spans="5:7" ht="14.25" customHeight="1" x14ac:dyDescent="0.3">
      <c r="E983" s="22"/>
      <c r="F983" s="22"/>
      <c r="G983" s="22"/>
    </row>
    <row r="984" spans="5:7" ht="14.25" customHeight="1" x14ac:dyDescent="0.3">
      <c r="E984" s="22"/>
      <c r="F984" s="22"/>
      <c r="G984" s="22"/>
    </row>
    <row r="985" spans="5:7" ht="14.25" customHeight="1" x14ac:dyDescent="0.3">
      <c r="E985" s="22"/>
      <c r="F985" s="22"/>
      <c r="G985" s="22"/>
    </row>
    <row r="986" spans="5:7" ht="14.25" customHeight="1" x14ac:dyDescent="0.3">
      <c r="E986" s="22"/>
      <c r="F986" s="22"/>
      <c r="G986" s="22"/>
    </row>
    <row r="987" spans="5:7" ht="14.25" customHeight="1" x14ac:dyDescent="0.3">
      <c r="E987" s="22"/>
      <c r="F987" s="22"/>
      <c r="G987" s="22"/>
    </row>
    <row r="988" spans="5:7" ht="14.25" customHeight="1" x14ac:dyDescent="0.3">
      <c r="E988" s="22"/>
      <c r="F988" s="22"/>
      <c r="G988" s="22"/>
    </row>
    <row r="989" spans="5:7" ht="14.25" customHeight="1" x14ac:dyDescent="0.3">
      <c r="E989" s="22"/>
      <c r="F989" s="22"/>
      <c r="G989" s="22"/>
    </row>
    <row r="990" spans="5:7" ht="14.25" customHeight="1" x14ac:dyDescent="0.3">
      <c r="E990" s="22"/>
      <c r="F990" s="22"/>
      <c r="G990" s="22"/>
    </row>
    <row r="991" spans="5:7" ht="14.25" customHeight="1" x14ac:dyDescent="0.3">
      <c r="E991" s="22"/>
      <c r="F991" s="22"/>
      <c r="G991" s="22"/>
    </row>
    <row r="992" spans="5:7" ht="14.25" customHeight="1" x14ac:dyDescent="0.3">
      <c r="E992" s="22"/>
      <c r="F992" s="22"/>
      <c r="G992" s="22"/>
    </row>
    <row r="993" spans="5:7" ht="14.25" customHeight="1" x14ac:dyDescent="0.3">
      <c r="E993" s="22"/>
      <c r="F993" s="22"/>
      <c r="G993" s="22"/>
    </row>
    <row r="994" spans="5:7" ht="14.25" customHeight="1" x14ac:dyDescent="0.3">
      <c r="E994" s="22"/>
      <c r="F994" s="22"/>
      <c r="G994" s="22"/>
    </row>
    <row r="995" spans="5:7" ht="14.25" customHeight="1" x14ac:dyDescent="0.3">
      <c r="E995" s="22"/>
      <c r="F995" s="22"/>
      <c r="G995" s="22"/>
    </row>
    <row r="996" spans="5:7" ht="14.25" customHeight="1" x14ac:dyDescent="0.3">
      <c r="E996" s="22"/>
      <c r="F996" s="22"/>
      <c r="G996" s="22"/>
    </row>
    <row r="997" spans="5:7" ht="14.25" customHeight="1" x14ac:dyDescent="0.3">
      <c r="E997" s="22"/>
      <c r="F997" s="22"/>
      <c r="G997" s="22"/>
    </row>
    <row r="998" spans="5:7" ht="14.25" customHeight="1" x14ac:dyDescent="0.3">
      <c r="E998" s="22"/>
      <c r="F998" s="22"/>
      <c r="G998" s="22"/>
    </row>
    <row r="999" spans="5:7" ht="14.25" customHeight="1" x14ac:dyDescent="0.3">
      <c r="E999" s="22"/>
      <c r="F999" s="22"/>
      <c r="G999" s="22"/>
    </row>
    <row r="1000" spans="5:7" ht="14.25" customHeight="1" x14ac:dyDescent="0.3">
      <c r="E1000" s="22"/>
      <c r="F1000" s="22"/>
      <c r="G1000" s="22"/>
    </row>
    <row r="1001" spans="5:7" ht="14.25" customHeight="1" x14ac:dyDescent="0.3">
      <c r="E1001" s="22"/>
      <c r="F1001" s="22"/>
      <c r="G1001" s="22"/>
    </row>
    <row r="1002" spans="5:7" ht="14.25" customHeight="1" x14ac:dyDescent="0.3">
      <c r="E1002" s="22"/>
      <c r="F1002" s="22"/>
      <c r="G1002" s="22"/>
    </row>
    <row r="1003" spans="5:7" ht="14.25" customHeight="1" x14ac:dyDescent="0.3">
      <c r="E1003" s="22"/>
      <c r="F1003" s="22"/>
      <c r="G1003" s="22"/>
    </row>
    <row r="1004" spans="5:7" ht="14.25" customHeight="1" x14ac:dyDescent="0.3">
      <c r="E1004" s="22"/>
      <c r="F1004" s="22"/>
      <c r="G1004" s="22"/>
    </row>
    <row r="1005" spans="5:7" ht="14.25" customHeight="1" x14ac:dyDescent="0.3">
      <c r="E1005" s="22"/>
      <c r="F1005" s="22"/>
      <c r="G1005" s="22"/>
    </row>
    <row r="1006" spans="5:7" ht="14.25" customHeight="1" x14ac:dyDescent="0.3">
      <c r="E1006" s="22"/>
      <c r="F1006" s="22"/>
      <c r="G1006" s="22"/>
    </row>
    <row r="1007" spans="5:7" ht="14.25" customHeight="1" x14ac:dyDescent="0.3">
      <c r="E1007" s="22"/>
      <c r="F1007" s="22"/>
      <c r="G1007" s="22"/>
    </row>
    <row r="1008" spans="5:7" ht="14.25" customHeight="1" x14ac:dyDescent="0.3">
      <c r="E1008" s="22"/>
      <c r="F1008" s="22"/>
      <c r="G1008" s="22"/>
    </row>
    <row r="1009" spans="5:7" ht="14.25" customHeight="1" x14ac:dyDescent="0.3">
      <c r="E1009" s="22"/>
      <c r="F1009" s="22"/>
      <c r="G1009" s="22"/>
    </row>
    <row r="1010" spans="5:7" ht="14.25" customHeight="1" x14ac:dyDescent="0.3">
      <c r="E1010" s="22"/>
      <c r="F1010" s="22"/>
      <c r="G1010" s="22"/>
    </row>
    <row r="1011" spans="5:7" ht="14.25" customHeight="1" x14ac:dyDescent="0.3">
      <c r="E1011" s="22"/>
      <c r="F1011" s="22"/>
      <c r="G1011" s="22"/>
    </row>
    <row r="1012" spans="5:7" ht="14.25" customHeight="1" x14ac:dyDescent="0.3">
      <c r="E1012" s="22"/>
      <c r="F1012" s="22"/>
      <c r="G1012" s="22"/>
    </row>
    <row r="1013" spans="5:7" ht="14.25" customHeight="1" x14ac:dyDescent="0.3">
      <c r="E1013" s="22"/>
      <c r="F1013" s="22"/>
      <c r="G1013" s="22"/>
    </row>
    <row r="1014" spans="5:7" ht="14.25" customHeight="1" x14ac:dyDescent="0.3">
      <c r="E1014" s="22"/>
      <c r="F1014" s="22"/>
      <c r="G1014" s="22"/>
    </row>
    <row r="1015" spans="5:7" ht="14.25" customHeight="1" x14ac:dyDescent="0.3">
      <c r="E1015" s="22"/>
      <c r="F1015" s="22"/>
      <c r="G1015" s="22"/>
    </row>
    <row r="1016" spans="5:7" ht="14.25" customHeight="1" x14ac:dyDescent="0.3">
      <c r="E1016" s="22"/>
      <c r="F1016" s="22"/>
      <c r="G1016" s="22"/>
    </row>
    <row r="1017" spans="5:7" ht="14.25" customHeight="1" x14ac:dyDescent="0.3">
      <c r="E1017" s="22"/>
      <c r="F1017" s="22"/>
      <c r="G1017" s="22"/>
    </row>
    <row r="1018" spans="5:7" ht="14.25" customHeight="1" x14ac:dyDescent="0.3">
      <c r="E1018" s="22"/>
      <c r="F1018" s="22"/>
      <c r="G1018" s="22"/>
    </row>
    <row r="1019" spans="5:7" ht="14.25" customHeight="1" x14ac:dyDescent="0.3">
      <c r="E1019" s="22"/>
      <c r="F1019" s="22"/>
      <c r="G1019" s="22"/>
    </row>
    <row r="1020" spans="5:7" ht="15" customHeight="1" x14ac:dyDescent="0.3">
      <c r="E1020" s="22"/>
      <c r="F1020" s="22"/>
      <c r="G1020" s="22"/>
    </row>
    <row r="1021" spans="5:7" ht="15" customHeight="1" x14ac:dyDescent="0.3">
      <c r="E1021" s="22"/>
      <c r="F1021" s="22"/>
      <c r="G1021" s="22"/>
    </row>
    <row r="1022" spans="5:7" ht="15" customHeight="1" x14ac:dyDescent="0.3">
      <c r="E1022" s="22"/>
      <c r="F1022" s="22"/>
      <c r="G1022" s="22"/>
    </row>
  </sheetData>
  <conditionalFormatting sqref="A8:C11 A13:C16 A18:C24 K22:X24 H25:X25 F26:X26 A26:C28 A30:C33 H34:X34 A35:C39 F38:X38 H59:J59 F60:J60 F62:J62 E63:J63 F64:J64 E65:J65 H69:J69 F70:J70 F72:J73 A75:C75 E75:J75 A76:F76 H76:J76 F77:J78 A77:C85 E79:F79 H79 I79:J81 F80:H80 E82:J82 H83 I83:J85 F84:H85 H86:J86 F87:J89 E91:J92 H93:J93 E94:J94 F95:J95 E96:J97 F98:J98 E99:J100 H101:J101 E102:J102 F103:J103 E104:J105 A107:C107 E107:J107 A108:F108 H108:J108 A109:C111 E109:J111 E113:J114 H115:J115 A116:C118 A119:F119 H119:J119 F120:J121 A120:C122 E122:J122 E124:J125 H126:J126 F127:J129 A127:C130 E129 E136:J138 A136:C141 E139:F139 H139:J139 F140:J140 H142:J142 F143:J144 E145:J145 E147:J148 H149:J149 F150:J151 H152:J152 F153:J154">
    <cfRule type="expression" dxfId="136" priority="238">
      <formula>IF($B8=1,TRUE,FALSE)</formula>
    </cfRule>
  </conditionalFormatting>
  <conditionalFormatting sqref="A41:C41 E41:X41 H42:X42 F43:X43 A43:C48 F45:X45 E46:X46 F47:X47">
    <cfRule type="expression" dxfId="135" priority="239">
      <formula>IF($B41=1,TRUE,FALSE)</formula>
    </cfRule>
  </conditionalFormatting>
  <conditionalFormatting sqref="A60:C68 E66:F66 H66 F67:H67">
    <cfRule type="expression" dxfId="134" priority="143">
      <formula>IF($B60=1,TRUE,FALSE)</formula>
    </cfRule>
  </conditionalFormatting>
  <conditionalFormatting sqref="A70:C73">
    <cfRule type="expression" dxfId="133" priority="256">
      <formula>IF($B70=1,TRUE,FALSE)</formula>
    </cfRule>
  </conditionalFormatting>
  <conditionalFormatting sqref="A87:C89 E89">
    <cfRule type="expression" dxfId="132" priority="252">
      <formula>IF($B87=1,TRUE,FALSE)</formula>
    </cfRule>
  </conditionalFormatting>
  <conditionalFormatting sqref="A91:C92 A94:C100">
    <cfRule type="expression" dxfId="131" priority="271">
      <formula>IF($B91=1,TRUE,FALSE)</formula>
    </cfRule>
  </conditionalFormatting>
  <conditionalFormatting sqref="A102:C105">
    <cfRule type="expression" dxfId="130" priority="277">
      <formula>IF($B102=1,TRUE,FALSE)</formula>
    </cfRule>
  </conditionalFormatting>
  <conditionalFormatting sqref="A113:C114">
    <cfRule type="expression" dxfId="129" priority="281">
      <formula>IF($B113=1,TRUE,FALSE)</formula>
    </cfRule>
  </conditionalFormatting>
  <conditionalFormatting sqref="A124:C125">
    <cfRule type="expression" dxfId="128" priority="286">
      <formula>IF($B124=1,TRUE,FALSE)</formula>
    </cfRule>
  </conditionalFormatting>
  <conditionalFormatting sqref="A132:C134">
    <cfRule type="expression" dxfId="127" priority="292">
      <formula>IF($B132=1,TRUE,FALSE)</formula>
    </cfRule>
  </conditionalFormatting>
  <conditionalFormatting sqref="A143:C145">
    <cfRule type="expression" dxfId="126" priority="299">
      <formula>IF($B143=1,TRUE,FALSE)</formula>
    </cfRule>
  </conditionalFormatting>
  <conditionalFormatting sqref="A147:C148">
    <cfRule type="expression" dxfId="125" priority="304">
      <formula>IF($B147=1,TRUE,FALSE)</formula>
    </cfRule>
  </conditionalFormatting>
  <conditionalFormatting sqref="A150:C151">
    <cfRule type="expression" dxfId="124" priority="305">
      <formula>IF($B150=1,TRUE,FALSE)</formula>
    </cfRule>
  </conditionalFormatting>
  <conditionalFormatting sqref="A153:C155">
    <cfRule type="expression" dxfId="123" priority="309">
      <formula>IF($B153=1,TRUE,FALSE)</formula>
    </cfRule>
  </conditionalFormatting>
  <conditionalFormatting sqref="A157:C157">
    <cfRule type="expression" dxfId="122" priority="32">
      <formula>IF($B157=1,TRUE,FALSE)</formula>
    </cfRule>
  </conditionalFormatting>
  <conditionalFormatting sqref="A168:C171">
    <cfRule type="expression" dxfId="121" priority="6">
      <formula>IF($B168=1,TRUE,FALSE)</formula>
    </cfRule>
  </conditionalFormatting>
  <conditionalFormatting sqref="A173:C176">
    <cfRule type="expression" dxfId="120" priority="7">
      <formula>IF($B173=1,TRUE,FALSE)</formula>
    </cfRule>
  </conditionalFormatting>
  <conditionalFormatting sqref="A178:C181">
    <cfRule type="expression" dxfId="119" priority="8">
      <formula>IF($B178=1,TRUE,FALSE)</formula>
    </cfRule>
  </conditionalFormatting>
  <conditionalFormatting sqref="A187:C189">
    <cfRule type="expression" dxfId="118" priority="9">
      <formula>IF($B187=1,TRUE,FALSE)</formula>
    </cfRule>
  </conditionalFormatting>
  <conditionalFormatting sqref="A191:C194">
    <cfRule type="expression" dxfId="117" priority="10">
      <formula>IF($B191=1,TRUE,FALSE)</formula>
    </cfRule>
  </conditionalFormatting>
  <conditionalFormatting sqref="A200:C202">
    <cfRule type="expression" dxfId="116" priority="11">
      <formula>IF($B200=1,TRUE,FALSE)</formula>
    </cfRule>
  </conditionalFormatting>
  <conditionalFormatting sqref="A204:C206">
    <cfRule type="expression" dxfId="115" priority="12">
      <formula>IF($B204=1,TRUE,FALSE)</formula>
    </cfRule>
  </conditionalFormatting>
  <conditionalFormatting sqref="A2:D4 D8:D11">
    <cfRule type="expression" dxfId="114" priority="91">
      <formula>IF($B2=1,TRUE,FALSE)</formula>
    </cfRule>
  </conditionalFormatting>
  <conditionalFormatting sqref="A158:D158 E158:X206 A159:C162 A163:D163 A164:C166 A167:D167 A172:D172 A177:D177 A182:D182 A183:C185 A186:D186 A190:D190 A195:D195 A196:C198 A199:D199 A203:D203">
    <cfRule type="expression" dxfId="113" priority="5">
      <formula>IF($B158=1,TRUE,FALSE)</formula>
    </cfRule>
  </conditionalFormatting>
  <conditionalFormatting sqref="A42:F42">
    <cfRule type="expression" dxfId="112" priority="185">
      <formula>IF($B42=1,TRUE,FALSE)</formula>
    </cfRule>
  </conditionalFormatting>
  <conditionalFormatting sqref="A49:F49">
    <cfRule type="expression" dxfId="111" priority="183">
      <formula>IF($B49=1,TRUE,FALSE)</formula>
    </cfRule>
  </conditionalFormatting>
  <conditionalFormatting sqref="A59:F59">
    <cfRule type="expression" dxfId="110" priority="181">
      <formula>IF($B59=1,TRUE,FALSE)</formula>
    </cfRule>
  </conditionalFormatting>
  <conditionalFormatting sqref="A69:F69">
    <cfRule type="expression" dxfId="109" priority="179">
      <formula>IF($B69=1,TRUE,FALSE)</formula>
    </cfRule>
  </conditionalFormatting>
  <conditionalFormatting sqref="A93:F93">
    <cfRule type="expression" dxfId="108" priority="174">
      <formula>IF($B93=1,TRUE,FALSE)</formula>
    </cfRule>
  </conditionalFormatting>
  <conditionalFormatting sqref="A101:F101">
    <cfRule type="expression" dxfId="107" priority="172">
      <formula>IF($B101=1,TRUE,FALSE)</formula>
    </cfRule>
  </conditionalFormatting>
  <conditionalFormatting sqref="A115:F115">
    <cfRule type="expression" dxfId="106" priority="169">
      <formula>IF($B115=1,TRUE,FALSE)</formula>
    </cfRule>
  </conditionalFormatting>
  <conditionalFormatting sqref="A126:F126">
    <cfRule type="expression" dxfId="105" priority="166">
      <formula>IF($B126=1,TRUE,FALSE)</formula>
    </cfRule>
  </conditionalFormatting>
  <conditionalFormatting sqref="A142:F142">
    <cfRule type="expression" dxfId="104" priority="164">
      <formula>IF($B142=1,TRUE,FALSE)</formula>
    </cfRule>
  </conditionalFormatting>
  <conditionalFormatting sqref="A149:F149">
    <cfRule type="expression" dxfId="103" priority="162">
      <formula>IF($B149=1,TRUE,FALSE)</formula>
    </cfRule>
  </conditionalFormatting>
  <conditionalFormatting sqref="A152:F152">
    <cfRule type="expression" dxfId="102" priority="160">
      <formula>IF($B152=1,TRUE,FALSE)</formula>
    </cfRule>
  </conditionalFormatting>
  <conditionalFormatting sqref="A1:X1 A7:X7 E8:X21 A12:D12 A17:D17 A25:F25 E27:X33 A29:D29 A34:F34 E35:X35 D36:X36 E37:X37 E39:X39 A40:X40 A54:X54 E55:X55 A55:C58 E56:F56 H56 F57:H57 A74:J74 E83:F83 A90:J90 A106:J106 A112:J112 A123:J123 E130:J134 A131:D131 A135:J135 A146:J146 E155:J157 A156:D156 A207:J1022">
    <cfRule type="expression" dxfId="101" priority="134">
      <formula>IF($B1=1,TRUE,FALSE)</formula>
    </cfRule>
  </conditionalFormatting>
  <conditionalFormatting sqref="D6">
    <cfRule type="expression" dxfId="100" priority="13">
      <formula>IF($B6=1,TRUE,FALSE)</formula>
    </cfRule>
  </conditionalFormatting>
  <conditionalFormatting sqref="D13:D16">
    <cfRule type="expression" dxfId="99" priority="90">
      <formula>IF($B13=1,TRUE,FALSE)</formula>
    </cfRule>
  </conditionalFormatting>
  <conditionalFormatting sqref="D18:D23">
    <cfRule type="expression" dxfId="98" priority="82">
      <formula>IF($B18=1,TRUE,FALSE)</formula>
    </cfRule>
  </conditionalFormatting>
  <conditionalFormatting sqref="D26:D27">
    <cfRule type="expression" dxfId="97" priority="62">
      <formula>IF($B26=1,TRUE,FALSE)</formula>
    </cfRule>
  </conditionalFormatting>
  <conditionalFormatting sqref="D30:D33">
    <cfRule type="expression" dxfId="96" priority="61">
      <formula>IF($B30=1,TRUE,FALSE)</formula>
    </cfRule>
  </conditionalFormatting>
  <conditionalFormatting sqref="D35 D37:D38">
    <cfRule type="expression" dxfId="95" priority="35">
      <formula>IF($B35=1,TRUE,FALSE)</formula>
    </cfRule>
  </conditionalFormatting>
  <conditionalFormatting sqref="D43 D45:D48">
    <cfRule type="expression" dxfId="94" priority="33">
      <formula>IF($B43=1,TRUE,FALSE)</formula>
    </cfRule>
  </conditionalFormatting>
  <conditionalFormatting sqref="D50 D52">
    <cfRule type="expression" dxfId="93" priority="44">
      <formula>IF($B50=1,TRUE,FALSE)</formula>
    </cfRule>
  </conditionalFormatting>
  <conditionalFormatting sqref="D56:D57">
    <cfRule type="expression" dxfId="92" priority="77">
      <formula>IF($B56=1,TRUE,FALSE)</formula>
    </cfRule>
  </conditionalFormatting>
  <conditionalFormatting sqref="D60 D62:D67">
    <cfRule type="expression" dxfId="91" priority="41">
      <formula>IF($B60=1,TRUE,FALSE)</formula>
    </cfRule>
  </conditionalFormatting>
  <conditionalFormatting sqref="D70 D72">
    <cfRule type="expression" dxfId="90" priority="42">
      <formula>IF($B70=1,TRUE,FALSE)</formula>
    </cfRule>
  </conditionalFormatting>
  <conditionalFormatting sqref="D77:D80">
    <cfRule type="expression" dxfId="89" priority="40">
      <formula>IF($B77=1,TRUE,FALSE)</formula>
    </cfRule>
  </conditionalFormatting>
  <conditionalFormatting sqref="D82:D84">
    <cfRule type="expression" dxfId="88" priority="71">
      <formula>IF($B82=1,TRUE,FALSE)</formula>
    </cfRule>
  </conditionalFormatting>
  <conditionalFormatting sqref="D85">
    <cfRule type="expression" dxfId="87" priority="65">
      <formula>IF($B85=1,TRUE,FALSE)</formula>
    </cfRule>
  </conditionalFormatting>
  <conditionalFormatting sqref="D87:D88">
    <cfRule type="expression" dxfId="86" priority="39">
      <formula>IF($B87=1,TRUE,FALSE)</formula>
    </cfRule>
  </conditionalFormatting>
  <conditionalFormatting sqref="D92">
    <cfRule type="expression" dxfId="85" priority="60">
      <formula>IF($B92=1,TRUE,FALSE)</formula>
    </cfRule>
  </conditionalFormatting>
  <conditionalFormatting sqref="D94:D96">
    <cfRule type="expression" dxfId="84" priority="38">
      <formula>IF($B94=1,TRUE,FALSE)</formula>
    </cfRule>
  </conditionalFormatting>
  <conditionalFormatting sqref="D98">
    <cfRule type="expression" dxfId="83" priority="36">
      <formula>IF($B98=1,TRUE,FALSE)</formula>
    </cfRule>
  </conditionalFormatting>
  <conditionalFormatting sqref="D100">
    <cfRule type="expression" dxfId="82" priority="58">
      <formula>IF($B100=1,TRUE,FALSE)</formula>
    </cfRule>
  </conditionalFormatting>
  <conditionalFormatting sqref="D102:D104">
    <cfRule type="expression" dxfId="81" priority="37">
      <formula>IF($B102=1,TRUE,FALSE)</formula>
    </cfRule>
  </conditionalFormatting>
  <conditionalFormatting sqref="D109">
    <cfRule type="expression" dxfId="80" priority="52">
      <formula>IF($B109=1,TRUE,FALSE)</formula>
    </cfRule>
  </conditionalFormatting>
  <conditionalFormatting sqref="D116">
    <cfRule type="expression" dxfId="79" priority="51">
      <formula>IF($B116=1,TRUE,FALSE)</formula>
    </cfRule>
  </conditionalFormatting>
  <conditionalFormatting sqref="D118">
    <cfRule type="expression" dxfId="78" priority="85">
      <formula>IF($B118=1,TRUE,FALSE)</formula>
    </cfRule>
  </conditionalFormatting>
  <conditionalFormatting sqref="D120">
    <cfRule type="expression" dxfId="77" priority="69">
      <formula>IF($B120=1,TRUE,FALSE)</formula>
    </cfRule>
  </conditionalFormatting>
  <conditionalFormatting sqref="D127">
    <cfRule type="expression" dxfId="76" priority="50">
      <formula>IF($B127=1,TRUE,FALSE)</formula>
    </cfRule>
  </conditionalFormatting>
  <conditionalFormatting sqref="D134">
    <cfRule type="expression" dxfId="75" priority="84">
      <formula>IF($B134=1,TRUE,FALSE)</formula>
    </cfRule>
  </conditionalFormatting>
  <conditionalFormatting sqref="D138:D140">
    <cfRule type="expression" dxfId="74" priority="68">
      <formula>IF($B138=1,TRUE,FALSE)</formula>
    </cfRule>
  </conditionalFormatting>
  <conditionalFormatting sqref="D143">
    <cfRule type="expression" dxfId="73" priority="49">
      <formula>IF($B143=1,TRUE,FALSE)</formula>
    </cfRule>
  </conditionalFormatting>
  <conditionalFormatting sqref="D148">
    <cfRule type="expression" dxfId="72" priority="56">
      <formula>IF($B148=1,TRUE,FALSE)</formula>
    </cfRule>
  </conditionalFormatting>
  <conditionalFormatting sqref="D150">
    <cfRule type="expression" dxfId="71" priority="48">
      <formula>IF($B150=1,TRUE,FALSE)</formula>
    </cfRule>
  </conditionalFormatting>
  <conditionalFormatting sqref="D153">
    <cfRule type="expression" dxfId="70" priority="47">
      <formula>IF($B153=1,TRUE,FALSE)</formula>
    </cfRule>
  </conditionalFormatting>
  <conditionalFormatting sqref="D157">
    <cfRule type="expression" dxfId="69" priority="30">
      <formula>IF($B157=1,TRUE,FALSE)</formula>
    </cfRule>
  </conditionalFormatting>
  <conditionalFormatting sqref="D160">
    <cfRule type="expression" dxfId="68" priority="3">
      <formula>IF($B160=1,TRUE,FALSE)</formula>
    </cfRule>
  </conditionalFormatting>
  <conditionalFormatting sqref="D168:D169">
    <cfRule type="expression" dxfId="67" priority="4">
      <formula>IF($B168=1,TRUE,FALSE)</formula>
    </cfRule>
  </conditionalFormatting>
  <conditionalFormatting sqref="D179">
    <cfRule type="expression" dxfId="66" priority="2">
      <formula>IF($B179=1,TRUE,FALSE)</formula>
    </cfRule>
  </conditionalFormatting>
  <conditionalFormatting sqref="D192">
    <cfRule type="expression" dxfId="65" priority="1">
      <formula>IF($B192=1,TRUE,FALSE)</formula>
    </cfRule>
  </conditionalFormatting>
  <conditionalFormatting sqref="D24:H24">
    <cfRule type="expression" dxfId="64" priority="121">
      <formula>IF($B24=1,TRUE,FALSE)</formula>
    </cfRule>
  </conditionalFormatting>
  <conditionalFormatting sqref="D58:H58">
    <cfRule type="expression" dxfId="63" priority="67">
      <formula>IF($B58=1,TRUE,FALSE)</formula>
    </cfRule>
  </conditionalFormatting>
  <conditionalFormatting sqref="D68:H68">
    <cfRule type="expression" dxfId="62" priority="66">
      <formula>IF($B68=1,TRUE,FALSE)</formula>
    </cfRule>
  </conditionalFormatting>
  <conditionalFormatting sqref="D81:H81">
    <cfRule type="expression" dxfId="61" priority="64">
      <formula>IF($B81=1,TRUE,FALSE)</formula>
    </cfRule>
  </conditionalFormatting>
  <conditionalFormatting sqref="D61:J61">
    <cfRule type="expression" dxfId="60" priority="18">
      <formula>IF($B61=1,TRUE,FALSE)</formula>
    </cfRule>
  </conditionalFormatting>
  <conditionalFormatting sqref="D71:J71">
    <cfRule type="expression" dxfId="59" priority="15">
      <formula>IF($B71=1,TRUE,FALSE)</formula>
    </cfRule>
  </conditionalFormatting>
  <conditionalFormatting sqref="D141:J141">
    <cfRule type="expression" dxfId="58" priority="63">
      <formula>IF($B141=1,TRUE,FALSE)</formula>
    </cfRule>
  </conditionalFormatting>
  <conditionalFormatting sqref="D44:X44">
    <cfRule type="expression" dxfId="57" priority="24">
      <formula>IF($B44=1,TRUE,FALSE)</formula>
    </cfRule>
  </conditionalFormatting>
  <conditionalFormatting sqref="D51:X51">
    <cfRule type="expression" dxfId="56" priority="21">
      <formula>IF($B51=1,TRUE,FALSE)</formula>
    </cfRule>
  </conditionalFormatting>
  <conditionalFormatting sqref="E53">
    <cfRule type="expression" dxfId="55" priority="244">
      <formula>IF($B53=1,TRUE,FALSE)</formula>
    </cfRule>
  </conditionalFormatting>
  <conditionalFormatting sqref="E73">
    <cfRule type="expression" dxfId="54" priority="257">
      <formula>IF($B73=1,TRUE,FALSE)</formula>
    </cfRule>
  </conditionalFormatting>
  <conditionalFormatting sqref="E85:E86 A86:D86">
    <cfRule type="expression" dxfId="53" priority="255">
      <formula>IF($B85=1,TRUE,FALSE)</formula>
    </cfRule>
  </conditionalFormatting>
  <conditionalFormatting sqref="E127">
    <cfRule type="expression" dxfId="52" priority="112">
      <formula>IF($B127=1,TRUE,FALSE)</formula>
    </cfRule>
  </conditionalFormatting>
  <conditionalFormatting sqref="E143">
    <cfRule type="expression" dxfId="51" priority="111">
      <formula>IF($B143=1,TRUE,FALSE)</formula>
    </cfRule>
  </conditionalFormatting>
  <conditionalFormatting sqref="E150">
    <cfRule type="expression" dxfId="50" priority="109">
      <formula>IF($B150=1,TRUE,FALSE)</formula>
    </cfRule>
  </conditionalFormatting>
  <conditionalFormatting sqref="E153">
    <cfRule type="expression" dxfId="49" priority="108">
      <formula>IF($B153=1,TRUE,FALSE)</formula>
    </cfRule>
  </conditionalFormatting>
  <conditionalFormatting sqref="E22:F22 F23:H23">
    <cfRule type="expression" dxfId="48" priority="127">
      <formula>IF($B22=1,TRUE,FALSE)</formula>
    </cfRule>
  </conditionalFormatting>
  <conditionalFormatting sqref="E116:J118">
    <cfRule type="expression" dxfId="47" priority="115">
      <formula>IF($B116=1,TRUE,FALSE)</formula>
    </cfRule>
  </conditionalFormatting>
  <conditionalFormatting sqref="E2:X6 A5:C6">
    <cfRule type="expression" dxfId="46" priority="14">
      <formula>IF($B2=1,TRUE,FALSE)</formula>
    </cfRule>
  </conditionalFormatting>
  <conditionalFormatting sqref="E48:X48">
    <cfRule type="expression" dxfId="45" priority="241">
      <formula>IF($B48=1,TRUE,FALSE)</formula>
    </cfRule>
  </conditionalFormatting>
  <conditionalFormatting sqref="F86">
    <cfRule type="expression" dxfId="44" priority="176">
      <formula>IF($B86=1,TRUE,FALSE)</formula>
    </cfRule>
  </conditionalFormatting>
  <conditionalFormatting sqref="F50:X50 A50:C53 F52:X53">
    <cfRule type="expression" dxfId="43" priority="243">
      <formula>IF($B50=1,TRUE,FALSE)</formula>
    </cfRule>
  </conditionalFormatting>
  <conditionalFormatting sqref="G22">
    <cfRule type="expression" dxfId="42" priority="126">
      <formula>IF($B22=1,TRUE,FALSE)</formula>
    </cfRule>
  </conditionalFormatting>
  <conditionalFormatting sqref="G25">
    <cfRule type="expression" dxfId="41" priority="187">
      <formula>IF($B25=1,TRUE,FALSE)</formula>
    </cfRule>
  </conditionalFormatting>
  <conditionalFormatting sqref="G34">
    <cfRule type="expression" dxfId="40" priority="186">
      <formula>IF($B34=1,TRUE,FALSE)</formula>
    </cfRule>
  </conditionalFormatting>
  <conditionalFormatting sqref="G42">
    <cfRule type="expression" dxfId="39" priority="184">
      <formula>IF($B42=1,TRUE,FALSE)</formula>
    </cfRule>
  </conditionalFormatting>
  <conditionalFormatting sqref="G49">
    <cfRule type="expression" dxfId="38" priority="182">
      <formula>IF($B49=1,TRUE,FALSE)</formula>
    </cfRule>
  </conditionalFormatting>
  <conditionalFormatting sqref="G56">
    <cfRule type="expression" dxfId="37" priority="132">
      <formula>IF($B56=1,TRUE,FALSE)</formula>
    </cfRule>
  </conditionalFormatting>
  <conditionalFormatting sqref="G59">
    <cfRule type="expression" dxfId="36" priority="180">
      <formula>IF($B59=1,TRUE,FALSE)</formula>
    </cfRule>
  </conditionalFormatting>
  <conditionalFormatting sqref="G66">
    <cfRule type="expression" dxfId="35" priority="141">
      <formula>IF($B66=1,TRUE,FALSE)</formula>
    </cfRule>
  </conditionalFormatting>
  <conditionalFormatting sqref="G69">
    <cfRule type="expression" dxfId="34" priority="178">
      <formula>IF($B69=1,TRUE,FALSE)</formula>
    </cfRule>
  </conditionalFormatting>
  <conditionalFormatting sqref="G76">
    <cfRule type="expression" dxfId="33" priority="177">
      <formula>IF($B76=1,TRUE,FALSE)</formula>
    </cfRule>
  </conditionalFormatting>
  <conditionalFormatting sqref="G79">
    <cfRule type="expression" dxfId="32" priority="157">
      <formula>IF($B79=1,TRUE,FALSE)</formula>
    </cfRule>
  </conditionalFormatting>
  <conditionalFormatting sqref="G83">
    <cfRule type="expression" dxfId="31" priority="154">
      <formula>IF($B83=1,TRUE,FALSE)</formula>
    </cfRule>
  </conditionalFormatting>
  <conditionalFormatting sqref="G86">
    <cfRule type="expression" dxfId="30" priority="175">
      <formula>IF($B86=1,TRUE,FALSE)</formula>
    </cfRule>
  </conditionalFormatting>
  <conditionalFormatting sqref="G93">
    <cfRule type="expression" dxfId="29" priority="173">
      <formula>IF($B93=1,TRUE,FALSE)</formula>
    </cfRule>
  </conditionalFormatting>
  <conditionalFormatting sqref="G101">
    <cfRule type="expression" dxfId="28" priority="171">
      <formula>IF($B101=1,TRUE,FALSE)</formula>
    </cfRule>
  </conditionalFormatting>
  <conditionalFormatting sqref="G108">
    <cfRule type="expression" dxfId="27" priority="170">
      <formula>IF($B108=1,TRUE,FALSE)</formula>
    </cfRule>
  </conditionalFormatting>
  <conditionalFormatting sqref="G115">
    <cfRule type="expression" dxfId="26" priority="168">
      <formula>IF($B115=1,TRUE,FALSE)</formula>
    </cfRule>
  </conditionalFormatting>
  <conditionalFormatting sqref="G119">
    <cfRule type="expression" dxfId="25" priority="167">
      <formula>IF($B119=1,TRUE,FALSE)</formula>
    </cfRule>
  </conditionalFormatting>
  <conditionalFormatting sqref="G126">
    <cfRule type="expression" dxfId="24" priority="165">
      <formula>IF($B126=1,TRUE,FALSE)</formula>
    </cfRule>
  </conditionalFormatting>
  <conditionalFormatting sqref="G139">
    <cfRule type="expression" dxfId="23" priority="104">
      <formula>IF($B139=1,TRUE,FALSE)</formula>
    </cfRule>
  </conditionalFormatting>
  <conditionalFormatting sqref="G142">
    <cfRule type="expression" dxfId="22" priority="163">
      <formula>IF($B142=1,TRUE,FALSE)</formula>
    </cfRule>
  </conditionalFormatting>
  <conditionalFormatting sqref="G149">
    <cfRule type="expression" dxfId="21" priority="161">
      <formula>IF($B149=1,TRUE,FALSE)</formula>
    </cfRule>
  </conditionalFormatting>
  <conditionalFormatting sqref="G152">
    <cfRule type="expression" dxfId="20" priority="159">
      <formula>IF($B152=1,TRUE,FALSE)</formula>
    </cfRule>
  </conditionalFormatting>
  <conditionalFormatting sqref="H22:J22">
    <cfRule type="expression" dxfId="19" priority="122">
      <formula>IF($B22=1,TRUE,FALSE)</formula>
    </cfRule>
  </conditionalFormatting>
  <conditionalFormatting sqref="H49:X49">
    <cfRule type="expression" dxfId="18" priority="242">
      <formula>IF($B49=1,TRUE,FALSE)</formula>
    </cfRule>
  </conditionalFormatting>
  <conditionalFormatting sqref="I23:J24">
    <cfRule type="expression" dxfId="17" priority="119">
      <formula>IF($B23=1,TRUE,FALSE)</formula>
    </cfRule>
  </conditionalFormatting>
  <conditionalFormatting sqref="I56:J58">
    <cfRule type="expression" dxfId="16" priority="128">
      <formula>IF($B56=1,TRUE,FALSE)</formula>
    </cfRule>
  </conditionalFormatting>
  <conditionalFormatting sqref="I66:J68">
    <cfRule type="expression" dxfId="15" priority="137">
      <formula>IF($B66=1,TRUE,FALSE)</formula>
    </cfRule>
  </conditionalFormatting>
  <conditionalFormatting sqref="K56:X56">
    <cfRule type="expression" dxfId="14" priority="316">
      <formula>IF(#REF!=1,TRUE,FALSE)</formula>
    </cfRule>
  </conditionalFormatting>
  <conditionalFormatting sqref="K57:X57">
    <cfRule type="expression" dxfId="13" priority="318">
      <formula>IF($B59=1,TRUE,FALSE)</formula>
    </cfRule>
  </conditionalFormatting>
  <conditionalFormatting sqref="K58:X58">
    <cfRule type="expression" dxfId="12" priority="328">
      <formula>IF(#REF!=1,TRUE,FALSE)</formula>
    </cfRule>
  </conditionalFormatting>
  <conditionalFormatting sqref="K59:X59 K62:X66 K207:X1019">
    <cfRule type="expression" dxfId="11" priority="240">
      <formula>IF($B62=1,TRUE,FALSE)</formula>
    </cfRule>
  </conditionalFormatting>
  <conditionalFormatting sqref="K60:X61">
    <cfRule type="expression" dxfId="10" priority="330">
      <formula>IF($B64=1,TRUE,FALSE)</formula>
    </cfRule>
  </conditionalFormatting>
  <conditionalFormatting sqref="K70:X157">
    <cfRule type="expression" dxfId="9" priority="31">
      <formula>IF($B70=1,TRUE,FALSE)</formula>
    </cfRule>
  </conditionalFormatting>
  <pageMargins left="0.7" right="0.7" top="0.75" bottom="0.75" header="0" footer="0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63"/>
  <sheetViews>
    <sheetView tabSelected="1" workbookViewId="0">
      <selection activeCell="B33" sqref="B33"/>
    </sheetView>
  </sheetViews>
  <sheetFormatPr defaultColWidth="9" defaultRowHeight="14.4" x14ac:dyDescent="0.3"/>
  <cols>
    <col min="1" max="1" width="13.33203125" customWidth="1"/>
    <col min="2" max="2" width="10.21875" customWidth="1"/>
    <col min="3" max="3" width="12" style="35" customWidth="1"/>
    <col min="4" max="4" width="8.109375" customWidth="1"/>
    <col min="5" max="5" width="34.77734375" customWidth="1"/>
    <col min="6" max="6" width="16.33203125" customWidth="1"/>
    <col min="7" max="7" width="12.6640625" customWidth="1"/>
    <col min="8" max="8" width="13.109375" customWidth="1"/>
    <col min="9" max="9" width="12.44140625" customWidth="1"/>
    <col min="10" max="10" width="13.5546875" customWidth="1"/>
    <col min="11" max="19" width="12" customWidth="1"/>
  </cols>
  <sheetData>
    <row r="1" spans="1:19" ht="29.4" thickBot="1" x14ac:dyDescent="0.35">
      <c r="A1" s="3" t="s">
        <v>38</v>
      </c>
      <c r="B1" s="3" t="s">
        <v>106</v>
      </c>
      <c r="C1" s="34" t="s">
        <v>240</v>
      </c>
      <c r="D1" s="3" t="s">
        <v>113</v>
      </c>
      <c r="E1" s="3" t="s">
        <v>3</v>
      </c>
      <c r="F1" s="3" t="s">
        <v>1</v>
      </c>
      <c r="G1" s="3" t="s">
        <v>245</v>
      </c>
      <c r="H1" s="3" t="s">
        <v>246</v>
      </c>
      <c r="I1" s="3" t="s">
        <v>39</v>
      </c>
      <c r="J1" s="4" t="s">
        <v>40</v>
      </c>
      <c r="K1" s="4" t="s">
        <v>300</v>
      </c>
      <c r="L1" s="4" t="s">
        <v>41</v>
      </c>
      <c r="M1" s="4" t="s">
        <v>42</v>
      </c>
      <c r="N1" s="4" t="s">
        <v>43</v>
      </c>
      <c r="O1" s="4" t="s">
        <v>44</v>
      </c>
      <c r="P1" s="4" t="s">
        <v>45</v>
      </c>
      <c r="Q1" s="4" t="s">
        <v>46</v>
      </c>
      <c r="R1" s="4" t="s">
        <v>47</v>
      </c>
      <c r="S1" s="4" t="s">
        <v>48</v>
      </c>
    </row>
    <row r="2" spans="1:19" x14ac:dyDescent="0.3">
      <c r="A2" s="32" t="s">
        <v>49</v>
      </c>
      <c r="B2" s="29" t="s">
        <v>213</v>
      </c>
      <c r="C2" s="29" t="s">
        <v>271</v>
      </c>
      <c r="D2" s="2">
        <v>6</v>
      </c>
      <c r="E2" s="29" t="s">
        <v>50</v>
      </c>
      <c r="F2" s="2" t="s">
        <v>51</v>
      </c>
      <c r="G2" s="2">
        <v>0.01</v>
      </c>
      <c r="H2" s="2">
        <v>0.4</v>
      </c>
      <c r="I2" s="2" t="s">
        <v>52</v>
      </c>
      <c r="J2" s="5">
        <v>360</v>
      </c>
      <c r="K2" s="5"/>
      <c r="L2" s="5"/>
      <c r="M2" s="5"/>
      <c r="N2" s="5">
        <v>-29.37</v>
      </c>
      <c r="O2" s="5">
        <v>317.5</v>
      </c>
      <c r="P2" s="5"/>
      <c r="Q2" s="5">
        <v>-113.8</v>
      </c>
      <c r="R2" s="5">
        <f>SUM(N2:P2)</f>
        <v>288.13</v>
      </c>
      <c r="S2" s="5">
        <f>SUM(N2:Q2)</f>
        <v>174.32999999999998</v>
      </c>
    </row>
    <row r="3" spans="1:19" x14ac:dyDescent="0.3">
      <c r="A3" s="32" t="s">
        <v>49</v>
      </c>
      <c r="B3" s="29" t="s">
        <v>214</v>
      </c>
      <c r="C3" s="29" t="s">
        <v>272</v>
      </c>
      <c r="D3" s="2">
        <v>6</v>
      </c>
      <c r="E3" s="29" t="s">
        <v>53</v>
      </c>
      <c r="F3" s="2" t="s">
        <v>51</v>
      </c>
      <c r="G3" s="2">
        <v>0.01</v>
      </c>
      <c r="H3" s="2">
        <v>0.4</v>
      </c>
      <c r="I3" s="2" t="s">
        <v>52</v>
      </c>
      <c r="J3" s="5">
        <v>80</v>
      </c>
      <c r="K3" s="5"/>
      <c r="L3" s="5"/>
      <c r="M3" s="5"/>
      <c r="N3" s="5">
        <v>-96.9</v>
      </c>
      <c r="O3" s="5">
        <v>151.5</v>
      </c>
      <c r="P3" s="5"/>
      <c r="Q3" s="5">
        <v>-38.83</v>
      </c>
      <c r="R3" s="5">
        <f t="shared" ref="R3:R32" si="0">SUM(N3:P3)</f>
        <v>54.599999999999994</v>
      </c>
      <c r="S3" s="5">
        <f t="shared" ref="S3:S32" si="1">SUM(N3:Q3)</f>
        <v>15.769999999999996</v>
      </c>
    </row>
    <row r="4" spans="1:19" x14ac:dyDescent="0.3">
      <c r="A4" s="32" t="s">
        <v>49</v>
      </c>
      <c r="B4" s="29" t="s">
        <v>186</v>
      </c>
      <c r="C4" s="29" t="s">
        <v>273</v>
      </c>
      <c r="D4" s="2">
        <v>6</v>
      </c>
      <c r="E4" s="29" t="s">
        <v>54</v>
      </c>
      <c r="F4" s="2" t="s">
        <v>51</v>
      </c>
      <c r="G4" s="2">
        <v>0.01</v>
      </c>
      <c r="H4" s="2">
        <v>0.4</v>
      </c>
      <c r="I4" s="2" t="s">
        <v>52</v>
      </c>
      <c r="J4" s="5">
        <v>160</v>
      </c>
      <c r="K4" s="5"/>
      <c r="L4" s="5"/>
      <c r="M4" s="5"/>
      <c r="N4" s="5">
        <v>-182.2</v>
      </c>
      <c r="O4" s="5">
        <v>334.7</v>
      </c>
      <c r="P4" s="5"/>
      <c r="Q4" s="5">
        <v>-88.66</v>
      </c>
      <c r="R4" s="5">
        <f t="shared" si="0"/>
        <v>152.5</v>
      </c>
      <c r="S4" s="5">
        <f t="shared" si="1"/>
        <v>63.84</v>
      </c>
    </row>
    <row r="5" spans="1:19" x14ac:dyDescent="0.3">
      <c r="A5" s="32" t="s">
        <v>49</v>
      </c>
      <c r="B5" s="29" t="s">
        <v>190</v>
      </c>
      <c r="C5" s="29" t="s">
        <v>273</v>
      </c>
      <c r="D5" s="2">
        <v>6</v>
      </c>
      <c r="E5" s="29" t="s">
        <v>55</v>
      </c>
      <c r="F5" s="2" t="s">
        <v>56</v>
      </c>
      <c r="G5" s="2">
        <v>0.01</v>
      </c>
      <c r="H5" s="2">
        <v>0.4</v>
      </c>
      <c r="I5" s="2" t="s">
        <v>52</v>
      </c>
      <c r="J5" s="5">
        <v>150.76</v>
      </c>
      <c r="K5" s="5">
        <v>-206.3</v>
      </c>
      <c r="L5" s="5">
        <v>1.274</v>
      </c>
      <c r="M5" s="5">
        <v>48.71</v>
      </c>
      <c r="N5" s="5">
        <v>-156.30000000000001</v>
      </c>
      <c r="O5" s="5">
        <v>238.2</v>
      </c>
      <c r="P5" s="5"/>
      <c r="Q5" s="5">
        <v>-124</v>
      </c>
      <c r="R5" s="5">
        <f t="shared" si="0"/>
        <v>81.899999999999977</v>
      </c>
      <c r="S5" s="5">
        <f t="shared" si="1"/>
        <v>-42.100000000000023</v>
      </c>
    </row>
    <row r="6" spans="1:19" x14ac:dyDescent="0.3">
      <c r="A6" s="32" t="s">
        <v>49</v>
      </c>
      <c r="B6" s="29" t="s">
        <v>187</v>
      </c>
      <c r="C6" s="29" t="s">
        <v>274</v>
      </c>
      <c r="D6" s="2">
        <v>6</v>
      </c>
      <c r="E6" s="29" t="s">
        <v>57</v>
      </c>
      <c r="F6" s="2" t="s">
        <v>51</v>
      </c>
      <c r="G6" s="2">
        <v>0.01</v>
      </c>
      <c r="H6" s="2">
        <v>0.4</v>
      </c>
      <c r="I6" s="2" t="s">
        <v>52</v>
      </c>
      <c r="J6" s="5">
        <v>45</v>
      </c>
      <c r="K6" s="5"/>
      <c r="L6" s="5"/>
      <c r="M6" s="5"/>
      <c r="N6" s="5">
        <v>-73.37</v>
      </c>
      <c r="O6" s="5">
        <v>99.08</v>
      </c>
      <c r="P6" s="5"/>
      <c r="Q6" s="5">
        <v>-30.51</v>
      </c>
      <c r="R6" s="5">
        <f t="shared" si="0"/>
        <v>25.709999999999994</v>
      </c>
      <c r="S6" s="5">
        <f t="shared" si="1"/>
        <v>-4.8000000000000078</v>
      </c>
    </row>
    <row r="7" spans="1:19" x14ac:dyDescent="0.3">
      <c r="A7" s="32" t="s">
        <v>49</v>
      </c>
      <c r="B7" s="29" t="s">
        <v>188</v>
      </c>
      <c r="C7" s="29" t="s">
        <v>274</v>
      </c>
      <c r="D7" s="2">
        <v>6</v>
      </c>
      <c r="E7" s="29" t="s">
        <v>58</v>
      </c>
      <c r="F7" s="2" t="s">
        <v>51</v>
      </c>
      <c r="G7" s="2">
        <v>0.01</v>
      </c>
      <c r="H7" s="2">
        <v>0.4</v>
      </c>
      <c r="I7" s="2" t="s">
        <v>52</v>
      </c>
      <c r="J7" s="5">
        <v>80</v>
      </c>
      <c r="K7" s="5"/>
      <c r="L7" s="5"/>
      <c r="M7" s="5"/>
      <c r="N7" s="5">
        <v>-19.989999999999998</v>
      </c>
      <c r="O7" s="5">
        <v>176.1</v>
      </c>
      <c r="P7" s="5"/>
      <c r="Q7" s="5">
        <v>-69.64</v>
      </c>
      <c r="R7" s="5">
        <f t="shared" si="0"/>
        <v>156.10999999999999</v>
      </c>
      <c r="S7" s="5">
        <f t="shared" si="1"/>
        <v>86.469999999999985</v>
      </c>
    </row>
    <row r="8" spans="1:19" x14ac:dyDescent="0.3">
      <c r="A8" s="32" t="s">
        <v>49</v>
      </c>
      <c r="B8" s="29" t="s">
        <v>189</v>
      </c>
      <c r="C8" s="29" t="s">
        <v>275</v>
      </c>
      <c r="D8" s="2">
        <v>6</v>
      </c>
      <c r="E8" s="29" t="s">
        <v>59</v>
      </c>
      <c r="F8" s="2" t="s">
        <v>51</v>
      </c>
      <c r="G8" s="2">
        <v>0.01</v>
      </c>
      <c r="H8" s="2">
        <v>0.4</v>
      </c>
      <c r="I8" s="2" t="s">
        <v>52</v>
      </c>
      <c r="J8" s="5">
        <v>38</v>
      </c>
      <c r="K8" s="5"/>
      <c r="L8" s="5"/>
      <c r="M8" s="5"/>
      <c r="N8" s="5">
        <v>16.04</v>
      </c>
      <c r="O8" s="5">
        <v>86.18</v>
      </c>
      <c r="P8" s="5"/>
      <c r="Q8" s="5">
        <v>-12</v>
      </c>
      <c r="R8" s="5">
        <f t="shared" si="0"/>
        <v>102.22</v>
      </c>
      <c r="S8" s="5">
        <f t="shared" si="1"/>
        <v>90.22</v>
      </c>
    </row>
    <row r="9" spans="1:19" x14ac:dyDescent="0.3">
      <c r="A9" s="32" t="s">
        <v>49</v>
      </c>
      <c r="B9" s="29" t="s">
        <v>191</v>
      </c>
      <c r="C9" s="29" t="s">
        <v>276</v>
      </c>
      <c r="D9" s="2">
        <v>6</v>
      </c>
      <c r="E9" s="29" t="s">
        <v>60</v>
      </c>
      <c r="F9" s="2" t="s">
        <v>51</v>
      </c>
      <c r="G9" s="2">
        <v>0.01</v>
      </c>
      <c r="H9" s="2">
        <v>0.4</v>
      </c>
      <c r="I9" s="2" t="s">
        <v>52</v>
      </c>
      <c r="J9" s="5">
        <v>38</v>
      </c>
      <c r="K9" s="5"/>
      <c r="L9" s="5"/>
      <c r="M9" s="5"/>
      <c r="N9" s="5">
        <v>19.16</v>
      </c>
      <c r="O9" s="5">
        <v>86.18</v>
      </c>
      <c r="P9" s="5"/>
      <c r="Q9" s="5">
        <v>-12</v>
      </c>
      <c r="R9" s="5">
        <f t="shared" si="0"/>
        <v>105.34</v>
      </c>
      <c r="S9" s="5">
        <f t="shared" si="1"/>
        <v>93.34</v>
      </c>
    </row>
    <row r="10" spans="1:19" x14ac:dyDescent="0.3">
      <c r="A10" s="32" t="s">
        <v>49</v>
      </c>
      <c r="B10" s="29" t="s">
        <v>192</v>
      </c>
      <c r="C10" s="29" t="s">
        <v>277</v>
      </c>
      <c r="D10" s="2">
        <v>6</v>
      </c>
      <c r="E10" s="29" t="s">
        <v>61</v>
      </c>
      <c r="F10" s="2" t="s">
        <v>62</v>
      </c>
      <c r="G10" s="2">
        <v>0.01</v>
      </c>
      <c r="H10" s="2">
        <v>0.4</v>
      </c>
      <c r="I10" s="2" t="s">
        <v>52</v>
      </c>
      <c r="J10" s="5">
        <v>100</v>
      </c>
      <c r="K10" s="5"/>
      <c r="L10" s="5"/>
      <c r="M10" s="5"/>
      <c r="N10" s="5">
        <v>-127</v>
      </c>
      <c r="O10" s="5">
        <v>123</v>
      </c>
      <c r="P10" s="5">
        <v>13.4</v>
      </c>
      <c r="Q10" s="5">
        <v>-63</v>
      </c>
      <c r="R10" s="5">
        <f t="shared" si="0"/>
        <v>9.4</v>
      </c>
      <c r="S10" s="5">
        <f t="shared" si="1"/>
        <v>-53.6</v>
      </c>
    </row>
    <row r="11" spans="1:19" x14ac:dyDescent="0.3">
      <c r="A11" s="31" t="s">
        <v>63</v>
      </c>
      <c r="B11" s="29" t="s">
        <v>193</v>
      </c>
      <c r="C11" s="29" t="s">
        <v>271</v>
      </c>
      <c r="D11" s="2">
        <v>1</v>
      </c>
      <c r="E11" s="29" t="s">
        <v>64</v>
      </c>
      <c r="F11" s="2" t="s">
        <v>51</v>
      </c>
      <c r="G11" s="2">
        <v>0.01</v>
      </c>
      <c r="H11" s="2">
        <v>0.4</v>
      </c>
      <c r="I11" s="2" t="s">
        <v>52</v>
      </c>
      <c r="J11" s="5">
        <v>739.2</v>
      </c>
      <c r="K11" s="5"/>
      <c r="L11" s="5"/>
      <c r="M11" s="5"/>
      <c r="N11" s="5">
        <v>-1093</v>
      </c>
      <c r="O11" s="5">
        <v>1328</v>
      </c>
      <c r="P11" s="5"/>
      <c r="Q11" s="5">
        <v>-352.5</v>
      </c>
      <c r="R11" s="5">
        <f t="shared" si="0"/>
        <v>235</v>
      </c>
      <c r="S11" s="5">
        <f t="shared" si="1"/>
        <v>-117.5</v>
      </c>
    </row>
    <row r="12" spans="1:19" x14ac:dyDescent="0.3">
      <c r="A12" s="31" t="s">
        <v>63</v>
      </c>
      <c r="B12" s="29" t="s">
        <v>194</v>
      </c>
      <c r="C12" s="29" t="s">
        <v>271</v>
      </c>
      <c r="D12" s="2">
        <v>1</v>
      </c>
      <c r="E12" s="29" t="s">
        <v>65</v>
      </c>
      <c r="F12" s="2" t="s">
        <v>51</v>
      </c>
      <c r="G12" s="2">
        <v>0.01</v>
      </c>
      <c r="H12" s="2">
        <v>0.4</v>
      </c>
      <c r="I12" s="2" t="s">
        <v>52</v>
      </c>
      <c r="J12" s="5">
        <v>716.8</v>
      </c>
      <c r="K12" s="5"/>
      <c r="L12" s="5"/>
      <c r="M12" s="5"/>
      <c r="N12" s="5">
        <v>-1063</v>
      </c>
      <c r="O12" s="5">
        <v>1288</v>
      </c>
      <c r="P12" s="5"/>
      <c r="Q12" s="5">
        <v>-341.2</v>
      </c>
      <c r="R12" s="5">
        <f t="shared" si="0"/>
        <v>225</v>
      </c>
      <c r="S12" s="5">
        <f t="shared" si="1"/>
        <v>-116.19999999999999</v>
      </c>
    </row>
    <row r="13" spans="1:19" x14ac:dyDescent="0.3">
      <c r="A13" s="31" t="s">
        <v>63</v>
      </c>
      <c r="B13" s="29" t="s">
        <v>195</v>
      </c>
      <c r="C13" s="29" t="s">
        <v>271</v>
      </c>
      <c r="D13" s="2">
        <v>1</v>
      </c>
      <c r="E13" s="29" t="s">
        <v>66</v>
      </c>
      <c r="F13" s="2" t="s">
        <v>51</v>
      </c>
      <c r="G13" s="2">
        <v>0.01</v>
      </c>
      <c r="H13" s="2">
        <v>0.4</v>
      </c>
      <c r="I13" s="2" t="s">
        <v>52</v>
      </c>
      <c r="J13" s="5">
        <v>481.6</v>
      </c>
      <c r="K13" s="5"/>
      <c r="L13" s="5"/>
      <c r="M13" s="5"/>
      <c r="N13" s="5">
        <v>-693.8</v>
      </c>
      <c r="O13" s="5">
        <v>876</v>
      </c>
      <c r="P13" s="5"/>
      <c r="Q13" s="5">
        <v>-238.7</v>
      </c>
      <c r="R13" s="5">
        <f t="shared" si="0"/>
        <v>182.20000000000005</v>
      </c>
      <c r="S13" s="5">
        <f t="shared" si="1"/>
        <v>-56.499999999999943</v>
      </c>
    </row>
    <row r="14" spans="1:19" x14ac:dyDescent="0.3">
      <c r="A14" s="31" t="s">
        <v>63</v>
      </c>
      <c r="B14" s="29" t="s">
        <v>196</v>
      </c>
      <c r="C14" s="29" t="s">
        <v>271</v>
      </c>
      <c r="D14" s="2">
        <v>1</v>
      </c>
      <c r="E14" s="29" t="s">
        <v>67</v>
      </c>
      <c r="F14" s="2" t="s">
        <v>51</v>
      </c>
      <c r="G14" s="2">
        <v>0.01</v>
      </c>
      <c r="H14" s="2">
        <v>0.4</v>
      </c>
      <c r="I14" s="2" t="s">
        <v>52</v>
      </c>
      <c r="J14" s="5">
        <v>548.79999999999995</v>
      </c>
      <c r="K14" s="5"/>
      <c r="L14" s="5"/>
      <c r="M14" s="5"/>
      <c r="N14" s="5">
        <v>-783.1</v>
      </c>
      <c r="O14" s="5">
        <v>985</v>
      </c>
      <c r="P14" s="5"/>
      <c r="Q14" s="5">
        <v>-260.3</v>
      </c>
      <c r="R14" s="5">
        <f t="shared" si="0"/>
        <v>201.89999999999998</v>
      </c>
      <c r="S14" s="5">
        <f t="shared" si="1"/>
        <v>-58.400000000000034</v>
      </c>
    </row>
    <row r="15" spans="1:19" x14ac:dyDescent="0.3">
      <c r="A15" s="31" t="s">
        <v>63</v>
      </c>
      <c r="B15" s="29" t="s">
        <v>197</v>
      </c>
      <c r="C15" s="29" t="s">
        <v>271</v>
      </c>
      <c r="D15" s="2">
        <v>1</v>
      </c>
      <c r="E15" s="29" t="s">
        <v>68</v>
      </c>
      <c r="F15" s="2" t="s">
        <v>51</v>
      </c>
      <c r="G15" s="2">
        <v>0.01</v>
      </c>
      <c r="H15" s="2">
        <v>0.4</v>
      </c>
      <c r="I15" s="2" t="s">
        <v>52</v>
      </c>
      <c r="J15" s="5">
        <v>660.8</v>
      </c>
      <c r="K15" s="5"/>
      <c r="L15" s="5"/>
      <c r="M15" s="5"/>
      <c r="N15" s="5">
        <v>-907.6</v>
      </c>
      <c r="O15" s="5">
        <v>1187</v>
      </c>
      <c r="P15" s="5"/>
      <c r="Q15" s="5">
        <v>-314.3</v>
      </c>
      <c r="R15" s="5">
        <f t="shared" si="0"/>
        <v>279.39999999999998</v>
      </c>
      <c r="S15" s="5">
        <f t="shared" si="1"/>
        <v>-34.900000000000034</v>
      </c>
    </row>
    <row r="16" spans="1:19" x14ac:dyDescent="0.3">
      <c r="A16" s="31" t="s">
        <v>63</v>
      </c>
      <c r="B16" s="29" t="s">
        <v>198</v>
      </c>
      <c r="C16" s="29" t="s">
        <v>271</v>
      </c>
      <c r="D16" s="2">
        <v>1</v>
      </c>
      <c r="E16" s="29" t="s">
        <v>69</v>
      </c>
      <c r="F16" s="2" t="s">
        <v>51</v>
      </c>
      <c r="G16" s="2">
        <v>0.01</v>
      </c>
      <c r="H16" s="2">
        <v>0.4</v>
      </c>
      <c r="I16" s="2" t="s">
        <v>52</v>
      </c>
      <c r="J16" s="5">
        <v>571</v>
      </c>
      <c r="K16" s="5"/>
      <c r="L16" s="5"/>
      <c r="M16" s="5"/>
      <c r="N16" s="5">
        <v>-810</v>
      </c>
      <c r="O16" s="5">
        <v>1038</v>
      </c>
      <c r="P16" s="5"/>
      <c r="Q16" s="5">
        <v>-282.60000000000002</v>
      </c>
      <c r="R16" s="5">
        <f t="shared" si="0"/>
        <v>228</v>
      </c>
      <c r="S16" s="5">
        <f t="shared" si="1"/>
        <v>-54.600000000000023</v>
      </c>
    </row>
    <row r="17" spans="1:19" x14ac:dyDescent="0.3">
      <c r="A17" s="31" t="s">
        <v>63</v>
      </c>
      <c r="B17" s="29" t="s">
        <v>199</v>
      </c>
      <c r="C17" s="29" t="s">
        <v>271</v>
      </c>
      <c r="D17" s="2">
        <v>0</v>
      </c>
      <c r="E17" s="29" t="s">
        <v>26</v>
      </c>
      <c r="F17" s="2" t="s">
        <v>56</v>
      </c>
      <c r="G17" s="2">
        <v>0.01</v>
      </c>
      <c r="H17" s="2">
        <v>0.4</v>
      </c>
      <c r="I17" s="2" t="s">
        <v>52</v>
      </c>
      <c r="J17" s="5">
        <v>492.92</v>
      </c>
      <c r="K17" s="5">
        <v>-767.5</v>
      </c>
      <c r="L17" s="5">
        <v>7.4560000000000004</v>
      </c>
      <c r="M17" s="5">
        <v>38.270000000000003</v>
      </c>
      <c r="N17" s="5">
        <v>-721.7</v>
      </c>
      <c r="O17" s="5">
        <v>809.7</v>
      </c>
      <c r="P17" s="5"/>
      <c r="Q17" s="5">
        <v>-351.4</v>
      </c>
      <c r="R17" s="5">
        <f t="shared" si="0"/>
        <v>88</v>
      </c>
      <c r="S17" s="5">
        <f t="shared" si="1"/>
        <v>-263.39999999999998</v>
      </c>
    </row>
    <row r="18" spans="1:19" x14ac:dyDescent="0.3">
      <c r="A18" s="31" t="s">
        <v>63</v>
      </c>
      <c r="B18" s="29" t="s">
        <v>200</v>
      </c>
      <c r="C18" s="29" t="s">
        <v>278</v>
      </c>
      <c r="D18" s="2">
        <v>1</v>
      </c>
      <c r="E18" s="29" t="s">
        <v>70</v>
      </c>
      <c r="F18" s="2" t="s">
        <v>56</v>
      </c>
      <c r="G18" s="2">
        <v>0.01</v>
      </c>
      <c r="H18" s="2">
        <v>0.4</v>
      </c>
      <c r="I18" s="2" t="s">
        <v>52</v>
      </c>
      <c r="J18" s="5">
        <v>500.36</v>
      </c>
      <c r="K18" s="5">
        <v>-759.8</v>
      </c>
      <c r="L18" s="5">
        <v>15.34</v>
      </c>
      <c r="M18" s="5">
        <v>58.77</v>
      </c>
      <c r="N18" s="5">
        <v>-685.7</v>
      </c>
      <c r="O18" s="5">
        <v>814.5</v>
      </c>
      <c r="P18" s="5"/>
      <c r="Q18" s="5">
        <v>-329.5</v>
      </c>
      <c r="R18" s="5">
        <f t="shared" si="0"/>
        <v>128.79999999999995</v>
      </c>
      <c r="S18" s="5">
        <f t="shared" si="1"/>
        <v>-200.70000000000005</v>
      </c>
    </row>
    <row r="19" spans="1:19" x14ac:dyDescent="0.3">
      <c r="A19" s="31" t="s">
        <v>63</v>
      </c>
      <c r="B19" s="29" t="s">
        <v>201</v>
      </c>
      <c r="C19" s="29" t="s">
        <v>278</v>
      </c>
      <c r="D19" s="2">
        <v>1</v>
      </c>
      <c r="E19" s="29" t="s">
        <v>71</v>
      </c>
      <c r="F19" s="2" t="s">
        <v>56</v>
      </c>
      <c r="G19" s="2">
        <v>0.01</v>
      </c>
      <c r="H19" s="2">
        <v>0.4</v>
      </c>
      <c r="I19" s="2" t="s">
        <v>52</v>
      </c>
      <c r="J19" s="5">
        <v>507.11</v>
      </c>
      <c r="K19" s="5">
        <v>-762.5</v>
      </c>
      <c r="L19" s="5">
        <v>30.53</v>
      </c>
      <c r="M19" s="5">
        <v>65.790000000000006</v>
      </c>
      <c r="N19" s="5">
        <v>-666.2</v>
      </c>
      <c r="O19" s="5">
        <v>819.3</v>
      </c>
      <c r="P19" s="5"/>
      <c r="Q19" s="5">
        <v>-319.10000000000002</v>
      </c>
      <c r="R19" s="5">
        <f t="shared" si="0"/>
        <v>153.09999999999991</v>
      </c>
      <c r="S19" s="5">
        <f t="shared" si="1"/>
        <v>-166.00000000000011</v>
      </c>
    </row>
    <row r="20" spans="1:19" x14ac:dyDescent="0.3">
      <c r="A20" s="31" t="s">
        <v>63</v>
      </c>
      <c r="B20" s="29" t="s">
        <v>202</v>
      </c>
      <c r="C20" s="29" t="s">
        <v>278</v>
      </c>
      <c r="D20" s="2">
        <v>2</v>
      </c>
      <c r="E20" s="29" t="s">
        <v>6</v>
      </c>
      <c r="F20" s="2" t="s">
        <v>56</v>
      </c>
      <c r="G20" s="2">
        <v>0.01</v>
      </c>
      <c r="H20" s="2">
        <v>0.4</v>
      </c>
      <c r="I20" s="2" t="s">
        <v>52</v>
      </c>
      <c r="J20" s="5">
        <v>489.41</v>
      </c>
      <c r="K20" s="5">
        <v>-728.8</v>
      </c>
      <c r="L20" s="5">
        <v>7.1959999999999997</v>
      </c>
      <c r="M20" s="5">
        <v>63.57</v>
      </c>
      <c r="N20" s="5">
        <v>-658</v>
      </c>
      <c r="O20" s="5">
        <v>792.5</v>
      </c>
      <c r="P20" s="5"/>
      <c r="Q20" s="5">
        <v>-306</v>
      </c>
      <c r="R20" s="5">
        <f t="shared" si="0"/>
        <v>134.5</v>
      </c>
      <c r="S20" s="5">
        <f t="shared" si="1"/>
        <v>-171.5</v>
      </c>
    </row>
    <row r="21" spans="1:19" x14ac:dyDescent="0.3">
      <c r="A21" s="32" t="s">
        <v>72</v>
      </c>
      <c r="B21" s="29" t="s">
        <v>203</v>
      </c>
      <c r="C21" s="29" t="s">
        <v>278</v>
      </c>
      <c r="D21" s="2">
        <v>2</v>
      </c>
      <c r="E21" s="29" t="s">
        <v>73</v>
      </c>
      <c r="F21" s="2" t="s">
        <v>56</v>
      </c>
      <c r="G21" s="2">
        <v>0.01</v>
      </c>
      <c r="H21" s="2">
        <v>0.4</v>
      </c>
      <c r="I21" s="2" t="s">
        <v>52</v>
      </c>
      <c r="J21" s="5">
        <v>510.45</v>
      </c>
      <c r="K21" s="5">
        <v>-764.1</v>
      </c>
      <c r="L21" s="5">
        <v>24.73</v>
      </c>
      <c r="M21" s="5">
        <v>91.91</v>
      </c>
      <c r="N21" s="5">
        <v>-647.4</v>
      </c>
      <c r="O21" s="5">
        <v>810.1</v>
      </c>
      <c r="P21" s="5"/>
      <c r="Q21" s="5">
        <v>-261.10000000000002</v>
      </c>
      <c r="R21" s="5">
        <f t="shared" si="0"/>
        <v>162.70000000000005</v>
      </c>
      <c r="S21" s="5">
        <f t="shared" si="1"/>
        <v>-98.399999999999977</v>
      </c>
    </row>
    <row r="22" spans="1:19" x14ac:dyDescent="0.3">
      <c r="A22" s="32" t="s">
        <v>72</v>
      </c>
      <c r="B22" s="29" t="s">
        <v>204</v>
      </c>
      <c r="C22" s="29" t="s">
        <v>278</v>
      </c>
      <c r="D22" s="2">
        <v>3</v>
      </c>
      <c r="E22" s="29" t="s">
        <v>74</v>
      </c>
      <c r="F22" s="2" t="s">
        <v>56</v>
      </c>
      <c r="G22" s="2">
        <v>0.01</v>
      </c>
      <c r="H22" s="2">
        <v>0.4</v>
      </c>
      <c r="I22" s="2" t="s">
        <v>52</v>
      </c>
      <c r="J22" s="5">
        <v>823.93</v>
      </c>
      <c r="K22" s="5">
        <v>-1139</v>
      </c>
      <c r="L22" s="5">
        <v>12.87</v>
      </c>
      <c r="M22" s="5">
        <v>5.2990000000000004</v>
      </c>
      <c r="N22" s="5">
        <v>-881.6</v>
      </c>
      <c r="O22" s="5">
        <v>1250</v>
      </c>
      <c r="P22" s="5"/>
      <c r="Q22" s="5">
        <v>-249.9</v>
      </c>
      <c r="R22" s="5">
        <f t="shared" si="0"/>
        <v>368.4</v>
      </c>
      <c r="S22" s="5">
        <f t="shared" si="1"/>
        <v>118.49999999999997</v>
      </c>
    </row>
    <row r="23" spans="1:19" x14ac:dyDescent="0.3">
      <c r="A23" s="32" t="s">
        <v>72</v>
      </c>
      <c r="B23" s="29" t="s">
        <v>204</v>
      </c>
      <c r="C23" s="29" t="s">
        <v>278</v>
      </c>
      <c r="D23" s="2">
        <v>3</v>
      </c>
      <c r="E23" s="29" t="s">
        <v>75</v>
      </c>
      <c r="F23" s="2" t="s">
        <v>51</v>
      </c>
      <c r="G23" s="2">
        <v>0.01</v>
      </c>
      <c r="H23" s="2">
        <v>0.4</v>
      </c>
      <c r="I23" s="2" t="s">
        <v>52</v>
      </c>
      <c r="J23" s="5">
        <v>490.6</v>
      </c>
      <c r="K23" s="5"/>
      <c r="L23" s="5"/>
      <c r="M23" s="5"/>
      <c r="N23" s="5">
        <v>-733.8</v>
      </c>
      <c r="O23" s="5">
        <v>1003</v>
      </c>
      <c r="P23" s="5"/>
      <c r="Q23" s="5">
        <v>-32.450000000000003</v>
      </c>
      <c r="R23" s="5">
        <f t="shared" si="0"/>
        <v>269.20000000000005</v>
      </c>
      <c r="S23" s="5">
        <f t="shared" si="1"/>
        <v>236.75000000000006</v>
      </c>
    </row>
    <row r="24" spans="1:19" x14ac:dyDescent="0.3">
      <c r="A24" s="32" t="s">
        <v>72</v>
      </c>
      <c r="B24" s="29" t="s">
        <v>205</v>
      </c>
      <c r="C24" s="29" t="s">
        <v>278</v>
      </c>
      <c r="D24" s="2">
        <v>3</v>
      </c>
      <c r="E24" s="29" t="s">
        <v>76</v>
      </c>
      <c r="F24" s="2" t="s">
        <v>51</v>
      </c>
      <c r="G24" s="2">
        <v>0.01</v>
      </c>
      <c r="H24" s="2">
        <v>0.4</v>
      </c>
      <c r="I24" s="2" t="s">
        <v>52</v>
      </c>
      <c r="J24" s="5">
        <v>465.7</v>
      </c>
      <c r="K24" s="5"/>
      <c r="L24" s="5"/>
      <c r="M24" s="5"/>
      <c r="N24" s="5">
        <v>-465.4</v>
      </c>
      <c r="O24" s="5">
        <v>896.2</v>
      </c>
      <c r="P24" s="5"/>
      <c r="Q24" s="5">
        <v>-30.48</v>
      </c>
      <c r="R24" s="5">
        <f t="shared" si="0"/>
        <v>430.80000000000007</v>
      </c>
      <c r="S24" s="5">
        <f t="shared" si="1"/>
        <v>400.32000000000005</v>
      </c>
    </row>
    <row r="25" spans="1:19" x14ac:dyDescent="0.3">
      <c r="A25" s="32" t="s">
        <v>72</v>
      </c>
      <c r="B25" s="29" t="s">
        <v>206</v>
      </c>
      <c r="C25" s="29" t="s">
        <v>279</v>
      </c>
      <c r="D25" s="2">
        <v>4</v>
      </c>
      <c r="E25" s="29" t="s">
        <v>77</v>
      </c>
      <c r="F25" s="2" t="s">
        <v>56</v>
      </c>
      <c r="G25" s="2">
        <v>0.01</v>
      </c>
      <c r="H25" s="2">
        <v>0.4</v>
      </c>
      <c r="I25" s="2" t="s">
        <v>52</v>
      </c>
      <c r="J25" s="5">
        <v>600</v>
      </c>
      <c r="K25" s="5">
        <v>-795.9</v>
      </c>
      <c r="L25" s="5">
        <v>5.524</v>
      </c>
      <c r="M25" s="5">
        <v>171</v>
      </c>
      <c r="N25" s="5">
        <v>-619.4</v>
      </c>
      <c r="O25" s="5">
        <v>976.8</v>
      </c>
      <c r="P25" s="5"/>
      <c r="Q25" s="5">
        <v>-250.1</v>
      </c>
      <c r="R25" s="5">
        <f t="shared" si="0"/>
        <v>357.4</v>
      </c>
      <c r="S25" s="5">
        <f t="shared" si="1"/>
        <v>107.29999999999998</v>
      </c>
    </row>
    <row r="26" spans="1:19" x14ac:dyDescent="0.3">
      <c r="A26" s="32" t="s">
        <v>72</v>
      </c>
      <c r="B26" s="29" t="s">
        <v>207</v>
      </c>
      <c r="C26" s="29" t="s">
        <v>280</v>
      </c>
      <c r="D26" s="2">
        <v>4</v>
      </c>
      <c r="E26" s="29" t="s">
        <v>294</v>
      </c>
      <c r="F26" s="2" t="s">
        <v>56</v>
      </c>
      <c r="G26" s="2">
        <v>0.01</v>
      </c>
      <c r="H26" s="2">
        <v>0.4</v>
      </c>
      <c r="I26" s="2" t="s">
        <v>52</v>
      </c>
      <c r="J26" s="5">
        <v>633.30999999999995</v>
      </c>
      <c r="K26" s="5">
        <v>-889.6</v>
      </c>
      <c r="L26" s="5">
        <v>7.7850000000000001</v>
      </c>
      <c r="M26" s="5">
        <v>71.989999999999995</v>
      </c>
      <c r="N26" s="5">
        <v>-809.9</v>
      </c>
      <c r="O26" s="5">
        <v>989.3</v>
      </c>
      <c r="P26" s="5"/>
      <c r="Q26" s="5">
        <v>-173.4</v>
      </c>
      <c r="R26" s="5">
        <f t="shared" si="0"/>
        <v>179.39999999999998</v>
      </c>
      <c r="S26" s="5">
        <f t="shared" si="1"/>
        <v>5.9999999999999716</v>
      </c>
    </row>
    <row r="27" spans="1:19" x14ac:dyDescent="0.3">
      <c r="A27" s="32" t="s">
        <v>72</v>
      </c>
      <c r="B27" s="29" t="s">
        <v>208</v>
      </c>
      <c r="C27" s="29" t="s">
        <v>281</v>
      </c>
      <c r="D27" s="2">
        <v>4</v>
      </c>
      <c r="E27" s="29" t="s">
        <v>78</v>
      </c>
      <c r="F27" s="2" t="s">
        <v>56</v>
      </c>
      <c r="G27" s="2">
        <v>0.01</v>
      </c>
      <c r="H27" s="2">
        <v>0.4</v>
      </c>
      <c r="I27" s="2" t="s">
        <v>52</v>
      </c>
      <c r="J27" s="5">
        <v>849.92</v>
      </c>
      <c r="K27" s="5">
        <v>-1083</v>
      </c>
      <c r="L27" s="5">
        <v>28</v>
      </c>
      <c r="M27" s="5">
        <v>194.9</v>
      </c>
      <c r="N27" s="5">
        <v>-859.9</v>
      </c>
      <c r="O27" s="5">
        <v>1230</v>
      </c>
      <c r="P27" s="5"/>
      <c r="Q27" s="5">
        <v>-107.9</v>
      </c>
      <c r="R27" s="5">
        <f t="shared" si="0"/>
        <v>370.1</v>
      </c>
      <c r="S27" s="5">
        <f t="shared" si="1"/>
        <v>262.20000000000005</v>
      </c>
    </row>
    <row r="28" spans="1:19" x14ac:dyDescent="0.3">
      <c r="A28" s="32" t="s">
        <v>72</v>
      </c>
      <c r="B28" s="29" t="s">
        <v>209</v>
      </c>
      <c r="C28" s="29" t="s">
        <v>282</v>
      </c>
      <c r="D28" s="2">
        <v>4</v>
      </c>
      <c r="E28" s="29" t="s">
        <v>79</v>
      </c>
      <c r="F28" s="2" t="s">
        <v>56</v>
      </c>
      <c r="G28" s="2">
        <v>0.01</v>
      </c>
      <c r="H28" s="2">
        <v>0.4</v>
      </c>
      <c r="I28" s="2" t="s">
        <v>52</v>
      </c>
      <c r="J28" s="5">
        <v>737.5</v>
      </c>
      <c r="K28" s="5">
        <v>-962.3</v>
      </c>
      <c r="L28" s="5">
        <v>23.33</v>
      </c>
      <c r="M28" s="5">
        <v>204.2</v>
      </c>
      <c r="N28" s="5">
        <v>-734.8</v>
      </c>
      <c r="O28" s="5">
        <v>1086</v>
      </c>
      <c r="P28" s="5"/>
      <c r="Q28" s="5">
        <v>-79.88</v>
      </c>
      <c r="R28" s="5">
        <f t="shared" si="0"/>
        <v>351.20000000000005</v>
      </c>
      <c r="S28" s="5">
        <f t="shared" si="1"/>
        <v>271.32000000000005</v>
      </c>
    </row>
    <row r="29" spans="1:19" x14ac:dyDescent="0.3">
      <c r="A29" s="32" t="s">
        <v>72</v>
      </c>
      <c r="B29" s="30" t="s">
        <v>210</v>
      </c>
      <c r="C29" s="29" t="s">
        <v>278</v>
      </c>
      <c r="D29" s="6">
        <v>4</v>
      </c>
      <c r="E29" s="30" t="s">
        <v>247</v>
      </c>
      <c r="F29" s="2" t="s">
        <v>56</v>
      </c>
      <c r="G29" s="2">
        <v>0.01</v>
      </c>
      <c r="H29" s="2">
        <v>0.4</v>
      </c>
      <c r="I29" s="2" t="s">
        <v>52</v>
      </c>
      <c r="J29" s="5">
        <f>J30/1.76*100</f>
        <v>665.34090909090912</v>
      </c>
      <c r="K29" s="5">
        <f>K30/1.76*100</f>
        <v>-1064.2045454545455</v>
      </c>
      <c r="L29" s="5"/>
      <c r="M29" s="5">
        <f>M30/1.76*100</f>
        <v>346.7045454545455</v>
      </c>
      <c r="N29" s="5">
        <f>N30/1.76*100</f>
        <v>-717.61363636363637</v>
      </c>
      <c r="O29" s="5">
        <f>O30/1.76*100</f>
        <v>1132.3863636363637</v>
      </c>
      <c r="P29" s="5"/>
      <c r="Q29" s="5">
        <f>Q30/1.76*100</f>
        <v>-507.61363636363626</v>
      </c>
      <c r="R29" s="5">
        <f>SUM(N29:P29)</f>
        <v>414.77272727272737</v>
      </c>
      <c r="S29" s="5">
        <f>SUM(N29:Q29)</f>
        <v>-92.840909090908895</v>
      </c>
    </row>
    <row r="30" spans="1:19" x14ac:dyDescent="0.3">
      <c r="A30" s="32" t="s">
        <v>72</v>
      </c>
      <c r="B30" s="33" t="s">
        <v>241</v>
      </c>
      <c r="C30" s="29" t="s">
        <v>278</v>
      </c>
      <c r="D30" s="6">
        <v>4</v>
      </c>
      <c r="E30" s="30" t="s">
        <v>295</v>
      </c>
      <c r="F30" s="2" t="s">
        <v>56</v>
      </c>
      <c r="G30" s="2">
        <v>0.01</v>
      </c>
      <c r="H30" s="2">
        <v>0.4</v>
      </c>
      <c r="I30" s="2" t="s">
        <v>80</v>
      </c>
      <c r="J30" s="5">
        <v>11.71</v>
      </c>
      <c r="K30" s="5">
        <v>-18.73</v>
      </c>
      <c r="L30" s="5"/>
      <c r="M30" s="5">
        <v>6.1020000000000003</v>
      </c>
      <c r="N30" s="5">
        <v>-12.63</v>
      </c>
      <c r="O30" s="5">
        <v>19.93</v>
      </c>
      <c r="P30" s="5"/>
      <c r="Q30" s="5">
        <v>-8.9339999999999993</v>
      </c>
      <c r="R30" s="5">
        <f t="shared" si="0"/>
        <v>7.2999999999999989</v>
      </c>
      <c r="S30" s="5">
        <f t="shared" si="1"/>
        <v>-1.6340000000000003</v>
      </c>
    </row>
    <row r="31" spans="1:19" x14ac:dyDescent="0.3">
      <c r="A31" s="32" t="s">
        <v>72</v>
      </c>
      <c r="B31" s="30" t="s">
        <v>211</v>
      </c>
      <c r="C31" s="29" t="s">
        <v>272</v>
      </c>
      <c r="D31" s="6">
        <v>4</v>
      </c>
      <c r="E31" s="30" t="s">
        <v>248</v>
      </c>
      <c r="F31" s="2" t="s">
        <v>51</v>
      </c>
      <c r="G31" s="2">
        <v>0.01</v>
      </c>
      <c r="H31" s="2">
        <v>0.4</v>
      </c>
      <c r="I31" s="2" t="s">
        <v>52</v>
      </c>
      <c r="J31" s="5">
        <f>J32/6*100</f>
        <v>45</v>
      </c>
      <c r="K31" s="5"/>
      <c r="L31" s="5"/>
      <c r="M31" s="5"/>
      <c r="N31" s="5">
        <f>N32/6*100</f>
        <v>-76.083333333333343</v>
      </c>
      <c r="O31" s="5">
        <f>O32/6*100</f>
        <v>80.75</v>
      </c>
      <c r="P31" s="5"/>
      <c r="Q31" s="5">
        <f>Q32/6*100</f>
        <v>-9.081666666666667</v>
      </c>
      <c r="R31" s="5">
        <f>SUM(N31:P31)</f>
        <v>4.6666666666666572</v>
      </c>
      <c r="S31" s="5">
        <f>SUM(N31:Q31)</f>
        <v>-4.4150000000000098</v>
      </c>
    </row>
    <row r="32" spans="1:19" x14ac:dyDescent="0.3">
      <c r="A32" s="32" t="s">
        <v>72</v>
      </c>
      <c r="B32" s="33" t="s">
        <v>241</v>
      </c>
      <c r="C32" s="29" t="s">
        <v>272</v>
      </c>
      <c r="D32" s="6">
        <v>4</v>
      </c>
      <c r="E32" s="30" t="s">
        <v>108</v>
      </c>
      <c r="F32" s="2" t="s">
        <v>51</v>
      </c>
      <c r="G32" s="2">
        <v>0.01</v>
      </c>
      <c r="H32" s="2">
        <v>0.4</v>
      </c>
      <c r="I32" s="2" t="s">
        <v>80</v>
      </c>
      <c r="J32" s="5">
        <v>2.7</v>
      </c>
      <c r="K32" s="5"/>
      <c r="L32" s="5"/>
      <c r="M32" s="5"/>
      <c r="N32" s="5">
        <v>-4.5650000000000004</v>
      </c>
      <c r="O32" s="5">
        <v>4.8449999999999998</v>
      </c>
      <c r="P32" s="5"/>
      <c r="Q32" s="5">
        <v>-0.54490000000000005</v>
      </c>
      <c r="R32" s="5">
        <f t="shared" si="0"/>
        <v>0.27999999999999936</v>
      </c>
      <c r="S32" s="5">
        <f t="shared" si="1"/>
        <v>-0.26490000000000069</v>
      </c>
    </row>
    <row r="33" spans="1:19" x14ac:dyDescent="0.3">
      <c r="A33" s="31" t="s">
        <v>81</v>
      </c>
      <c r="B33" s="29" t="s">
        <v>212</v>
      </c>
      <c r="C33" s="29" t="s">
        <v>283</v>
      </c>
      <c r="D33" s="2">
        <v>5</v>
      </c>
      <c r="E33" s="29" t="s">
        <v>82</v>
      </c>
      <c r="F33" s="2" t="s">
        <v>83</v>
      </c>
      <c r="G33" s="2">
        <v>0.01</v>
      </c>
      <c r="H33" s="2">
        <v>0.4</v>
      </c>
      <c r="I33" s="2" t="s">
        <v>52</v>
      </c>
      <c r="J33" s="5">
        <v>2400</v>
      </c>
      <c r="K33" s="5"/>
      <c r="L33" s="5"/>
      <c r="M33" s="5"/>
      <c r="N33" s="5">
        <v>219</v>
      </c>
      <c r="O33" s="5">
        <v>6.01</v>
      </c>
      <c r="P33" s="5"/>
      <c r="Q33" s="5">
        <v>-21.4</v>
      </c>
      <c r="R33" s="5">
        <f>SUM(N33:P33)</f>
        <v>225.01</v>
      </c>
      <c r="S33" s="5">
        <f>SUM(N33:Q33)</f>
        <v>203.60999999999999</v>
      </c>
    </row>
    <row r="34" spans="1:19" x14ac:dyDescent="0.3">
      <c r="A34" s="31" t="s">
        <v>81</v>
      </c>
      <c r="B34" s="29" t="s">
        <v>215</v>
      </c>
      <c r="C34" s="29" t="s">
        <v>283</v>
      </c>
      <c r="D34" s="2">
        <v>5</v>
      </c>
      <c r="E34" s="29" t="s">
        <v>84</v>
      </c>
      <c r="F34" s="2" t="s">
        <v>83</v>
      </c>
      <c r="G34" s="2">
        <v>0.01</v>
      </c>
      <c r="H34" s="2">
        <v>0.4</v>
      </c>
      <c r="I34" s="2" t="s">
        <v>52</v>
      </c>
      <c r="J34" s="5">
        <v>2400</v>
      </c>
      <c r="K34" s="5"/>
      <c r="L34" s="5"/>
      <c r="M34" s="5"/>
      <c r="N34" s="5">
        <v>244</v>
      </c>
      <c r="O34" s="5">
        <v>6.01</v>
      </c>
      <c r="P34" s="5"/>
      <c r="Q34" s="5">
        <v>-21.4</v>
      </c>
      <c r="R34" s="5">
        <f t="shared" ref="R34:R60" si="2">SUM(N34:P34)</f>
        <v>250.01</v>
      </c>
      <c r="S34" s="5">
        <f t="shared" ref="S34:S60" si="3">SUM(N34:Q34)</f>
        <v>228.60999999999999</v>
      </c>
    </row>
    <row r="35" spans="1:19" x14ac:dyDescent="0.3">
      <c r="A35" s="31" t="s">
        <v>81</v>
      </c>
      <c r="B35" s="29" t="s">
        <v>216</v>
      </c>
      <c r="C35" s="29" t="s">
        <v>284</v>
      </c>
      <c r="D35" s="2">
        <v>5</v>
      </c>
      <c r="E35" s="29" t="s">
        <v>4</v>
      </c>
      <c r="F35" s="2" t="s">
        <v>51</v>
      </c>
      <c r="G35" s="2">
        <v>0.01</v>
      </c>
      <c r="H35" s="2">
        <v>0.4</v>
      </c>
      <c r="I35" s="2" t="s">
        <v>52</v>
      </c>
      <c r="J35" s="5">
        <v>2400</v>
      </c>
      <c r="K35" s="5"/>
      <c r="L35" s="5"/>
      <c r="M35" s="5"/>
      <c r="N35" s="5">
        <f>N36*$J$35</f>
        <v>440.64000000000004</v>
      </c>
      <c r="O35" s="5">
        <f>O36*$J$35</f>
        <v>0</v>
      </c>
      <c r="P35" s="5">
        <f>P36*$J$35</f>
        <v>36.024000000000001</v>
      </c>
      <c r="Q35" s="5">
        <f>Q36*$J$35</f>
        <v>0</v>
      </c>
      <c r="R35" s="5">
        <f>SUM(N35:P35)</f>
        <v>476.66400000000004</v>
      </c>
      <c r="S35" s="5">
        <f>SUM(N35:Q35)</f>
        <v>476.66400000000004</v>
      </c>
    </row>
    <row r="36" spans="1:19" x14ac:dyDescent="0.3">
      <c r="A36" s="31" t="s">
        <v>81</v>
      </c>
      <c r="B36" s="33" t="s">
        <v>241</v>
      </c>
      <c r="C36" s="29" t="s">
        <v>284</v>
      </c>
      <c r="D36" s="2">
        <v>5</v>
      </c>
      <c r="E36" s="29" t="s">
        <v>4</v>
      </c>
      <c r="F36" s="2" t="s">
        <v>51</v>
      </c>
      <c r="G36" s="2">
        <v>0.01</v>
      </c>
      <c r="H36" s="2">
        <v>0.4</v>
      </c>
      <c r="I36" s="2" t="s">
        <v>85</v>
      </c>
      <c r="J36" s="5">
        <v>1</v>
      </c>
      <c r="K36" s="5"/>
      <c r="L36" s="5"/>
      <c r="M36" s="5"/>
      <c r="N36" s="5">
        <v>0.18360000000000001</v>
      </c>
      <c r="O36" s="5"/>
      <c r="P36" s="5">
        <v>1.5010000000000001E-2</v>
      </c>
      <c r="Q36" s="5">
        <v>0</v>
      </c>
      <c r="R36" s="5">
        <f t="shared" si="2"/>
        <v>0.19861000000000001</v>
      </c>
      <c r="S36" s="5">
        <f t="shared" si="3"/>
        <v>0.19861000000000001</v>
      </c>
    </row>
    <row r="37" spans="1:19" x14ac:dyDescent="0.3">
      <c r="A37" s="31" t="s">
        <v>81</v>
      </c>
      <c r="B37" s="29" t="s">
        <v>217</v>
      </c>
      <c r="C37" s="29" t="s">
        <v>285</v>
      </c>
      <c r="D37" s="2">
        <v>5</v>
      </c>
      <c r="E37" s="29" t="s">
        <v>86</v>
      </c>
      <c r="F37" s="2" t="s">
        <v>51</v>
      </c>
      <c r="G37" s="2">
        <v>0.01</v>
      </c>
      <c r="H37" s="2">
        <v>0.4</v>
      </c>
      <c r="I37" s="2" t="s">
        <v>52</v>
      </c>
      <c r="J37" s="5">
        <v>900</v>
      </c>
      <c r="K37" s="5"/>
      <c r="L37" s="5"/>
      <c r="M37" s="5"/>
      <c r="N37" s="5">
        <v>119.4</v>
      </c>
      <c r="O37" s="5"/>
      <c r="P37" s="5">
        <v>13.51</v>
      </c>
      <c r="Q37" s="5">
        <v>0</v>
      </c>
      <c r="R37" s="5">
        <f t="shared" si="2"/>
        <v>132.91</v>
      </c>
      <c r="S37" s="5">
        <f t="shared" si="3"/>
        <v>132.91</v>
      </c>
    </row>
    <row r="38" spans="1:19" x14ac:dyDescent="0.3">
      <c r="A38" s="31" t="s">
        <v>81</v>
      </c>
      <c r="B38" s="29" t="s">
        <v>218</v>
      </c>
      <c r="C38" s="29" t="s">
        <v>285</v>
      </c>
      <c r="D38" s="2">
        <v>5</v>
      </c>
      <c r="E38" s="29" t="s">
        <v>87</v>
      </c>
      <c r="F38" s="2" t="s">
        <v>51</v>
      </c>
      <c r="G38" s="2">
        <v>0.01</v>
      </c>
      <c r="H38" s="2">
        <v>0.4</v>
      </c>
      <c r="I38" s="2" t="s">
        <v>52</v>
      </c>
      <c r="J38" s="5">
        <v>900</v>
      </c>
      <c r="K38" s="5"/>
      <c r="L38" s="5"/>
      <c r="M38" s="5"/>
      <c r="N38" s="5">
        <v>190.6</v>
      </c>
      <c r="O38" s="5"/>
      <c r="P38" s="5">
        <v>13.51</v>
      </c>
      <c r="Q38" s="5">
        <v>0</v>
      </c>
      <c r="R38" s="5">
        <f t="shared" si="2"/>
        <v>204.10999999999999</v>
      </c>
      <c r="S38" s="5">
        <f t="shared" si="3"/>
        <v>204.10999999999999</v>
      </c>
    </row>
    <row r="39" spans="1:19" x14ac:dyDescent="0.3">
      <c r="A39" s="31" t="s">
        <v>81</v>
      </c>
      <c r="B39" s="29" t="s">
        <v>219</v>
      </c>
      <c r="C39" s="29" t="s">
        <v>286</v>
      </c>
      <c r="D39" s="2">
        <v>5</v>
      </c>
      <c r="E39" s="29" t="s">
        <v>88</v>
      </c>
      <c r="F39" s="2" t="s">
        <v>51</v>
      </c>
      <c r="G39" s="2">
        <v>0.01</v>
      </c>
      <c r="H39" s="2">
        <v>0.4</v>
      </c>
      <c r="I39" s="2" t="s">
        <v>52</v>
      </c>
      <c r="J39" s="5">
        <v>900</v>
      </c>
      <c r="K39" s="5"/>
      <c r="L39" s="5"/>
      <c r="M39" s="5"/>
      <c r="N39" s="5">
        <v>93.15</v>
      </c>
      <c r="O39" s="5"/>
      <c r="P39" s="5">
        <v>2.806</v>
      </c>
      <c r="Q39" s="5">
        <v>-3.9</v>
      </c>
      <c r="R39" s="5">
        <f t="shared" si="2"/>
        <v>95.956000000000003</v>
      </c>
      <c r="S39" s="5">
        <f t="shared" si="3"/>
        <v>92.055999999999997</v>
      </c>
    </row>
    <row r="40" spans="1:19" x14ac:dyDescent="0.3">
      <c r="A40" s="31" t="s">
        <v>81</v>
      </c>
      <c r="B40" s="29" t="s">
        <v>236</v>
      </c>
      <c r="C40" s="29" t="s">
        <v>285</v>
      </c>
      <c r="D40" s="2">
        <v>5</v>
      </c>
      <c r="E40" s="29" t="s">
        <v>235</v>
      </c>
      <c r="F40" s="2" t="s">
        <v>51</v>
      </c>
      <c r="G40" s="2">
        <v>0.01</v>
      </c>
      <c r="H40" s="2">
        <v>0.4</v>
      </c>
      <c r="I40" s="2" t="s">
        <v>52</v>
      </c>
      <c r="J40" s="5">
        <v>1800</v>
      </c>
      <c r="K40" s="5"/>
      <c r="L40" s="5"/>
      <c r="M40" s="5"/>
      <c r="N40" s="5">
        <v>354.9</v>
      </c>
      <c r="O40" s="5"/>
      <c r="P40" s="5">
        <v>38.5</v>
      </c>
      <c r="Q40" s="5"/>
      <c r="R40" s="5">
        <f t="shared" si="2"/>
        <v>393.4</v>
      </c>
      <c r="S40" s="5">
        <f t="shared" si="3"/>
        <v>393.4</v>
      </c>
    </row>
    <row r="41" spans="1:19" x14ac:dyDescent="0.3">
      <c r="A41" s="31" t="s">
        <v>81</v>
      </c>
      <c r="B41" s="29" t="s">
        <v>220</v>
      </c>
      <c r="C41" s="29" t="s">
        <v>283</v>
      </c>
      <c r="D41" s="2">
        <v>5</v>
      </c>
      <c r="E41" s="29" t="s">
        <v>89</v>
      </c>
      <c r="F41" s="2" t="s">
        <v>51</v>
      </c>
      <c r="G41" s="2">
        <v>0.01</v>
      </c>
      <c r="H41" s="2">
        <v>0.4</v>
      </c>
      <c r="I41" s="2" t="s">
        <v>52</v>
      </c>
      <c r="J41" s="5">
        <v>1700</v>
      </c>
      <c r="K41" s="5"/>
      <c r="L41" s="5"/>
      <c r="M41" s="5"/>
      <c r="N41" s="5">
        <f>N42*$J$41</f>
        <v>58.259</v>
      </c>
      <c r="O41" s="5">
        <f>O42*$J$41</f>
        <v>11.434200000000001</v>
      </c>
      <c r="P41" s="5">
        <f>P42*$J$41</f>
        <v>0</v>
      </c>
      <c r="Q41" s="5">
        <f>Q42*$J$41</f>
        <v>-3.4917999999999996</v>
      </c>
      <c r="R41" s="5">
        <f>SUM(N41:P41)</f>
        <v>69.693200000000004</v>
      </c>
      <c r="S41" s="5">
        <f>SUM(N41:Q41)</f>
        <v>66.201400000000007</v>
      </c>
    </row>
    <row r="42" spans="1:19" x14ac:dyDescent="0.3">
      <c r="A42" s="31" t="s">
        <v>81</v>
      </c>
      <c r="B42" s="33" t="s">
        <v>241</v>
      </c>
      <c r="C42" s="29" t="s">
        <v>283</v>
      </c>
      <c r="D42" s="2">
        <v>5</v>
      </c>
      <c r="E42" s="29" t="s">
        <v>89</v>
      </c>
      <c r="F42" s="2" t="s">
        <v>51</v>
      </c>
      <c r="G42" s="2">
        <v>0.01</v>
      </c>
      <c r="H42" s="2">
        <v>0.4</v>
      </c>
      <c r="I42" s="2" t="s">
        <v>85</v>
      </c>
      <c r="J42" s="5">
        <v>1</v>
      </c>
      <c r="K42" s="5"/>
      <c r="L42" s="5"/>
      <c r="M42" s="5"/>
      <c r="N42" s="5">
        <v>3.4270000000000002E-2</v>
      </c>
      <c r="O42" s="5">
        <v>6.7260000000000002E-3</v>
      </c>
      <c r="P42" s="5"/>
      <c r="Q42" s="5">
        <v>-2.0539999999999998E-3</v>
      </c>
      <c r="R42" s="5">
        <f t="shared" si="2"/>
        <v>4.0996000000000005E-2</v>
      </c>
      <c r="S42" s="5">
        <f t="shared" si="3"/>
        <v>3.8942000000000004E-2</v>
      </c>
    </row>
    <row r="43" spans="1:19" x14ac:dyDescent="0.3">
      <c r="A43" s="31" t="s">
        <v>81</v>
      </c>
      <c r="B43" s="29" t="s">
        <v>221</v>
      </c>
      <c r="C43" s="29" t="s">
        <v>287</v>
      </c>
      <c r="D43" s="2">
        <v>5</v>
      </c>
      <c r="E43" s="29" t="s">
        <v>90</v>
      </c>
      <c r="F43" s="2" t="s">
        <v>51</v>
      </c>
      <c r="G43" s="2">
        <v>0.01</v>
      </c>
      <c r="H43" s="2">
        <v>0.4</v>
      </c>
      <c r="I43" s="2" t="s">
        <v>52</v>
      </c>
      <c r="J43" s="5">
        <v>2000</v>
      </c>
      <c r="K43" s="5"/>
      <c r="L43" s="5"/>
      <c r="M43" s="5"/>
      <c r="N43" s="5">
        <v>306.10000000000002</v>
      </c>
      <c r="O43" s="5">
        <v>13.45</v>
      </c>
      <c r="P43" s="5"/>
      <c r="Q43" s="5">
        <v>-4.0999999999999996</v>
      </c>
      <c r="R43" s="5">
        <f t="shared" si="2"/>
        <v>319.55</v>
      </c>
      <c r="S43" s="5">
        <f t="shared" si="3"/>
        <v>315.45</v>
      </c>
    </row>
    <row r="44" spans="1:19" x14ac:dyDescent="0.3">
      <c r="A44" s="31" t="s">
        <v>81</v>
      </c>
      <c r="B44" s="29" t="s">
        <v>237</v>
      </c>
      <c r="C44" s="29" t="s">
        <v>288</v>
      </c>
      <c r="D44" s="2">
        <v>5</v>
      </c>
      <c r="E44" s="29" t="s">
        <v>238</v>
      </c>
      <c r="F44" s="2" t="s">
        <v>51</v>
      </c>
      <c r="G44" s="2">
        <v>0.01</v>
      </c>
      <c r="H44" s="2">
        <v>0.4</v>
      </c>
      <c r="I44" s="2" t="s">
        <v>52</v>
      </c>
      <c r="J44" s="5">
        <v>575</v>
      </c>
      <c r="K44" s="5"/>
      <c r="L44" s="5"/>
      <c r="M44" s="5"/>
      <c r="N44" s="5">
        <v>113</v>
      </c>
      <c r="O44" s="5">
        <v>-10.1</v>
      </c>
      <c r="P44" s="5">
        <v>0.5</v>
      </c>
      <c r="Q44" s="5">
        <v>-1.46</v>
      </c>
      <c r="R44" s="5">
        <f t="shared" ref="R44" si="4">SUM(N44:P44)</f>
        <v>103.4</v>
      </c>
      <c r="S44" s="5">
        <f t="shared" ref="S44" si="5">SUM(N44:Q44)</f>
        <v>101.94000000000001</v>
      </c>
    </row>
    <row r="45" spans="1:19" x14ac:dyDescent="0.3">
      <c r="A45" s="31" t="s">
        <v>107</v>
      </c>
      <c r="B45" s="29" t="s">
        <v>222</v>
      </c>
      <c r="C45" s="29" t="s">
        <v>289</v>
      </c>
      <c r="D45" s="2">
        <v>7</v>
      </c>
      <c r="E45" s="29" t="s">
        <v>91</v>
      </c>
      <c r="F45" s="2" t="s">
        <v>51</v>
      </c>
      <c r="G45" s="2">
        <v>0.01</v>
      </c>
      <c r="H45" s="2">
        <v>0.4</v>
      </c>
      <c r="I45" s="2" t="s">
        <v>52</v>
      </c>
      <c r="J45" s="5">
        <v>46.25</v>
      </c>
      <c r="K45" s="5"/>
      <c r="L45" s="5"/>
      <c r="M45" s="5"/>
      <c r="N45" s="5">
        <v>70.39</v>
      </c>
      <c r="O45" s="5">
        <v>1.27</v>
      </c>
      <c r="P45" s="5">
        <v>0.70340000000000003</v>
      </c>
      <c r="Q45" s="5">
        <v>0</v>
      </c>
      <c r="R45" s="5">
        <f t="shared" si="2"/>
        <v>72.363399999999999</v>
      </c>
      <c r="S45" s="5">
        <f t="shared" si="3"/>
        <v>72.363399999999999</v>
      </c>
    </row>
    <row r="46" spans="1:19" x14ac:dyDescent="0.3">
      <c r="A46" s="31" t="s">
        <v>107</v>
      </c>
      <c r="B46" s="29" t="s">
        <v>223</v>
      </c>
      <c r="C46" s="29" t="s">
        <v>289</v>
      </c>
      <c r="D46" s="2">
        <v>7</v>
      </c>
      <c r="E46" s="29" t="s">
        <v>92</v>
      </c>
      <c r="F46" s="2" t="s">
        <v>51</v>
      </c>
      <c r="G46" s="2">
        <v>0.01</v>
      </c>
      <c r="H46" s="2">
        <v>0.4</v>
      </c>
      <c r="I46" s="2" t="s">
        <v>52</v>
      </c>
      <c r="J46" s="5">
        <v>26.25</v>
      </c>
      <c r="K46" s="5"/>
      <c r="L46" s="5"/>
      <c r="M46" s="5"/>
      <c r="N46" s="5">
        <v>40.31</v>
      </c>
      <c r="O46" s="5">
        <v>0.72119999999999995</v>
      </c>
      <c r="P46" s="5">
        <v>0.39960000000000001</v>
      </c>
      <c r="Q46" s="5">
        <v>0</v>
      </c>
      <c r="R46" s="5">
        <f t="shared" si="2"/>
        <v>41.430800000000005</v>
      </c>
      <c r="S46" s="5">
        <f t="shared" si="3"/>
        <v>41.430800000000005</v>
      </c>
    </row>
    <row r="47" spans="1:19" x14ac:dyDescent="0.3">
      <c r="A47" s="31" t="s">
        <v>107</v>
      </c>
      <c r="B47" s="29" t="s">
        <v>224</v>
      </c>
      <c r="C47" s="29" t="s">
        <v>289</v>
      </c>
      <c r="D47" s="2">
        <v>7</v>
      </c>
      <c r="E47" s="29" t="s">
        <v>5</v>
      </c>
      <c r="F47" s="2" t="s">
        <v>51</v>
      </c>
      <c r="G47" s="2">
        <v>0.01</v>
      </c>
      <c r="H47" s="2">
        <v>0.4</v>
      </c>
      <c r="I47" s="2" t="s">
        <v>52</v>
      </c>
      <c r="J47" s="5">
        <v>85</v>
      </c>
      <c r="K47" s="5"/>
      <c r="L47" s="5"/>
      <c r="M47" s="5"/>
      <c r="N47" s="5">
        <v>279.10000000000002</v>
      </c>
      <c r="O47" s="5">
        <v>3.7629999999999999</v>
      </c>
      <c r="P47" s="5">
        <v>2.4740000000000002</v>
      </c>
      <c r="Q47" s="5">
        <v>0</v>
      </c>
      <c r="R47" s="5">
        <f t="shared" si="2"/>
        <v>285.33699999999999</v>
      </c>
      <c r="S47" s="5">
        <f t="shared" si="3"/>
        <v>285.33699999999999</v>
      </c>
    </row>
    <row r="48" spans="1:19" x14ac:dyDescent="0.3">
      <c r="A48" s="31" t="s">
        <v>107</v>
      </c>
      <c r="B48" s="29" t="s">
        <v>225</v>
      </c>
      <c r="C48" s="29" t="s">
        <v>289</v>
      </c>
      <c r="D48" s="2">
        <v>7</v>
      </c>
      <c r="E48" s="29" t="s">
        <v>93</v>
      </c>
      <c r="F48" s="2" t="s">
        <v>51</v>
      </c>
      <c r="G48" s="2">
        <v>0.01</v>
      </c>
      <c r="H48" s="2">
        <v>0.4</v>
      </c>
      <c r="I48" s="2" t="s">
        <v>52</v>
      </c>
      <c r="J48" s="5">
        <v>145</v>
      </c>
      <c r="K48" s="5"/>
      <c r="L48" s="5"/>
      <c r="M48" s="5"/>
      <c r="N48" s="5">
        <v>209.5</v>
      </c>
      <c r="O48" s="5">
        <v>3.976</v>
      </c>
      <c r="P48" s="5">
        <v>2.2029999999999998</v>
      </c>
      <c r="Q48" s="5">
        <v>0</v>
      </c>
      <c r="R48" s="5">
        <f>SUM(N48:Q48)</f>
        <v>215.679</v>
      </c>
      <c r="S48" s="5">
        <f t="shared" si="3"/>
        <v>215.679</v>
      </c>
    </row>
    <row r="49" spans="1:19" x14ac:dyDescent="0.3">
      <c r="A49" s="31" t="s">
        <v>107</v>
      </c>
      <c r="B49" s="29" t="s">
        <v>226</v>
      </c>
      <c r="C49" s="29" t="s">
        <v>285</v>
      </c>
      <c r="D49" s="2">
        <v>6</v>
      </c>
      <c r="E49" s="29" t="s">
        <v>296</v>
      </c>
      <c r="F49" s="2" t="s">
        <v>51</v>
      </c>
      <c r="G49" s="2">
        <v>0.01</v>
      </c>
      <c r="H49" s="2">
        <v>0.4</v>
      </c>
      <c r="I49" s="2" t="s">
        <v>52</v>
      </c>
      <c r="J49" s="5">
        <v>15</v>
      </c>
      <c r="K49" s="5"/>
      <c r="L49" s="5"/>
      <c r="M49" s="5"/>
      <c r="N49" s="5">
        <v>48.87</v>
      </c>
      <c r="O49" s="5">
        <v>55.41</v>
      </c>
      <c r="P49" s="5"/>
      <c r="Q49" s="5">
        <v>-23.21</v>
      </c>
      <c r="R49" s="5">
        <f t="shared" si="2"/>
        <v>104.28</v>
      </c>
      <c r="S49" s="5">
        <f t="shared" si="3"/>
        <v>81.069999999999993</v>
      </c>
    </row>
    <row r="50" spans="1:19" x14ac:dyDescent="0.3">
      <c r="A50" s="31" t="s">
        <v>107</v>
      </c>
      <c r="B50" s="29" t="s">
        <v>227</v>
      </c>
      <c r="C50" s="29" t="s">
        <v>290</v>
      </c>
      <c r="D50" s="2">
        <v>6</v>
      </c>
      <c r="E50" s="29" t="s">
        <v>94</v>
      </c>
      <c r="F50" s="2" t="s">
        <v>51</v>
      </c>
      <c r="G50" s="2">
        <v>0.01</v>
      </c>
      <c r="H50" s="2">
        <v>0.4</v>
      </c>
      <c r="I50" s="2" t="s">
        <v>52</v>
      </c>
      <c r="J50" s="5">
        <v>32</v>
      </c>
      <c r="K50" s="5"/>
      <c r="L50" s="5"/>
      <c r="M50" s="5"/>
      <c r="N50" s="5">
        <v>96.34</v>
      </c>
      <c r="O50" s="5">
        <v>118.2</v>
      </c>
      <c r="P50" s="5"/>
      <c r="Q50" s="5">
        <v>-49.51</v>
      </c>
      <c r="R50" s="5">
        <f t="shared" si="2"/>
        <v>214.54000000000002</v>
      </c>
      <c r="S50" s="5">
        <f t="shared" si="3"/>
        <v>165.03000000000003</v>
      </c>
    </row>
    <row r="51" spans="1:19" x14ac:dyDescent="0.3">
      <c r="A51" s="32" t="s">
        <v>95</v>
      </c>
      <c r="B51" s="29" t="s">
        <v>228</v>
      </c>
      <c r="C51" s="29" t="s">
        <v>291</v>
      </c>
      <c r="D51" s="2">
        <v>4</v>
      </c>
      <c r="E51" s="29" t="s">
        <v>96</v>
      </c>
      <c r="F51" s="2" t="s">
        <v>51</v>
      </c>
      <c r="G51" s="2">
        <v>0.01</v>
      </c>
      <c r="H51" s="2">
        <v>0.4</v>
      </c>
      <c r="I51" s="2" t="s">
        <v>52</v>
      </c>
      <c r="J51" s="5">
        <v>7850</v>
      </c>
      <c r="K51" s="5"/>
      <c r="L51" s="5"/>
      <c r="M51" s="5"/>
      <c r="N51" s="5">
        <f>N52*$J$51</f>
        <v>7806.04</v>
      </c>
      <c r="O51" s="5">
        <f>O52*$J$51</f>
        <v>0</v>
      </c>
      <c r="P51" s="5">
        <f>P52*$J$51</f>
        <v>0</v>
      </c>
      <c r="Q51" s="5">
        <f>Q52*$J$51</f>
        <v>-1750.55</v>
      </c>
      <c r="R51" s="5">
        <f>SUM(N51:P51)</f>
        <v>7806.04</v>
      </c>
      <c r="S51" s="5">
        <f>SUM(N51:Q51)</f>
        <v>6055.49</v>
      </c>
    </row>
    <row r="52" spans="1:19" x14ac:dyDescent="0.3">
      <c r="A52" s="32" t="s">
        <v>95</v>
      </c>
      <c r="B52" s="33" t="s">
        <v>241</v>
      </c>
      <c r="C52" s="29" t="s">
        <v>291</v>
      </c>
      <c r="D52" s="2">
        <v>4</v>
      </c>
      <c r="E52" s="29" t="s">
        <v>96</v>
      </c>
      <c r="F52" s="2" t="s">
        <v>51</v>
      </c>
      <c r="G52" s="2">
        <v>0.01</v>
      </c>
      <c r="H52" s="2">
        <v>0.4</v>
      </c>
      <c r="I52" s="2" t="s">
        <v>85</v>
      </c>
      <c r="J52" s="5">
        <v>1</v>
      </c>
      <c r="K52" s="5"/>
      <c r="L52" s="5"/>
      <c r="M52" s="5"/>
      <c r="N52" s="5">
        <v>0.99439999999999995</v>
      </c>
      <c r="O52" s="5"/>
      <c r="P52" s="5"/>
      <c r="Q52" s="5">
        <v>-0.223</v>
      </c>
      <c r="R52" s="5">
        <f t="shared" si="2"/>
        <v>0.99439999999999995</v>
      </c>
      <c r="S52" s="5">
        <f t="shared" si="3"/>
        <v>0.77139999999999997</v>
      </c>
    </row>
    <row r="53" spans="1:19" x14ac:dyDescent="0.3">
      <c r="A53" s="32" t="s">
        <v>95</v>
      </c>
      <c r="B53" s="29" t="s">
        <v>229</v>
      </c>
      <c r="C53" s="29" t="s">
        <v>291</v>
      </c>
      <c r="D53" s="2">
        <v>4</v>
      </c>
      <c r="E53" s="29" t="s">
        <v>97</v>
      </c>
      <c r="F53" s="2" t="s">
        <v>51</v>
      </c>
      <c r="G53" s="2">
        <v>0.01</v>
      </c>
      <c r="H53" s="2">
        <v>0.4</v>
      </c>
      <c r="I53" s="2" t="s">
        <v>52</v>
      </c>
      <c r="J53" s="5">
        <v>7850</v>
      </c>
      <c r="K53" s="5"/>
      <c r="L53" s="5"/>
      <c r="M53" s="5"/>
      <c r="N53" s="5">
        <f>N54*$J$53</f>
        <v>5364.6900000000005</v>
      </c>
      <c r="O53" s="5">
        <f>O54*$J$53</f>
        <v>0</v>
      </c>
      <c r="P53" s="5">
        <f>P54*$J$53</f>
        <v>0</v>
      </c>
      <c r="Q53" s="5">
        <f>Q54*$J$53</f>
        <v>0</v>
      </c>
      <c r="R53" s="5">
        <f>SUM(N53:P53)</f>
        <v>5364.6900000000005</v>
      </c>
      <c r="S53" s="5">
        <f>SUM(N53:Q53)</f>
        <v>5364.6900000000005</v>
      </c>
    </row>
    <row r="54" spans="1:19" x14ac:dyDescent="0.3">
      <c r="A54" s="32" t="s">
        <v>95</v>
      </c>
      <c r="B54" s="33" t="s">
        <v>241</v>
      </c>
      <c r="C54" s="29" t="s">
        <v>291</v>
      </c>
      <c r="D54" s="2">
        <v>4</v>
      </c>
      <c r="E54" s="29" t="s">
        <v>97</v>
      </c>
      <c r="F54" s="2" t="s">
        <v>51</v>
      </c>
      <c r="G54" s="2">
        <v>0.01</v>
      </c>
      <c r="H54" s="2">
        <v>0.4</v>
      </c>
      <c r="I54" s="2" t="s">
        <v>85</v>
      </c>
      <c r="J54" s="5">
        <v>1</v>
      </c>
      <c r="K54" s="5"/>
      <c r="L54" s="5"/>
      <c r="M54" s="5"/>
      <c r="N54" s="5">
        <v>0.68340000000000001</v>
      </c>
      <c r="O54" s="5"/>
      <c r="P54" s="5"/>
      <c r="Q54" s="5"/>
      <c r="R54" s="5">
        <f t="shared" si="2"/>
        <v>0.68340000000000001</v>
      </c>
      <c r="S54" s="5">
        <f t="shared" si="3"/>
        <v>0.68340000000000001</v>
      </c>
    </row>
    <row r="55" spans="1:19" x14ac:dyDescent="0.3">
      <c r="A55" s="32" t="s">
        <v>98</v>
      </c>
      <c r="B55" s="29" t="s">
        <v>230</v>
      </c>
      <c r="C55" s="29" t="s">
        <v>292</v>
      </c>
      <c r="D55" s="2">
        <v>6</v>
      </c>
      <c r="E55" s="29" t="s">
        <v>249</v>
      </c>
      <c r="F55" s="2" t="s">
        <v>51</v>
      </c>
      <c r="G55" s="2">
        <v>0.01</v>
      </c>
      <c r="H55" s="2">
        <v>0.4</v>
      </c>
      <c r="I55" s="2" t="s">
        <v>52</v>
      </c>
      <c r="J55" s="5">
        <f>J56/0.5*100</f>
        <v>1000</v>
      </c>
      <c r="K55" s="5"/>
      <c r="L55" s="5"/>
      <c r="M55" s="5"/>
      <c r="N55" s="5">
        <f>N56/0.5*100</f>
        <v>407.8</v>
      </c>
      <c r="O55" s="5">
        <f>O56/0.5*100</f>
        <v>0</v>
      </c>
      <c r="P55" s="5">
        <f>P56/0.5*100</f>
        <v>79.320000000000007</v>
      </c>
      <c r="Q55" s="5">
        <f>Q56/0.5*100</f>
        <v>0</v>
      </c>
      <c r="R55" s="5">
        <f>SUM(N55:P55)</f>
        <v>487.12</v>
      </c>
      <c r="S55" s="5">
        <f>SUM(N55:Q55)</f>
        <v>487.12</v>
      </c>
    </row>
    <row r="56" spans="1:19" x14ac:dyDescent="0.3">
      <c r="A56" s="32" t="s">
        <v>98</v>
      </c>
      <c r="B56" s="33" t="s">
        <v>241</v>
      </c>
      <c r="C56" s="29" t="s">
        <v>292</v>
      </c>
      <c r="D56" s="2">
        <v>6</v>
      </c>
      <c r="E56" s="29" t="s">
        <v>297</v>
      </c>
      <c r="F56" s="2" t="s">
        <v>51</v>
      </c>
      <c r="G56" s="2">
        <v>0.01</v>
      </c>
      <c r="H56" s="2">
        <v>0.4</v>
      </c>
      <c r="I56" s="2" t="s">
        <v>80</v>
      </c>
      <c r="J56" s="5">
        <v>5</v>
      </c>
      <c r="K56" s="5"/>
      <c r="L56" s="5"/>
      <c r="M56" s="5"/>
      <c r="N56" s="5">
        <v>2.0390000000000001</v>
      </c>
      <c r="O56" s="5"/>
      <c r="P56" s="5">
        <v>0.39660000000000001</v>
      </c>
      <c r="Q56" s="5"/>
      <c r="R56" s="5">
        <f t="shared" si="2"/>
        <v>2.4356</v>
      </c>
      <c r="S56" s="5">
        <f t="shared" si="3"/>
        <v>2.4356</v>
      </c>
    </row>
    <row r="57" spans="1:19" x14ac:dyDescent="0.3">
      <c r="A57" s="32" t="s">
        <v>99</v>
      </c>
      <c r="B57" s="29" t="s">
        <v>231</v>
      </c>
      <c r="C57" s="29" t="s">
        <v>285</v>
      </c>
      <c r="D57" s="2">
        <v>6</v>
      </c>
      <c r="E57" s="29" t="s">
        <v>250</v>
      </c>
      <c r="F57" s="2" t="s">
        <v>51</v>
      </c>
      <c r="G57" s="2">
        <v>0.01</v>
      </c>
      <c r="H57" s="2">
        <v>0.4</v>
      </c>
      <c r="I57" s="2" t="s">
        <v>52</v>
      </c>
      <c r="J57" s="5">
        <f>J58/1.25*100</f>
        <v>800</v>
      </c>
      <c r="K57" s="5"/>
      <c r="L57" s="5"/>
      <c r="M57" s="5"/>
      <c r="N57" s="5">
        <f>N58/1.25*100</f>
        <v>130.63999999999999</v>
      </c>
      <c r="O57" s="5">
        <f>O58/1.25*100</f>
        <v>0</v>
      </c>
      <c r="P57" s="5">
        <f>P58/1.25*100</f>
        <v>60.208000000000006</v>
      </c>
      <c r="Q57" s="5">
        <f>Q58/1.25*100</f>
        <v>0</v>
      </c>
      <c r="R57" s="5">
        <f>SUM(N57:P57)</f>
        <v>190.84799999999998</v>
      </c>
      <c r="S57" s="5">
        <f>SUM(N57:Q57)</f>
        <v>190.84799999999998</v>
      </c>
    </row>
    <row r="58" spans="1:19" x14ac:dyDescent="0.3">
      <c r="A58" s="32" t="s">
        <v>99</v>
      </c>
      <c r="B58" s="33" t="s">
        <v>241</v>
      </c>
      <c r="C58" s="29" t="s">
        <v>285</v>
      </c>
      <c r="D58" s="2">
        <v>6</v>
      </c>
      <c r="E58" s="29" t="s">
        <v>298</v>
      </c>
      <c r="F58" s="2" t="s">
        <v>51</v>
      </c>
      <c r="G58" s="2">
        <v>0.01</v>
      </c>
      <c r="H58" s="2">
        <v>0.4</v>
      </c>
      <c r="I58" s="2" t="s">
        <v>80</v>
      </c>
      <c r="J58" s="5">
        <v>10</v>
      </c>
      <c r="K58" s="5"/>
      <c r="L58" s="5"/>
      <c r="M58" s="5"/>
      <c r="N58" s="5">
        <v>1.633</v>
      </c>
      <c r="O58" s="5"/>
      <c r="P58" s="5">
        <v>0.75260000000000005</v>
      </c>
      <c r="Q58" s="5">
        <v>0</v>
      </c>
      <c r="R58" s="5">
        <f t="shared" si="2"/>
        <v>2.3856000000000002</v>
      </c>
      <c r="S58" s="5">
        <f t="shared" si="3"/>
        <v>2.3856000000000002</v>
      </c>
    </row>
    <row r="59" spans="1:19" x14ac:dyDescent="0.3">
      <c r="A59" s="32" t="s">
        <v>99</v>
      </c>
      <c r="B59" s="29" t="s">
        <v>232</v>
      </c>
      <c r="C59" s="29" t="s">
        <v>293</v>
      </c>
      <c r="D59" s="2">
        <v>6</v>
      </c>
      <c r="E59" s="29" t="s">
        <v>251</v>
      </c>
      <c r="F59" s="2" t="s">
        <v>51</v>
      </c>
      <c r="G59" s="2">
        <v>0.01</v>
      </c>
      <c r="H59" s="2">
        <v>0.4</v>
      </c>
      <c r="I59" s="2" t="s">
        <v>52</v>
      </c>
      <c r="J59" s="5">
        <f>J60/1*100</f>
        <v>1000</v>
      </c>
      <c r="K59" s="5"/>
      <c r="L59" s="5"/>
      <c r="M59" s="5"/>
      <c r="N59" s="5">
        <f>N60/1*100</f>
        <v>318.60000000000002</v>
      </c>
      <c r="O59" s="5">
        <f>O60/1*100</f>
        <v>0</v>
      </c>
      <c r="P59" s="5">
        <f>P60/1*100</f>
        <v>15.010000000000002</v>
      </c>
      <c r="Q59" s="5">
        <f>Q60/1*100</f>
        <v>0</v>
      </c>
      <c r="R59" s="5">
        <f>SUM(N59:P59)</f>
        <v>333.61</v>
      </c>
      <c r="S59" s="5">
        <f>SUM(N59:Q59)</f>
        <v>333.61</v>
      </c>
    </row>
    <row r="60" spans="1:19" x14ac:dyDescent="0.3">
      <c r="A60" s="32" t="s">
        <v>99</v>
      </c>
      <c r="B60" s="33" t="s">
        <v>241</v>
      </c>
      <c r="C60" s="29" t="s">
        <v>293</v>
      </c>
      <c r="D60" s="2">
        <v>6</v>
      </c>
      <c r="E60" s="29" t="s">
        <v>299</v>
      </c>
      <c r="F60" s="2" t="s">
        <v>51</v>
      </c>
      <c r="G60" s="2">
        <v>0.01</v>
      </c>
      <c r="H60" s="2">
        <v>0.4</v>
      </c>
      <c r="I60" s="2" t="s">
        <v>80</v>
      </c>
      <c r="J60" s="5">
        <v>10</v>
      </c>
      <c r="K60" s="5"/>
      <c r="L60" s="5"/>
      <c r="M60" s="5"/>
      <c r="N60" s="5">
        <v>3.1859999999999999</v>
      </c>
      <c r="O60" s="5"/>
      <c r="P60" s="5">
        <v>0.15010000000000001</v>
      </c>
      <c r="Q60" s="5">
        <v>0</v>
      </c>
      <c r="R60" s="5">
        <f t="shared" si="2"/>
        <v>3.3361000000000001</v>
      </c>
      <c r="S60" s="5">
        <f t="shared" si="3"/>
        <v>3.3361000000000001</v>
      </c>
    </row>
    <row r="61" spans="1:19" x14ac:dyDescent="0.3">
      <c r="A61" s="31" t="s">
        <v>100</v>
      </c>
      <c r="B61" s="29"/>
      <c r="C61" s="29" t="s">
        <v>285</v>
      </c>
      <c r="D61" s="2">
        <v>6</v>
      </c>
      <c r="E61" s="29" t="s">
        <v>101</v>
      </c>
      <c r="F61" s="2" t="s">
        <v>270</v>
      </c>
      <c r="G61" s="2">
        <v>0.01</v>
      </c>
      <c r="H61" s="2">
        <v>0.4</v>
      </c>
      <c r="I61" s="2" t="s">
        <v>80</v>
      </c>
      <c r="J61" s="5"/>
      <c r="K61" s="5"/>
      <c r="L61" s="5"/>
      <c r="M61" s="5"/>
      <c r="N61" s="5"/>
      <c r="O61" s="5"/>
      <c r="P61" s="5"/>
      <c r="Q61" s="5"/>
      <c r="R61" s="5">
        <v>30</v>
      </c>
      <c r="S61" s="5">
        <v>30</v>
      </c>
    </row>
    <row r="62" spans="1:19" x14ac:dyDescent="0.3">
      <c r="A62" s="31" t="s">
        <v>103</v>
      </c>
      <c r="B62" s="29" t="s">
        <v>233</v>
      </c>
      <c r="C62" s="29" t="s">
        <v>293</v>
      </c>
      <c r="D62" s="2">
        <v>6</v>
      </c>
      <c r="E62" s="29" t="s">
        <v>104</v>
      </c>
      <c r="F62" s="2" t="s">
        <v>105</v>
      </c>
      <c r="G62" s="2">
        <v>0.01</v>
      </c>
      <c r="H62" s="2">
        <v>0.4</v>
      </c>
      <c r="I62" s="2" t="s">
        <v>80</v>
      </c>
      <c r="J62" s="2">
        <v>0.2</v>
      </c>
      <c r="K62" s="2"/>
      <c r="L62" s="2"/>
      <c r="M62" s="2"/>
      <c r="N62" s="2">
        <v>0.39939999999999998</v>
      </c>
      <c r="O62" s="2">
        <v>0.55600000000000005</v>
      </c>
      <c r="P62" s="2"/>
      <c r="Q62" s="2">
        <v>-0.27450000000000002</v>
      </c>
      <c r="R62" s="5">
        <f t="shared" ref="R62" si="6">SUM(N62:P62)</f>
        <v>0.95540000000000003</v>
      </c>
      <c r="S62" s="5">
        <f t="shared" ref="S62" si="7">SUM(N62:Q62)</f>
        <v>0.68090000000000006</v>
      </c>
    </row>
    <row r="63" spans="1:19" x14ac:dyDescent="0.3">
      <c r="A63" s="31" t="s">
        <v>117</v>
      </c>
      <c r="B63" s="29" t="s">
        <v>234</v>
      </c>
      <c r="C63" s="29" t="s">
        <v>285</v>
      </c>
      <c r="D63" s="2">
        <v>6</v>
      </c>
      <c r="E63" s="29" t="s">
        <v>182</v>
      </c>
      <c r="F63" s="2" t="s">
        <v>105</v>
      </c>
      <c r="G63" s="2">
        <v>0.01</v>
      </c>
      <c r="H63" s="2">
        <v>0.4</v>
      </c>
      <c r="I63" s="2" t="s">
        <v>52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</row>
  </sheetData>
  <conditionalFormatting sqref="B20">
    <cfRule type="expression" dxfId="8" priority="16">
      <formula>IF($B20=1,TRUE,FALSE)</formula>
    </cfRule>
  </conditionalFormatting>
  <conditionalFormatting sqref="B46:B47">
    <cfRule type="expression" dxfId="7" priority="10">
      <formula>IF($B46=1,TRUE,FALSE)</formula>
    </cfRule>
  </conditionalFormatting>
  <conditionalFormatting sqref="B49">
    <cfRule type="expression" dxfId="6" priority="13">
      <formula>IF($B49=1,TRUE,FALSE)</formula>
    </cfRule>
  </conditionalFormatting>
  <conditionalFormatting sqref="B13:C17">
    <cfRule type="expression" dxfId="5" priority="6">
      <formula>IF($B13=1,TRUE,FALSE)</formula>
    </cfRule>
  </conditionalFormatting>
  <conditionalFormatting sqref="B25:C25">
    <cfRule type="expression" dxfId="4" priority="12">
      <formula>IF($B25=1,TRUE,FALSE)</formula>
    </cfRule>
  </conditionalFormatting>
  <conditionalFormatting sqref="B35:C35 B41:C41 B59">
    <cfRule type="expression" dxfId="3" priority="19">
      <formula>IF($B35=1,TRUE,FALSE)</formula>
    </cfRule>
  </conditionalFormatting>
  <conditionalFormatting sqref="C33:C34">
    <cfRule type="expression" dxfId="2" priority="3">
      <formula>IF($B33=1,TRUE,FALSE)</formula>
    </cfRule>
  </conditionalFormatting>
  <conditionalFormatting sqref="C36">
    <cfRule type="expression" dxfId="1" priority="1">
      <formula>IF($B36=1,TRUE,FALSE)</formula>
    </cfRule>
  </conditionalFormatting>
  <conditionalFormatting sqref="C42">
    <cfRule type="expression" dxfId="0" priority="2">
      <formula>IF($B42=1,TRUE,FALSE)</formula>
    </cfRule>
  </conditionalFormatting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SpeckleData xmlns="https://speckle.systems">
  <state>{"streams":{"streams":[{"id":"2e389550d4","isReceiver":false,"selection":"Materials!A1:Q63","hasHeaders":false,"selectedBranchName":"materials","selectedCommitId":null},{"id":"69b8611f1b","isReceiver":false,"selection":"Material!A1:P62","hasHeaders":false,"selectedBranchName":"data-from-excel/material-properties","selectedCommitId":null}]}}</state>
</SpeckleData>
</file>

<file path=customXml/item2.xml>��< ? x m l   v e r s i o n = " 1 . 0 "   e n c o d i n g = " u t f - 1 6 " ? > < D a t a M a s h u p   x m l n s = " h t t p : / / s c h e m a s . m i c r o s o f t . c o m / D a t a M a s h u p " > A A A A A B U D A A B Q S w M E F A A C A A g A D 4 J D V j 6 K 6 3 u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j H E 8 4 w m m Q C Y I h b F f g Y 9 7 n + 0 P h G V f + 7 7 T Q t t 4 t Q A y R S D v D + I B U E s D B B Q A A g A I A A + C Q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P g k N W K I p H u A 4 A A A A R A A A A E w A c A E Z v c m 1 1 b G F z L 1 N l Y 3 R p b 2 4 x L m 0 g o h g A K K A U A A A A A A A A A A A A A A A A A A A A A A A A A A A A K 0 5 N L s n M z 1 M I h t C G 1 g B Q S w E C L Q A U A A I A C A A P g k N W P o r r e 6 U A A A D 2 A A A A E g A A A A A A A A A A A A A A A A A A A A A A Q 2 9 u Z m l n L 1 B h Y 2 t h Z 2 U u e G 1 s U E s B A i 0 A F A A C A A g A D 4 J D V g / K 6 a u k A A A A 6 Q A A A B M A A A A A A A A A A A A A A A A A 8 Q A A A F t D b 2 5 0 Z W 5 0 X 1 R 5 c G V z X S 5 4 b W x Q S w E C L Q A U A A I A C A A P g k N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O 6 D b 8 g 7 E 8 E W H b 7 h 8 Y O n R Z g A A A A A C A A A A A A A Q Z g A A A A E A A C A A A A C T p 3 A F Q f 9 n 7 u S e M n p M C S b Y 7 / 8 W 6 g R v u g P O Q p / o V 7 E 0 j Q A A A A A O g A A A A A I A A C A A A A B s H Q 5 h 8 p g i 3 B F z v s m O + L s 9 p e X + B 5 w v N x x a s V + x S 2 A K Q V A A A A A A Y h K v 7 9 j + O p J b T C J U P 3 l s Y a J n z W 8 D S c s D Q y p M I M s C 2 r G W F r 6 L e V 5 E f c Q 9 1 N G 0 s v U M k / U 1 S D A F h Z I 7 o z s B w 1 O 8 d k T I y f d + 3 o m r k d B w q F t + T k A A A A D x Q h 2 / e g 1 L i 9 8 9 / t v 9 U Y e 9 X w X m w E g B k + + f D C 1 k x s 2 h 6 Z L J S c L 0 G k u N C X G c r 1 6 Y a N p a 8 K k 4 Q v 7 x V + C T G O A S p T r X < / D a t a M a s h u p > 
</file>

<file path=customXml/itemProps1.xml><?xml version="1.0" encoding="utf-8"?>
<ds:datastoreItem xmlns:ds="http://schemas.openxmlformats.org/officeDocument/2006/customXml" ds:itemID="{8B52F44A-2673-4FAB-801C-4BCF03C9E0B6}">
  <ds:schemaRefs>
    <ds:schemaRef ds:uri="https://speckle.systems"/>
  </ds:schemaRefs>
</ds:datastoreItem>
</file>

<file path=customXml/itemProps2.xml><?xml version="1.0" encoding="utf-8"?>
<ds:datastoreItem xmlns:ds="http://schemas.openxmlformats.org/officeDocument/2006/customXml" ds:itemID="{84BA3073-EB3D-4003-8CFB-58B01D2301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Katalog-Uebersicht</vt:lpstr>
      <vt:lpstr>BOM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Locatelli</dc:creator>
  <cp:lastModifiedBy>Daniel Locatelli</cp:lastModifiedBy>
  <cp:lastPrinted>2023-07-07T13:50:17Z</cp:lastPrinted>
  <dcterms:created xsi:type="dcterms:W3CDTF">2023-01-27T10:22:40Z</dcterms:created>
  <dcterms:modified xsi:type="dcterms:W3CDTF">2023-07-12T13:50:23Z</dcterms:modified>
</cp:coreProperties>
</file>