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808" windowWidth="23040" xWindow="0" yWindow="0"/>
  </bookViews>
  <sheets>
    <sheet name="ВОР" sheetId="1" state="visible" r:id="rId1"/>
  </sheets>
  <definedNames>
    <definedName hidden="1" localSheetId="0" name="_xlnm._FilterDatabase">'ВОР'!$C$4:$N$604</definedName>
    <definedName localSheetId="0" name="_xlnm.Print_Titles">'ВОР'!$4:$6</definedName>
    <definedName localSheetId="0" name="_xlnm.Print_Area">'ВОР'!$C$1:$N$606</definedName>
  </definedNames>
  <calcPr calcId="152511" fullCalcOnLoad="1"/>
</workbook>
</file>

<file path=xl/styles.xml><?xml version="1.0" encoding="utf-8"?>
<styleSheet xmlns="http://schemas.openxmlformats.org/spreadsheetml/2006/main">
  <numFmts count="4">
    <numFmt formatCode="_([$€]* #,##0.00_);_([$€]* \(#,##0.00\);_([$€]* &quot;-&quot;??_);_(@_)" numFmtId="164"/>
    <numFmt formatCode="_-* #,##0.00&quot;р.&quot;_-;\-* #,##0.00&quot;р.&quot;_-;_-* &quot;-&quot;??&quot;р.&quot;_-;_-@_-" numFmtId="165"/>
    <numFmt formatCode="_-* #,##0.00_р_._-;\-* #,##0.00_р_._-;_-* &quot;-&quot;??_р_._-;_-@_-" numFmtId="166"/>
    <numFmt formatCode="_-* #,##0.00\ _₽_-;\-* #,##0.00\ _₽_-;_-* &quot;-&quot;??\ _₽_-;_-@_-" numFmtId="167"/>
  </numFmts>
  <fonts count="25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color indexed="8"/>
      <sz val="16"/>
    </font>
    <font>
      <name val="Arial"/>
      <charset val="204"/>
      <family val="2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color indexed="8"/>
      <sz val="10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Times New Roman"/>
      <charset val="204"/>
      <family val="1"/>
      <sz val="10"/>
    </font>
    <font>
      <name val="Calibri"/>
      <charset val="204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charset val="204"/>
      <family val="2"/>
      <color theme="10"/>
      <sz val="11"/>
      <u val="single"/>
    </font>
    <font>
      <name val="Calibri"/>
      <family val="2"/>
      <color theme="1"/>
      <sz val="11"/>
      <scheme val="minor"/>
    </font>
    <font>
      <name val="Times New Roman"/>
      <charset val="204"/>
      <family val="2"/>
      <color theme="1"/>
      <sz val="11"/>
    </font>
    <font>
      <name val="Times New Roman"/>
      <charset val="204"/>
      <family val="1"/>
      <b val="1"/>
      <sz val="14"/>
    </font>
    <font>
      <name val="Times New Roman"/>
      <charset val="204"/>
      <family val="1"/>
      <b val="1"/>
      <sz val="11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8"/>
    </font>
    <font>
      <name val="Times New Roman"/>
      <charset val="204"/>
      <family val="1"/>
      <b val="1"/>
      <sz val="18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b val="1"/>
      <color rgb="FFFF0000"/>
      <sz val="10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3">
    <xf borderId="0" fillId="0" fontId="13" numFmtId="0"/>
    <xf borderId="0" fillId="0" fontId="4" numFmtId="164"/>
    <xf borderId="0" fillId="0" fontId="4" numFmtId="0"/>
    <xf borderId="0" fillId="0" fontId="11" numFmtId="0"/>
    <xf applyAlignment="1" applyProtection="1" borderId="0" fillId="0" fontId="12" numFmtId="0">
      <alignment vertical="top"/>
      <protection hidden="0" locked="0"/>
    </xf>
    <xf borderId="0" fillId="0" fontId="8" numFmtId="165"/>
    <xf borderId="0" fillId="0" fontId="8" numFmtId="165"/>
    <xf borderId="0" fillId="0" fontId="8" numFmtId="16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3" numFmtId="0"/>
    <xf borderId="0" fillId="0" fontId="13" numFmtId="0"/>
    <xf borderId="0" fillId="0" fontId="10" numFmtId="0"/>
    <xf borderId="0" fillId="0" fontId="4" numFmtId="0"/>
    <xf borderId="0" fillId="0" fontId="10" numFmtId="0"/>
    <xf borderId="0" fillId="0" fontId="7" numFmtId="0"/>
    <xf borderId="0" fillId="0" fontId="13" numFmtId="0"/>
    <xf borderId="0" fillId="0" fontId="13" numFmtId="0"/>
    <xf borderId="0" fillId="0" fontId="4" numFmtId="0"/>
    <xf borderId="0" fillId="0" fontId="1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8" numFmtId="0"/>
    <xf borderId="0" fillId="0" fontId="4" numFmtId="0"/>
    <xf borderId="0" fillId="0" fontId="10" numFmtId="0"/>
    <xf borderId="0" fillId="0" fontId="13" numFmtId="0"/>
    <xf borderId="0" fillId="0" fontId="10" numFmtId="0"/>
    <xf borderId="0" fillId="0" fontId="10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4" numFmtId="0"/>
    <xf borderId="0" fillId="0" fontId="7" numFmtId="0"/>
    <xf borderId="0" fillId="0" fontId="7" numFmtId="0"/>
    <xf borderId="0" fillId="0" fontId="7" numFmtId="0"/>
    <xf borderId="0" fillId="0" fontId="8" numFmtId="0"/>
    <xf borderId="0" fillId="0" fontId="1" numFmtId="0"/>
    <xf borderId="0" fillId="0" fontId="8" numFmtId="0"/>
    <xf borderId="0" fillId="0" fontId="8" numFmtId="166"/>
    <xf borderId="0" fillId="0" fontId="7" numFmtId="166"/>
    <xf borderId="0" fillId="0" fontId="8" numFmtId="166"/>
    <xf borderId="0" fillId="0" fontId="7" numFmtId="166"/>
    <xf borderId="0" fillId="0" fontId="8" numFmtId="166"/>
    <xf borderId="0" fillId="0" fontId="8" numFmtId="166"/>
    <xf borderId="0" fillId="0" fontId="8" numFmtId="166"/>
    <xf borderId="0" fillId="0" fontId="4" numFmtId="166"/>
    <xf borderId="0" fillId="0" fontId="7" numFmtId="166"/>
    <xf borderId="0" fillId="0" fontId="8" numFmtId="166"/>
    <xf borderId="0" fillId="0" fontId="1" numFmtId="166"/>
    <xf borderId="0" fillId="0" fontId="8" numFmtId="167"/>
  </cellStyleXfs>
  <cellXfs count="92">
    <xf borderId="0" fillId="0" fontId="0" numFmtId="0" pivotButton="0" quotePrefix="0" xfId="0"/>
    <xf applyAlignment="1" borderId="0" fillId="0" fontId="2" numFmtId="0" pivotButton="0" quotePrefix="0" xfId="0">
      <alignment horizontal="center" vertical="center" wrapText="1"/>
    </xf>
    <xf applyAlignment="1" borderId="0" fillId="0" fontId="2" numFmtId="4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1" fillId="3" fontId="5" numFmtId="0" pivotButton="0" quotePrefix="0" xfId="44">
      <alignment horizontal="center" vertical="center" wrapText="1"/>
    </xf>
    <xf applyAlignment="1" borderId="1" fillId="3" fontId="5" numFmtId="49" pivotButton="0" quotePrefix="0" xfId="44">
      <alignment horizontal="center" vertical="center" wrapText="1"/>
    </xf>
    <xf applyAlignment="1" borderId="1" fillId="3" fontId="5" numFmtId="0" pivotButton="0" quotePrefix="0" xfId="11">
      <alignment horizontal="center" vertical="center" wrapText="1"/>
    </xf>
    <xf applyAlignment="1" borderId="1" fillId="3" fontId="5" numFmtId="4" pivotButton="0" quotePrefix="0" xfId="11">
      <alignment horizontal="center" vertical="center" wrapText="1"/>
    </xf>
    <xf applyAlignment="1" borderId="1" fillId="3" fontId="6" numFmtId="4" pivotButton="0" quotePrefix="0" xfId="0">
      <alignment horizontal="center" vertical="center" wrapText="1"/>
    </xf>
    <xf applyAlignment="1" borderId="1" fillId="3" fontId="5" numFmtId="4" pivotButton="0" quotePrefix="0" xfId="45">
      <alignment horizontal="center" vertical="center" wrapText="1"/>
    </xf>
    <xf applyAlignment="1" borderId="1" fillId="2" fontId="5" numFmtId="0" pivotButton="0" quotePrefix="0" xfId="44">
      <alignment horizontal="center" vertical="center" wrapText="1"/>
    </xf>
    <xf applyAlignment="1" borderId="1" fillId="2" fontId="5" numFmtId="49" pivotButton="0" quotePrefix="0" xfId="44">
      <alignment horizontal="center" vertical="center" wrapText="1"/>
    </xf>
    <xf applyAlignment="1" borderId="1" fillId="2" fontId="5" numFmtId="0" pivotButton="0" quotePrefix="0" xfId="11">
      <alignment horizontal="center" vertical="center" wrapText="1"/>
    </xf>
    <xf applyAlignment="1" borderId="1" fillId="2" fontId="5" numFmtId="4" pivotButton="0" quotePrefix="0" xfId="11">
      <alignment horizontal="center" vertical="center" wrapText="1"/>
    </xf>
    <xf applyAlignment="1" borderId="1" fillId="0" fontId="5" numFmtId="49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 wrapText="1"/>
    </xf>
    <xf applyAlignment="1" borderId="1" fillId="0" fontId="9" numFmtId="49" pivotButton="0" quotePrefix="0" xfId="0">
      <alignment horizontal="center" vertical="center" wrapText="1"/>
    </xf>
    <xf applyAlignment="1" borderId="1" fillId="0" fontId="5" numFmtId="49" pivotButton="0" quotePrefix="0" xfId="44">
      <alignment horizontal="center" vertical="center" wrapText="1"/>
    </xf>
    <xf applyAlignment="1" borderId="1" fillId="0" fontId="5" numFmtId="0" pivotButton="0" quotePrefix="0" xfId="44">
      <alignment horizontal="center" vertical="center" wrapText="1"/>
    </xf>
    <xf applyAlignment="1" borderId="1" fillId="0" fontId="5" numFmtId="0" pivotButton="0" quotePrefix="0" xfId="11">
      <alignment horizontal="center" vertical="center" wrapText="1"/>
    </xf>
    <xf applyAlignment="1" borderId="1" fillId="0" fontId="5" numFmtId="4" pivotButton="0" quotePrefix="0" xfId="11">
      <alignment horizontal="center" vertical="center" wrapText="1"/>
    </xf>
    <xf applyAlignment="1" borderId="1" fillId="0" fontId="6" numFmtId="4" pivotButton="0" quotePrefix="0" xfId="0">
      <alignment horizontal="center" vertical="center" wrapText="1"/>
    </xf>
    <xf applyAlignment="1" borderId="1" fillId="4" fontId="5" numFmtId="0" pivotButton="0" quotePrefix="0" xfId="44">
      <alignment horizontal="center" vertical="center" wrapText="1"/>
    </xf>
    <xf applyAlignment="1" borderId="1" fillId="4" fontId="5" numFmtId="0" pivotButton="0" quotePrefix="0" xfId="11">
      <alignment horizontal="center" vertical="center" wrapText="1"/>
    </xf>
    <xf applyAlignment="1" borderId="1" fillId="4" fontId="5" numFmtId="4" pivotButton="0" quotePrefix="0" xfId="11">
      <alignment horizontal="center" vertical="center" wrapText="1"/>
    </xf>
    <xf applyAlignment="1" borderId="1" fillId="4" fontId="6" numFmtId="4" pivotButton="0" quotePrefix="0" xfId="0">
      <alignment horizontal="center" vertical="center" wrapText="1"/>
    </xf>
    <xf applyAlignment="1" applyProtection="1" borderId="1" fillId="0" fontId="9" numFmtId="4" pivotButton="0" quotePrefix="0" xfId="11">
      <alignment horizontal="center" vertical="center" wrapText="1"/>
      <protection hidden="0" locked="0"/>
    </xf>
    <xf applyAlignment="1" applyProtection="1" borderId="1" fillId="5" fontId="9" numFmtId="4" pivotButton="0" quotePrefix="0" xfId="11">
      <alignment horizontal="center" vertical="center" wrapText="1"/>
      <protection hidden="0" locked="0"/>
    </xf>
    <xf applyAlignment="1" borderId="1" fillId="4" fontId="2" numFmtId="4" pivotButton="0" quotePrefix="0" xfId="0">
      <alignment horizontal="center" vertical="center" wrapText="1"/>
    </xf>
    <xf applyAlignment="1" borderId="1" fillId="4" fontId="9" numFmtId="4" pivotButton="0" quotePrefix="0" xfId="45">
      <alignment horizontal="center" vertical="center" wrapText="1"/>
    </xf>
    <xf applyAlignment="1" borderId="1" fillId="2" fontId="2" numFmtId="4" pivotButton="0" quotePrefix="0" xfId="0">
      <alignment horizontal="center" vertical="center" wrapText="1"/>
    </xf>
    <xf applyAlignment="1" borderId="1" fillId="2" fontId="9" numFmtId="4" pivotButton="0" quotePrefix="0" xfId="45">
      <alignment horizontal="center" vertical="center" wrapText="1"/>
    </xf>
    <xf applyAlignment="1" borderId="1" fillId="0" fontId="9" numFmtId="4" pivotButton="0" quotePrefix="0" xfId="53">
      <alignment horizontal="center" vertical="center"/>
    </xf>
    <xf applyAlignment="1" borderId="1" fillId="3" fontId="2" numFmtId="4" pivotButton="0" quotePrefix="0" xfId="0">
      <alignment horizontal="center" vertical="center" wrapText="1"/>
    </xf>
    <xf applyAlignment="1" borderId="1" fillId="0" fontId="2" numFmtId="4" pivotButton="0" quotePrefix="0" xfId="0">
      <alignment horizontal="center" vertical="center" wrapText="1"/>
    </xf>
    <xf applyAlignment="1" borderId="1" fillId="0" fontId="9" numFmtId="4" pivotButton="0" quotePrefix="0" xfId="45">
      <alignment horizontal="center" vertical="center" wrapText="1"/>
    </xf>
    <xf applyAlignment="1" borderId="1" fillId="4" fontId="15" numFmtId="49" pivotButton="0" quotePrefix="0" xfId="44">
      <alignment horizontal="center" vertical="center" wrapText="1"/>
    </xf>
    <xf applyAlignment="1" borderId="0" fillId="0" fontId="2" numFmtId="0" pivotButton="0" quotePrefix="0" xfId="11">
      <alignment horizontal="center" vertical="center"/>
    </xf>
    <xf applyAlignment="1" borderId="0" fillId="0" fontId="18" numFmtId="0" pivotButton="0" quotePrefix="0" xfId="11">
      <alignment horizontal="center" vertical="center"/>
    </xf>
    <xf applyAlignment="1" borderId="1" fillId="4" fontId="19" numFmtId="0" pivotButton="0" quotePrefix="0" xfId="11">
      <alignment horizontal="center" vertical="center"/>
    </xf>
    <xf applyAlignment="1" borderId="1" fillId="4" fontId="19" numFmtId="4" pivotButton="0" quotePrefix="0" xfId="11">
      <alignment horizontal="center" vertical="center"/>
    </xf>
    <xf applyAlignment="1" borderId="0" fillId="0" fontId="18" numFmtId="4" pivotButton="0" quotePrefix="0" xfId="11">
      <alignment horizontal="center" vertical="center"/>
    </xf>
    <xf applyAlignment="1" borderId="0" fillId="0" fontId="2" numFmtId="49" pivotButton="0" quotePrefix="0" xfId="11">
      <alignment horizontal="center" vertical="center"/>
    </xf>
    <xf applyAlignment="1" borderId="1" fillId="4" fontId="20" numFmtId="4" pivotButton="0" quotePrefix="0" xfId="11">
      <alignment horizontal="center" vertical="center"/>
    </xf>
    <xf applyAlignment="1" borderId="1" fillId="6" fontId="21" numFmtId="0" pivotButton="0" quotePrefix="0" xfId="11">
      <alignment horizontal="center" vertical="center"/>
    </xf>
    <xf applyAlignment="1" borderId="1" fillId="6" fontId="22" numFmtId="49" pivotButton="0" quotePrefix="0" xfId="44">
      <alignment horizontal="center" vertical="center" wrapText="1"/>
    </xf>
    <xf applyAlignment="1" borderId="1" fillId="6" fontId="21" numFmtId="4" pivotButton="0" quotePrefix="0" xfId="11">
      <alignment horizontal="center" vertical="center"/>
    </xf>
    <xf applyAlignment="1" borderId="0" fillId="0" fontId="21" numFmtId="0" pivotButton="0" quotePrefix="0" xfId="11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2" numFmtId="1" pivotButton="0" quotePrefix="0" xfId="0">
      <alignment horizontal="center" vertical="center" wrapText="1"/>
    </xf>
    <xf applyAlignment="1" borderId="1" fillId="4" fontId="5" numFmtId="1" pivotButton="0" quotePrefix="0" xfId="11">
      <alignment horizontal="center" vertical="center" wrapText="1"/>
    </xf>
    <xf applyAlignment="1" borderId="1" fillId="2" fontId="5" numFmtId="1" pivotButton="0" quotePrefix="0" xfId="11">
      <alignment horizontal="center" vertical="center" wrapText="1"/>
    </xf>
    <xf applyAlignment="1" borderId="1" fillId="0" fontId="9" numFmtId="1" pivotButton="0" quotePrefix="0" xfId="0">
      <alignment horizontal="center" vertical="center" wrapText="1"/>
    </xf>
    <xf applyAlignment="1" borderId="1" fillId="3" fontId="5" numFmtId="1" pivotButton="0" quotePrefix="0" xfId="11">
      <alignment horizontal="center" vertical="center" wrapText="1"/>
    </xf>
    <xf applyAlignment="1" borderId="1" fillId="0" fontId="5" numFmtId="1" pivotButton="0" quotePrefix="0" xfId="11">
      <alignment horizontal="center" vertical="center" wrapText="1"/>
    </xf>
    <xf applyAlignment="1" borderId="1" fillId="4" fontId="19" numFmtId="1" pivotButton="0" quotePrefix="0" xfId="11">
      <alignment horizontal="center" vertical="center"/>
    </xf>
    <xf applyAlignment="1" borderId="1" fillId="6" fontId="21" numFmtId="1" pivotButton="0" quotePrefix="0" xfId="11">
      <alignment horizontal="center" vertical="center"/>
    </xf>
    <xf applyAlignment="1" borderId="0" fillId="0" fontId="18" numFmtId="1" pivotButton="0" quotePrefix="0" xfId="11">
      <alignment horizontal="center" vertical="center"/>
    </xf>
    <xf applyAlignment="1" applyProtection="1" borderId="1" fillId="4" fontId="2" numFmtId="4" pivotButton="0" quotePrefix="0" xfId="0">
      <alignment horizontal="center" vertical="center" wrapText="1"/>
      <protection hidden="0" locked="0"/>
    </xf>
    <xf applyAlignment="1" applyProtection="1" borderId="1" fillId="2" fontId="2" numFmtId="4" pivotButton="0" quotePrefix="0" xfId="0">
      <alignment horizontal="center" vertical="center" wrapText="1"/>
      <protection hidden="0" locked="0"/>
    </xf>
    <xf applyAlignment="1" applyProtection="1" borderId="1" fillId="3" fontId="2" numFmtId="4" pivotButton="0" quotePrefix="0" xfId="0">
      <alignment horizontal="center" vertical="center" wrapText="1"/>
      <protection hidden="0" locked="0"/>
    </xf>
    <xf applyAlignment="1" applyProtection="1" borderId="1" fillId="0" fontId="2" numFmtId="4" pivotButton="0" quotePrefix="0" xfId="0">
      <alignment horizontal="center" vertical="center" wrapText="1"/>
      <protection hidden="0" locked="0"/>
    </xf>
    <xf applyAlignment="1" applyProtection="1" borderId="1" fillId="4" fontId="9" numFmtId="4" pivotButton="0" quotePrefix="0" xfId="45">
      <alignment horizontal="center" vertical="center" wrapText="1"/>
      <protection hidden="0" locked="0"/>
    </xf>
    <xf applyAlignment="1" applyProtection="1" borderId="1" fillId="2" fontId="9" numFmtId="4" pivotButton="0" quotePrefix="0" xfId="45">
      <alignment horizontal="center" vertical="center" wrapText="1"/>
      <protection hidden="0" locked="0"/>
    </xf>
    <xf applyAlignment="1" applyProtection="1" borderId="1" fillId="5" fontId="9" numFmtId="4" pivotButton="0" quotePrefix="0" xfId="0">
      <alignment horizontal="center" vertical="center" wrapText="1"/>
      <protection hidden="0" locked="0"/>
    </xf>
    <xf applyAlignment="1" applyProtection="1" borderId="1" fillId="0" fontId="9" numFmtId="4" pivotButton="0" quotePrefix="0" xfId="0">
      <alignment horizontal="center" vertical="center" wrapText="1"/>
      <protection hidden="0" locked="0"/>
    </xf>
    <xf applyAlignment="1" applyProtection="1" borderId="1" fillId="3" fontId="9" numFmtId="4" pivotButton="0" quotePrefix="0" xfId="45">
      <alignment horizontal="center" vertical="center" wrapText="1"/>
      <protection hidden="0" locked="0"/>
    </xf>
    <xf applyAlignment="1" applyProtection="1" borderId="1" fillId="0" fontId="9" numFmtId="4" pivotButton="0" quotePrefix="0" xfId="45">
      <alignment horizontal="center" vertical="center" wrapText="1"/>
      <protection hidden="0" locked="0"/>
    </xf>
    <xf applyAlignment="1" borderId="1" fillId="7" fontId="9" numFmtId="49" pivotButton="0" quotePrefix="0" xfId="0">
      <alignment horizontal="center" vertical="center" wrapText="1"/>
    </xf>
    <xf applyAlignment="1" borderId="1" fillId="7" fontId="23" numFmtId="49" pivotButton="0" quotePrefix="0" xfId="0">
      <alignment horizontal="center" vertical="center" wrapText="1"/>
    </xf>
    <xf applyAlignment="1" borderId="1" fillId="7" fontId="24" numFmtId="49" pivotButton="0" quotePrefix="0" xfId="0">
      <alignment horizontal="center" vertical="center" wrapText="1"/>
    </xf>
    <xf applyAlignment="1" borderId="1" fillId="0" fontId="9" numFmtId="49" pivotButton="0" quotePrefix="0" xfId="0">
      <alignment horizontal="left" vertical="center" wrapText="1"/>
    </xf>
    <xf applyAlignment="1" borderId="1" fillId="7" fontId="23" numFmtId="49" pivotButton="0" quotePrefix="0" xfId="0">
      <alignment horizontal="left" vertical="center" wrapText="1"/>
    </xf>
    <xf applyAlignment="1" borderId="1" fillId="0" fontId="5" numFmtId="49" pivotButton="0" quotePrefix="0" xfId="0">
      <alignment horizontal="left" vertical="center" wrapText="1"/>
    </xf>
    <xf applyAlignment="1" borderId="1" fillId="7" fontId="24" numFmtId="49" pivotButton="0" quotePrefix="0" xfId="0">
      <alignment horizontal="left" vertical="center" wrapText="1"/>
    </xf>
    <xf applyAlignment="1" borderId="0" fillId="0" fontId="3" numFmtId="0" pivotButton="0" quotePrefix="0" xfId="0">
      <alignment horizontal="center" vertical="center"/>
    </xf>
    <xf applyAlignment="1" borderId="1" fillId="0" fontId="17" numFmtId="4" pivotButton="0" quotePrefix="0" xfId="0">
      <alignment horizontal="center" vertical="center" wrapText="1"/>
    </xf>
    <xf applyAlignment="1" borderId="0" fillId="0" fontId="3" numFmtId="0" pivotButton="0" quotePrefix="0" xfId="0">
      <alignment horizontal="center" vertical="center"/>
    </xf>
    <xf applyAlignment="1" borderId="1" fillId="0" fontId="16" numFmtId="1" pivotButton="0" quotePrefix="0" xfId="44">
      <alignment horizontal="center" vertical="center" wrapText="1"/>
    </xf>
    <xf borderId="5" fillId="0" fontId="0" numFmtId="0" pivotButton="0" quotePrefix="0" xfId="0"/>
    <xf borderId="6" fillId="0" fontId="0" numFmtId="0" pivotButton="0" quotePrefix="0" xfId="0"/>
    <xf applyAlignment="1" borderId="1" fillId="0" fontId="16" numFmtId="0" pivotButton="0" quotePrefix="0" xfId="44">
      <alignment horizontal="center" vertical="center" wrapText="1"/>
    </xf>
    <xf applyAlignment="1" borderId="1" fillId="0" fontId="16" numFmtId="4" pivotButton="0" quotePrefix="0" xfId="11">
      <alignment horizontal="center" vertical="center" wrapText="1"/>
    </xf>
    <xf applyAlignment="1" borderId="1" fillId="0" fontId="17" numFmtId="4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applyAlignment="1" borderId="1" fillId="0" fontId="16" numFmtId="4" pivotButton="0" quotePrefix="0" xfId="45">
      <alignment horizontal="center" vertical="center" wrapText="1"/>
    </xf>
    <xf applyAlignment="1" borderId="1" fillId="0" fontId="16" numFmtId="49" pivotButton="0" quotePrefix="0" xfId="44">
      <alignment horizontal="center" vertical="center" wrapText="1"/>
    </xf>
    <xf applyAlignment="1" borderId="1" fillId="0" fontId="16" numFmtId="0" pivotButton="0" quotePrefix="0" xfId="11">
      <alignment horizontal="center" vertical="center" wrapText="1"/>
    </xf>
    <xf applyAlignment="1" borderId="0" fillId="0" fontId="3" numFmtId="0" pivotButton="0" quotePrefix="0" xfId="0">
      <alignment horizontal="center" vertical="center" wrapText="1"/>
    </xf>
  </cellXfs>
  <cellStyles count="63">
    <cellStyle builtinId="0" name="Обычный" xfId="0"/>
    <cellStyle name="Euro" xfId="1"/>
    <cellStyle name="Normal 2" xfId="2"/>
    <cellStyle name="TableStyleLight1" xfId="3"/>
    <cellStyle name="Гиперссылка 2" xfId="4"/>
    <cellStyle name="Денежный 2" xfId="5"/>
    <cellStyle name="Денежный 2 2" xfId="6"/>
    <cellStyle name="Денежный 3" xfId="7"/>
    <cellStyle name="Обычный 10" xfId="8"/>
    <cellStyle name="Обычный 11" xfId="9"/>
    <cellStyle name="Обычный 11 2" xfId="10"/>
    <cellStyle name="Обычный 11 3" xfId="11"/>
    <cellStyle name="Обычный 11 4" xfId="12"/>
    <cellStyle name="Обычный 11 5" xfId="13"/>
    <cellStyle name="Обычный 11_ВОР" xfId="14"/>
    <cellStyle name="Обычный 2" xfId="15"/>
    <cellStyle name="Обычный 2 10" xfId="16"/>
    <cellStyle name="Обычный 2 2" xfId="17"/>
    <cellStyle name="Обычный 2 2 2" xfId="18"/>
    <cellStyle name="Обычный 2 2 3" xfId="19"/>
    <cellStyle name="Обычный 2 2_ВОР" xfId="20"/>
    <cellStyle name="Обычный 2 3" xfId="21"/>
    <cellStyle name="Обычный 2 4" xfId="22"/>
    <cellStyle name="Обычный 2 5" xfId="23"/>
    <cellStyle name="Обычный 2 6" xfId="24"/>
    <cellStyle name="Обычный 2 7" xfId="25"/>
    <cellStyle name="Обычный 2 8" xfId="26"/>
    <cellStyle name="Обычный 2 9" xfId="27"/>
    <cellStyle name="Обычный 2_!!Дорога объездная 10.12.2012" xfId="28"/>
    <cellStyle name="Обычный 3" xfId="29"/>
    <cellStyle name="Обычный 3 2" xfId="30"/>
    <cellStyle name="Обычный 4" xfId="31"/>
    <cellStyle name="Обычный 4 2" xfId="32"/>
    <cellStyle name="Обычный 4_ВОР" xfId="33"/>
    <cellStyle name="Обычный 5" xfId="34"/>
    <cellStyle name="Обычный 5 2" xfId="35"/>
    <cellStyle name="Обычный 5 2 2" xfId="36"/>
    <cellStyle name="Обычный 5 3" xfId="37"/>
    <cellStyle name="Обычный 5 3 2" xfId="38"/>
    <cellStyle name="Обычный 5 4" xfId="39"/>
    <cellStyle name="Обычный 6" xfId="40"/>
    <cellStyle name="Обычный 7" xfId="41"/>
    <cellStyle name="Обычный 8" xfId="42"/>
    <cellStyle name="Обычный 9" xfId="43"/>
    <cellStyle name="Обычный_Сант Вент Пож" xfId="44"/>
    <cellStyle name="Обычный_Спецификация" xfId="45"/>
    <cellStyle name="Процентный 2" xfId="46"/>
    <cellStyle name="Процентный 2 2" xfId="47"/>
    <cellStyle name="Процентный 3" xfId="48"/>
    <cellStyle name="Процентный 4" xfId="49"/>
    <cellStyle name="Процентный 5" xfId="50"/>
    <cellStyle name="Финансовый 2" xfId="51"/>
    <cellStyle name="Финансовый 2 2" xfId="52"/>
    <cellStyle name="Финансовый 2 2 2" xfId="53"/>
    <cellStyle name="Финансовый 2 3" xfId="54"/>
    <cellStyle name="Финансовый 2 4" xfId="55"/>
    <cellStyle name="Финансовый 2 5" xfId="56"/>
    <cellStyle name="Финансовый 2 6" xfId="57"/>
    <cellStyle name="Финансовый 2 7" xfId="58"/>
    <cellStyle name="Финансовый 3" xfId="59"/>
    <cellStyle name="Финансовый 3 2" xfId="60"/>
    <cellStyle name="Финансовый 4" xfId="61"/>
    <cellStyle name="Финансовый 5" xfId="6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604"/>
  <sheetViews>
    <sheetView showZeros="0" tabSelected="1" topLeftCell="C4" workbookViewId="0" zoomScaleNormal="100" zoomScaleSheetLayoutView="115">
      <pane activePane="bottomLeft" state="frozen" topLeftCell="A26" ySplit="4"/>
      <selection activeCell="C4" sqref="C4"/>
      <selection activeCell="I49" pane="bottomLeft" sqref="I49"/>
    </sheetView>
  </sheetViews>
  <sheetFormatPr baseColWidth="8" defaultColWidth="22" defaultRowHeight="13.8" outlineLevelRow="1"/>
  <cols>
    <col collapsed="1" hidden="1" max="1" min="1" style="39"/>
    <col collapsed="1" customWidth="1" hidden="1" max="2" min="2" style="39" width="9.6640625"/>
    <col collapsed="1" customWidth="1" max="3" min="3" style="58" width="12.6640625"/>
    <col collapsed="1" customWidth="1" max="4" min="4" style="43" width="76.44140625"/>
    <col collapsed="1" customWidth="1" max="5" min="5" style="39" width="22"/>
    <col collapsed="1" customWidth="1" max="6" min="6" style="39" width="14.88671875"/>
    <col collapsed="1" customWidth="1" max="8" min="7" style="39" width="22"/>
    <col collapsed="1" customWidth="1" max="10" min="9" style="42" width="22"/>
    <col collapsed="1" customWidth="1" max="12" min="11" style="42" width="28.109375"/>
    <col collapsed="1" customWidth="1" max="13" min="13" style="42" width="31.5546875"/>
    <col collapsed="1" customWidth="1" max="14" min="14" style="42" width="42"/>
    <col collapsed="1" customWidth="1" max="15" min="15" style="39" width="22"/>
    <col collapsed="1" customWidth="1" max="16384" min="16" style="39" width="22"/>
  </cols>
  <sheetData>
    <row customFormat="1" customHeight="1" ht="13.2" r="1" s="1">
      <c r="C1" s="50" t="n"/>
      <c r="D1" s="4" t="n"/>
      <c r="I1" s="2" t="n"/>
      <c r="J1" s="2" t="n"/>
      <c r="K1" s="2" t="n"/>
      <c r="L1" s="2" t="n"/>
      <c r="M1" s="2" t="n"/>
      <c r="N1" s="2" t="n"/>
    </row>
    <row customFormat="1" customHeight="1" ht="43.5" r="2" s="78">
      <c r="C2" s="78" t="inlineStr">
        <is>
          <t xml:space="preserve">Ведомость объемов работ (ВОР)         </t>
        </is>
      </c>
    </row>
    <row customFormat="1" customHeight="1" ht="96" r="3" s="78">
      <c r="C3" s="91" t="inlineStr">
        <is>
          <t xml:space="preserve"> АИИСКУВ, АИИСКУТ, АИИСКУЭ
на объект: «Жилая застройка на земельных участках тепличного комбината №1, 3 мкр, 1кв. корпуса 1-4»
</t>
        </is>
      </c>
    </row>
    <row customFormat="1" customHeight="1" ht="13.2" r="4" s="38">
      <c r="C4" s="79" t="inlineStr">
        <is>
          <t>№ п/п</t>
        </is>
      </c>
      <c r="D4" s="89" t="inlineStr">
        <is>
          <t>Наименование МТР, работ/услуг</t>
        </is>
      </c>
      <c r="E4" s="82" t="inlineStr">
        <is>
          <t>Завод производитель</t>
        </is>
      </c>
      <c r="F4" s="90" t="inlineStr">
        <is>
          <t>Ед. изм.</t>
        </is>
      </c>
      <c r="G4" s="82" t="inlineStr">
        <is>
          <t>Примечание</t>
        </is>
      </c>
      <c r="H4" s="83" t="inlineStr">
        <is>
          <t>Кол-во с учетом нормы расхода</t>
        </is>
      </c>
      <c r="I4" s="84" t="inlineStr">
        <is>
          <t>Цена за ед.изм., руб. с НДС</t>
        </is>
      </c>
      <c r="J4" s="85" t="n"/>
      <c r="K4" s="84" t="inlineStr">
        <is>
          <t>Стоимость, руб.с НДС</t>
        </is>
      </c>
      <c r="L4" s="85" t="n"/>
      <c r="M4" s="88" t="inlineStr">
        <is>
          <t>Всего стоимость, руб.с НДС</t>
        </is>
      </c>
      <c r="N4" s="88" t="inlineStr">
        <is>
          <t>Примечание претендента</t>
        </is>
      </c>
    </row>
    <row customFormat="1" customHeight="1" ht="19.5" r="5" s="38">
      <c r="C5" s="80" t="n"/>
      <c r="D5" s="80" t="n"/>
      <c r="E5" s="80" t="n"/>
      <c r="F5" s="80" t="n"/>
      <c r="G5" s="80" t="n"/>
      <c r="H5" s="80" t="n"/>
      <c r="I5" s="86" t="n"/>
      <c r="J5" s="87" t="n"/>
      <c r="K5" s="86" t="n"/>
      <c r="L5" s="87" t="n"/>
      <c r="M5" s="80" t="n"/>
      <c r="N5" s="80" t="n"/>
    </row>
    <row customFormat="1" customHeight="1" ht="24.75" r="6" s="38">
      <c r="C6" s="81" t="n"/>
      <c r="D6" s="81" t="n"/>
      <c r="E6" s="81" t="n"/>
      <c r="F6" s="81" t="n"/>
      <c r="G6" s="81" t="n"/>
      <c r="H6" s="81" t="n"/>
      <c r="I6" s="84" t="inlineStr">
        <is>
          <t>материал (МТР)</t>
        </is>
      </c>
      <c r="J6" s="84" t="inlineStr">
        <is>
          <t>СМР/услуги</t>
        </is>
      </c>
      <c r="K6" s="84" t="inlineStr">
        <is>
          <t>материал (МТР)</t>
        </is>
      </c>
      <c r="L6" s="84" t="inlineStr">
        <is>
          <t>СМР/услуги</t>
        </is>
      </c>
      <c r="M6" s="81" t="n"/>
      <c r="N6" s="81" t="n"/>
    </row>
    <row customFormat="1" customHeight="1" ht="17.4" r="7" s="38">
      <c r="C7" s="51" t="n">
        <v>1</v>
      </c>
      <c r="D7" s="37" t="inlineStr">
        <is>
          <t>Корпус 1</t>
        </is>
      </c>
      <c r="E7" s="23" t="n"/>
      <c r="F7" s="24" t="n"/>
      <c r="G7" s="23" t="n"/>
      <c r="H7" s="25" t="n"/>
      <c r="I7" s="59" t="n"/>
      <c r="J7" s="59" t="n"/>
      <c r="K7" s="29" t="n"/>
      <c r="L7" s="29" t="n"/>
      <c r="M7" s="30" t="n"/>
      <c r="N7" s="63" t="n"/>
    </row>
    <row customFormat="1" customHeight="1" ht="48.75" r="8" s="38">
      <c r="C8" s="52" t="n">
        <v>2</v>
      </c>
      <c r="D8" s="12" t="inlineStr">
        <is>
          <t>ПГ-267/1-2017-АИИСКУВ Автоматизированная информационно-измерительная система
коммерческого учета водопотребления (АИИСКУВ)</t>
        </is>
      </c>
      <c r="E8" s="11" t="n"/>
      <c r="F8" s="13" t="n"/>
      <c r="G8" s="11" t="n"/>
      <c r="H8" s="14" t="n"/>
      <c r="I8" s="60" t="n"/>
      <c r="J8" s="60" t="n"/>
      <c r="K8" s="31" t="n"/>
      <c r="L8" s="31" t="n"/>
      <c r="M8" s="32" t="n"/>
      <c r="N8" s="64" t="n"/>
    </row>
    <row customFormat="1" customHeight="1" ht="13.2" outlineLevel="1" r="9" s="3">
      <c r="B9" s="49" t="n"/>
      <c r="C9" s="53" t="n">
        <v>3</v>
      </c>
      <c r="D9" s="15" t="inlineStr">
        <is>
          <t>Оборудование и средства автоматизации в составе:</t>
        </is>
      </c>
      <c r="E9" s="16" t="n"/>
      <c r="F9" s="16" t="n"/>
      <c r="G9" s="16" t="n"/>
      <c r="H9" s="16" t="n"/>
      <c r="I9" s="27" t="n"/>
      <c r="J9" s="27" t="n"/>
      <c r="K9" s="33" t="n"/>
      <c r="L9" s="33" t="n"/>
      <c r="M9" s="33" t="n"/>
      <c r="N9" s="65" t="n"/>
    </row>
    <row customFormat="1" customHeight="1" ht="13.2" outlineLevel="1" r="10" s="3">
      <c r="B10" s="38" t="n"/>
      <c r="C10" s="53" t="n">
        <v>4</v>
      </c>
      <c r="D10" s="72" t="inlineStr">
        <is>
          <t>Шкаф учета (АИИСКУВ):</t>
        </is>
      </c>
      <c r="E10" s="16" t="n"/>
      <c r="F10" s="16" t="n"/>
      <c r="G10" s="16" t="n"/>
      <c r="H10" s="16" t="n"/>
      <c r="I10" s="27" t="n"/>
      <c r="J10" s="27" t="n"/>
      <c r="K10" s="33" t="n"/>
      <c r="L10" s="33" t="n"/>
      <c r="M10" s="33" t="n"/>
      <c r="N10" s="65" t="n"/>
    </row>
    <row customFormat="1" customHeight="1" ht="13.2" outlineLevel="1" r="11" s="3">
      <c r="B11" s="38" t="n"/>
      <c r="C11" s="53" t="n">
        <v>5</v>
      </c>
      <c r="D11" s="72" t="inlineStr">
        <is>
          <t>шкаф 700х500х250 с монтажной платой; R5CE0759</t>
        </is>
      </c>
      <c r="E11" s="16" t="inlineStr">
        <is>
          <t>ДКС</t>
        </is>
      </c>
      <c r="F11" s="16" t="inlineStr">
        <is>
          <t>шт.</t>
        </is>
      </c>
      <c r="G11" s="16" t="n"/>
      <c r="H11" s="16" t="n">
        <v>1</v>
      </c>
      <c r="I11" s="28" t="n"/>
      <c r="J11" s="28" t="n"/>
      <c r="K11" s="33">
        <f>H11*I11</f>
        <v/>
      </c>
      <c r="L11" s="33">
        <f>H11*J11</f>
        <v/>
      </c>
      <c r="M11" s="33">
        <f>K11+L11</f>
        <v/>
      </c>
      <c r="N11" s="65" t="n"/>
    </row>
    <row customFormat="1" customHeight="1" ht="13.2" outlineLevel="1" r="12" s="3">
      <c r="B12" s="49" t="n"/>
      <c r="C12" s="53" t="n">
        <v>6</v>
      </c>
      <c r="D12" s="72" t="inlineStr">
        <is>
          <t>кронштейн для настенного крепления; R5А55</t>
        </is>
      </c>
      <c r="E12" s="16" t="inlineStr">
        <is>
          <t>ДКС</t>
        </is>
      </c>
      <c r="F12" s="16" t="inlineStr">
        <is>
          <t>компл.</t>
        </is>
      </c>
      <c r="G12" s="16" t="n"/>
      <c r="H12" s="16" t="n">
        <v>1</v>
      </c>
      <c r="I12" s="28" t="n"/>
      <c r="J12" s="28" t="n"/>
      <c r="K12" s="33">
        <f>H12*I12</f>
        <v/>
      </c>
      <c r="L12" s="33">
        <f>H12*J12</f>
        <v/>
      </c>
      <c r="M12" s="33">
        <f>K12+L12</f>
        <v/>
      </c>
      <c r="N12" s="65" t="n"/>
    </row>
    <row customFormat="1" customHeight="1" ht="13.2" outlineLevel="1" r="13" s="3">
      <c r="B13" s="38" t="n"/>
      <c r="C13" s="53" t="n">
        <v>7</v>
      </c>
      <c r="D13" s="73" t="inlineStr">
        <is>
          <t>Счетчик импульсов-регистратор "Пульсар"; ЮТЛИ.408842.001 РЭ (ред.1)</t>
        </is>
      </c>
      <c r="E13" s="16" t="inlineStr">
        <is>
          <t>НПП Тепловодохран</t>
        </is>
      </c>
      <c r="F13" s="16" t="inlineStr">
        <is>
          <t>шт.</t>
        </is>
      </c>
      <c r="G13" s="16" t="inlineStr">
        <is>
          <t>c антенной</t>
        </is>
      </c>
      <c r="H13" s="16" t="n">
        <v>1</v>
      </c>
      <c r="I13" s="28" t="n"/>
      <c r="J13" s="28" t="n">
        <v>1500</v>
      </c>
      <c r="K13" s="33">
        <f>H13*I13</f>
        <v/>
      </c>
      <c r="L13" s="33">
        <f>H13*J13</f>
        <v/>
      </c>
      <c r="M13" s="33">
        <f>K13+L13</f>
        <v/>
      </c>
      <c r="N13" s="65" t="n"/>
    </row>
    <row customFormat="1" customHeight="1" ht="13.2" outlineLevel="1" r="14" s="3">
      <c r="B14" s="38" t="n"/>
      <c r="C14" s="53" t="n">
        <v>8</v>
      </c>
      <c r="D14" s="72" t="inlineStr">
        <is>
          <t>ИБП АРС Smart-UPS 750VA USB &amp; Serial 230V; SMT750I</t>
        </is>
      </c>
      <c r="E14" s="16" t="inlineStr">
        <is>
          <t>АРС</t>
        </is>
      </c>
      <c r="F14" s="16" t="inlineStr">
        <is>
          <t>шт.</t>
        </is>
      </c>
      <c r="G14" s="16" t="n"/>
      <c r="H14" s="16" t="n">
        <v>1</v>
      </c>
      <c r="I14" s="28" t="n"/>
      <c r="J14" s="28" t="n"/>
      <c r="K14" s="33">
        <f>H14*I14</f>
        <v/>
      </c>
      <c r="L14" s="33">
        <f>H14*J14</f>
        <v/>
      </c>
      <c r="M14" s="33">
        <f>K14+L14</f>
        <v/>
      </c>
      <c r="N14" s="65" t="n"/>
    </row>
    <row customFormat="1" customHeight="1" ht="13.2" outlineLevel="1" r="15" s="3">
      <c r="B15" s="49" t="n"/>
      <c r="C15" s="53" t="n">
        <v>9</v>
      </c>
      <c r="D15" s="72" t="inlineStr">
        <is>
          <t>Коммутатор 5 портовый MOXA EDS-305; МОХА EDS-305</t>
        </is>
      </c>
      <c r="E15" s="16" t="inlineStr">
        <is>
          <t>МОХА</t>
        </is>
      </c>
      <c r="F15" s="16" t="inlineStr">
        <is>
          <t>шт.</t>
        </is>
      </c>
      <c r="G15" s="16" t="n"/>
      <c r="H15" s="16" t="n">
        <v>1</v>
      </c>
      <c r="I15" s="28" t="n"/>
      <c r="J15" s="28" t="n"/>
      <c r="K15" s="33">
        <f>H15*I15</f>
        <v/>
      </c>
      <c r="L15" s="33">
        <f>H15*J15</f>
        <v/>
      </c>
      <c r="M15" s="33">
        <f>K15+L15</f>
        <v/>
      </c>
      <c r="N15" s="65" t="n"/>
    </row>
    <row customFormat="1" customHeight="1" ht="13.2" outlineLevel="1" r="16" s="3">
      <c r="B16" s="38" t="n"/>
      <c r="C16" s="53" t="n">
        <v>10</v>
      </c>
      <c r="D16" s="72" t="inlineStr">
        <is>
          <t>5</t>
        </is>
      </c>
      <c r="E16" s="16" t="inlineStr">
        <is>
          <t>МОХА</t>
        </is>
      </c>
      <c r="F16" s="16" t="inlineStr">
        <is>
          <t>шт.</t>
        </is>
      </c>
      <c r="G16" s="16" t="n"/>
      <c r="H16" s="16" t="n">
        <v>3</v>
      </c>
      <c r="I16" s="28" t="n"/>
      <c r="J16" s="28" t="n"/>
      <c r="K16" s="33">
        <f>H16*I16</f>
        <v/>
      </c>
      <c r="L16" s="33">
        <f>H16*J16</f>
        <v/>
      </c>
      <c r="M16" s="33">
        <f>K16+L16</f>
        <v/>
      </c>
      <c r="N16" s="65" t="n"/>
    </row>
    <row customFormat="1" customHeight="1" ht="13.2" outlineLevel="1" r="17" s="3">
      <c r="B17" s="38" t="n"/>
      <c r="C17" s="53" t="n">
        <v>11</v>
      </c>
      <c r="D17" s="72" t="inlineStr">
        <is>
          <t>блок питания; БП60Б-Д4-15</t>
        </is>
      </c>
      <c r="E17" s="16" t="inlineStr">
        <is>
          <t>Компания ОВЕН</t>
        </is>
      </c>
      <c r="F17" s="16" t="inlineStr">
        <is>
          <t>шт.</t>
        </is>
      </c>
      <c r="G17" s="16" t="n"/>
      <c r="H17" s="16" t="n">
        <v>5</v>
      </c>
      <c r="I17" s="28" t="n"/>
      <c r="J17" s="28" t="n"/>
      <c r="K17" s="33">
        <f>H17*I17</f>
        <v/>
      </c>
      <c r="L17" s="33">
        <f>H17*J17</f>
        <v/>
      </c>
      <c r="M17" s="33">
        <f>K17+L17</f>
        <v/>
      </c>
      <c r="N17" s="65" t="n"/>
    </row>
    <row customFormat="1" customHeight="1" ht="13.2" outlineLevel="1" r="18" s="3">
      <c r="B18" s="49" t="n"/>
      <c r="C18" s="53" t="n">
        <v>12</v>
      </c>
      <c r="D18" s="72" t="inlineStr">
        <is>
          <t>Блок питания MOXA DR-45, 24в; МОХА DR-4524</t>
        </is>
      </c>
      <c r="E18" s="16" t="inlineStr">
        <is>
          <t>МОХА</t>
        </is>
      </c>
      <c r="F18" s="16" t="inlineStr">
        <is>
          <t>шт.</t>
        </is>
      </c>
      <c r="G18" s="16" t="n"/>
      <c r="H18" s="16" t="n">
        <v>1</v>
      </c>
      <c r="I18" s="28" t="n"/>
      <c r="J18" s="28" t="n"/>
      <c r="K18" s="33">
        <f>H18*I18</f>
        <v/>
      </c>
      <c r="L18" s="33">
        <f>H18*J18</f>
        <v/>
      </c>
      <c r="M18" s="33">
        <f>K18+L18</f>
        <v/>
      </c>
      <c r="N18" s="65" t="n"/>
    </row>
    <row customFormat="1" customHeight="1" ht="13.2" outlineLevel="1" r="19" s="3">
      <c r="B19" s="38" t="n"/>
      <c r="C19" s="53" t="n">
        <v>13</v>
      </c>
      <c r="D19" s="72" t="inlineStr">
        <is>
          <t>выключатель автоматический; 1P+N S201 С 16А</t>
        </is>
      </c>
      <c r="E19" s="16" t="inlineStr">
        <is>
          <t>АВВ</t>
        </is>
      </c>
      <c r="F19" s="16" t="inlineStr">
        <is>
          <t>шт.</t>
        </is>
      </c>
      <c r="G19" s="16" t="n"/>
      <c r="H19" s="16" t="n">
        <v>1</v>
      </c>
      <c r="I19" s="28" t="n"/>
      <c r="J19" s="28" t="n"/>
      <c r="K19" s="33">
        <f>H19*I19</f>
        <v/>
      </c>
      <c r="L19" s="33">
        <f>H19*J19</f>
        <v/>
      </c>
      <c r="M19" s="33">
        <f>K19+L19</f>
        <v/>
      </c>
      <c r="N19" s="65" t="n"/>
    </row>
    <row customFormat="1" customHeight="1" ht="13.2" outlineLevel="1" r="20" s="3">
      <c r="B20" s="38" t="n"/>
      <c r="C20" s="53" t="n">
        <v>14</v>
      </c>
      <c r="D20" s="72" t="inlineStr">
        <is>
          <t>розетка на DIN-рейку; 2P+N 16А М1173</t>
        </is>
      </c>
      <c r="E20" s="16" t="inlineStr">
        <is>
          <t>АВВ</t>
        </is>
      </c>
      <c r="F20" s="16" t="inlineStr">
        <is>
          <t>шт.</t>
        </is>
      </c>
      <c r="G20" s="16" t="n"/>
      <c r="H20" s="16" t="n">
        <v>1</v>
      </c>
      <c r="I20" s="28" t="n"/>
      <c r="J20" s="28" t="n"/>
      <c r="K20" s="33">
        <f>H20*I20</f>
        <v/>
      </c>
      <c r="L20" s="33">
        <f>H20*J20</f>
        <v/>
      </c>
      <c r="M20" s="33">
        <f>K20+L20</f>
        <v/>
      </c>
      <c r="N20" s="65" t="n"/>
    </row>
    <row customFormat="1" customHeight="1" ht="13.2" outlineLevel="1" r="21" s="3">
      <c r="B21" s="38" t="n"/>
      <c r="C21" s="53" t="n">
        <v>15</v>
      </c>
      <c r="D21" s="72" t="inlineStr">
        <is>
          <t xml:space="preserve">DIN-рейка, 0,6м; </t>
        </is>
      </c>
      <c r="E21" s="16" t="inlineStr">
        <is>
          <t>АВВ</t>
        </is>
      </c>
      <c r="F21" s="16" t="inlineStr">
        <is>
          <t>шт.</t>
        </is>
      </c>
      <c r="G21" s="16" t="n"/>
      <c r="H21" s="16" t="n">
        <v>3</v>
      </c>
      <c r="I21" s="28" t="n"/>
      <c r="J21" s="28" t="n"/>
      <c r="K21" s="33">
        <f>H21*I21</f>
        <v/>
      </c>
      <c r="L21" s="33">
        <f>H21*J21</f>
        <v/>
      </c>
      <c r="M21" s="33">
        <f>K21+L21</f>
        <v/>
      </c>
      <c r="N21" s="65" t="n"/>
    </row>
    <row customFormat="1" customHeight="1" ht="13.2" outlineLevel="1" r="22" s="3">
      <c r="B22" s="49" t="n"/>
      <c r="C22" s="53" t="n">
        <v>16</v>
      </c>
      <c r="D22" s="72" t="inlineStr">
        <is>
          <t>клемма серая (упаковка 50 шт.) 1SNA115486R0300; МА 2,5/5</t>
        </is>
      </c>
      <c r="E22" s="16" t="inlineStr">
        <is>
          <t>АВВ</t>
        </is>
      </c>
      <c r="F22" s="16" t="inlineStr">
        <is>
          <t>шт.</t>
        </is>
      </c>
      <c r="G22" s="16" t="n"/>
      <c r="H22" s="16" t="n">
        <v>22</v>
      </c>
      <c r="I22" s="28" t="n"/>
      <c r="J22" s="28" t="n"/>
      <c r="K22" s="33">
        <f>H22*I22</f>
        <v/>
      </c>
      <c r="L22" s="33">
        <f>H22*J22</f>
        <v/>
      </c>
      <c r="M22" s="33">
        <f>K22+L22</f>
        <v/>
      </c>
      <c r="N22" s="65" t="n"/>
    </row>
    <row customFormat="1" customHeight="1" ht="13.2" outlineLevel="1" r="23" s="3">
      <c r="B23" s="38" t="n"/>
      <c r="C23" s="53" t="n">
        <v>17</v>
      </c>
      <c r="D23" s="72" t="inlineStr">
        <is>
          <t>клемма «земля» (упаковка 50 шт.) 1SNA165488R2700; МА 2,5/5Р</t>
        </is>
      </c>
      <c r="E23" s="16" t="inlineStr">
        <is>
          <t>АВВ</t>
        </is>
      </c>
      <c r="F23" s="16" t="inlineStr">
        <is>
          <t>шт.</t>
        </is>
      </c>
      <c r="G23" s="16" t="n"/>
      <c r="H23" s="16" t="n">
        <v>23</v>
      </c>
      <c r="I23" s="28" t="n"/>
      <c r="J23" s="28" t="n"/>
      <c r="K23" s="33">
        <f>H23*I23</f>
        <v/>
      </c>
      <c r="L23" s="33">
        <f>H23*J23</f>
        <v/>
      </c>
      <c r="M23" s="33">
        <f>K23+L23</f>
        <v/>
      </c>
      <c r="N23" s="65" t="n"/>
    </row>
    <row customFormat="1" customHeight="1" ht="13.2" outlineLevel="1" r="24" s="3">
      <c r="B24" s="38" t="n"/>
      <c r="C24" s="53" t="n">
        <v>18</v>
      </c>
      <c r="D24" s="72" t="inlineStr">
        <is>
          <t>клеммная синяя (упаковка 50 шт.) 1SNA125486R0500; МА 2,5/5N</t>
        </is>
      </c>
      <c r="E24" s="16" t="inlineStr">
        <is>
          <t>АВВ</t>
        </is>
      </c>
      <c r="F24" s="16" t="inlineStr">
        <is>
          <t>шт.</t>
        </is>
      </c>
      <c r="G24" s="16" t="n"/>
      <c r="H24" s="16" t="n">
        <v>22</v>
      </c>
      <c r="I24" s="28" t="n"/>
      <c r="J24" s="28" t="n"/>
      <c r="K24" s="33">
        <f>H24*I24</f>
        <v/>
      </c>
      <c r="L24" s="33">
        <f>H24*J24</f>
        <v/>
      </c>
      <c r="M24" s="33">
        <f>K24+L24</f>
        <v/>
      </c>
      <c r="N24" s="65" t="n"/>
    </row>
    <row customFormat="1" customHeight="1" ht="13.2" outlineLevel="1" r="25" s="3">
      <c r="B25" s="49" t="n"/>
      <c r="C25" s="53" t="n">
        <v>19</v>
      </c>
      <c r="D25" s="72" t="inlineStr">
        <is>
          <t>клеммная перемычка (10 полюсов) 1SNA176282R2300; BJMI5</t>
        </is>
      </c>
      <c r="E25" s="16" t="inlineStr">
        <is>
          <t>АВВ</t>
        </is>
      </c>
      <c r="F25" s="16" t="inlineStr">
        <is>
          <t>шт.</t>
        </is>
      </c>
      <c r="G25" s="16" t="n"/>
      <c r="H25" s="16" t="n">
        <v>6</v>
      </c>
      <c r="I25" s="28" t="n"/>
      <c r="J25" s="28" t="n"/>
      <c r="K25" s="33">
        <f>H25*I25</f>
        <v/>
      </c>
      <c r="L25" s="33">
        <f>H25*J25</f>
        <v/>
      </c>
      <c r="M25" s="33">
        <f>K25+L25</f>
        <v/>
      </c>
      <c r="N25" s="65" t="n"/>
    </row>
    <row customFormat="1" customHeight="1" ht="13.2" outlineLevel="1" r="26" s="3">
      <c r="B26" s="38" t="n"/>
      <c r="C26" s="53" t="n">
        <v>20</v>
      </c>
      <c r="D26" s="72" t="inlineStr">
        <is>
          <t>торцевой изолятор серый; FEM6</t>
        </is>
      </c>
      <c r="E26" s="16" t="inlineStr">
        <is>
          <t>АВВ</t>
        </is>
      </c>
      <c r="F26" s="16" t="inlineStr">
        <is>
          <t>шт.</t>
        </is>
      </c>
      <c r="G26" s="16" t="n"/>
      <c r="H26" s="16" t="n">
        <v>3</v>
      </c>
      <c r="I26" s="28" t="n"/>
      <c r="J26" s="28" t="n"/>
      <c r="K26" s="33">
        <f>H26*I26</f>
        <v/>
      </c>
      <c r="L26" s="33">
        <f>H26*J26</f>
        <v/>
      </c>
      <c r="M26" s="33">
        <f>K26+L26</f>
        <v/>
      </c>
      <c r="N26" s="65" t="n"/>
    </row>
    <row customFormat="1" customHeight="1" ht="13.2" outlineLevel="1" r="27" s="3">
      <c r="B27" s="38" t="n"/>
      <c r="C27" s="53" t="n">
        <v>21</v>
      </c>
      <c r="D27" s="72" t="inlineStr">
        <is>
          <t>торцевой фиксатор DIN3; BAМ2</t>
        </is>
      </c>
      <c r="E27" s="16" t="inlineStr">
        <is>
          <t>АВВ</t>
        </is>
      </c>
      <c r="F27" s="16" t="inlineStr">
        <is>
          <t>шт.</t>
        </is>
      </c>
      <c r="G27" s="16" t="n"/>
      <c r="H27" s="16" t="n">
        <v>6</v>
      </c>
      <c r="I27" s="28" t="n"/>
      <c r="J27" s="28" t="n"/>
      <c r="K27" s="33">
        <f>H27*I27</f>
        <v/>
      </c>
      <c r="L27" s="33">
        <f>H27*J27</f>
        <v/>
      </c>
      <c r="M27" s="33">
        <f>K27+L27</f>
        <v/>
      </c>
      <c r="N27" s="65" t="n"/>
    </row>
    <row customFormat="1" customHeight="1" ht="13.2" outlineLevel="1" r="28" s="3">
      <c r="B28" s="49" t="n"/>
      <c r="C28" s="53" t="n">
        <v>22</v>
      </c>
      <c r="D28" s="72" t="inlineStr">
        <is>
          <t>маркировка для клемм, 10 лент; 1SNA229002R0300</t>
        </is>
      </c>
      <c r="E28" s="16" t="inlineStr">
        <is>
          <t>АВВ</t>
        </is>
      </c>
      <c r="F28" s="16" t="inlineStr">
        <is>
          <t>шт.</t>
        </is>
      </c>
      <c r="G28" s="16" t="n"/>
      <c r="H28" s="16" t="n">
        <v>1</v>
      </c>
      <c r="I28" s="28" t="n"/>
      <c r="J28" s="28" t="n"/>
      <c r="K28" s="33">
        <f>H28*I28</f>
        <v/>
      </c>
      <c r="L28" s="33">
        <f>H28*J28</f>
        <v/>
      </c>
      <c r="M28" s="33">
        <f>K28+L28</f>
        <v/>
      </c>
      <c r="N28" s="65" t="n"/>
    </row>
    <row customFormat="1" customHeight="1" ht="13.2" outlineLevel="1" r="29" s="3">
      <c r="B29" s="38" t="n"/>
      <c r="C29" s="53" t="n">
        <v>23</v>
      </c>
      <c r="D29" s="72" t="inlineStr">
        <is>
          <t>кабельный ввод; PG-9, 52600R</t>
        </is>
      </c>
      <c r="E29" s="16" t="inlineStr">
        <is>
          <t>ДКС</t>
        </is>
      </c>
      <c r="F29" s="16" t="inlineStr">
        <is>
          <t>шт.</t>
        </is>
      </c>
      <c r="G29" s="16" t="n"/>
      <c r="H29" s="16" t="n">
        <v>8</v>
      </c>
      <c r="I29" s="28" t="n"/>
      <c r="J29" s="28" t="n"/>
      <c r="K29" s="33">
        <f>H29*I29</f>
        <v/>
      </c>
      <c r="L29" s="33">
        <f>H29*J29</f>
        <v/>
      </c>
      <c r="M29" s="33">
        <f>K29+L29</f>
        <v/>
      </c>
      <c r="N29" s="65" t="n"/>
    </row>
    <row customFormat="1" customHeight="1" ht="13.2" outlineLevel="1" r="30" s="3">
      <c r="B30" s="38" t="n"/>
      <c r="C30" s="53" t="n">
        <v>24</v>
      </c>
      <c r="D30" s="72" t="inlineStr">
        <is>
          <t>кабельный канал перфорированный RL6-25x40 QUADRO -2m; 01163RL</t>
        </is>
      </c>
      <c r="E30" s="16" t="inlineStr">
        <is>
          <t>ДКС</t>
        </is>
      </c>
      <c r="F30" s="16" t="inlineStr">
        <is>
          <t>шт.</t>
        </is>
      </c>
      <c r="G30" s="16" t="n"/>
      <c r="H30" s="16" t="n">
        <v>1</v>
      </c>
      <c r="I30" s="28" t="n"/>
      <c r="J30" s="28" t="n"/>
      <c r="K30" s="33">
        <f>H30*I30</f>
        <v/>
      </c>
      <c r="L30" s="33">
        <f>H30*J30</f>
        <v/>
      </c>
      <c r="M30" s="33">
        <f>K30+L30</f>
        <v/>
      </c>
      <c r="N30" s="65" t="n"/>
    </row>
    <row customFormat="1" customHeight="1" ht="13.2" outlineLevel="1" r="31" s="3">
      <c r="B31" s="49" t="n"/>
      <c r="C31" s="53" t="n">
        <v>25</v>
      </c>
      <c r="D31" s="72" t="inlineStr">
        <is>
          <t>провод питания (фаза), черный ПУВ 1х0,75; ГОСТ31947-2012</t>
        </is>
      </c>
      <c r="E31" s="16" t="inlineStr">
        <is>
          <t>Электрокабель</t>
        </is>
      </c>
      <c r="F31" s="16" t="inlineStr">
        <is>
          <t>м</t>
        </is>
      </c>
      <c r="G31" s="16" t="n"/>
      <c r="H31" s="16" t="n">
        <v>3</v>
      </c>
      <c r="I31" s="28" t="n"/>
      <c r="J31" s="28" t="n"/>
      <c r="K31" s="33">
        <f>H31*I31</f>
        <v/>
      </c>
      <c r="L31" s="33">
        <f>H31*J31</f>
        <v/>
      </c>
      <c r="M31" s="33">
        <f>K31+L31</f>
        <v/>
      </c>
      <c r="N31" s="65" t="n"/>
    </row>
    <row customFormat="1" customHeight="1" ht="13.2" outlineLevel="1" r="32" s="3">
      <c r="B32" s="38" t="n"/>
      <c r="C32" s="53" t="n">
        <v>26</v>
      </c>
      <c r="D32" s="72" t="inlineStr">
        <is>
          <t>провод питания (нейтраль), синий ПУВ 1х0,75; ГОСТ31947-2012</t>
        </is>
      </c>
      <c r="E32" s="16" t="inlineStr">
        <is>
          <t>Электрокабель</t>
        </is>
      </c>
      <c r="F32" s="16" t="inlineStr">
        <is>
          <t>м</t>
        </is>
      </c>
      <c r="G32" s="16" t="n"/>
      <c r="H32" s="16" t="n">
        <v>3</v>
      </c>
      <c r="I32" s="28" t="n"/>
      <c r="J32" s="28" t="n"/>
      <c r="K32" s="33">
        <f>H32*I32</f>
        <v/>
      </c>
      <c r="L32" s="33">
        <f>H32*J32</f>
        <v/>
      </c>
      <c r="M32" s="33">
        <f>K32+L32</f>
        <v/>
      </c>
      <c r="N32" s="65" t="n"/>
    </row>
    <row customFormat="1" customHeight="1" ht="13.2" outlineLevel="1" r="33" s="3">
      <c r="B33" s="38" t="n"/>
      <c r="C33" s="53" t="n">
        <v>27</v>
      </c>
      <c r="D33" s="72" t="inlineStr">
        <is>
          <t>провод заземления, желто-зеленый ПУВ 1х0,75; ГОСТ31947-2012</t>
        </is>
      </c>
      <c r="E33" s="16" t="inlineStr">
        <is>
          <t>Электрокабель</t>
        </is>
      </c>
      <c r="F33" s="16" t="inlineStr">
        <is>
          <t>м</t>
        </is>
      </c>
      <c r="G33" s="16" t="n"/>
      <c r="H33" s="16" t="n">
        <v>5</v>
      </c>
      <c r="I33" s="28" t="n"/>
      <c r="J33" s="28" t="n"/>
      <c r="K33" s="33">
        <f>H33*I33</f>
        <v/>
      </c>
      <c r="L33" s="33">
        <f>H33*J33</f>
        <v/>
      </c>
      <c r="M33" s="33">
        <f>K33+L33</f>
        <v/>
      </c>
      <c r="N33" s="65" t="n"/>
    </row>
    <row customFormat="1" customHeight="1" ht="13.2" outlineLevel="1" r="34" s="3">
      <c r="B34" s="38" t="n"/>
      <c r="C34" s="53" t="n">
        <v>28</v>
      </c>
      <c r="D34" s="72" t="inlineStr">
        <is>
          <t>провод питания (плюс), красный ПУВ 1х0,75; ГОСТ31947-2012</t>
        </is>
      </c>
      <c r="E34" s="16" t="inlineStr">
        <is>
          <t>Электрокабель</t>
        </is>
      </c>
      <c r="F34" s="16" t="inlineStr">
        <is>
          <t>м</t>
        </is>
      </c>
      <c r="G34" s="16" t="n"/>
      <c r="H34" s="16" t="n">
        <v>3</v>
      </c>
      <c r="I34" s="28" t="n"/>
      <c r="J34" s="28" t="n"/>
      <c r="K34" s="33">
        <f>H34*I34</f>
        <v/>
      </c>
      <c r="L34" s="33">
        <f>H34*J34</f>
        <v/>
      </c>
      <c r="M34" s="33">
        <f>K34+L34</f>
        <v/>
      </c>
      <c r="N34" s="65" t="n"/>
    </row>
    <row customFormat="1" customHeight="1" ht="13.2" outlineLevel="1" r="35" s="3">
      <c r="B35" s="49" t="n"/>
      <c r="C35" s="53" t="n">
        <v>29</v>
      </c>
      <c r="D35" s="72" t="inlineStr">
        <is>
          <t>провод питания (фаза), белый ПУВ 1х0,75; ГОСТ31947-2012</t>
        </is>
      </c>
      <c r="E35" s="16" t="inlineStr">
        <is>
          <t>Электрокабель</t>
        </is>
      </c>
      <c r="F35" s="16" t="inlineStr">
        <is>
          <t>м</t>
        </is>
      </c>
      <c r="G35" s="16" t="n"/>
      <c r="H35" s="16" t="n">
        <v>3</v>
      </c>
      <c r="I35" s="28" t="n"/>
      <c r="J35" s="28" t="n"/>
      <c r="K35" s="33">
        <f>H35*I35</f>
        <v/>
      </c>
      <c r="L35" s="33">
        <f>H35*J35</f>
        <v/>
      </c>
      <c r="M35" s="33">
        <f>K35+L35</f>
        <v/>
      </c>
      <c r="N35" s="65" t="n"/>
    </row>
    <row customFormat="1" customHeight="1" ht="13.2" outlineLevel="1" r="36" s="3">
      <c r="B36" s="38" t="n"/>
      <c r="C36" s="53" t="n">
        <v>30</v>
      </c>
      <c r="D36" s="72" t="inlineStr">
        <is>
          <t>провод питания (фаза), желтый ПУВ 1х0,75; ГОСТ31947-2012</t>
        </is>
      </c>
      <c r="E36" s="16" t="inlineStr">
        <is>
          <t>Электрокабель</t>
        </is>
      </c>
      <c r="F36" s="16" t="inlineStr">
        <is>
          <t>м</t>
        </is>
      </c>
      <c r="G36" s="16" t="n"/>
      <c r="H36" s="16" t="n">
        <v>3</v>
      </c>
      <c r="I36" s="28" t="n"/>
      <c r="J36" s="28" t="n"/>
      <c r="K36" s="33">
        <f>H36*I36</f>
        <v/>
      </c>
      <c r="L36" s="33">
        <f>H36*J36</f>
        <v/>
      </c>
      <c r="M36" s="33">
        <f>K36+L36</f>
        <v/>
      </c>
      <c r="N36" s="65" t="n"/>
    </row>
    <row customFormat="1" customHeight="1" ht="13.2" outlineLevel="1" r="37" s="3">
      <c r="B37" s="38" t="n"/>
      <c r="C37" s="53" t="n">
        <v>31</v>
      </c>
      <c r="D37" s="72" t="inlineStr">
        <is>
          <t>патчкорд UTP RJ-45/RJ-45 1m cat. 5E; PC-LPM-STP-RJ45-RJ45-C5e-1M</t>
        </is>
      </c>
      <c r="E37" s="16" t="inlineStr">
        <is>
          <t>Hyperline</t>
        </is>
      </c>
      <c r="F37" s="16" t="inlineStr">
        <is>
          <t>шт.</t>
        </is>
      </c>
      <c r="G37" s="16" t="n"/>
      <c r="H37" s="16" t="n">
        <v>3</v>
      </c>
      <c r="I37" s="28" t="n"/>
      <c r="J37" s="28" t="n"/>
      <c r="K37" s="33">
        <f>H37*I37</f>
        <v/>
      </c>
      <c r="L37" s="33">
        <f>H37*J37</f>
        <v/>
      </c>
      <c r="M37" s="33">
        <f>K37+L37</f>
        <v/>
      </c>
      <c r="N37" s="65" t="n"/>
    </row>
    <row customFormat="1" customHeight="1" ht="13.2" outlineLevel="1" r="38" s="3">
      <c r="B38" s="49" t="n"/>
      <c r="C38" s="53" t="n">
        <v>32</v>
      </c>
      <c r="D38" s="72" t="inlineStr">
        <is>
          <t>блок коммутации; ЮТЛИ 405111.022</t>
        </is>
      </c>
      <c r="E38" s="16" t="inlineStr">
        <is>
          <t>НПП "Тепловодохран"</t>
        </is>
      </c>
      <c r="F38" s="16" t="inlineStr">
        <is>
          <t>шт.</t>
        </is>
      </c>
      <c r="G38" s="16" t="n"/>
      <c r="H38" s="16" t="n">
        <v>623</v>
      </c>
      <c r="I38" s="28" t="n">
        <v>597</v>
      </c>
      <c r="J38" s="28" t="n">
        <v>1000</v>
      </c>
      <c r="K38" s="33">
        <f>H38*I38</f>
        <v/>
      </c>
      <c r="L38" s="33">
        <f>H38*J38</f>
        <v/>
      </c>
      <c r="M38" s="33">
        <f>K38+L38</f>
        <v/>
      </c>
      <c r="N38" s="65" t="n"/>
    </row>
    <row customFormat="1" customHeight="1" ht="13.2" outlineLevel="1" r="39" s="3">
      <c r="B39" s="38" t="n"/>
      <c r="C39" s="53" t="n">
        <v>33</v>
      </c>
      <c r="D39" s="74" t="inlineStr">
        <is>
          <t>Кабельные изделия:</t>
        </is>
      </c>
      <c r="E39" s="16" t="n"/>
      <c r="F39" s="16" t="n"/>
      <c r="G39" s="16" t="n"/>
      <c r="H39" s="16" t="n"/>
      <c r="I39" s="27" t="n"/>
      <c r="J39" s="27" t="n"/>
      <c r="K39" s="33" t="n"/>
      <c r="L39" s="33" t="n"/>
      <c r="M39" s="33" t="n"/>
      <c r="N39" s="66" t="n"/>
    </row>
    <row customFormat="1" customHeight="1" ht="26.4" outlineLevel="1" r="40" s="3">
      <c r="B40" s="38" t="n"/>
      <c r="C40" s="53" t="n">
        <v>34</v>
      </c>
      <c r="D40" s="72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40" s="16" t="inlineStr">
        <is>
          <t>Спецкабель</t>
        </is>
      </c>
      <c r="F40" s="16" t="inlineStr">
        <is>
          <t>м</t>
        </is>
      </c>
      <c r="G40" s="16" t="inlineStr">
        <is>
          <t>кабель Ethernet</t>
        </is>
      </c>
      <c r="H40" s="16" t="n">
        <v>10</v>
      </c>
      <c r="I40" s="28" t="n">
        <v>230</v>
      </c>
      <c r="J40" s="28" t="n">
        <v>400</v>
      </c>
      <c r="K40" s="33">
        <f>H40*I40</f>
        <v/>
      </c>
      <c r="L40" s="33">
        <f>H40*J40</f>
        <v/>
      </c>
      <c r="M40" s="33">
        <f>K40+L40</f>
        <v/>
      </c>
      <c r="N40" s="65" t="n"/>
    </row>
    <row customFormat="1" customHeight="1" ht="26.4" outlineLevel="1" r="41" s="3">
      <c r="B41" s="49" t="n"/>
      <c r="C41" s="53" t="n">
        <v>35</v>
      </c>
      <c r="D41" s="72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41" s="16" t="inlineStr">
        <is>
          <t>Спецкабель</t>
        </is>
      </c>
      <c r="F41" s="16" t="inlineStr">
        <is>
          <t>м</t>
        </is>
      </c>
      <c r="G41" s="16" t="inlineStr">
        <is>
          <t>кабель RS-485</t>
        </is>
      </c>
      <c r="H41" s="16" t="n">
        <v>5190</v>
      </c>
      <c r="I41" s="28" t="n">
        <v>91</v>
      </c>
      <c r="J41" s="28" t="n">
        <v>400</v>
      </c>
      <c r="K41" s="33">
        <f>H41*I41</f>
        <v/>
      </c>
      <c r="L41" s="33">
        <f>H41*J41</f>
        <v/>
      </c>
      <c r="M41" s="33">
        <f>K41+L41</f>
        <v/>
      </c>
      <c r="N41" s="65" t="n"/>
    </row>
    <row customFormat="1" customHeight="1" ht="26.4" outlineLevel="1" r="42" s="3">
      <c r="B42" s="38" t="n"/>
      <c r="C42" s="53" t="n">
        <v>36</v>
      </c>
      <c r="D42" s="72" t="inlineStr">
        <is>
          <t>кабели симметричные для систем сигнализации и управления, групповой прокладки, с пониженным дымо- и газовыделением; ; КПСВВнг(А)-LS 1x2x1,0</t>
        </is>
      </c>
      <c r="E42" s="16" t="inlineStr">
        <is>
          <t>Спецкабель</t>
        </is>
      </c>
      <c r="F42" s="16" t="inlineStr">
        <is>
          <t>м</t>
        </is>
      </c>
      <c r="G42" s="16" t="inlineStr">
        <is>
          <t>кабель питания RS-485</t>
        </is>
      </c>
      <c r="H42" s="16" t="n">
        <v>4805</v>
      </c>
      <c r="I42" s="28" t="n">
        <v>19</v>
      </c>
      <c r="J42" s="28" t="n">
        <v>400</v>
      </c>
      <c r="K42" s="33">
        <f>H42*I42</f>
        <v/>
      </c>
      <c r="L42" s="33">
        <f>H42*J42</f>
        <v/>
      </c>
      <c r="M42" s="33">
        <f>K42+L42</f>
        <v/>
      </c>
      <c r="N42" s="65" t="n"/>
    </row>
    <row customFormat="1" customHeight="1" ht="39.6" outlineLevel="1" r="43" s="3">
      <c r="B43" s="38" t="n"/>
      <c r="C43" s="53" t="n">
        <v>37</v>
      </c>
      <c r="D43" s="72" t="inlineStr">
        <is>
          <t>кабель силовой, не распространяющий горение, с пониженным дымо-и газовыделением, с изоляцией и оболочкой из поливинилхлоридного пластиката; ВВГнг(А)-LS 3х2.5 (N. PE) -0.660</t>
        </is>
      </c>
      <c r="E43" s="16" t="inlineStr">
        <is>
          <t>Электрокабель</t>
        </is>
      </c>
      <c r="F43" s="16" t="inlineStr">
        <is>
          <t>м</t>
        </is>
      </c>
      <c r="G43" s="16" t="inlineStr">
        <is>
          <t>кабель силовой</t>
        </is>
      </c>
      <c r="H43" s="16" t="n">
        <v>5</v>
      </c>
      <c r="I43" s="28" t="n">
        <v>47</v>
      </c>
      <c r="J43" s="28" t="n">
        <v>400</v>
      </c>
      <c r="K43" s="33">
        <f>H43*I43</f>
        <v/>
      </c>
      <c r="L43" s="33">
        <f>H43*J43</f>
        <v/>
      </c>
      <c r="M43" s="33">
        <f>K43+L43</f>
        <v/>
      </c>
      <c r="N43" s="65" t="n"/>
    </row>
    <row customFormat="1" customHeight="1" ht="26.4" outlineLevel="1" r="44" s="3">
      <c r="B44" s="49" t="n"/>
      <c r="C44" s="53" t="n">
        <v>38</v>
      </c>
      <c r="D44" s="72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44" s="16" t="inlineStr">
        <is>
          <t>АЛЮР</t>
        </is>
      </c>
      <c r="F44" s="16" t="inlineStr">
        <is>
          <t>м</t>
        </is>
      </c>
      <c r="G44" s="16" t="n"/>
      <c r="H44" s="16" t="n">
        <v>6</v>
      </c>
      <c r="I44" s="28" t="n">
        <v>75</v>
      </c>
      <c r="J44" s="28" t="n">
        <v>400</v>
      </c>
      <c r="K44" s="33">
        <f>H44*I44</f>
        <v/>
      </c>
      <c r="L44" s="33">
        <f>H44*J44</f>
        <v/>
      </c>
      <c r="M44" s="33">
        <f>K44+L44</f>
        <v/>
      </c>
      <c r="N44" s="65" t="n"/>
    </row>
    <row customFormat="1" customHeight="1" ht="13.2" outlineLevel="1" r="45" s="3">
      <c r="B45" s="38" t="n"/>
      <c r="C45" s="53" t="n">
        <v>39</v>
      </c>
      <c r="D45" s="74" t="inlineStr">
        <is>
          <t>Монтажные материалы:</t>
        </is>
      </c>
      <c r="E45" s="16" t="n"/>
      <c r="F45" s="16" t="n"/>
      <c r="G45" s="16" t="n"/>
      <c r="H45" s="16" t="n"/>
      <c r="I45" s="27" t="n"/>
      <c r="J45" s="27" t="n"/>
      <c r="K45" s="33" t="n"/>
      <c r="L45" s="33" t="n"/>
      <c r="M45" s="33" t="n"/>
      <c r="N45" s="66" t="n"/>
    </row>
    <row customFormat="1" customHeight="1" ht="13.2" outlineLevel="1" r="46" s="3">
      <c r="B46" s="38" t="n"/>
      <c r="C46" s="53" t="n">
        <v>40</v>
      </c>
      <c r="D46" s="72" t="inlineStr">
        <is>
          <t>труба ПВХ жесткая, Ду=25мм, отрезки по 2м; 62925</t>
        </is>
      </c>
      <c r="E46" s="16" t="inlineStr">
        <is>
          <t>ДКС</t>
        </is>
      </c>
      <c r="F46" s="16" t="inlineStr">
        <is>
          <t>м</t>
        </is>
      </c>
      <c r="G46" s="16" t="n"/>
      <c r="H46" s="16" t="n">
        <v>100</v>
      </c>
      <c r="I46" s="28" t="n">
        <v>25</v>
      </c>
      <c r="J46" s="28" t="n">
        <v>200</v>
      </c>
      <c r="K46" s="33">
        <f>H46*I46</f>
        <v/>
      </c>
      <c r="L46" s="33">
        <f>H46*J46</f>
        <v/>
      </c>
      <c r="M46" s="33">
        <f>K46+L46</f>
        <v/>
      </c>
      <c r="N46" s="65" t="n"/>
    </row>
    <row customFormat="1" customHeight="1" ht="13.2" outlineLevel="1" r="47" s="3">
      <c r="B47" s="38" t="n"/>
      <c r="C47" s="53" t="n">
        <v>41</v>
      </c>
      <c r="D47" s="72" t="inlineStr">
        <is>
          <t>труба ПНД гофрированная, Ду=16мм с протяжкой; 71716</t>
        </is>
      </c>
      <c r="E47" s="16" t="inlineStr">
        <is>
          <t>ДКС</t>
        </is>
      </c>
      <c r="F47" s="16" t="inlineStr">
        <is>
          <t>м</t>
        </is>
      </c>
      <c r="G47" s="16" t="n"/>
      <c r="H47" s="16" t="n">
        <v>100</v>
      </c>
      <c r="I47" s="28" t="n">
        <v>15</v>
      </c>
      <c r="J47" s="28" t="n">
        <v>200</v>
      </c>
      <c r="K47" s="33">
        <f>H47*I47</f>
        <v/>
      </c>
      <c r="L47" s="33">
        <f>H47*J47</f>
        <v/>
      </c>
      <c r="M47" s="33">
        <f>K47+L47</f>
        <v/>
      </c>
      <c r="N47" s="65" t="n"/>
    </row>
    <row customFormat="1" customHeight="1" ht="13.2" outlineLevel="1" r="48" s="3">
      <c r="B48" s="49" t="n"/>
      <c r="C48" s="53" t="n">
        <v>42</v>
      </c>
      <c r="D48" s="72" t="inlineStr">
        <is>
          <t>хомут 135х2,5 стандартный черный, уп. 100 шт.; 25305</t>
        </is>
      </c>
      <c r="E48" s="16" t="inlineStr">
        <is>
          <t>ДКС</t>
        </is>
      </c>
      <c r="F48" s="16" t="inlineStr">
        <is>
          <t>уп</t>
        </is>
      </c>
      <c r="G48" s="16" t="n"/>
      <c r="H48" s="16" t="n">
        <v>30</v>
      </c>
      <c r="I48" s="28" t="n">
        <v>135</v>
      </c>
      <c r="J48" s="28" t="n">
        <v>20</v>
      </c>
      <c r="K48" s="33">
        <f>H48*I48</f>
        <v/>
      </c>
      <c r="L48" s="33">
        <f>H48*J48</f>
        <v/>
      </c>
      <c r="M48" s="33">
        <f>K48+L48</f>
        <v/>
      </c>
      <c r="N48" s="65" t="n"/>
    </row>
    <row customFormat="1" customHeight="1" ht="13.2" outlineLevel="1" r="49" s="3">
      <c r="B49" s="38" t="n"/>
      <c r="C49" s="53" t="n">
        <v>43</v>
      </c>
      <c r="D49" s="72" t="inlineStr">
        <is>
          <t>саморезы с дюбелем 4,0х35; СМ6520</t>
        </is>
      </c>
      <c r="E49" s="16" t="inlineStr">
        <is>
          <t>ДКС</t>
        </is>
      </c>
      <c r="F49" s="16" t="inlineStr">
        <is>
          <t>шт.</t>
        </is>
      </c>
      <c r="G49" s="16" t="n"/>
      <c r="H49" s="16" t="n">
        <v>300</v>
      </c>
      <c r="I49" s="28" t="n">
        <v>43</v>
      </c>
      <c r="J49" s="28" t="n">
        <v>300</v>
      </c>
      <c r="K49" s="33">
        <f>H49*I49</f>
        <v/>
      </c>
      <c r="L49" s="33">
        <f>H49*J49</f>
        <v/>
      </c>
      <c r="M49" s="33">
        <f>K49+L49</f>
        <v/>
      </c>
      <c r="N49" s="65" t="n"/>
    </row>
    <row customFormat="1" customHeight="1" ht="13.2" outlineLevel="1" r="50" s="3">
      <c r="B50" s="38" t="n"/>
      <c r="C50" s="53" t="n">
        <v>44</v>
      </c>
      <c r="D50" s="72" t="inlineStr">
        <is>
          <t xml:space="preserve">саморезы по металлу, 3,5х19; </t>
        </is>
      </c>
      <c r="E50" s="16" t="n"/>
      <c r="F50" s="16" t="inlineStr">
        <is>
          <t>кг</t>
        </is>
      </c>
      <c r="G50" s="16" t="n"/>
      <c r="H50" s="16" t="n">
        <v>0.1</v>
      </c>
      <c r="I50" s="28" t="n">
        <v>40</v>
      </c>
      <c r="J50" s="28" t="n">
        <v>300</v>
      </c>
      <c r="K50" s="33">
        <f>H50*I50</f>
        <v/>
      </c>
      <c r="L50" s="33">
        <f>H50*J50</f>
        <v/>
      </c>
      <c r="M50" s="33">
        <f>K50+L50</f>
        <v/>
      </c>
      <c r="N50" s="65" t="n"/>
    </row>
    <row customFormat="1" customHeight="1" ht="13.2" outlineLevel="1" r="51" s="3">
      <c r="B51" s="49" t="n"/>
      <c r="C51" s="53" t="n">
        <v>45</v>
      </c>
      <c r="D51" s="72" t="inlineStr">
        <is>
          <t>держатель оцинкованный двухсторонний; 53354</t>
        </is>
      </c>
      <c r="E51" s="16" t="inlineStr">
        <is>
          <t>ДКС</t>
        </is>
      </c>
      <c r="F51" s="16" t="inlineStr">
        <is>
          <t>шт</t>
        </is>
      </c>
      <c r="G51" s="16" t="n"/>
      <c r="H51" s="16" t="n">
        <v>200</v>
      </c>
      <c r="I51" s="28" t="n">
        <v>9</v>
      </c>
      <c r="J51" s="28" t="n">
        <v>100</v>
      </c>
      <c r="K51" s="33">
        <f>H51*I51</f>
        <v/>
      </c>
      <c r="L51" s="33">
        <f>H51*J51</f>
        <v/>
      </c>
      <c r="M51" s="33">
        <f>K51+L51</f>
        <v/>
      </c>
      <c r="N51" s="65" t="n"/>
    </row>
    <row customFormat="1" customHeight="1" ht="13.2" outlineLevel="1" r="52" s="3">
      <c r="B52" s="38" t="n"/>
      <c r="C52" s="53" t="n">
        <v>46</v>
      </c>
      <c r="D52" s="72" t="inlineStr">
        <is>
          <t>коннекторы RJ-45 5е категории экранированные; PLUG-8P8C-U-C5-SH-100</t>
        </is>
      </c>
      <c r="E52" s="16" t="inlineStr">
        <is>
          <t>Hyperline</t>
        </is>
      </c>
      <c r="F52" s="16" t="inlineStr">
        <is>
          <t>шт</t>
        </is>
      </c>
      <c r="G52" s="16" t="n"/>
      <c r="H52" s="16" t="n">
        <v>2</v>
      </c>
      <c r="I52" s="28" t="n">
        <v>27</v>
      </c>
      <c r="J52" s="28" t="n">
        <v>200</v>
      </c>
      <c r="K52" s="33">
        <f>H52*I52</f>
        <v/>
      </c>
      <c r="L52" s="33">
        <f>H52*J52</f>
        <v/>
      </c>
      <c r="M52" s="33">
        <f>K52+L52</f>
        <v/>
      </c>
      <c r="N52" s="65" t="n"/>
    </row>
    <row customFormat="1" customHeight="1" ht="13.2" outlineLevel="1" r="53" s="3">
      <c r="B53" s="38" t="n"/>
      <c r="C53" s="53" t="n">
        <v>47</v>
      </c>
      <c r="D53" s="72" t="inlineStr">
        <is>
          <t>кабельные наконечники втулочные НШВИ 2,5-8; НШВИ 2,5-8</t>
        </is>
      </c>
      <c r="E53" s="16" t="inlineStr">
        <is>
          <t>КВТ</t>
        </is>
      </c>
      <c r="F53" s="16" t="inlineStr">
        <is>
          <t>шт.</t>
        </is>
      </c>
      <c r="G53" s="16" t="n"/>
      <c r="H53" s="16" t="n">
        <v>6</v>
      </c>
      <c r="I53" s="28" t="n">
        <v>2</v>
      </c>
      <c r="J53" s="28" t="n">
        <v>10</v>
      </c>
      <c r="K53" s="33">
        <f>H53*I53</f>
        <v/>
      </c>
      <c r="L53" s="33">
        <f>H53*J53</f>
        <v/>
      </c>
      <c r="M53" s="33">
        <f>K53+L53</f>
        <v/>
      </c>
      <c r="N53" s="65" t="n"/>
    </row>
    <row customFormat="1" customHeight="1" ht="13.2" outlineLevel="1" r="54" s="3">
      <c r="B54" s="49" t="n"/>
      <c r="C54" s="53" t="n">
        <v>48</v>
      </c>
      <c r="D54" s="72" t="inlineStr">
        <is>
          <t>кабельные наконечники втулочные НШВИ 0,75-8; НШВИ 0,75-8</t>
        </is>
      </c>
      <c r="E54" s="16" t="inlineStr">
        <is>
          <t>КВТ</t>
        </is>
      </c>
      <c r="F54" s="16" t="inlineStr">
        <is>
          <t>шт.</t>
        </is>
      </c>
      <c r="G54" s="16" t="n"/>
      <c r="H54" s="16" t="n">
        <v>2930</v>
      </c>
      <c r="I54" s="28" t="n">
        <v>2</v>
      </c>
      <c r="J54" s="28" t="n">
        <v>10</v>
      </c>
      <c r="K54" s="33">
        <f>H54*I54</f>
        <v/>
      </c>
      <c r="L54" s="33">
        <f>H54*J54</f>
        <v/>
      </c>
      <c r="M54" s="33">
        <f>K54+L54</f>
        <v/>
      </c>
      <c r="N54" s="65" t="n"/>
    </row>
    <row outlineLevel="1" r="55">
      <c r="B55" s="38" t="n"/>
      <c r="C55" s="53" t="n">
        <v>49</v>
      </c>
      <c r="D55" s="75" t="inlineStr">
        <is>
          <t>Пусконаладочные работы</t>
        </is>
      </c>
      <c r="E55" s="16" t="n"/>
      <c r="F55" s="16" t="inlineStr">
        <is>
          <t>шт.</t>
        </is>
      </c>
      <c r="G55" s="16" t="n"/>
      <c r="H55" s="16" t="n">
        <v>1</v>
      </c>
      <c r="I55" s="28" t="n"/>
      <c r="J55" s="28" t="n"/>
      <c r="K55" s="33">
        <f>H55*I55</f>
        <v/>
      </c>
      <c r="L55" s="33">
        <f>H55*J55</f>
        <v/>
      </c>
      <c r="M55" s="33">
        <f>K55+L55</f>
        <v/>
      </c>
      <c r="N55" s="65" t="n"/>
    </row>
    <row customHeight="1" ht="39" r="56">
      <c r="B56" s="38" t="n"/>
      <c r="C56" s="54" t="n">
        <v>50</v>
      </c>
      <c r="D56" s="6" t="inlineStr">
        <is>
          <t>Всего по разделу</t>
        </is>
      </c>
      <c r="E56" s="5" t="n"/>
      <c r="F56" s="7" t="n"/>
      <c r="G56" s="5" t="n"/>
      <c r="H56" s="8" t="n"/>
      <c r="I56" s="61" t="n"/>
      <c r="J56" s="61" t="n"/>
      <c r="K56" s="9">
        <f>SUM(K11:K55)</f>
        <v/>
      </c>
      <c r="L56" s="9">
        <f>SUM(L11:L55)</f>
        <v/>
      </c>
      <c r="M56" s="9">
        <f>SUM(M11:M55)</f>
        <v/>
      </c>
      <c r="N56" s="67" t="n"/>
    </row>
    <row customHeight="1" ht="48" r="57">
      <c r="B57" s="49" t="n"/>
      <c r="C57" s="52" t="n">
        <v>51</v>
      </c>
      <c r="D57" s="12" t="inlineStr">
        <is>
          <t>ПГ-267/1-2017-АИИСКУТ Автоматизированная информационно-измерительная система
коммерческого учета теплопотребления (АИИСКУТ)</t>
        </is>
      </c>
      <c r="E57" s="11" t="n"/>
      <c r="F57" s="13" t="n"/>
      <c r="G57" s="11" t="n"/>
      <c r="H57" s="14" t="n"/>
      <c r="I57" s="60" t="n"/>
      <c r="J57" s="60" t="n"/>
      <c r="K57" s="31" t="n"/>
      <c r="L57" s="31" t="n"/>
      <c r="M57" s="32" t="n"/>
      <c r="N57" s="64" t="n"/>
    </row>
    <row outlineLevel="1" r="58">
      <c r="B58" s="38" t="n"/>
      <c r="C58" s="53" t="n">
        <v>52</v>
      </c>
      <c r="D58" s="15" t="inlineStr">
        <is>
          <t>Оборудование и средства автоматизации в составе:</t>
        </is>
      </c>
      <c r="E58" s="16" t="n"/>
      <c r="F58" s="16" t="n"/>
      <c r="G58" s="16" t="n"/>
      <c r="H58" s="16" t="n"/>
      <c r="I58" s="27" t="n"/>
      <c r="J58" s="27" t="n"/>
      <c r="K58" s="33" t="n"/>
      <c r="L58" s="33" t="n"/>
      <c r="M58" s="33" t="n"/>
      <c r="N58" s="66" t="n"/>
    </row>
    <row outlineLevel="1" r="59">
      <c r="B59" s="38" t="n"/>
      <c r="C59" s="53" t="n">
        <v>53</v>
      </c>
      <c r="D59" s="17" t="inlineStr">
        <is>
          <t>Шкаф учета (АИИСКУТ):</t>
        </is>
      </c>
      <c r="E59" s="16" t="n"/>
      <c r="F59" s="16" t="n"/>
      <c r="G59" s="16" t="n"/>
      <c r="H59" s="16" t="n"/>
      <c r="I59" s="27" t="n"/>
      <c r="J59" s="27" t="n"/>
      <c r="K59" s="33" t="n"/>
      <c r="L59" s="33" t="n"/>
      <c r="M59" s="33" t="n"/>
      <c r="N59" s="66" t="n"/>
    </row>
    <row outlineLevel="1" r="60">
      <c r="B60" s="38" t="n"/>
      <c r="C60" s="53" t="n">
        <v>54</v>
      </c>
      <c r="D60" s="17" t="inlineStr">
        <is>
          <t>шкаф 700х500х250 с монтажной платой; R5CE0759</t>
        </is>
      </c>
      <c r="E60" s="16" t="inlineStr">
        <is>
          <t>ДКС</t>
        </is>
      </c>
      <c r="F60" s="16" t="inlineStr">
        <is>
          <t>шт.</t>
        </is>
      </c>
      <c r="G60" s="16" t="n"/>
      <c r="H60" s="16" t="n">
        <v>1</v>
      </c>
      <c r="I60" s="28" t="n"/>
      <c r="J60" s="28" t="n"/>
      <c r="K60" s="33">
        <f>H60*I60</f>
        <v/>
      </c>
      <c r="L60" s="33">
        <f>H60*J60</f>
        <v/>
      </c>
      <c r="M60" s="33">
        <f>K60+L60</f>
        <v/>
      </c>
      <c r="N60" s="65" t="n"/>
    </row>
    <row outlineLevel="1" r="61">
      <c r="B61" s="49" t="n"/>
      <c r="C61" s="53" t="n">
        <v>55</v>
      </c>
      <c r="D61" s="17" t="inlineStr">
        <is>
          <t>кронштейн для настенного крепления; R5А55</t>
        </is>
      </c>
      <c r="E61" s="16" t="inlineStr">
        <is>
          <t>ДКС</t>
        </is>
      </c>
      <c r="F61" s="16" t="inlineStr">
        <is>
          <t>к-т</t>
        </is>
      </c>
      <c r="G61" s="16" t="n"/>
      <c r="H61" s="16" t="n">
        <v>1</v>
      </c>
      <c r="I61" s="28" t="n"/>
      <c r="J61" s="28" t="n"/>
      <c r="K61" s="33">
        <f>H61*I61</f>
        <v/>
      </c>
      <c r="L61" s="33">
        <f>H61*J61</f>
        <v/>
      </c>
      <c r="M61" s="33">
        <f>K61+L61</f>
        <v/>
      </c>
      <c r="N61" s="65" t="n"/>
    </row>
    <row outlineLevel="1" r="62">
      <c r="B62" s="38" t="n"/>
      <c r="C62" s="53" t="n">
        <v>56</v>
      </c>
      <c r="D62" s="17" t="inlineStr">
        <is>
          <t>2-портовый преобразователь RS-485 в Ethernet; МОХА NPort 5232</t>
        </is>
      </c>
      <c r="E62" s="16" t="inlineStr">
        <is>
          <t>МОХА</t>
        </is>
      </c>
      <c r="F62" s="16" t="inlineStr">
        <is>
          <t>шт.</t>
        </is>
      </c>
      <c r="G62" s="16" t="n"/>
      <c r="H62" s="16" t="n">
        <v>1</v>
      </c>
      <c r="I62" s="28" t="n"/>
      <c r="J62" s="28" t="n"/>
      <c r="K62" s="33">
        <f>H62*I62</f>
        <v/>
      </c>
      <c r="L62" s="33">
        <f>H62*J62</f>
        <v/>
      </c>
      <c r="M62" s="33">
        <f>K62+L62</f>
        <v/>
      </c>
      <c r="N62" s="65" t="n"/>
    </row>
    <row outlineLevel="1" r="63">
      <c r="B63" s="38" t="n"/>
      <c r="C63" s="53" t="n">
        <v>57</v>
      </c>
      <c r="D63" s="17" t="inlineStr">
        <is>
          <t>ИБП АРС Smart-UPS 750VA USB &amp; Serial 230V; SMT750I</t>
        </is>
      </c>
      <c r="E63" s="16" t="inlineStr">
        <is>
          <t>АРС</t>
        </is>
      </c>
      <c r="F63" s="16" t="inlineStr">
        <is>
          <t>шт.</t>
        </is>
      </c>
      <c r="G63" s="16" t="n"/>
      <c r="H63" s="16" t="n">
        <v>1</v>
      </c>
      <c r="I63" s="28" t="n"/>
      <c r="J63" s="28" t="n"/>
      <c r="K63" s="33">
        <f>H63*I63</f>
        <v/>
      </c>
      <c r="L63" s="33">
        <f>H63*J63</f>
        <v/>
      </c>
      <c r="M63" s="33">
        <f>K63+L63</f>
        <v/>
      </c>
      <c r="N63" s="65" t="n"/>
    </row>
    <row outlineLevel="1" r="64">
      <c r="B64" s="49" t="n"/>
      <c r="C64" s="53" t="n">
        <v>58</v>
      </c>
      <c r="D64" s="17" t="inlineStr">
        <is>
          <t>блок питания; БП60Б-Д4-15</t>
        </is>
      </c>
      <c r="E64" s="16" t="inlineStr">
        <is>
          <t>Компания ОВЕН</t>
        </is>
      </c>
      <c r="F64" s="16" t="inlineStr">
        <is>
          <t>шт.</t>
        </is>
      </c>
      <c r="G64" s="16" t="n"/>
      <c r="H64" s="16" t="n">
        <v>1</v>
      </c>
      <c r="I64" s="28" t="n"/>
      <c r="J64" s="28" t="n"/>
      <c r="K64" s="33">
        <f>H64*I64</f>
        <v/>
      </c>
      <c r="L64" s="33">
        <f>H64*J64</f>
        <v/>
      </c>
      <c r="M64" s="33">
        <f>K64+L64</f>
        <v/>
      </c>
      <c r="N64" s="65" t="n"/>
    </row>
    <row outlineLevel="1" r="65">
      <c r="B65" s="38" t="n"/>
      <c r="C65" s="53" t="n">
        <v>59</v>
      </c>
      <c r="D65" s="17" t="inlineStr">
        <is>
          <t>выключатель автоматический; 1P+N S201 С 16А</t>
        </is>
      </c>
      <c r="E65" s="16" t="inlineStr">
        <is>
          <t>АВВ</t>
        </is>
      </c>
      <c r="F65" s="16" t="inlineStr">
        <is>
          <t>шт.</t>
        </is>
      </c>
      <c r="G65" s="16" t="n"/>
      <c r="H65" s="16" t="n">
        <v>1</v>
      </c>
      <c r="I65" s="28" t="n"/>
      <c r="J65" s="28" t="n"/>
      <c r="K65" s="33">
        <f>H65*I65</f>
        <v/>
      </c>
      <c r="L65" s="33">
        <f>H65*J65</f>
        <v/>
      </c>
      <c r="M65" s="33">
        <f>K65+L65</f>
        <v/>
      </c>
      <c r="N65" s="65" t="n"/>
    </row>
    <row outlineLevel="1" r="66">
      <c r="B66" s="38" t="n"/>
      <c r="C66" s="53" t="n">
        <v>60</v>
      </c>
      <c r="D66" s="17" t="inlineStr">
        <is>
          <t>розетка на DIN-рейку; 2P+N 16А М1173</t>
        </is>
      </c>
      <c r="E66" s="16" t="inlineStr">
        <is>
          <t>АВВ</t>
        </is>
      </c>
      <c r="F66" s="16" t="inlineStr">
        <is>
          <t>шт.</t>
        </is>
      </c>
      <c r="G66" s="16" t="n"/>
      <c r="H66" s="16" t="n">
        <v>2</v>
      </c>
      <c r="I66" s="28" t="n"/>
      <c r="J66" s="28" t="n"/>
      <c r="K66" s="33">
        <f>H66*I66</f>
        <v/>
      </c>
      <c r="L66" s="33">
        <f>H66*J66</f>
        <v/>
      </c>
      <c r="M66" s="33">
        <f>K66+L66</f>
        <v/>
      </c>
      <c r="N66" s="65" t="n"/>
    </row>
    <row outlineLevel="1" r="67">
      <c r="B67" s="49" t="n"/>
      <c r="C67" s="53" t="n">
        <v>61</v>
      </c>
      <c r="D67" s="17" t="inlineStr">
        <is>
          <t xml:space="preserve">DIN-рейка, 0,6м; </t>
        </is>
      </c>
      <c r="E67" s="16" t="inlineStr">
        <is>
          <t>АВВ</t>
        </is>
      </c>
      <c r="F67" s="16" t="inlineStr">
        <is>
          <t>шт.</t>
        </is>
      </c>
      <c r="G67" s="16" t="n"/>
      <c r="H67" s="16" t="n">
        <v>1</v>
      </c>
      <c r="I67" s="28" t="n"/>
      <c r="J67" s="28" t="n"/>
      <c r="K67" s="33">
        <f>H67*I67</f>
        <v/>
      </c>
      <c r="L67" s="33">
        <f>H67*J67</f>
        <v/>
      </c>
      <c r="M67" s="33">
        <f>K67+L67</f>
        <v/>
      </c>
      <c r="N67" s="65" t="n"/>
    </row>
    <row outlineLevel="1" r="68">
      <c r="B68" s="38" t="n"/>
      <c r="C68" s="53" t="n">
        <v>62</v>
      </c>
      <c r="D68" s="17" t="inlineStr">
        <is>
          <t>клемма серая (упаковка 50 шт.) 1SNA115486R0300; МА 2,5/5</t>
        </is>
      </c>
      <c r="E68" s="16" t="inlineStr">
        <is>
          <t>АВВ</t>
        </is>
      </c>
      <c r="F68" s="16" t="inlineStr">
        <is>
          <t>шт.</t>
        </is>
      </c>
      <c r="G68" s="16" t="n"/>
      <c r="H68" s="16" t="n">
        <v>15</v>
      </c>
      <c r="I68" s="28" t="n"/>
      <c r="J68" s="28" t="n"/>
      <c r="K68" s="33">
        <f>H68*I68</f>
        <v/>
      </c>
      <c r="L68" s="33">
        <f>H68*J68</f>
        <v/>
      </c>
      <c r="M68" s="33">
        <f>K68+L68</f>
        <v/>
      </c>
      <c r="N68" s="65" t="n"/>
    </row>
    <row outlineLevel="1" r="69">
      <c r="B69" s="38" t="n"/>
      <c r="C69" s="53" t="n">
        <v>63</v>
      </c>
      <c r="D69" s="17" t="inlineStr">
        <is>
          <t>клемма «земля» (упаковка 50 шт.) 1SNA165488R2700; МА 2,5/5Р</t>
        </is>
      </c>
      <c r="E69" s="16" t="inlineStr">
        <is>
          <t>АВВ</t>
        </is>
      </c>
      <c r="F69" s="16" t="inlineStr">
        <is>
          <t>шт.</t>
        </is>
      </c>
      <c r="G69" s="16" t="n"/>
      <c r="H69" s="16" t="n">
        <v>10</v>
      </c>
      <c r="I69" s="28" t="n"/>
      <c r="J69" s="28" t="n"/>
      <c r="K69" s="33">
        <f>H69*I69</f>
        <v/>
      </c>
      <c r="L69" s="33">
        <f>H69*J69</f>
        <v/>
      </c>
      <c r="M69" s="33">
        <f>K69+L69</f>
        <v/>
      </c>
      <c r="N69" s="65" t="n"/>
    </row>
    <row outlineLevel="1" r="70">
      <c r="B70" s="49" t="n"/>
      <c r="C70" s="53" t="n">
        <v>64</v>
      </c>
      <c r="D70" s="17" t="inlineStr">
        <is>
          <t>клеммная синяя (упаковка 50 шт.) 1SNA125486R0500; МА 2,5/5N</t>
        </is>
      </c>
      <c r="E70" s="16" t="inlineStr">
        <is>
          <t>АВВ</t>
        </is>
      </c>
      <c r="F70" s="16" t="inlineStr">
        <is>
          <t>шт.</t>
        </is>
      </c>
      <c r="G70" s="16" t="n"/>
      <c r="H70" s="16" t="n">
        <v>15</v>
      </c>
      <c r="I70" s="28" t="n"/>
      <c r="J70" s="28" t="n"/>
      <c r="K70" s="33">
        <f>H70*I70</f>
        <v/>
      </c>
      <c r="L70" s="33">
        <f>H70*J70</f>
        <v/>
      </c>
      <c r="M70" s="33">
        <f>K70+L70</f>
        <v/>
      </c>
      <c r="N70" s="65" t="n"/>
    </row>
    <row outlineLevel="1" r="71">
      <c r="B71" s="38" t="n"/>
      <c r="C71" s="53" t="n">
        <v>65</v>
      </c>
      <c r="D71" s="17" t="inlineStr">
        <is>
          <t>клеммная перемычка (10 полюсов) 1SNA176282R2300; BJMI5</t>
        </is>
      </c>
      <c r="E71" s="16" t="inlineStr">
        <is>
          <t>АВВ</t>
        </is>
      </c>
      <c r="F71" s="16" t="inlineStr">
        <is>
          <t>шт.</t>
        </is>
      </c>
      <c r="G71" s="16" t="n"/>
      <c r="H71" s="16" t="n">
        <v>5</v>
      </c>
      <c r="I71" s="28" t="n"/>
      <c r="J71" s="28" t="n"/>
      <c r="K71" s="33">
        <f>H71*I71</f>
        <v/>
      </c>
      <c r="L71" s="33">
        <f>H71*J71</f>
        <v/>
      </c>
      <c r="M71" s="33">
        <f>K71+L71</f>
        <v/>
      </c>
      <c r="N71" s="65" t="n"/>
    </row>
    <row outlineLevel="1" r="72">
      <c r="B72" s="38" t="n"/>
      <c r="C72" s="53" t="n">
        <v>66</v>
      </c>
      <c r="D72" s="17" t="inlineStr">
        <is>
          <t>торцевой изолятор серый; FEM6</t>
        </is>
      </c>
      <c r="E72" s="16" t="inlineStr">
        <is>
          <t>АВВ</t>
        </is>
      </c>
      <c r="F72" s="16" t="inlineStr">
        <is>
          <t>шт.</t>
        </is>
      </c>
      <c r="G72" s="16" t="n"/>
      <c r="H72" s="16" t="n">
        <v>3</v>
      </c>
      <c r="I72" s="28" t="n"/>
      <c r="J72" s="28" t="n"/>
      <c r="K72" s="33">
        <f>H72*I72</f>
        <v/>
      </c>
      <c r="L72" s="33">
        <f>H72*J72</f>
        <v/>
      </c>
      <c r="M72" s="33">
        <f>K72+L72</f>
        <v/>
      </c>
      <c r="N72" s="65" t="n"/>
    </row>
    <row outlineLevel="1" r="73">
      <c r="B73" s="38" t="n"/>
      <c r="C73" s="53" t="n">
        <v>67</v>
      </c>
      <c r="D73" s="17" t="inlineStr">
        <is>
          <t>торцевой фиксатор DIN3; BAМ2</t>
        </is>
      </c>
      <c r="E73" s="16" t="inlineStr">
        <is>
          <t>АВВ</t>
        </is>
      </c>
      <c r="F73" s="16" t="inlineStr">
        <is>
          <t>шт.</t>
        </is>
      </c>
      <c r="G73" s="16" t="n"/>
      <c r="H73" s="16" t="n">
        <v>4</v>
      </c>
      <c r="I73" s="28" t="n"/>
      <c r="J73" s="28" t="n"/>
      <c r="K73" s="33">
        <f>H73*I73</f>
        <v/>
      </c>
      <c r="L73" s="33">
        <f>H73*J73</f>
        <v/>
      </c>
      <c r="M73" s="33">
        <f>K73+L73</f>
        <v/>
      </c>
      <c r="N73" s="65" t="n"/>
    </row>
    <row outlineLevel="1" r="74">
      <c r="B74" s="49" t="n"/>
      <c r="C74" s="53" t="n">
        <v>68</v>
      </c>
      <c r="D74" s="17" t="inlineStr">
        <is>
          <t>маркировка для клемм, 10 лент; 1SNA229002R0300</t>
        </is>
      </c>
      <c r="E74" s="16" t="inlineStr">
        <is>
          <t>АВВ</t>
        </is>
      </c>
      <c r="F74" s="16" t="inlineStr">
        <is>
          <t>шт.</t>
        </is>
      </c>
      <c r="G74" s="16" t="n"/>
      <c r="H74" s="16" t="n">
        <v>1</v>
      </c>
      <c r="I74" s="28" t="n"/>
      <c r="J74" s="28" t="n"/>
      <c r="K74" s="33">
        <f>H74*I74</f>
        <v/>
      </c>
      <c r="L74" s="33">
        <f>H74*J74</f>
        <v/>
      </c>
      <c r="M74" s="33">
        <f>K74+L74</f>
        <v/>
      </c>
      <c r="N74" s="65" t="n"/>
    </row>
    <row outlineLevel="1" r="75">
      <c r="B75" s="38" t="n"/>
      <c r="C75" s="53" t="n">
        <v>69</v>
      </c>
      <c r="D75" s="17" t="inlineStr">
        <is>
          <t>кабельный ввод; PG-9, 52600R</t>
        </is>
      </c>
      <c r="E75" s="16" t="inlineStr">
        <is>
          <t>ДКС</t>
        </is>
      </c>
      <c r="F75" s="16" t="inlineStr">
        <is>
          <t>шт.</t>
        </is>
      </c>
      <c r="G75" s="16" t="n"/>
      <c r="H75" s="16" t="n">
        <v>6</v>
      </c>
      <c r="I75" s="28" t="n"/>
      <c r="J75" s="28" t="n"/>
      <c r="K75" s="33">
        <f>H75*I75</f>
        <v/>
      </c>
      <c r="L75" s="33">
        <f>H75*J75</f>
        <v/>
      </c>
      <c r="M75" s="33">
        <f>K75+L75</f>
        <v/>
      </c>
      <c r="N75" s="65" t="n"/>
    </row>
    <row outlineLevel="1" r="76">
      <c r="B76" s="38" t="n"/>
      <c r="C76" s="53" t="n">
        <v>70</v>
      </c>
      <c r="D76" s="17" t="inlineStr">
        <is>
          <t>кабельный канал перфорированный RL6-25x40 QUADRO -2m; 01163RL</t>
        </is>
      </c>
      <c r="E76" s="16" t="inlineStr">
        <is>
          <t>ДКС</t>
        </is>
      </c>
      <c r="F76" s="16" t="inlineStr">
        <is>
          <t>шт.</t>
        </is>
      </c>
      <c r="G76" s="16" t="n"/>
      <c r="H76" s="16" t="n">
        <v>2</v>
      </c>
      <c r="I76" s="28" t="n"/>
      <c r="J76" s="28" t="n"/>
      <c r="K76" s="33">
        <f>H76*I76</f>
        <v/>
      </c>
      <c r="L76" s="33">
        <f>H76*J76</f>
        <v/>
      </c>
      <c r="M76" s="33">
        <f>K76+L76</f>
        <v/>
      </c>
      <c r="N76" s="65" t="n"/>
    </row>
    <row outlineLevel="1" r="77">
      <c r="B77" s="49" t="n"/>
      <c r="C77" s="53" t="n">
        <v>71</v>
      </c>
      <c r="D77" s="17" t="inlineStr">
        <is>
          <t>провод питания (фаза), черный ПУВ 1х0,75; ГОСТ31947-2012</t>
        </is>
      </c>
      <c r="E77" s="16" t="inlineStr">
        <is>
          <t>Электрокабель</t>
        </is>
      </c>
      <c r="F77" s="16" t="inlineStr">
        <is>
          <t>м</t>
        </is>
      </c>
      <c r="G77" s="16" t="n"/>
      <c r="H77" s="16" t="n">
        <v>2</v>
      </c>
      <c r="I77" s="28" t="n"/>
      <c r="J77" s="28" t="n"/>
      <c r="K77" s="33">
        <f>H77*I77</f>
        <v/>
      </c>
      <c r="L77" s="33">
        <f>H77*J77</f>
        <v/>
      </c>
      <c r="M77" s="33">
        <f>K77+L77</f>
        <v/>
      </c>
      <c r="N77" s="65" t="n"/>
    </row>
    <row outlineLevel="1" r="78">
      <c r="B78" s="38" t="n"/>
      <c r="C78" s="53" t="n">
        <v>72</v>
      </c>
      <c r="D78" s="17" t="inlineStr">
        <is>
          <t>провод питания (нейтраль), синий ПУВ 1х0,75; ГОСТ31947-2012</t>
        </is>
      </c>
      <c r="E78" s="16" t="inlineStr">
        <is>
          <t>Электрокабель</t>
        </is>
      </c>
      <c r="F78" s="16" t="inlineStr">
        <is>
          <t>м</t>
        </is>
      </c>
      <c r="G78" s="16" t="n"/>
      <c r="H78" s="16" t="n">
        <v>2</v>
      </c>
      <c r="I78" s="28" t="n"/>
      <c r="J78" s="28" t="n"/>
      <c r="K78" s="33">
        <f>H78*I78</f>
        <v/>
      </c>
      <c r="L78" s="33">
        <f>H78*J78</f>
        <v/>
      </c>
      <c r="M78" s="33">
        <f>K78+L78</f>
        <v/>
      </c>
      <c r="N78" s="65" t="n"/>
    </row>
    <row outlineLevel="1" r="79">
      <c r="B79" s="38" t="n"/>
      <c r="C79" s="53" t="n">
        <v>73</v>
      </c>
      <c r="D79" s="17" t="inlineStr">
        <is>
          <t>провод заземления, желто-зеленый ПУВ 1х0,75; ГОСТ31947-2012</t>
        </is>
      </c>
      <c r="E79" s="16" t="inlineStr">
        <is>
          <t>Электрокабель</t>
        </is>
      </c>
      <c r="F79" s="16" t="inlineStr">
        <is>
          <t>м</t>
        </is>
      </c>
      <c r="G79" s="16" t="n"/>
      <c r="H79" s="16" t="n">
        <v>2</v>
      </c>
      <c r="I79" s="28" t="n"/>
      <c r="J79" s="28" t="n"/>
      <c r="K79" s="33">
        <f>H79*I79</f>
        <v/>
      </c>
      <c r="L79" s="33">
        <f>H79*J79</f>
        <v/>
      </c>
      <c r="M79" s="33">
        <f>K79+L79</f>
        <v/>
      </c>
      <c r="N79" s="65" t="n"/>
    </row>
    <row outlineLevel="1" r="80">
      <c r="B80" s="49" t="n"/>
      <c r="C80" s="53" t="n">
        <v>74</v>
      </c>
      <c r="D80" s="17" t="inlineStr">
        <is>
          <t>провод питания (плюс), красный ПУВ 1х0,75; ГОСТ31947-2012</t>
        </is>
      </c>
      <c r="E80" s="16" t="inlineStr">
        <is>
          <t>Электрокабель</t>
        </is>
      </c>
      <c r="F80" s="16" t="inlineStr">
        <is>
          <t>м</t>
        </is>
      </c>
      <c r="G80" s="16" t="n"/>
      <c r="H80" s="16" t="n">
        <v>2</v>
      </c>
      <c r="I80" s="28" t="n"/>
      <c r="J80" s="28" t="n"/>
      <c r="K80" s="33">
        <f>H80*I80</f>
        <v/>
      </c>
      <c r="L80" s="33">
        <f>H80*J80</f>
        <v/>
      </c>
      <c r="M80" s="33">
        <f>K80+L80</f>
        <v/>
      </c>
      <c r="N80" s="65" t="n"/>
    </row>
    <row outlineLevel="1" r="81">
      <c r="B81" s="38" t="n"/>
      <c r="C81" s="53" t="n">
        <v>75</v>
      </c>
      <c r="D81" s="17" t="inlineStr">
        <is>
          <t>провод питания (фаза), белый ПУВ 1х0,75; ГОСТ31947-2012</t>
        </is>
      </c>
      <c r="E81" s="16" t="inlineStr">
        <is>
          <t>Электрокабель</t>
        </is>
      </c>
      <c r="F81" s="16" t="inlineStr">
        <is>
          <t>м</t>
        </is>
      </c>
      <c r="G81" s="16" t="n"/>
      <c r="H81" s="16" t="n">
        <v>2</v>
      </c>
      <c r="I81" s="28" t="n"/>
      <c r="J81" s="28" t="n"/>
      <c r="K81" s="33">
        <f>H81*I81</f>
        <v/>
      </c>
      <c r="L81" s="33">
        <f>H81*J81</f>
        <v/>
      </c>
      <c r="M81" s="33">
        <f>K81+L81</f>
        <v/>
      </c>
      <c r="N81" s="65" t="n"/>
    </row>
    <row outlineLevel="1" r="82">
      <c r="B82" s="38" t="n"/>
      <c r="C82" s="53" t="n">
        <v>76</v>
      </c>
      <c r="D82" s="17" t="inlineStr">
        <is>
          <t>провод питания (фаза), желтый ПУВ 1х0,75; ГОСТ31947-2012</t>
        </is>
      </c>
      <c r="E82" s="16" t="inlineStr">
        <is>
          <t>Электрокабель</t>
        </is>
      </c>
      <c r="F82" s="16" t="inlineStr">
        <is>
          <t>м</t>
        </is>
      </c>
      <c r="G82" s="16" t="n"/>
      <c r="H82" s="16" t="n">
        <v>2</v>
      </c>
      <c r="I82" s="28" t="n"/>
      <c r="J82" s="28" t="n"/>
      <c r="K82" s="33">
        <f>H82*I82</f>
        <v/>
      </c>
      <c r="L82" s="33">
        <f>H82*J82</f>
        <v/>
      </c>
      <c r="M82" s="33">
        <f>K82+L82</f>
        <v/>
      </c>
      <c r="N82" s="65" t="n"/>
    </row>
    <row outlineLevel="1" r="83">
      <c r="B83" s="49" t="n"/>
      <c r="C83" s="53" t="n">
        <v>77</v>
      </c>
      <c r="D83" s="17" t="inlineStr">
        <is>
          <t>блок коммутации; ЮТЛИ 405111.022</t>
        </is>
      </c>
      <c r="E83" s="16" t="inlineStr">
        <is>
          <t>НПП "Тепловодохран"</t>
        </is>
      </c>
      <c r="F83" s="16" t="inlineStr">
        <is>
          <t>шт.</t>
        </is>
      </c>
      <c r="G83" s="16" t="n"/>
      <c r="H83" s="16" t="n">
        <v>175</v>
      </c>
      <c r="I83" s="28" t="n">
        <v>597</v>
      </c>
      <c r="J83" s="28" t="n">
        <v>1000</v>
      </c>
      <c r="K83" s="33">
        <f>H83*I83</f>
        <v/>
      </c>
      <c r="L83" s="33">
        <f>H83*J83</f>
        <v/>
      </c>
      <c r="M83" s="33">
        <f>K83+L83</f>
        <v/>
      </c>
      <c r="N83" s="65" t="n"/>
    </row>
    <row outlineLevel="1" r="84">
      <c r="B84" s="38" t="n"/>
      <c r="C84" s="53" t="n">
        <v>78</v>
      </c>
      <c r="D84" s="17" t="inlineStr">
        <is>
          <t>патчкорд UTP RJ-45/RJ-45 1m cat. 5E; PC-LPM-STP-RJ45-RJ45-C5e-1M</t>
        </is>
      </c>
      <c r="E84" s="16" t="inlineStr">
        <is>
          <t>Hyperline</t>
        </is>
      </c>
      <c r="F84" s="16" t="inlineStr">
        <is>
          <t>шт.</t>
        </is>
      </c>
      <c r="G84" s="16" t="n"/>
      <c r="H84" s="16" t="n">
        <v>2</v>
      </c>
      <c r="I84" s="28" t="n"/>
      <c r="J84" s="28" t="n"/>
      <c r="K84" s="33">
        <f>H84*I84</f>
        <v/>
      </c>
      <c r="L84" s="33">
        <f>H84*J84</f>
        <v/>
      </c>
      <c r="M84" s="33">
        <f>K84+L84</f>
        <v/>
      </c>
      <c r="N84" s="65" t="n"/>
    </row>
    <row outlineLevel="1" r="85">
      <c r="B85" s="38" t="n"/>
      <c r="C85" s="53" t="n">
        <v>79</v>
      </c>
      <c r="D85" s="15" t="inlineStr">
        <is>
          <t>Кабельные изделия:</t>
        </is>
      </c>
      <c r="E85" s="16" t="n"/>
      <c r="F85" s="16" t="n"/>
      <c r="G85" s="16" t="n"/>
      <c r="H85" s="16" t="n"/>
      <c r="I85" s="27" t="n"/>
      <c r="J85" s="27" t="n"/>
      <c r="K85" s="33" t="n"/>
      <c r="L85" s="33" t="n"/>
      <c r="M85" s="33" t="n"/>
      <c r="N85" s="66" t="n"/>
    </row>
    <row customHeight="1" ht="26.4" outlineLevel="1" r="86">
      <c r="B86" s="38" t="n"/>
      <c r="C86" s="53" t="n">
        <v>80</v>
      </c>
      <c r="D86" s="17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86" s="16" t="inlineStr">
        <is>
          <t>Спецкабель</t>
        </is>
      </c>
      <c r="F86" s="16" t="inlineStr">
        <is>
          <t>м</t>
        </is>
      </c>
      <c r="G86" s="16" t="inlineStr">
        <is>
          <t>кабель Ethernet</t>
        </is>
      </c>
      <c r="H86" s="16" t="n">
        <v>10</v>
      </c>
      <c r="I86" s="28" t="n">
        <v>230</v>
      </c>
      <c r="J86" s="28" t="n">
        <v>400</v>
      </c>
      <c r="K86" s="33">
        <f>H86*I86</f>
        <v/>
      </c>
      <c r="L86" s="33">
        <f>H86*J86</f>
        <v/>
      </c>
      <c r="M86" s="33">
        <f>K86+L86</f>
        <v/>
      </c>
      <c r="N86" s="65" t="n"/>
    </row>
    <row customHeight="1" ht="26.4" outlineLevel="1" r="87">
      <c r="B87" s="49" t="n"/>
      <c r="C87" s="53" t="n">
        <v>81</v>
      </c>
      <c r="D87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87" s="16" t="inlineStr">
        <is>
          <t>Спецкабель</t>
        </is>
      </c>
      <c r="F87" s="16" t="inlineStr">
        <is>
          <t>м</t>
        </is>
      </c>
      <c r="G87" s="16" t="inlineStr">
        <is>
          <t>кабель RS-485</t>
        </is>
      </c>
      <c r="H87" s="16" t="n">
        <v>1371</v>
      </c>
      <c r="I87" s="28" t="n">
        <v>91</v>
      </c>
      <c r="J87" s="28" t="n">
        <v>400</v>
      </c>
      <c r="K87" s="33">
        <f>H87*I87</f>
        <v/>
      </c>
      <c r="L87" s="33">
        <f>H87*J87</f>
        <v/>
      </c>
      <c r="M87" s="33">
        <f>K87+L87</f>
        <v/>
      </c>
      <c r="N87" s="65" t="n"/>
    </row>
    <row customHeight="1" ht="26.4" outlineLevel="1" r="88">
      <c r="B88" s="38" t="n"/>
      <c r="C88" s="53" t="n">
        <v>82</v>
      </c>
      <c r="D88" s="17" t="inlineStr">
        <is>
          <t>кабели симметричные для систем сигнализации и управления, групповой прокладки, с пониженным дымо- и газовыделением; ; КПСВВнг(А)-LS 1x2x1,0</t>
        </is>
      </c>
      <c r="E88" s="16" t="inlineStr">
        <is>
          <t>Спецкабель</t>
        </is>
      </c>
      <c r="F88" s="16" t="inlineStr">
        <is>
          <t>м</t>
        </is>
      </c>
      <c r="G88" s="16" t="inlineStr">
        <is>
          <t>кабель питания RS-485</t>
        </is>
      </c>
      <c r="H88" s="16" t="n">
        <v>785</v>
      </c>
      <c r="I88" s="28" t="n">
        <v>19</v>
      </c>
      <c r="J88" s="28" t="n">
        <v>400</v>
      </c>
      <c r="K88" s="33">
        <f>H88*I88</f>
        <v/>
      </c>
      <c r="L88" s="33">
        <f>H88*J88</f>
        <v/>
      </c>
      <c r="M88" s="33">
        <f>K88+L88</f>
        <v/>
      </c>
      <c r="N88" s="65" t="n"/>
    </row>
    <row customHeight="1" ht="26.4" outlineLevel="1" r="89">
      <c r="B89" s="38" t="n"/>
      <c r="C89" s="53" t="n">
        <v>83</v>
      </c>
      <c r="D89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89" s="16" t="inlineStr">
        <is>
          <t>АЛЮР</t>
        </is>
      </c>
      <c r="F89" s="16" t="inlineStr">
        <is>
          <t>м</t>
        </is>
      </c>
      <c r="G89" s="16" t="n"/>
      <c r="H89" s="16" t="n">
        <v>6</v>
      </c>
      <c r="I89" s="28" t="n"/>
      <c r="J89" s="28" t="n"/>
      <c r="K89" s="33">
        <f>H89*I89</f>
        <v/>
      </c>
      <c r="L89" s="33">
        <f>H89*J89</f>
        <v/>
      </c>
      <c r="M89" s="33">
        <f>K89+L89</f>
        <v/>
      </c>
      <c r="N89" s="65" t="n"/>
    </row>
    <row outlineLevel="1" r="90">
      <c r="B90" s="49" t="n"/>
      <c r="C90" s="53" t="n">
        <v>84</v>
      </c>
      <c r="D90" s="15" t="inlineStr">
        <is>
          <t>Монтажные материалы:</t>
        </is>
      </c>
      <c r="E90" s="16" t="n"/>
      <c r="F90" s="16" t="n"/>
      <c r="G90" s="16" t="n"/>
      <c r="H90" s="16" t="n"/>
      <c r="I90" s="27" t="n"/>
      <c r="J90" s="27" t="n"/>
      <c r="K90" s="33" t="n"/>
      <c r="L90" s="33" t="n"/>
      <c r="M90" s="33" t="n"/>
      <c r="N90" s="66" t="n"/>
    </row>
    <row outlineLevel="1" r="91">
      <c r="B91" s="38" t="n"/>
      <c r="C91" s="53" t="n">
        <v>85</v>
      </c>
      <c r="D91" s="17" t="inlineStr">
        <is>
          <t>труба ПВХ жесткая, Ду=25мм, отрезки по 2м; 62925</t>
        </is>
      </c>
      <c r="E91" s="16" t="inlineStr">
        <is>
          <t>ДКС</t>
        </is>
      </c>
      <c r="F91" s="16" t="inlineStr">
        <is>
          <t>м</t>
        </is>
      </c>
      <c r="G91" s="16" t="n"/>
      <c r="H91" s="16" t="n">
        <v>100</v>
      </c>
      <c r="I91" s="28" t="n">
        <v>25</v>
      </c>
      <c r="J91" s="28" t="n">
        <v>200</v>
      </c>
      <c r="K91" s="33">
        <f>H91*I91</f>
        <v/>
      </c>
      <c r="L91" s="33">
        <f>H91*J91</f>
        <v/>
      </c>
      <c r="M91" s="33">
        <f>K91+L91</f>
        <v/>
      </c>
      <c r="N91" s="65" t="n"/>
    </row>
    <row outlineLevel="1" r="92">
      <c r="B92" s="38" t="n"/>
      <c r="C92" s="53" t="n">
        <v>86</v>
      </c>
      <c r="D92" s="17" t="inlineStr">
        <is>
          <t>труба ПНД гофрированная, Ду=16мм с протяжкой; 71716</t>
        </is>
      </c>
      <c r="E92" s="16" t="inlineStr">
        <is>
          <t>ДКС</t>
        </is>
      </c>
      <c r="F92" s="16" t="inlineStr">
        <is>
          <t>м</t>
        </is>
      </c>
      <c r="G92" s="16" t="n"/>
      <c r="H92" s="16" t="n">
        <v>100</v>
      </c>
      <c r="I92" s="28" t="n">
        <v>15</v>
      </c>
      <c r="J92" s="28" t="n">
        <v>200</v>
      </c>
      <c r="K92" s="33">
        <f>H92*I92</f>
        <v/>
      </c>
      <c r="L92" s="33">
        <f>H92*J92</f>
        <v/>
      </c>
      <c r="M92" s="33">
        <f>K92+L92</f>
        <v/>
      </c>
      <c r="N92" s="65" t="n"/>
    </row>
    <row outlineLevel="1" r="93">
      <c r="B93" s="49" t="n"/>
      <c r="C93" s="53" t="n">
        <v>87</v>
      </c>
      <c r="D93" s="17" t="inlineStr">
        <is>
          <t>хомут 135х2,5 стандартный черный, уп. 100 шт.; 25305</t>
        </is>
      </c>
      <c r="E93" s="16" t="inlineStr">
        <is>
          <t>ДКС</t>
        </is>
      </c>
      <c r="F93" s="16" t="inlineStr">
        <is>
          <t>уп</t>
        </is>
      </c>
      <c r="G93" s="16" t="n"/>
      <c r="H93" s="16" t="n">
        <v>30</v>
      </c>
      <c r="I93" s="28" t="n">
        <v>2</v>
      </c>
      <c r="J93" s="28" t="n">
        <v>20</v>
      </c>
      <c r="K93" s="33">
        <f>H93*I93</f>
        <v/>
      </c>
      <c r="L93" s="33">
        <f>H93*J93</f>
        <v/>
      </c>
      <c r="M93" s="33">
        <f>K93+L93</f>
        <v/>
      </c>
      <c r="N93" s="65" t="n"/>
    </row>
    <row outlineLevel="1" r="94">
      <c r="B94" s="38" t="n"/>
      <c r="C94" s="53" t="n">
        <v>88</v>
      </c>
      <c r="D94" s="17" t="inlineStr">
        <is>
          <t>DB-9F (DS1033-09F), Гнездо 9 pin на кабель; DS1033-09F</t>
        </is>
      </c>
      <c r="E94" s="16" t="inlineStr">
        <is>
          <t>Zhenqin</t>
        </is>
      </c>
      <c r="F94" s="16" t="inlineStr">
        <is>
          <t>шт</t>
        </is>
      </c>
      <c r="G94" s="16" t="n"/>
      <c r="H94" s="16" t="n">
        <v>2</v>
      </c>
      <c r="I94" s="28" t="n"/>
      <c r="J94" s="28" t="n"/>
      <c r="K94" s="33">
        <f>H94*I94</f>
        <v/>
      </c>
      <c r="L94" s="33">
        <f>H94*J94</f>
        <v/>
      </c>
      <c r="M94" s="33">
        <f>K94+L94</f>
        <v/>
      </c>
      <c r="N94" s="65" t="n"/>
    </row>
    <row outlineLevel="1" r="95">
      <c r="B95" s="38" t="n"/>
      <c r="C95" s="53" t="n">
        <v>89</v>
      </c>
      <c r="D95" s="17" t="inlineStr">
        <is>
          <t>DP- 9C (DS1045-09-A-P-1-S), Корпус к разъему 9 pin; DS1045-09-A-P-1-S</t>
        </is>
      </c>
      <c r="E95" s="16" t="inlineStr">
        <is>
          <t>Zhenqin</t>
        </is>
      </c>
      <c r="F95" s="16" t="inlineStr">
        <is>
          <t>шт</t>
        </is>
      </c>
      <c r="G95" s="16" t="n"/>
      <c r="H95" s="16" t="n">
        <v>2</v>
      </c>
      <c r="I95" s="28" t="n"/>
      <c r="J95" s="28" t="n"/>
      <c r="K95" s="33">
        <f>H95*I95</f>
        <v/>
      </c>
      <c r="L95" s="33">
        <f>H95*J95</f>
        <v/>
      </c>
      <c r="M95" s="33">
        <f>K95+L95</f>
        <v/>
      </c>
      <c r="N95" s="65" t="n"/>
    </row>
    <row outlineLevel="1" r="96">
      <c r="B96" s="49" t="n"/>
      <c r="C96" s="53" t="n">
        <v>90</v>
      </c>
      <c r="D96" s="17" t="inlineStr">
        <is>
          <t>саморезы с дюбелем 4,0х35; СМ6520</t>
        </is>
      </c>
      <c r="E96" s="16" t="inlineStr">
        <is>
          <t>ДКС</t>
        </is>
      </c>
      <c r="F96" s="16" t="inlineStr">
        <is>
          <t>шт.</t>
        </is>
      </c>
      <c r="G96" s="16" t="n"/>
      <c r="H96" s="16" t="n">
        <v>300</v>
      </c>
      <c r="I96" s="28" t="n">
        <v>43</v>
      </c>
      <c r="J96" s="28" t="n">
        <v>300</v>
      </c>
      <c r="K96" s="33">
        <f>H96*I96</f>
        <v/>
      </c>
      <c r="L96" s="33">
        <f>H96*J96</f>
        <v/>
      </c>
      <c r="M96" s="33">
        <f>K96+L96</f>
        <v/>
      </c>
      <c r="N96" s="65" t="n"/>
    </row>
    <row outlineLevel="1" r="97">
      <c r="B97" s="38" t="n"/>
      <c r="C97" s="53" t="n">
        <v>91</v>
      </c>
      <c r="D97" s="17" t="inlineStr">
        <is>
          <t xml:space="preserve">саморезы по металлу, 3,5х19; </t>
        </is>
      </c>
      <c r="E97" s="16" t="n"/>
      <c r="F97" s="16" t="inlineStr">
        <is>
          <t>кг</t>
        </is>
      </c>
      <c r="G97" s="16" t="n"/>
      <c r="H97" s="16" t="n">
        <v>0.1</v>
      </c>
      <c r="I97" s="28" t="n"/>
      <c r="J97" s="28" t="n"/>
      <c r="K97" s="33">
        <f>H97*I97</f>
        <v/>
      </c>
      <c r="L97" s="33">
        <f>H97*J97</f>
        <v/>
      </c>
      <c r="M97" s="33">
        <f>K97+L97</f>
        <v/>
      </c>
      <c r="N97" s="65" t="n"/>
    </row>
    <row outlineLevel="1" r="98">
      <c r="B98" s="38" t="n"/>
      <c r="C98" s="53" t="n">
        <v>92</v>
      </c>
      <c r="D98" s="17" t="inlineStr">
        <is>
          <t>держатель оцинкованный двухсторонний; 53354</t>
        </is>
      </c>
      <c r="E98" s="16" t="inlineStr">
        <is>
          <t>ДКС</t>
        </is>
      </c>
      <c r="F98" s="16" t="inlineStr">
        <is>
          <t>шт</t>
        </is>
      </c>
      <c r="G98" s="16" t="n"/>
      <c r="H98" s="16" t="n">
        <v>200</v>
      </c>
      <c r="I98" s="28" t="n"/>
      <c r="J98" s="28" t="n"/>
      <c r="K98" s="33">
        <f>H98*I98</f>
        <v/>
      </c>
      <c r="L98" s="33">
        <f>H98*J98</f>
        <v/>
      </c>
      <c r="M98" s="33">
        <f>K98+L98</f>
        <v/>
      </c>
      <c r="N98" s="65" t="n"/>
    </row>
    <row outlineLevel="1" r="99">
      <c r="B99" s="38" t="n"/>
      <c r="C99" s="53" t="n">
        <v>93</v>
      </c>
      <c r="D99" s="17" t="inlineStr">
        <is>
          <t>коннекторы RJ-45 5е категории экранированные; PLUG-8P8C-U-C5-SH-100</t>
        </is>
      </c>
      <c r="E99" s="16" t="inlineStr">
        <is>
          <t>Hyperline</t>
        </is>
      </c>
      <c r="F99" s="16" t="inlineStr">
        <is>
          <t>шт</t>
        </is>
      </c>
      <c r="G99" s="16" t="n"/>
      <c r="H99" s="16" t="n">
        <v>2</v>
      </c>
      <c r="I99" s="28" t="n"/>
      <c r="J99" s="28" t="n"/>
      <c r="K99" s="33">
        <f>H99*I99</f>
        <v/>
      </c>
      <c r="L99" s="33">
        <f>H99*J99</f>
        <v/>
      </c>
      <c r="M99" s="33">
        <f>K99+L99</f>
        <v/>
      </c>
      <c r="N99" s="65" t="n"/>
    </row>
    <row outlineLevel="1" r="100">
      <c r="B100" s="49" t="n"/>
      <c r="C100" s="53" t="n">
        <v>94</v>
      </c>
      <c r="D100" s="17" t="inlineStr">
        <is>
          <t>кабельные наконечники втулочные НШВИ 2,5-8; НШВИ 2,5-8</t>
        </is>
      </c>
      <c r="E100" s="16" t="inlineStr">
        <is>
          <t>КВТ</t>
        </is>
      </c>
      <c r="F100" s="16" t="inlineStr">
        <is>
          <t>шт.</t>
        </is>
      </c>
      <c r="G100" s="16" t="n"/>
      <c r="H100" s="16" t="n">
        <v>9</v>
      </c>
      <c r="I100" s="28" t="n"/>
      <c r="J100" s="28" t="n"/>
      <c r="K100" s="33">
        <f>H100*I100</f>
        <v/>
      </c>
      <c r="L100" s="33">
        <f>H100*J100</f>
        <v/>
      </c>
      <c r="M100" s="33">
        <f>K100+L100</f>
        <v/>
      </c>
      <c r="N100" s="65" t="n"/>
    </row>
    <row outlineLevel="1" r="101">
      <c r="B101" s="38" t="n"/>
      <c r="C101" s="53" t="n">
        <v>95</v>
      </c>
      <c r="D101" s="17" t="inlineStr">
        <is>
          <t>кабельные наконечники втулочные НШВИ 0,75-8; НШВИ 0,75-8</t>
        </is>
      </c>
      <c r="E101" s="16" t="inlineStr">
        <is>
          <t>КВТ</t>
        </is>
      </c>
      <c r="F101" s="16" t="inlineStr">
        <is>
          <t>шт.</t>
        </is>
      </c>
      <c r="G101" s="16" t="n"/>
      <c r="H101" s="16" t="n">
        <v>954</v>
      </c>
      <c r="I101" s="28" t="n"/>
      <c r="J101" s="28" t="n"/>
      <c r="K101" s="33">
        <f>H101*I101</f>
        <v/>
      </c>
      <c r="L101" s="33">
        <f>H101*J101</f>
        <v/>
      </c>
      <c r="M101" s="33">
        <f>K101+L101</f>
        <v/>
      </c>
      <c r="N101" s="65" t="n"/>
    </row>
    <row outlineLevel="1" r="102">
      <c r="B102" s="38" t="n"/>
      <c r="C102" s="53" t="n">
        <v>96</v>
      </c>
      <c r="D102" s="15" t="inlineStr">
        <is>
          <t>Пусконаладочные работы</t>
        </is>
      </c>
      <c r="E102" s="16" t="n"/>
      <c r="F102" s="16" t="inlineStr">
        <is>
          <t>шт.</t>
        </is>
      </c>
      <c r="G102" s="16" t="n"/>
      <c r="H102" s="16" t="n">
        <v>1</v>
      </c>
      <c r="I102" s="28" t="n"/>
      <c r="J102" s="28" t="n"/>
      <c r="K102" s="33">
        <f>H102*I102</f>
        <v/>
      </c>
      <c r="L102" s="33">
        <f>H102*J102</f>
        <v/>
      </c>
      <c r="M102" s="33">
        <f>K102+L102</f>
        <v/>
      </c>
      <c r="N102" s="65" t="n"/>
    </row>
    <row customHeight="1" ht="30" r="103">
      <c r="B103" s="49" t="n"/>
      <c r="C103" s="54" t="n">
        <v>97</v>
      </c>
      <c r="D103" s="6" t="inlineStr">
        <is>
          <t>Всего по разделу</t>
        </is>
      </c>
      <c r="E103" s="5" t="n"/>
      <c r="F103" s="7" t="n"/>
      <c r="G103" s="5" t="n"/>
      <c r="H103" s="8" t="n"/>
      <c r="I103" s="61" t="n"/>
      <c r="J103" s="61" t="n"/>
      <c r="K103" s="10">
        <f>SUM(K60:K102)</f>
        <v/>
      </c>
      <c r="L103" s="10">
        <f>SUM(L60:L102)</f>
        <v/>
      </c>
      <c r="M103" s="10">
        <f>SUM(M60:M102)</f>
        <v/>
      </c>
      <c r="N103" s="67" t="n"/>
    </row>
    <row customHeight="1" ht="43.5" r="104">
      <c r="B104" s="38" t="n"/>
      <c r="C104" s="52" t="n">
        <v>98</v>
      </c>
      <c r="D104" s="12" t="inlineStr">
        <is>
          <t>ПГ-267/1-2017-АИИСКУЭ Автоматизированная информационно-измерительная система контроля и
учета энергоресурсов (АИИСКУЭ)</t>
        </is>
      </c>
      <c r="E104" s="11" t="n"/>
      <c r="F104" s="13" t="n"/>
      <c r="G104" s="11" t="n"/>
      <c r="H104" s="14" t="n"/>
      <c r="I104" s="60" t="n"/>
      <c r="J104" s="60" t="n"/>
      <c r="K104" s="31" t="n"/>
      <c r="L104" s="31" t="n"/>
      <c r="M104" s="32" t="n"/>
      <c r="N104" s="64" t="n"/>
    </row>
    <row outlineLevel="1" r="105">
      <c r="B105" s="38" t="n"/>
      <c r="C105" s="53" t="n">
        <v>99</v>
      </c>
      <c r="D105" s="15" t="inlineStr">
        <is>
          <t>Оборудование и средства автоматизации в составе:</t>
        </is>
      </c>
      <c r="E105" s="16" t="n"/>
      <c r="F105" s="16" t="n"/>
      <c r="G105" s="16" t="n"/>
      <c r="H105" s="16" t="n"/>
      <c r="I105" s="27" t="n"/>
      <c r="J105" s="27" t="n"/>
      <c r="K105" s="33" t="n"/>
      <c r="L105" s="33" t="n"/>
      <c r="M105" s="33" t="n"/>
      <c r="N105" s="66" t="n"/>
    </row>
    <row outlineLevel="1" r="106">
      <c r="B106" s="49" t="n"/>
      <c r="C106" s="53" t="n">
        <v>100</v>
      </c>
      <c r="D106" s="17" t="inlineStr">
        <is>
          <t>Шкаф учета (АИИСКУЭ):</t>
        </is>
      </c>
      <c r="E106" s="16" t="n"/>
      <c r="F106" s="16" t="n"/>
      <c r="G106" s="16" t="n"/>
      <c r="H106" s="16" t="n"/>
      <c r="I106" s="27" t="n"/>
      <c r="J106" s="27" t="n"/>
      <c r="K106" s="33" t="n"/>
      <c r="L106" s="33" t="n"/>
      <c r="M106" s="33" t="n"/>
      <c r="N106" s="66" t="n"/>
    </row>
    <row outlineLevel="1" r="107">
      <c r="B107" s="38" t="n"/>
      <c r="C107" s="53" t="n">
        <v>101</v>
      </c>
      <c r="D107" s="17" t="inlineStr">
        <is>
          <t>шкаф 650х500х220 с монтажной платой; ШПМ-3-0,74 У2</t>
        </is>
      </c>
      <c r="E107" s="16" t="inlineStr">
        <is>
          <t>IEK</t>
        </is>
      </c>
      <c r="F107" s="16" t="inlineStr">
        <is>
          <t>шт.</t>
        </is>
      </c>
      <c r="G107" s="16" t="n"/>
      <c r="H107" s="16" t="n">
        <v>1</v>
      </c>
      <c r="I107" s="28" t="n"/>
      <c r="J107" s="28" t="n"/>
      <c r="K107" s="33">
        <f>H107*I107</f>
        <v/>
      </c>
      <c r="L107" s="33">
        <f>H107*J107</f>
        <v/>
      </c>
      <c r="M107" s="33">
        <f>K107+L107</f>
        <v/>
      </c>
      <c r="N107" s="65" t="n"/>
    </row>
    <row outlineLevel="1" r="108">
      <c r="B108" s="38" t="n"/>
      <c r="C108" s="53" t="n">
        <v>102</v>
      </c>
      <c r="D108" s="17" t="inlineStr">
        <is>
          <t>ИБП АРС Smart-UPS 750VA USB &amp; Serial 230V; SMT750I</t>
        </is>
      </c>
      <c r="E108" s="16" t="inlineStr">
        <is>
          <t>АРС</t>
        </is>
      </c>
      <c r="F108" s="16" t="inlineStr">
        <is>
          <t>шт.</t>
        </is>
      </c>
      <c r="G108" s="16" t="n"/>
      <c r="H108" s="16" t="n">
        <v>1</v>
      </c>
      <c r="I108" s="28" t="n"/>
      <c r="J108" s="28" t="n"/>
      <c r="K108" s="33">
        <f>H108*I108</f>
        <v/>
      </c>
      <c r="L108" s="33">
        <f>H108*J108</f>
        <v/>
      </c>
      <c r="M108" s="33">
        <f>K108+L108</f>
        <v/>
      </c>
      <c r="N108" s="65" t="n"/>
    </row>
    <row outlineLevel="1" r="109">
      <c r="B109" s="49" t="n"/>
      <c r="C109" s="53" t="n">
        <v>103</v>
      </c>
      <c r="D109" s="17" t="inlineStr">
        <is>
          <t>устройство мониторинга, исп. 4 линии CAN, 1 линия RS-485; УМ-31</t>
        </is>
      </c>
      <c r="E109" s="16" t="inlineStr">
        <is>
          <t>ЗАО "СвязьИнжиниринг"</t>
        </is>
      </c>
      <c r="F109" s="16" t="inlineStr">
        <is>
          <t>шт.</t>
        </is>
      </c>
      <c r="G109" s="16" t="inlineStr">
        <is>
          <t>c антенной</t>
        </is>
      </c>
      <c r="H109" s="16" t="n">
        <v>1</v>
      </c>
      <c r="I109" s="28" t="n"/>
      <c r="J109" s="28" t="n"/>
      <c r="K109" s="33">
        <f>H109*I109</f>
        <v/>
      </c>
      <c r="L109" s="33">
        <f>H109*J109</f>
        <v/>
      </c>
      <c r="M109" s="33">
        <f>K109+L109</f>
        <v/>
      </c>
      <c r="N109" s="65" t="n"/>
    </row>
    <row outlineLevel="1" r="110">
      <c r="B110" s="38" t="n"/>
      <c r="C110" s="53" t="n">
        <v>104</v>
      </c>
      <c r="D110" s="17" t="inlineStr">
        <is>
          <t>1-портовый преобразователь RS-232 в Ethernet с Блоком питания; МОХА NPort 5110</t>
        </is>
      </c>
      <c r="E110" s="16" t="inlineStr">
        <is>
          <t>МОХА</t>
        </is>
      </c>
      <c r="F110" s="16" t="inlineStr">
        <is>
          <t>шт.</t>
        </is>
      </c>
      <c r="G110" s="16" t="n"/>
      <c r="H110" s="16" t="n">
        <v>1</v>
      </c>
      <c r="I110" s="28" t="n"/>
      <c r="J110" s="28" t="n"/>
      <c r="K110" s="33">
        <f>H110*I110</f>
        <v/>
      </c>
      <c r="L110" s="33">
        <f>H110*J110</f>
        <v/>
      </c>
      <c r="M110" s="33">
        <f>K110+L110</f>
        <v/>
      </c>
      <c r="N110" s="65" t="n"/>
    </row>
    <row outlineLevel="1" r="111">
      <c r="B111" s="38" t="n"/>
      <c r="C111" s="53" t="n">
        <v>105</v>
      </c>
      <c r="D111" s="17" t="inlineStr">
        <is>
          <t>блок питания; БП60Б-Д4-15</t>
        </is>
      </c>
      <c r="E111" s="16" t="inlineStr">
        <is>
          <t>Компания ОВЕН</t>
        </is>
      </c>
      <c r="F111" s="16" t="inlineStr">
        <is>
          <t>шт.</t>
        </is>
      </c>
      <c r="G111" s="16" t="n"/>
      <c r="H111" s="16" t="n">
        <v>1</v>
      </c>
      <c r="I111" s="28" t="n"/>
      <c r="J111" s="28" t="n"/>
      <c r="K111" s="33">
        <f>H111*I111</f>
        <v/>
      </c>
      <c r="L111" s="33">
        <f>H111*J111</f>
        <v/>
      </c>
      <c r="M111" s="33">
        <f>K111+L111</f>
        <v/>
      </c>
      <c r="N111" s="65" t="n"/>
    </row>
    <row outlineLevel="1" r="112">
      <c r="B112" s="38" t="n"/>
      <c r="C112" s="53" t="n">
        <v>106</v>
      </c>
      <c r="D112" s="17" t="inlineStr">
        <is>
          <t>выключатель автоматический; 1P+N S201 С6А</t>
        </is>
      </c>
      <c r="E112" s="16" t="inlineStr">
        <is>
          <t>АВВ</t>
        </is>
      </c>
      <c r="F112" s="16" t="inlineStr">
        <is>
          <t>шт.</t>
        </is>
      </c>
      <c r="G112" s="16" t="n"/>
      <c r="H112" s="16" t="n">
        <v>1</v>
      </c>
      <c r="I112" s="28" t="n"/>
      <c r="J112" s="28" t="n"/>
      <c r="K112" s="33">
        <f>H112*I112</f>
        <v/>
      </c>
      <c r="L112" s="33">
        <f>H112*J112</f>
        <v/>
      </c>
      <c r="M112" s="33">
        <f>K112+L112</f>
        <v/>
      </c>
      <c r="N112" s="65" t="n"/>
    </row>
    <row outlineLevel="1" r="113">
      <c r="B113" s="49" t="n"/>
      <c r="C113" s="53" t="n">
        <v>107</v>
      </c>
      <c r="D113" s="17" t="inlineStr">
        <is>
          <t>выключатель автоматический; 1P+N S201 С16А</t>
        </is>
      </c>
      <c r="E113" s="16" t="inlineStr">
        <is>
          <t>АВВ</t>
        </is>
      </c>
      <c r="F113" s="16" t="inlineStr">
        <is>
          <t>шт.</t>
        </is>
      </c>
      <c r="G113" s="16" t="n"/>
      <c r="H113" s="16" t="n">
        <v>1</v>
      </c>
      <c r="I113" s="28" t="n"/>
      <c r="J113" s="28" t="n"/>
      <c r="K113" s="33">
        <f>H113*I113</f>
        <v/>
      </c>
      <c r="L113" s="33">
        <f>H113*J113</f>
        <v/>
      </c>
      <c r="M113" s="33">
        <f>K113+L113</f>
        <v/>
      </c>
      <c r="N113" s="65" t="n"/>
    </row>
    <row outlineLevel="1" r="114">
      <c r="B114" s="38" t="n"/>
      <c r="C114" s="53" t="n">
        <v>108</v>
      </c>
      <c r="D114" s="17" t="inlineStr">
        <is>
          <t>розетка на DIN-рейку; 2P+N 16А М1173</t>
        </is>
      </c>
      <c r="E114" s="16" t="inlineStr">
        <is>
          <t>АВВ</t>
        </is>
      </c>
      <c r="F114" s="16" t="inlineStr">
        <is>
          <t>шт.</t>
        </is>
      </c>
      <c r="G114" s="16" t="n"/>
      <c r="H114" s="16" t="n">
        <v>2</v>
      </c>
      <c r="I114" s="28" t="n"/>
      <c r="J114" s="28" t="n"/>
      <c r="K114" s="33">
        <f>H114*I114</f>
        <v/>
      </c>
      <c r="L114" s="33">
        <f>H114*J114</f>
        <v/>
      </c>
      <c r="M114" s="33">
        <f>K114+L114</f>
        <v/>
      </c>
      <c r="N114" s="65" t="n"/>
    </row>
    <row outlineLevel="1" r="115">
      <c r="B115" s="38" t="n"/>
      <c r="C115" s="53" t="n">
        <v>109</v>
      </c>
      <c r="D115" s="17" t="inlineStr">
        <is>
          <t xml:space="preserve">DIN-рейка, 0,6м; </t>
        </is>
      </c>
      <c r="E115" s="16" t="inlineStr">
        <is>
          <t>АВВ</t>
        </is>
      </c>
      <c r="F115" s="16" t="inlineStr">
        <is>
          <t>шт.</t>
        </is>
      </c>
      <c r="G115" s="16" t="n"/>
      <c r="H115" s="16" t="n">
        <v>2</v>
      </c>
      <c r="I115" s="28" t="n"/>
      <c r="J115" s="28" t="n"/>
      <c r="K115" s="33">
        <f>H115*I115</f>
        <v/>
      </c>
      <c r="L115" s="33">
        <f>H115*J115</f>
        <v/>
      </c>
      <c r="M115" s="33">
        <f>K115+L115</f>
        <v/>
      </c>
      <c r="N115" s="65" t="n"/>
    </row>
    <row outlineLevel="1" r="116">
      <c r="B116" s="49" t="n"/>
      <c r="C116" s="53" t="n">
        <v>110</v>
      </c>
      <c r="D116" s="17" t="inlineStr">
        <is>
          <t>клемма серая 1SNA115486R0300; МА 2,5/5</t>
        </is>
      </c>
      <c r="E116" s="16" t="inlineStr">
        <is>
          <t>АВВ</t>
        </is>
      </c>
      <c r="F116" s="16" t="inlineStr">
        <is>
          <t>шт.</t>
        </is>
      </c>
      <c r="G116" s="16" t="n"/>
      <c r="H116" s="16" t="n">
        <v>10</v>
      </c>
      <c r="I116" s="28" t="n"/>
      <c r="J116" s="28" t="n"/>
      <c r="K116" s="33">
        <f>H116*I116</f>
        <v/>
      </c>
      <c r="L116" s="33">
        <f>H116*J116</f>
        <v/>
      </c>
      <c r="M116" s="33">
        <f>K116+L116</f>
        <v/>
      </c>
      <c r="N116" s="65" t="n"/>
    </row>
    <row outlineLevel="1" r="117">
      <c r="B117" s="38" t="n"/>
      <c r="C117" s="53" t="n">
        <v>111</v>
      </c>
      <c r="D117" s="17" t="inlineStr">
        <is>
          <t>клемма «земля»  1SNA165488R2700; МА 2,5/5Р</t>
        </is>
      </c>
      <c r="E117" s="16" t="inlineStr">
        <is>
          <t>АВВ</t>
        </is>
      </c>
      <c r="F117" s="16" t="inlineStr">
        <is>
          <t>шт.</t>
        </is>
      </c>
      <c r="G117" s="16" t="n"/>
      <c r="H117" s="16" t="n">
        <v>11</v>
      </c>
      <c r="I117" s="28" t="n"/>
      <c r="J117" s="28" t="n"/>
      <c r="K117" s="33">
        <f>H117*I117</f>
        <v/>
      </c>
      <c r="L117" s="33">
        <f>H117*J117</f>
        <v/>
      </c>
      <c r="M117" s="33">
        <f>K117+L117</f>
        <v/>
      </c>
      <c r="N117" s="65" t="n"/>
    </row>
    <row outlineLevel="1" r="118">
      <c r="B118" s="38" t="n"/>
      <c r="C118" s="53" t="n">
        <v>112</v>
      </c>
      <c r="D118" s="17" t="inlineStr">
        <is>
          <t>клеммная синяя 1SNA125486R0500; МА 2,5/5N</t>
        </is>
      </c>
      <c r="E118" s="16" t="inlineStr">
        <is>
          <t>ARR</t>
        </is>
      </c>
      <c r="F118" s="16" t="inlineStr">
        <is>
          <t>шт.</t>
        </is>
      </c>
      <c r="G118" s="16" t="n"/>
      <c r="H118" s="16" t="n">
        <v>10</v>
      </c>
      <c r="I118" s="28" t="n"/>
      <c r="J118" s="28" t="n"/>
      <c r="K118" s="33">
        <f>H118*I118</f>
        <v/>
      </c>
      <c r="L118" s="33">
        <f>H118*J118</f>
        <v/>
      </c>
      <c r="M118" s="33">
        <f>K118+L118</f>
        <v/>
      </c>
      <c r="N118" s="65" t="n"/>
    </row>
    <row outlineLevel="1" r="119">
      <c r="B119" s="49" t="n"/>
      <c r="C119" s="53" t="n">
        <v>113</v>
      </c>
      <c r="D119" s="17" t="inlineStr">
        <is>
          <t>клеммная перемычка (10 полюсов) 1SNA176282R2300; BJMI5</t>
        </is>
      </c>
      <c r="E119" s="16" t="inlineStr">
        <is>
          <t>АВВ</t>
        </is>
      </c>
      <c r="F119" s="16" t="inlineStr">
        <is>
          <t>шт.</t>
        </is>
      </c>
      <c r="G119" s="16" t="n"/>
      <c r="H119" s="16" t="n">
        <v>7</v>
      </c>
      <c r="I119" s="28" t="n"/>
      <c r="J119" s="28" t="n"/>
      <c r="K119" s="33">
        <f>H119*I119</f>
        <v/>
      </c>
      <c r="L119" s="33">
        <f>H119*J119</f>
        <v/>
      </c>
      <c r="M119" s="33">
        <f>K119+L119</f>
        <v/>
      </c>
      <c r="N119" s="65" t="n"/>
    </row>
    <row outlineLevel="1" r="120">
      <c r="B120" s="38" t="n"/>
      <c r="C120" s="53" t="n">
        <v>114</v>
      </c>
      <c r="D120" s="17" t="inlineStr">
        <is>
          <t>торцевой изолятор серый; FEM6</t>
        </is>
      </c>
      <c r="E120" s="16" t="inlineStr">
        <is>
          <t>АВВ</t>
        </is>
      </c>
      <c r="F120" s="16" t="inlineStr">
        <is>
          <t>шт.</t>
        </is>
      </c>
      <c r="G120" s="16" t="n"/>
      <c r="H120" s="16" t="n">
        <v>7</v>
      </c>
      <c r="I120" s="28" t="n"/>
      <c r="J120" s="28" t="n"/>
      <c r="K120" s="33">
        <f>H120*I120</f>
        <v/>
      </c>
      <c r="L120" s="33">
        <f>H120*J120</f>
        <v/>
      </c>
      <c r="M120" s="33">
        <f>K120+L120</f>
        <v/>
      </c>
      <c r="N120" s="65" t="n"/>
    </row>
    <row outlineLevel="1" r="121">
      <c r="B121" s="38" t="n"/>
      <c r="C121" s="53" t="n">
        <v>115</v>
      </c>
      <c r="D121" s="17" t="inlineStr">
        <is>
          <t>торцевой фиксатор DIN3; BAМ2</t>
        </is>
      </c>
      <c r="E121" s="16" t="inlineStr">
        <is>
          <t>АВВ</t>
        </is>
      </c>
      <c r="F121" s="16" t="inlineStr">
        <is>
          <t>шт.</t>
        </is>
      </c>
      <c r="G121" s="16" t="n"/>
      <c r="H121" s="16" t="n">
        <v>4</v>
      </c>
      <c r="I121" s="28" t="n"/>
      <c r="J121" s="28" t="n"/>
      <c r="K121" s="33">
        <f>H121*I121</f>
        <v/>
      </c>
      <c r="L121" s="33">
        <f>H121*J121</f>
        <v/>
      </c>
      <c r="M121" s="33">
        <f>K121+L121</f>
        <v/>
      </c>
      <c r="N121" s="65" t="n"/>
    </row>
    <row outlineLevel="1" r="122">
      <c r="B122" s="49" t="n"/>
      <c r="C122" s="53" t="n">
        <v>116</v>
      </c>
      <c r="D122" s="17" t="inlineStr">
        <is>
          <t>маркировка для клемм, 10 лент; 1SNA229002R0300</t>
        </is>
      </c>
      <c r="E122" s="16" t="inlineStr">
        <is>
          <t>АВВ</t>
        </is>
      </c>
      <c r="F122" s="16" t="inlineStr">
        <is>
          <t>шт.</t>
        </is>
      </c>
      <c r="G122" s="16" t="n"/>
      <c r="H122" s="16" t="n">
        <v>1</v>
      </c>
      <c r="I122" s="28" t="n"/>
      <c r="J122" s="28" t="n"/>
      <c r="K122" s="33">
        <f>H122*I122</f>
        <v/>
      </c>
      <c r="L122" s="33">
        <f>H122*J122</f>
        <v/>
      </c>
      <c r="M122" s="33">
        <f>K122+L122</f>
        <v/>
      </c>
      <c r="N122" s="65" t="n"/>
    </row>
    <row outlineLevel="1" r="123">
      <c r="B123" s="38" t="n"/>
      <c r="C123" s="53" t="n">
        <v>117</v>
      </c>
      <c r="D123" s="17" t="inlineStr">
        <is>
          <t>кабельный ввод; PG-9</t>
        </is>
      </c>
      <c r="E123" s="16" t="inlineStr">
        <is>
          <t>ДКС</t>
        </is>
      </c>
      <c r="F123" s="16" t="inlineStr">
        <is>
          <t>шт.</t>
        </is>
      </c>
      <c r="G123" s="16" t="n"/>
      <c r="H123" s="16" t="n">
        <v>10</v>
      </c>
      <c r="I123" s="28" t="n"/>
      <c r="J123" s="28" t="n"/>
      <c r="K123" s="33">
        <f>H123*I123</f>
        <v/>
      </c>
      <c r="L123" s="33">
        <f>H123*J123</f>
        <v/>
      </c>
      <c r="M123" s="33">
        <f>K123+L123</f>
        <v/>
      </c>
      <c r="N123" s="65" t="n"/>
    </row>
    <row outlineLevel="1" r="124">
      <c r="B124" s="38" t="n"/>
      <c r="C124" s="53" t="n">
        <v>118</v>
      </c>
      <c r="D124" s="17" t="inlineStr">
        <is>
          <t>кабельный канал перфорированный RL6-25x40 QUADRO -2m; 01163RL</t>
        </is>
      </c>
      <c r="E124" s="16" t="inlineStr">
        <is>
          <t>ДКС</t>
        </is>
      </c>
      <c r="F124" s="16" t="inlineStr">
        <is>
          <t>шт.</t>
        </is>
      </c>
      <c r="G124" s="16" t="n"/>
      <c r="H124" s="16" t="n">
        <v>1</v>
      </c>
      <c r="I124" s="28" t="n"/>
      <c r="J124" s="28" t="n"/>
      <c r="K124" s="33">
        <f>H124*I124</f>
        <v/>
      </c>
      <c r="L124" s="33">
        <f>H124*J124</f>
        <v/>
      </c>
      <c r="M124" s="33">
        <f>K124+L124</f>
        <v/>
      </c>
      <c r="N124" s="65" t="n"/>
    </row>
    <row outlineLevel="1" r="125">
      <c r="B125" s="38" t="n"/>
      <c r="C125" s="53" t="n">
        <v>119</v>
      </c>
      <c r="D125" s="17" t="inlineStr">
        <is>
          <t>провод питания (фаза), черный ПУВ 1х0,75; ПУВ 1х0,75</t>
        </is>
      </c>
      <c r="E125" s="16" t="inlineStr">
        <is>
          <t>"Белкаб"</t>
        </is>
      </c>
      <c r="F125" s="16" t="inlineStr">
        <is>
          <t>м</t>
        </is>
      </c>
      <c r="G125" s="16" t="n"/>
      <c r="H125" s="16" t="n">
        <v>2</v>
      </c>
      <c r="I125" s="28" t="n"/>
      <c r="J125" s="28" t="n"/>
      <c r="K125" s="33">
        <f>H125*I125</f>
        <v/>
      </c>
      <c r="L125" s="33">
        <f>H125*J125</f>
        <v/>
      </c>
      <c r="M125" s="33">
        <f>K125+L125</f>
        <v/>
      </c>
      <c r="N125" s="65" t="n"/>
    </row>
    <row outlineLevel="1" r="126">
      <c r="B126" s="49" t="n"/>
      <c r="C126" s="53" t="n">
        <v>120</v>
      </c>
      <c r="D126" s="17" t="inlineStr">
        <is>
          <t>провод питания (нейтраль), синий ПУВ 1х0,75; ПУВ 1х0,75</t>
        </is>
      </c>
      <c r="E126" s="16" t="inlineStr">
        <is>
          <t>"Белкаб"</t>
        </is>
      </c>
      <c r="F126" s="16" t="inlineStr">
        <is>
          <t>м</t>
        </is>
      </c>
      <c r="G126" s="16" t="n"/>
      <c r="H126" s="16" t="n">
        <v>2</v>
      </c>
      <c r="I126" s="28" t="n"/>
      <c r="J126" s="28" t="n"/>
      <c r="K126" s="33">
        <f>H126*I126</f>
        <v/>
      </c>
      <c r="L126" s="33">
        <f>H126*J126</f>
        <v/>
      </c>
      <c r="M126" s="33">
        <f>K126+L126</f>
        <v/>
      </c>
      <c r="N126" s="65" t="n"/>
    </row>
    <row outlineLevel="1" r="127">
      <c r="B127" s="38" t="n"/>
      <c r="C127" s="53" t="n">
        <v>121</v>
      </c>
      <c r="D127" s="17" t="inlineStr">
        <is>
          <t>провод заземления, желто-зеленый ПУВ 1х0,75; ПУВ 1х0,75</t>
        </is>
      </c>
      <c r="E127" s="16" t="inlineStr">
        <is>
          <t>"Белкаб"</t>
        </is>
      </c>
      <c r="F127" s="16" t="inlineStr">
        <is>
          <t>м</t>
        </is>
      </c>
      <c r="G127" s="16" t="n"/>
      <c r="H127" s="16" t="n">
        <v>2</v>
      </c>
      <c r="I127" s="28" t="n"/>
      <c r="J127" s="28" t="n"/>
      <c r="K127" s="33">
        <f>H127*I127</f>
        <v/>
      </c>
      <c r="L127" s="33">
        <f>H127*J127</f>
        <v/>
      </c>
      <c r="M127" s="33">
        <f>K127+L127</f>
        <v/>
      </c>
      <c r="N127" s="65" t="n"/>
    </row>
    <row outlineLevel="1" r="128">
      <c r="B128" s="38" t="n"/>
      <c r="C128" s="53" t="n">
        <v>122</v>
      </c>
      <c r="D128" s="17" t="inlineStr">
        <is>
          <t>провод питания (плюс), красный ПУВ 1х0,75; ПУВ 1х0,75</t>
        </is>
      </c>
      <c r="E128" s="16" t="inlineStr">
        <is>
          <t>"Белкаб"</t>
        </is>
      </c>
      <c r="F128" s="16" t="inlineStr">
        <is>
          <t>м</t>
        </is>
      </c>
      <c r="G128" s="16" t="n"/>
      <c r="H128" s="16" t="n">
        <v>2</v>
      </c>
      <c r="I128" s="28" t="n"/>
      <c r="J128" s="28" t="n"/>
      <c r="K128" s="33">
        <f>H128*I128</f>
        <v/>
      </c>
      <c r="L128" s="33">
        <f>H128*J128</f>
        <v/>
      </c>
      <c r="M128" s="33">
        <f>K128+L128</f>
        <v/>
      </c>
      <c r="N128" s="65" t="n"/>
    </row>
    <row outlineLevel="1" r="129">
      <c r="B129" s="49" t="n"/>
      <c r="C129" s="53" t="n">
        <v>123</v>
      </c>
      <c r="D129" s="17" t="inlineStr">
        <is>
          <t>провод питания (фаза), белый ПУВ 1х0,75; ПУВ 1х0,75</t>
        </is>
      </c>
      <c r="E129" s="16" t="inlineStr">
        <is>
          <t>"Белкаб"</t>
        </is>
      </c>
      <c r="F129" s="16" t="inlineStr">
        <is>
          <t>м</t>
        </is>
      </c>
      <c r="G129" s="16" t="n"/>
      <c r="H129" s="16" t="n">
        <v>2</v>
      </c>
      <c r="I129" s="28" t="n"/>
      <c r="J129" s="28" t="n"/>
      <c r="K129" s="33">
        <f>H129*I129</f>
        <v/>
      </c>
      <c r="L129" s="33">
        <f>H129*J129</f>
        <v/>
      </c>
      <c r="M129" s="33">
        <f>K129+L129</f>
        <v/>
      </c>
      <c r="N129" s="65" t="n"/>
    </row>
    <row outlineLevel="1" r="130">
      <c r="B130" s="38" t="n"/>
      <c r="C130" s="53" t="n">
        <v>124</v>
      </c>
      <c r="D130" s="17" t="inlineStr">
        <is>
          <t>провод питания (фаза), желтый ПУВ 1х0,75; ПУВ 1х0,75</t>
        </is>
      </c>
      <c r="E130" s="16" t="inlineStr">
        <is>
          <t>"Белкаб"</t>
        </is>
      </c>
      <c r="F130" s="16" t="inlineStr">
        <is>
          <t>м</t>
        </is>
      </c>
      <c r="G130" s="16" t="n"/>
      <c r="H130" s="16" t="n">
        <v>2</v>
      </c>
      <c r="I130" s="28" t="n"/>
      <c r="J130" s="28" t="n"/>
      <c r="K130" s="33">
        <f>H130*I130</f>
        <v/>
      </c>
      <c r="L130" s="33">
        <f>H130*J130</f>
        <v/>
      </c>
      <c r="M130" s="33">
        <f>K130+L130</f>
        <v/>
      </c>
      <c r="N130" s="65" t="n"/>
    </row>
    <row outlineLevel="1" r="131">
      <c r="B131" s="38" t="n"/>
      <c r="C131" s="53" t="n">
        <v>125</v>
      </c>
      <c r="D131" s="17" t="inlineStr">
        <is>
          <t>кабель нуль-модемный, длина 1,8 м. DB9F- DB9F; DB9F- DB9F</t>
        </is>
      </c>
      <c r="E131" s="16" t="inlineStr">
        <is>
          <t>Hyperline</t>
        </is>
      </c>
      <c r="F131" s="16" t="inlineStr">
        <is>
          <t>шт.</t>
        </is>
      </c>
      <c r="G131" s="16" t="n"/>
      <c r="H131" s="16" t="n">
        <v>1</v>
      </c>
      <c r="I131" s="28" t="n"/>
      <c r="J131" s="28" t="n"/>
      <c r="K131" s="33">
        <f>H131*I131</f>
        <v/>
      </c>
      <c r="L131" s="33">
        <f>H131*J131</f>
        <v/>
      </c>
      <c r="M131" s="33">
        <f>K131+L131</f>
        <v/>
      </c>
      <c r="N131" s="65" t="n"/>
    </row>
    <row outlineLevel="1" r="132">
      <c r="B132" s="49" t="n"/>
      <c r="C132" s="53" t="n">
        <v>126</v>
      </c>
      <c r="D132" s="17" t="inlineStr">
        <is>
          <t>коробка 60х60х30 мм 5 зажимов 2,5 кв.мм. IP20; ELJO</t>
        </is>
      </c>
      <c r="E132" s="16" t="inlineStr">
        <is>
          <t>Schneider Electric</t>
        </is>
      </c>
      <c r="F132" s="16" t="inlineStr">
        <is>
          <t>шт.</t>
        </is>
      </c>
      <c r="G132" s="16" t="n"/>
      <c r="H132" s="16" t="n">
        <v>50</v>
      </c>
      <c r="I132" s="28" t="n"/>
      <c r="J132" s="28" t="n"/>
      <c r="K132" s="33">
        <f>H132*I132</f>
        <v/>
      </c>
      <c r="L132" s="33">
        <f>H132*J132</f>
        <v/>
      </c>
      <c r="M132" s="33">
        <f>K132+L132</f>
        <v/>
      </c>
      <c r="N132" s="65" t="n"/>
    </row>
    <row outlineLevel="1" r="133">
      <c r="B133" s="38" t="n"/>
      <c r="C133" s="53" t="n">
        <v>127</v>
      </c>
      <c r="D133" s="17" t="inlineStr">
        <is>
          <t xml:space="preserve">согласующие резисторы (волновое сопротивление = 120 Ом); </t>
        </is>
      </c>
      <c r="E133" s="16" t="n"/>
      <c r="F133" s="16" t="inlineStr">
        <is>
          <t>шт.</t>
        </is>
      </c>
      <c r="G133" s="16" t="n"/>
      <c r="H133" s="16" t="n">
        <v>4</v>
      </c>
      <c r="I133" s="28" t="n"/>
      <c r="J133" s="28" t="n"/>
      <c r="K133" s="33">
        <f>H133*I133</f>
        <v/>
      </c>
      <c r="L133" s="33">
        <f>H133*J133</f>
        <v/>
      </c>
      <c r="M133" s="33">
        <f>K133+L133</f>
        <v/>
      </c>
      <c r="N133" s="65" t="n"/>
    </row>
    <row outlineLevel="1" r="134">
      <c r="B134" s="38" t="n"/>
      <c r="C134" s="53" t="n">
        <v>128</v>
      </c>
      <c r="D134" s="15" t="inlineStr">
        <is>
          <t>Кабельные изделия:</t>
        </is>
      </c>
      <c r="E134" s="16" t="n"/>
      <c r="F134" s="16" t="n"/>
      <c r="G134" s="16" t="n"/>
      <c r="H134" s="16" t="n"/>
      <c r="I134" s="27" t="n"/>
      <c r="J134" s="27" t="n"/>
      <c r="K134" s="33" t="n"/>
      <c r="L134" s="33" t="n"/>
      <c r="M134" s="33" t="n"/>
      <c r="N134" s="66" t="n"/>
    </row>
    <row customHeight="1" ht="26.4" outlineLevel="1" r="135">
      <c r="B135" s="49" t="n"/>
      <c r="C135" s="53" t="n">
        <v>129</v>
      </c>
      <c r="D135" s="17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135" s="16" t="inlineStr">
        <is>
          <t>Спецкабель</t>
        </is>
      </c>
      <c r="F135" s="16" t="inlineStr">
        <is>
          <t>м</t>
        </is>
      </c>
      <c r="G135" s="16" t="inlineStr">
        <is>
          <t>кабель Ethernet</t>
        </is>
      </c>
      <c r="H135" s="16" t="n">
        <v>10</v>
      </c>
      <c r="I135" s="28" t="n">
        <v>230</v>
      </c>
      <c r="J135" s="28" t="n">
        <v>400</v>
      </c>
      <c r="K135" s="33">
        <f>H135*I135</f>
        <v/>
      </c>
      <c r="L135" s="33">
        <f>H135*J135</f>
        <v/>
      </c>
      <c r="M135" s="33">
        <f>K135+L135</f>
        <v/>
      </c>
      <c r="N135" s="65" t="n"/>
    </row>
    <row customHeight="1" ht="26.4" outlineLevel="1" r="136">
      <c r="B136" s="38" t="n"/>
      <c r="C136" s="53" t="n">
        <v>130</v>
      </c>
      <c r="D136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136" s="16" t="inlineStr">
        <is>
          <t>Спецкабель</t>
        </is>
      </c>
      <c r="F136" s="16" t="inlineStr">
        <is>
          <t>м</t>
        </is>
      </c>
      <c r="G136" s="16" t="inlineStr">
        <is>
          <t>кабель RS-485,САN</t>
        </is>
      </c>
      <c r="H136" s="16" t="n">
        <v>670</v>
      </c>
      <c r="I136" s="28" t="n">
        <v>91</v>
      </c>
      <c r="J136" s="28" t="n">
        <v>400</v>
      </c>
      <c r="K136" s="33">
        <f>H136*I136</f>
        <v/>
      </c>
      <c r="L136" s="33">
        <f>H136*J136</f>
        <v/>
      </c>
      <c r="M136" s="33">
        <f>K136+L136</f>
        <v/>
      </c>
      <c r="N136" s="65" t="n"/>
    </row>
    <row customHeight="1" ht="26.4" outlineLevel="1" r="137">
      <c r="B137" s="38" t="n"/>
      <c r="C137" s="53" t="n">
        <v>131</v>
      </c>
      <c r="D137" s="17" t="inlineStr">
        <is>
          <t>кабели симметричные для систем сигнализации и управления, групповой прокладки,с пониженным дымо- и газовыделением; КПСВВнг(А)-LS 1x2x1,0</t>
        </is>
      </c>
      <c r="E137" s="16" t="inlineStr">
        <is>
          <t>Спецкабель</t>
        </is>
      </c>
      <c r="F137" s="16" t="inlineStr">
        <is>
          <t>м</t>
        </is>
      </c>
      <c r="G137" s="16" t="inlineStr">
        <is>
          <t>кабель питания RS-485</t>
        </is>
      </c>
      <c r="H137" s="16" t="n">
        <v>670</v>
      </c>
      <c r="I137" s="28" t="n">
        <v>19</v>
      </c>
      <c r="J137" s="28" t="n">
        <v>400</v>
      </c>
      <c r="K137" s="33">
        <f>H137*I137</f>
        <v/>
      </c>
      <c r="L137" s="33">
        <f>H137*J137</f>
        <v/>
      </c>
      <c r="M137" s="33">
        <f>K137+L137</f>
        <v/>
      </c>
      <c r="N137" s="65" t="n"/>
    </row>
    <row customHeight="1" ht="26.4" outlineLevel="1" r="138">
      <c r="B138" s="38" t="n"/>
      <c r="C138" s="53" t="n">
        <v>132</v>
      </c>
      <c r="D138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138" s="16" t="inlineStr">
        <is>
          <t>АЛЮР</t>
        </is>
      </c>
      <c r="F138" s="16" t="inlineStr">
        <is>
          <t>м</t>
        </is>
      </c>
      <c r="G138" s="16" t="n"/>
      <c r="H138" s="16" t="n">
        <v>6</v>
      </c>
      <c r="I138" s="28" t="n"/>
      <c r="J138" s="28" t="n"/>
      <c r="K138" s="33">
        <f>H138*I138</f>
        <v/>
      </c>
      <c r="L138" s="33">
        <f>H138*J138</f>
        <v/>
      </c>
      <c r="M138" s="33">
        <f>K138+L138</f>
        <v/>
      </c>
      <c r="N138" s="65" t="n"/>
    </row>
    <row outlineLevel="1" r="139">
      <c r="B139" s="49" t="n"/>
      <c r="C139" s="53" t="n">
        <v>133</v>
      </c>
      <c r="D139" s="17" t="inlineStr">
        <is>
          <t>кабель каоксиальный 50 Oм; RG-58С/U</t>
        </is>
      </c>
      <c r="E139" s="16" t="inlineStr">
        <is>
          <t>CAVEL</t>
        </is>
      </c>
      <c r="F139" s="16" t="inlineStr">
        <is>
          <t>м</t>
        </is>
      </c>
      <c r="G139" s="16" t="inlineStr">
        <is>
          <t>для антенны к УМ-31</t>
        </is>
      </c>
      <c r="H139" s="16" t="n">
        <v>20</v>
      </c>
      <c r="I139" s="28" t="n"/>
      <c r="J139" s="28" t="n"/>
      <c r="K139" s="33">
        <f>H139*I139</f>
        <v/>
      </c>
      <c r="L139" s="33">
        <f>H139*J139</f>
        <v/>
      </c>
      <c r="M139" s="33">
        <f>K139+L139</f>
        <v/>
      </c>
      <c r="N139" s="65" t="n"/>
    </row>
    <row outlineLevel="1" r="140">
      <c r="B140" s="38" t="n"/>
      <c r="C140" s="53" t="n">
        <v>134</v>
      </c>
      <c r="D140" s="15" t="inlineStr">
        <is>
          <t>Монтажные материалы:</t>
        </is>
      </c>
      <c r="E140" s="16" t="n"/>
      <c r="F140" s="16" t="n"/>
      <c r="G140" s="16" t="n"/>
      <c r="H140" s="16" t="n"/>
      <c r="I140" s="27" t="n"/>
      <c r="J140" s="27" t="n"/>
      <c r="K140" s="33" t="n"/>
      <c r="L140" s="33" t="n"/>
      <c r="M140" s="33" t="n"/>
      <c r="N140" s="66" t="n"/>
    </row>
    <row outlineLevel="1" r="141">
      <c r="B141" s="38" t="n"/>
      <c r="C141" s="53" t="n">
        <v>135</v>
      </c>
      <c r="D141" s="17" t="inlineStr">
        <is>
          <t>труба гофрированная, Ду=16мм; 9191650</t>
        </is>
      </c>
      <c r="E141" s="16" t="inlineStr">
        <is>
          <t>ДКС</t>
        </is>
      </c>
      <c r="F141" s="16" t="inlineStr">
        <is>
          <t>м</t>
        </is>
      </c>
      <c r="G141" s="16" t="n"/>
      <c r="H141" s="16" t="n">
        <v>50</v>
      </c>
      <c r="I141" s="28" t="n"/>
      <c r="J141" s="28" t="n"/>
      <c r="K141" s="33">
        <f>H141*I141</f>
        <v/>
      </c>
      <c r="L141" s="33">
        <f>H141*J141</f>
        <v/>
      </c>
      <c r="M141" s="33">
        <f>K141+L141</f>
        <v/>
      </c>
      <c r="N141" s="65" t="n"/>
    </row>
    <row outlineLevel="1" r="142">
      <c r="B142" s="49" t="n"/>
      <c r="C142" s="53" t="n">
        <v>136</v>
      </c>
      <c r="D142" s="17" t="inlineStr">
        <is>
          <t>хомут 135х2,5 стандартный черный, уп. 100 шт.; 25305</t>
        </is>
      </c>
      <c r="E142" s="16" t="inlineStr">
        <is>
          <t>ДКС</t>
        </is>
      </c>
      <c r="F142" s="16" t="inlineStr">
        <is>
          <t>уп</t>
        </is>
      </c>
      <c r="G142" s="16" t="n"/>
      <c r="H142" s="16" t="n">
        <v>10</v>
      </c>
      <c r="I142" s="28" t="n">
        <v>2</v>
      </c>
      <c r="J142" s="28" t="n">
        <v>20</v>
      </c>
      <c r="K142" s="33">
        <f>H142*I142</f>
        <v/>
      </c>
      <c r="L142" s="33">
        <f>H142*J142</f>
        <v/>
      </c>
      <c r="M142" s="33">
        <f>K142+L142</f>
        <v/>
      </c>
      <c r="N142" s="65" t="n"/>
    </row>
    <row outlineLevel="1" r="143">
      <c r="B143" s="38" t="n"/>
      <c r="C143" s="53" t="n">
        <v>137</v>
      </c>
      <c r="D143" s="17" t="inlineStr">
        <is>
          <t>держатель с защелкой 16 мм, уп. 100 шт; 51016</t>
        </is>
      </c>
      <c r="E143" s="16" t="inlineStr">
        <is>
          <t>ДКС</t>
        </is>
      </c>
      <c r="F143" s="16" t="inlineStr">
        <is>
          <t>уп</t>
        </is>
      </c>
      <c r="G143" s="16" t="n"/>
      <c r="H143" s="16" t="n">
        <v>1</v>
      </c>
      <c r="I143" s="28" t="n"/>
      <c r="J143" s="28" t="n"/>
      <c r="K143" s="33">
        <f>H143*I143</f>
        <v/>
      </c>
      <c r="L143" s="33">
        <f>H143*J143</f>
        <v/>
      </c>
      <c r="M143" s="33">
        <f>K143+L143</f>
        <v/>
      </c>
      <c r="N143" s="65" t="n"/>
    </row>
    <row outlineLevel="1" r="144">
      <c r="B144" s="38" t="n"/>
      <c r="C144" s="53" t="n">
        <v>138</v>
      </c>
      <c r="D144" s="17" t="inlineStr">
        <is>
          <t>саморезы с дюбелем 4х35 (крепеж); СМ06520</t>
        </is>
      </c>
      <c r="E144" s="16" t="inlineStr">
        <is>
          <t>ДКС</t>
        </is>
      </c>
      <c r="F144" s="16" t="inlineStr">
        <is>
          <t>шт</t>
        </is>
      </c>
      <c r="G144" s="16" t="n"/>
      <c r="H144" s="16" t="n">
        <v>200</v>
      </c>
      <c r="I144" s="28" t="n"/>
      <c r="J144" s="28" t="n"/>
      <c r="K144" s="33">
        <f>H144*I144</f>
        <v/>
      </c>
      <c r="L144" s="33">
        <f>H144*J144</f>
        <v/>
      </c>
      <c r="M144" s="33">
        <f>K144+L144</f>
        <v/>
      </c>
      <c r="N144" s="65" t="n"/>
    </row>
    <row outlineLevel="1" r="145">
      <c r="B145" s="49" t="n"/>
      <c r="C145" s="53" t="n">
        <v>139</v>
      </c>
      <c r="D145" s="17" t="inlineStr">
        <is>
          <t>pазъем RJ-45(8P8C) под витую пару, кат. 5e, экранированный; PLUG-8P8C-U-C5-SH-100</t>
        </is>
      </c>
      <c r="E145" s="16" t="inlineStr">
        <is>
          <t>Hyperline</t>
        </is>
      </c>
      <c r="F145" s="16" t="inlineStr">
        <is>
          <t>шт</t>
        </is>
      </c>
      <c r="G145" s="16" t="n"/>
      <c r="H145" s="16" t="n">
        <v>2</v>
      </c>
      <c r="I145" s="28" t="n"/>
      <c r="J145" s="28" t="n"/>
      <c r="K145" s="33">
        <f>H145*I145</f>
        <v/>
      </c>
      <c r="L145" s="33">
        <f>H145*J145</f>
        <v/>
      </c>
      <c r="M145" s="33">
        <f>K145+L145</f>
        <v/>
      </c>
      <c r="N145" s="65" t="n"/>
    </row>
    <row outlineLevel="1" r="146">
      <c r="B146" s="38" t="n"/>
      <c r="C146" s="53" t="n">
        <v>140</v>
      </c>
      <c r="D146" s="17" t="inlineStr">
        <is>
          <t xml:space="preserve">саморезы по металлу 3,5х19 (крепеж); </t>
        </is>
      </c>
      <c r="E146" s="16" t="n"/>
      <c r="F146" s="16" t="inlineStr">
        <is>
          <t>кг</t>
        </is>
      </c>
      <c r="G146" s="16" t="n"/>
      <c r="H146" s="16" t="n">
        <v>0.1</v>
      </c>
      <c r="I146" s="28" t="n"/>
      <c r="J146" s="28" t="n"/>
      <c r="K146" s="33">
        <f>H146*I146</f>
        <v/>
      </c>
      <c r="L146" s="33">
        <f>H146*J146</f>
        <v/>
      </c>
      <c r="M146" s="33">
        <f>K146+L146</f>
        <v/>
      </c>
      <c r="N146" s="65" t="n"/>
    </row>
    <row outlineLevel="1" r="147">
      <c r="B147" s="38" t="n"/>
      <c r="C147" s="53" t="n">
        <v>141</v>
      </c>
      <c r="D147" s="17" t="inlineStr">
        <is>
          <t>кабельные наконечники втулочные НШВИ 2,5-8; НШВИ 2,5-8</t>
        </is>
      </c>
      <c r="E147" s="16" t="inlineStr">
        <is>
          <t>КВТ</t>
        </is>
      </c>
      <c r="F147" s="16" t="inlineStr">
        <is>
          <t>шт.</t>
        </is>
      </c>
      <c r="G147" s="16" t="n"/>
      <c r="H147" s="16" t="n">
        <v>6</v>
      </c>
      <c r="I147" s="28" t="n"/>
      <c r="J147" s="28" t="n"/>
      <c r="K147" s="33">
        <f>H147*I147</f>
        <v/>
      </c>
      <c r="L147" s="33">
        <f>H147*J147</f>
        <v/>
      </c>
      <c r="M147" s="33">
        <f>K147+L147</f>
        <v/>
      </c>
      <c r="N147" s="65" t="n"/>
    </row>
    <row outlineLevel="1" r="148">
      <c r="B148" s="49" t="n"/>
      <c r="C148" s="53" t="n">
        <v>142</v>
      </c>
      <c r="D148" s="17" t="inlineStr">
        <is>
          <t>кабельные наконечники втулочные НШВИ 0,75-8; НШВИ 0,75-8</t>
        </is>
      </c>
      <c r="E148" s="16" t="inlineStr">
        <is>
          <t>КВТ</t>
        </is>
      </c>
      <c r="F148" s="16" t="inlineStr">
        <is>
          <t>шт.</t>
        </is>
      </c>
      <c r="G148" s="16" t="n"/>
      <c r="H148" s="16" t="n">
        <v>1068</v>
      </c>
      <c r="I148" s="28" t="n"/>
      <c r="J148" s="28" t="n"/>
      <c r="K148" s="33">
        <f>H148*I148</f>
        <v/>
      </c>
      <c r="L148" s="33">
        <f>H148*J148</f>
        <v/>
      </c>
      <c r="M148" s="33">
        <f>K148+L148</f>
        <v/>
      </c>
      <c r="N148" s="65" t="n"/>
    </row>
    <row outlineLevel="1" r="149">
      <c r="B149" s="38" t="n"/>
      <c r="C149" s="53" t="n">
        <v>143</v>
      </c>
      <c r="D149" s="71" t="inlineStr">
        <is>
          <t>Пусконаладочные работы</t>
        </is>
      </c>
      <c r="E149" s="16" t="n"/>
      <c r="F149" s="16" t="inlineStr">
        <is>
          <t>шт.</t>
        </is>
      </c>
      <c r="G149" s="16" t="n"/>
      <c r="H149" s="16" t="n">
        <v>1</v>
      </c>
      <c r="I149" s="28" t="n"/>
      <c r="J149" s="28" t="n"/>
      <c r="K149" s="33">
        <f>H149*I149</f>
        <v/>
      </c>
      <c r="L149" s="33">
        <f>H149*J149</f>
        <v/>
      </c>
      <c r="M149" s="33">
        <f>K149+L149</f>
        <v/>
      </c>
      <c r="N149" s="65" t="n"/>
    </row>
    <row customHeight="1" ht="36.75" r="150">
      <c r="B150" s="38" t="n"/>
      <c r="C150" s="54" t="n">
        <v>144</v>
      </c>
      <c r="D150" s="6" t="inlineStr">
        <is>
          <t>Всего по разделу</t>
        </is>
      </c>
      <c r="E150" s="5" t="n"/>
      <c r="F150" s="7" t="n"/>
      <c r="G150" s="5" t="n"/>
      <c r="H150" s="8" t="n"/>
      <c r="I150" s="61" t="n"/>
      <c r="J150" s="61" t="n"/>
      <c r="K150" s="10">
        <f>SUM(K107:K149)</f>
        <v/>
      </c>
      <c r="L150" s="10">
        <f>SUM(L107:L149)</f>
        <v/>
      </c>
      <c r="M150" s="10">
        <f>SUM(M107:M149)</f>
        <v/>
      </c>
      <c r="N150" s="67" t="n"/>
    </row>
    <row customHeight="1" ht="36.75" r="151">
      <c r="B151" s="38" t="n"/>
      <c r="C151" s="51" t="n">
        <v>145</v>
      </c>
      <c r="D151" s="37" t="inlineStr">
        <is>
          <t>Итого корпус 1</t>
        </is>
      </c>
      <c r="E151" s="23" t="n"/>
      <c r="F151" s="24" t="n"/>
      <c r="G151" s="23" t="n"/>
      <c r="H151" s="25" t="n"/>
      <c r="I151" s="59" t="n"/>
      <c r="J151" s="59" t="n"/>
      <c r="K151" s="26">
        <f>K56+K103+K150</f>
        <v/>
      </c>
      <c r="L151" s="26">
        <f>L56+L103+L150</f>
        <v/>
      </c>
      <c r="M151" s="26">
        <f>M56+M103+M150</f>
        <v/>
      </c>
      <c r="N151" s="63" t="n"/>
    </row>
    <row customHeight="1" ht="36.75" r="152">
      <c r="B152" s="49" t="n"/>
      <c r="C152" s="55" t="n">
        <v>146</v>
      </c>
      <c r="D152" s="18" t="n"/>
      <c r="E152" s="19" t="n"/>
      <c r="F152" s="20" t="n"/>
      <c r="G152" s="19" t="n"/>
      <c r="H152" s="21" t="n"/>
      <c r="I152" s="62" t="n"/>
      <c r="J152" s="62" t="n"/>
      <c r="K152" s="22" t="n"/>
      <c r="L152" s="22" t="n"/>
      <c r="M152" s="22" t="n"/>
      <c r="N152" s="68" t="n"/>
    </row>
    <row customHeight="1" ht="36.75" r="153">
      <c r="B153" s="38" t="n"/>
      <c r="C153" s="51" t="n">
        <v>147</v>
      </c>
      <c r="D153" s="37" t="inlineStr">
        <is>
          <t>Корпус 2</t>
        </is>
      </c>
      <c r="E153" s="23" t="n"/>
      <c r="F153" s="24" t="n"/>
      <c r="G153" s="23" t="n"/>
      <c r="H153" s="25" t="n"/>
      <c r="I153" s="59" t="n"/>
      <c r="J153" s="59" t="n"/>
      <c r="K153" s="29" t="n"/>
      <c r="L153" s="29" t="n"/>
      <c r="M153" s="30" t="n"/>
      <c r="N153" s="63" t="n"/>
    </row>
    <row customHeight="1" ht="49.5" r="154">
      <c r="B154" s="38" t="n"/>
      <c r="C154" s="52" t="n">
        <v>148</v>
      </c>
      <c r="D154" s="12" t="inlineStr">
        <is>
          <t>ПГ-267/2-2017-АИИСКУВ Автоматизированная информационно-измерительная система
коммерческого учета водопотребления (АИИСКУВ)</t>
        </is>
      </c>
      <c r="E154" s="11" t="n"/>
      <c r="F154" s="13" t="n"/>
      <c r="G154" s="11" t="n"/>
      <c r="H154" s="14" t="n"/>
      <c r="I154" s="60" t="n"/>
      <c r="J154" s="60" t="n"/>
      <c r="K154" s="31" t="n"/>
      <c r="L154" s="31" t="n"/>
      <c r="M154" s="32" t="n"/>
      <c r="N154" s="64" t="n"/>
    </row>
    <row outlineLevel="1" r="155">
      <c r="B155" s="49" t="n"/>
      <c r="C155" s="53" t="n">
        <v>149</v>
      </c>
      <c r="D155" s="15" t="inlineStr">
        <is>
          <t>Оборудование и средства автоматизации в составе:</t>
        </is>
      </c>
      <c r="E155" s="16" t="n"/>
      <c r="F155" s="16" t="n"/>
      <c r="G155" s="16" t="n"/>
      <c r="H155" s="16" t="n"/>
      <c r="I155" s="27" t="n"/>
      <c r="J155" s="27" t="n"/>
      <c r="K155" s="33" t="n"/>
      <c r="L155" s="33" t="n"/>
      <c r="M155" s="33" t="n"/>
      <c r="N155" s="66" t="n"/>
    </row>
    <row outlineLevel="1" r="156">
      <c r="B156" s="38" t="n"/>
      <c r="C156" s="53" t="n">
        <v>150</v>
      </c>
      <c r="D156" s="17" t="inlineStr">
        <is>
          <t>Шкаф учета (АИИСКУВ):</t>
        </is>
      </c>
      <c r="E156" s="16" t="n"/>
      <c r="F156" s="16" t="n"/>
      <c r="G156" s="16" t="n"/>
      <c r="H156" s="16" t="n"/>
      <c r="I156" s="27" t="n"/>
      <c r="J156" s="27" t="n"/>
      <c r="K156" s="33" t="n"/>
      <c r="L156" s="33" t="n"/>
      <c r="M156" s="33" t="n"/>
      <c r="N156" s="66" t="n"/>
    </row>
    <row outlineLevel="1" r="157">
      <c r="B157" s="38" t="n"/>
      <c r="C157" s="53" t="n">
        <v>151</v>
      </c>
      <c r="D157" s="17" t="inlineStr">
        <is>
          <t>шкаф 700х500х250 с монтажной платой; R5CE0759</t>
        </is>
      </c>
      <c r="E157" s="16" t="inlineStr">
        <is>
          <t>ДКС</t>
        </is>
      </c>
      <c r="F157" s="16" t="inlineStr">
        <is>
          <t>шт.</t>
        </is>
      </c>
      <c r="G157" s="16" t="n"/>
      <c r="H157" s="16" t="n">
        <v>1</v>
      </c>
      <c r="I157" s="28" t="n"/>
      <c r="J157" s="28" t="n"/>
      <c r="K157" s="33">
        <f>H157*I157</f>
        <v/>
      </c>
      <c r="L157" s="33">
        <f>H157*J157</f>
        <v/>
      </c>
      <c r="M157" s="33">
        <f>K157+L157</f>
        <v/>
      </c>
      <c r="N157" s="65" t="n"/>
    </row>
    <row outlineLevel="1" r="158">
      <c r="B158" s="49" t="n"/>
      <c r="C158" s="53" t="n">
        <v>152</v>
      </c>
      <c r="D158" s="17" t="inlineStr">
        <is>
          <t>кронштейн для настенного крепления; R5А55</t>
        </is>
      </c>
      <c r="E158" s="16" t="inlineStr">
        <is>
          <t>ДКС</t>
        </is>
      </c>
      <c r="F158" s="16" t="inlineStr">
        <is>
          <t>кт.</t>
        </is>
      </c>
      <c r="G158" s="16" t="n"/>
      <c r="H158" s="16" t="n">
        <v>1</v>
      </c>
      <c r="I158" s="28" t="n"/>
      <c r="J158" s="28" t="n"/>
      <c r="K158" s="33">
        <f>H158*I158</f>
        <v/>
      </c>
      <c r="L158" s="33">
        <f>H158*J158</f>
        <v/>
      </c>
      <c r="M158" s="33">
        <f>K158+L158</f>
        <v/>
      </c>
      <c r="N158" s="65" t="n"/>
    </row>
    <row outlineLevel="1" r="159">
      <c r="B159" s="38" t="n"/>
      <c r="C159" s="53" t="n">
        <v>153</v>
      </c>
      <c r="D159" s="70" t="inlineStr">
        <is>
          <t>Счетчик импульсов-регистратор "Пульсар"; ЮТЛИ.408842.001 РЭ (ред.1)</t>
        </is>
      </c>
      <c r="E159" s="16" t="inlineStr">
        <is>
          <t>НПП Тепловодохран</t>
        </is>
      </c>
      <c r="F159" s="16" t="inlineStr">
        <is>
          <t>шт.</t>
        </is>
      </c>
      <c r="G159" s="16" t="inlineStr">
        <is>
          <t>c антенной</t>
        </is>
      </c>
      <c r="H159" s="16" t="n">
        <v>1</v>
      </c>
      <c r="I159" s="28" t="n"/>
      <c r="J159" s="28" t="n"/>
      <c r="K159" s="33">
        <f>H159*I159</f>
        <v/>
      </c>
      <c r="L159" s="33">
        <f>H159*J159</f>
        <v/>
      </c>
      <c r="M159" s="33">
        <f>K159+L159</f>
        <v/>
      </c>
      <c r="N159" s="65" t="n"/>
    </row>
    <row outlineLevel="1" r="160">
      <c r="B160" s="38" t="n"/>
      <c r="C160" s="53" t="n">
        <v>154</v>
      </c>
      <c r="D160" s="17" t="inlineStr">
        <is>
          <t>ИБП АРС Smart-UPS 750VA USB &amp; Serial 230V; SMT750I</t>
        </is>
      </c>
      <c r="E160" s="16" t="inlineStr">
        <is>
          <t>АРС</t>
        </is>
      </c>
      <c r="F160" s="16" t="inlineStr">
        <is>
          <t>шт.</t>
        </is>
      </c>
      <c r="G160" s="16" t="n"/>
      <c r="H160" s="16" t="n">
        <v>1</v>
      </c>
      <c r="I160" s="28" t="n"/>
      <c r="J160" s="28" t="n"/>
      <c r="K160" s="33">
        <f>H160*I160</f>
        <v/>
      </c>
      <c r="L160" s="33">
        <f>H160*J160</f>
        <v/>
      </c>
      <c r="M160" s="33">
        <f>K160+L160</f>
        <v/>
      </c>
      <c r="N160" s="65" t="n"/>
    </row>
    <row outlineLevel="1" r="161">
      <c r="B161" s="49" t="n"/>
      <c r="C161" s="53" t="n">
        <v>155</v>
      </c>
      <c r="D161" s="17" t="inlineStr">
        <is>
          <t>Коммутатор 5 портовый MOXA EDS-305; МОХА EDS-305</t>
        </is>
      </c>
      <c r="E161" s="16" t="inlineStr">
        <is>
          <t>МОХА</t>
        </is>
      </c>
      <c r="F161" s="16" t="inlineStr">
        <is>
          <t>шт.</t>
        </is>
      </c>
      <c r="G161" s="16" t="n"/>
      <c r="H161" s="16" t="n">
        <v>1</v>
      </c>
      <c r="I161" s="28" t="n"/>
      <c r="J161" s="28" t="n"/>
      <c r="K161" s="33">
        <f>H161*I161</f>
        <v/>
      </c>
      <c r="L161" s="33">
        <f>H161*J161</f>
        <v/>
      </c>
      <c r="M161" s="33">
        <f>K161+L161</f>
        <v/>
      </c>
      <c r="N161" s="65" t="n"/>
    </row>
    <row outlineLevel="1" r="162">
      <c r="B162" s="38" t="n"/>
      <c r="C162" s="53" t="n">
        <v>156</v>
      </c>
      <c r="D162" s="17" t="inlineStr">
        <is>
          <t>2-портовый преобразователь RS-485 в Ethernet; МОХА NPort 5232</t>
        </is>
      </c>
      <c r="E162" s="16" t="inlineStr">
        <is>
          <t>МОХА</t>
        </is>
      </c>
      <c r="F162" s="16" t="inlineStr">
        <is>
          <t>шт.</t>
        </is>
      </c>
      <c r="G162" s="16" t="n"/>
      <c r="H162" s="16" t="n">
        <v>3</v>
      </c>
      <c r="I162" s="28" t="n"/>
      <c r="J162" s="28" t="n"/>
      <c r="K162" s="33">
        <f>H162*I162</f>
        <v/>
      </c>
      <c r="L162" s="33">
        <f>H162*J162</f>
        <v/>
      </c>
      <c r="M162" s="33">
        <f>K162+L162</f>
        <v/>
      </c>
      <c r="N162" s="65" t="n"/>
    </row>
    <row outlineLevel="1" r="163">
      <c r="B163" s="38" t="n"/>
      <c r="C163" s="53" t="n">
        <v>157</v>
      </c>
      <c r="D163" s="17" t="inlineStr">
        <is>
          <t>блок питания; БП60Б-Д4-15</t>
        </is>
      </c>
      <c r="E163" s="16" t="inlineStr">
        <is>
          <t>Компания ОВЕН</t>
        </is>
      </c>
      <c r="F163" s="16" t="inlineStr">
        <is>
          <t>шт.</t>
        </is>
      </c>
      <c r="G163" s="16" t="n"/>
      <c r="H163" s="16" t="n">
        <v>5</v>
      </c>
      <c r="I163" s="28" t="n"/>
      <c r="J163" s="28" t="n"/>
      <c r="K163" s="33">
        <f>H163*I163</f>
        <v/>
      </c>
      <c r="L163" s="33">
        <f>H163*J163</f>
        <v/>
      </c>
      <c r="M163" s="33">
        <f>K163+L163</f>
        <v/>
      </c>
      <c r="N163" s="65" t="n"/>
    </row>
    <row outlineLevel="1" r="164">
      <c r="B164" s="38" t="n"/>
      <c r="C164" s="53" t="n">
        <v>158</v>
      </c>
      <c r="D164" s="17" t="inlineStr">
        <is>
          <t>Блок питания MOXA DR-45, 24в; МОХА DR-4524</t>
        </is>
      </c>
      <c r="E164" s="16" t="inlineStr">
        <is>
          <t>МОХА</t>
        </is>
      </c>
      <c r="F164" s="16" t="inlineStr">
        <is>
          <t>шт.</t>
        </is>
      </c>
      <c r="G164" s="16" t="n"/>
      <c r="H164" s="16" t="n">
        <v>1</v>
      </c>
      <c r="I164" s="28" t="n"/>
      <c r="J164" s="28" t="n"/>
      <c r="K164" s="33">
        <f>H164*I164</f>
        <v/>
      </c>
      <c r="L164" s="33">
        <f>H164*J164</f>
        <v/>
      </c>
      <c r="M164" s="33">
        <f>K164+L164</f>
        <v/>
      </c>
      <c r="N164" s="65" t="n"/>
    </row>
    <row outlineLevel="1" r="165">
      <c r="B165" s="49" t="n"/>
      <c r="C165" s="53" t="n">
        <v>159</v>
      </c>
      <c r="D165" s="17" t="inlineStr">
        <is>
          <t>выключатель автоматический; 1P+N S201 С 16А</t>
        </is>
      </c>
      <c r="E165" s="16" t="inlineStr">
        <is>
          <t>АВВ</t>
        </is>
      </c>
      <c r="F165" s="16" t="inlineStr">
        <is>
          <t>шт.</t>
        </is>
      </c>
      <c r="G165" s="16" t="n"/>
      <c r="H165" s="16" t="n">
        <v>1</v>
      </c>
      <c r="I165" s="28" t="n"/>
      <c r="J165" s="28" t="n"/>
      <c r="K165" s="33">
        <f>H165*I165</f>
        <v/>
      </c>
      <c r="L165" s="33">
        <f>H165*J165</f>
        <v/>
      </c>
      <c r="M165" s="33">
        <f>K165+L165</f>
        <v/>
      </c>
      <c r="N165" s="65" t="n"/>
    </row>
    <row outlineLevel="1" r="166">
      <c r="B166" s="38" t="n"/>
      <c r="C166" s="53" t="n">
        <v>160</v>
      </c>
      <c r="D166" s="17" t="inlineStr">
        <is>
          <t>розетка на DIN-рейку; 2P+N 16А М1173</t>
        </is>
      </c>
      <c r="E166" s="16" t="inlineStr">
        <is>
          <t>АВВ</t>
        </is>
      </c>
      <c r="F166" s="16" t="inlineStr">
        <is>
          <t>шт.</t>
        </is>
      </c>
      <c r="G166" s="16" t="n"/>
      <c r="H166" s="16" t="n">
        <v>1</v>
      </c>
      <c r="I166" s="28" t="n"/>
      <c r="J166" s="28" t="n"/>
      <c r="K166" s="33">
        <f>H166*I166</f>
        <v/>
      </c>
      <c r="L166" s="33">
        <f>H166*J166</f>
        <v/>
      </c>
      <c r="M166" s="33">
        <f>K166+L166</f>
        <v/>
      </c>
      <c r="N166" s="65" t="n"/>
    </row>
    <row outlineLevel="1" r="167">
      <c r="B167" s="38" t="n"/>
      <c r="C167" s="53" t="n">
        <v>161</v>
      </c>
      <c r="D167" s="17" t="inlineStr">
        <is>
          <t xml:space="preserve">DIN-рейка, 0,6м; </t>
        </is>
      </c>
      <c r="E167" s="16" t="inlineStr">
        <is>
          <t>АВВ</t>
        </is>
      </c>
      <c r="F167" s="16" t="inlineStr">
        <is>
          <t>шт.</t>
        </is>
      </c>
      <c r="G167" s="16" t="n"/>
      <c r="H167" s="16" t="n">
        <v>3</v>
      </c>
      <c r="I167" s="28" t="n"/>
      <c r="J167" s="28" t="n"/>
      <c r="K167" s="33">
        <f>H167*I167</f>
        <v/>
      </c>
      <c r="L167" s="33">
        <f>H167*J167</f>
        <v/>
      </c>
      <c r="M167" s="33">
        <f>K167+L167</f>
        <v/>
      </c>
      <c r="N167" s="65" t="n"/>
    </row>
    <row outlineLevel="1" r="168">
      <c r="B168" s="49" t="n"/>
      <c r="C168" s="53" t="n">
        <v>162</v>
      </c>
      <c r="D168" s="17" t="inlineStr">
        <is>
          <t>клемма серая (упаковка 50 шт.) 1SNA115486R0300; МА 2,5/5</t>
        </is>
      </c>
      <c r="E168" s="16" t="inlineStr">
        <is>
          <t>АВВ</t>
        </is>
      </c>
      <c r="F168" s="16" t="inlineStr">
        <is>
          <t>шт.</t>
        </is>
      </c>
      <c r="G168" s="16" t="n"/>
      <c r="H168" s="16" t="n">
        <v>22</v>
      </c>
      <c r="I168" s="28" t="n"/>
      <c r="J168" s="28" t="n"/>
      <c r="K168" s="33">
        <f>H168*I168</f>
        <v/>
      </c>
      <c r="L168" s="33">
        <f>H168*J168</f>
        <v/>
      </c>
      <c r="M168" s="33">
        <f>K168+L168</f>
        <v/>
      </c>
      <c r="N168" s="65" t="n"/>
    </row>
    <row outlineLevel="1" r="169">
      <c r="B169" s="38" t="n"/>
      <c r="C169" s="53" t="n">
        <v>163</v>
      </c>
      <c r="D169" s="17" t="inlineStr">
        <is>
          <t>клемма «земля» (упаковка 50 шт.) 1SNA165488R2700; МА 2,5/5Р</t>
        </is>
      </c>
      <c r="E169" s="16" t="inlineStr">
        <is>
          <t>АВВ</t>
        </is>
      </c>
      <c r="F169" s="16" t="inlineStr">
        <is>
          <t>шт.</t>
        </is>
      </c>
      <c r="G169" s="16" t="n"/>
      <c r="H169" s="16" t="n">
        <v>23</v>
      </c>
      <c r="I169" s="28" t="n"/>
      <c r="J169" s="28" t="n"/>
      <c r="K169" s="33">
        <f>H169*I169</f>
        <v/>
      </c>
      <c r="L169" s="33">
        <f>H169*J169</f>
        <v/>
      </c>
      <c r="M169" s="33">
        <f>K169+L169</f>
        <v/>
      </c>
      <c r="N169" s="65" t="n"/>
    </row>
    <row outlineLevel="1" r="170">
      <c r="B170" s="38" t="n"/>
      <c r="C170" s="53" t="n">
        <v>164</v>
      </c>
      <c r="D170" s="17" t="inlineStr">
        <is>
          <t>клеммная синяя (упаковка 50 шт.) 1SNA125486R0500; МА 2,5/5N</t>
        </is>
      </c>
      <c r="E170" s="16" t="inlineStr">
        <is>
          <t>АВВ</t>
        </is>
      </c>
      <c r="F170" s="16" t="inlineStr">
        <is>
          <t>шт.</t>
        </is>
      </c>
      <c r="G170" s="16" t="n"/>
      <c r="H170" s="16" t="n">
        <v>22</v>
      </c>
      <c r="I170" s="28" t="n"/>
      <c r="J170" s="28" t="n"/>
      <c r="K170" s="33">
        <f>H170*I170</f>
        <v/>
      </c>
      <c r="L170" s="33">
        <f>H170*J170</f>
        <v/>
      </c>
      <c r="M170" s="33">
        <f>K170+L170</f>
        <v/>
      </c>
      <c r="N170" s="65" t="n"/>
    </row>
    <row outlineLevel="1" r="171">
      <c r="B171" s="49" t="n"/>
      <c r="C171" s="53" t="n">
        <v>165</v>
      </c>
      <c r="D171" s="17" t="inlineStr">
        <is>
          <t>клеммная перемычка (10 полюсов) 1SNA176282R2300; BJMI5</t>
        </is>
      </c>
      <c r="E171" s="16" t="inlineStr">
        <is>
          <t>АВВ</t>
        </is>
      </c>
      <c r="F171" s="16" t="inlineStr">
        <is>
          <t>шт.</t>
        </is>
      </c>
      <c r="G171" s="16" t="n"/>
      <c r="H171" s="16" t="n">
        <v>6</v>
      </c>
      <c r="I171" s="28" t="n"/>
      <c r="J171" s="28" t="n"/>
      <c r="K171" s="33">
        <f>H171*I171</f>
        <v/>
      </c>
      <c r="L171" s="33">
        <f>H171*J171</f>
        <v/>
      </c>
      <c r="M171" s="33">
        <f>K171+L171</f>
        <v/>
      </c>
      <c r="N171" s="65" t="n"/>
    </row>
    <row outlineLevel="1" r="172">
      <c r="B172" s="38" t="n"/>
      <c r="C172" s="53" t="n">
        <v>166</v>
      </c>
      <c r="D172" s="17" t="inlineStr">
        <is>
          <t>торцевой изолятор серый; FEM6</t>
        </is>
      </c>
      <c r="E172" s="16" t="inlineStr">
        <is>
          <t>АВВ</t>
        </is>
      </c>
      <c r="F172" s="16" t="inlineStr">
        <is>
          <t>шт.</t>
        </is>
      </c>
      <c r="G172" s="16" t="n"/>
      <c r="H172" s="16" t="n">
        <v>3</v>
      </c>
      <c r="I172" s="28" t="n"/>
      <c r="J172" s="28" t="n"/>
      <c r="K172" s="33">
        <f>H172*I172</f>
        <v/>
      </c>
      <c r="L172" s="33">
        <f>H172*J172</f>
        <v/>
      </c>
      <c r="M172" s="33">
        <f>K172+L172</f>
        <v/>
      </c>
      <c r="N172" s="65" t="n"/>
    </row>
    <row outlineLevel="1" r="173">
      <c r="B173" s="38" t="n"/>
      <c r="C173" s="53" t="n">
        <v>167</v>
      </c>
      <c r="D173" s="17" t="inlineStr">
        <is>
          <t>торцевой фиксатор DIN3; BAМ2</t>
        </is>
      </c>
      <c r="E173" s="16" t="inlineStr">
        <is>
          <t>АВВ</t>
        </is>
      </c>
      <c r="F173" s="16" t="inlineStr">
        <is>
          <t>шт.</t>
        </is>
      </c>
      <c r="G173" s="16" t="n"/>
      <c r="H173" s="16" t="n">
        <v>6</v>
      </c>
      <c r="I173" s="28" t="n"/>
      <c r="J173" s="28" t="n"/>
      <c r="K173" s="33">
        <f>H173*I173</f>
        <v/>
      </c>
      <c r="L173" s="33">
        <f>H173*J173</f>
        <v/>
      </c>
      <c r="M173" s="33">
        <f>K173+L173</f>
        <v/>
      </c>
      <c r="N173" s="65" t="n"/>
    </row>
    <row outlineLevel="1" r="174">
      <c r="B174" s="49" t="n"/>
      <c r="C174" s="53" t="n">
        <v>168</v>
      </c>
      <c r="D174" s="17" t="inlineStr">
        <is>
          <t>маркировка для клемм, 10 лент; 1SNA229002R0300</t>
        </is>
      </c>
      <c r="E174" s="16" t="inlineStr">
        <is>
          <t>АВВ</t>
        </is>
      </c>
      <c r="F174" s="16" t="inlineStr">
        <is>
          <t>шт.</t>
        </is>
      </c>
      <c r="G174" s="16" t="n"/>
      <c r="H174" s="16" t="n">
        <v>1</v>
      </c>
      <c r="I174" s="28" t="n"/>
      <c r="J174" s="28" t="n"/>
      <c r="K174" s="33">
        <f>H174*I174</f>
        <v/>
      </c>
      <c r="L174" s="33">
        <f>H174*J174</f>
        <v/>
      </c>
      <c r="M174" s="33">
        <f>K174+L174</f>
        <v/>
      </c>
      <c r="N174" s="65" t="n"/>
    </row>
    <row outlineLevel="1" r="175">
      <c r="B175" s="38" t="n"/>
      <c r="C175" s="53" t="n">
        <v>169</v>
      </c>
      <c r="D175" s="17" t="inlineStr">
        <is>
          <t>кабельный ввод; PG-9, 52600R</t>
        </is>
      </c>
      <c r="E175" s="16" t="inlineStr">
        <is>
          <t>ДКС</t>
        </is>
      </c>
      <c r="F175" s="16" t="inlineStr">
        <is>
          <t>шт.</t>
        </is>
      </c>
      <c r="G175" s="16" t="n"/>
      <c r="H175" s="16" t="n">
        <v>8</v>
      </c>
      <c r="I175" s="28" t="n"/>
      <c r="J175" s="28" t="n"/>
      <c r="K175" s="33">
        <f>H175*I175</f>
        <v/>
      </c>
      <c r="L175" s="33">
        <f>H175*J175</f>
        <v/>
      </c>
      <c r="M175" s="33">
        <f>K175+L175</f>
        <v/>
      </c>
      <c r="N175" s="65" t="n"/>
    </row>
    <row outlineLevel="1" r="176">
      <c r="B176" s="38" t="n"/>
      <c r="C176" s="53" t="n">
        <v>170</v>
      </c>
      <c r="D176" s="17" t="inlineStr">
        <is>
          <t>кабельный канал перфорированный RL6-25x40 QUADRO -2m; 01163RL</t>
        </is>
      </c>
      <c r="E176" s="16" t="inlineStr">
        <is>
          <t>ДКС</t>
        </is>
      </c>
      <c r="F176" s="16" t="inlineStr">
        <is>
          <t>шт.</t>
        </is>
      </c>
      <c r="G176" s="16" t="n"/>
      <c r="H176" s="16" t="n">
        <v>1</v>
      </c>
      <c r="I176" s="28" t="n"/>
      <c r="J176" s="28" t="n"/>
      <c r="K176" s="33">
        <f>H176*I176</f>
        <v/>
      </c>
      <c r="L176" s="33">
        <f>H176*J176</f>
        <v/>
      </c>
      <c r="M176" s="33">
        <f>K176+L176</f>
        <v/>
      </c>
      <c r="N176" s="65" t="n"/>
    </row>
    <row outlineLevel="1" r="177">
      <c r="B177" s="38" t="n"/>
      <c r="C177" s="53" t="n">
        <v>171</v>
      </c>
      <c r="D177" s="17" t="inlineStr">
        <is>
          <t>провод питания (фаза), черный ПУВ 1х0,75; ГОСТ31947-2012</t>
        </is>
      </c>
      <c r="E177" s="16" t="inlineStr">
        <is>
          <t>Электрокабель</t>
        </is>
      </c>
      <c r="F177" s="16" t="inlineStr">
        <is>
          <t>м</t>
        </is>
      </c>
      <c r="G177" s="16" t="n"/>
      <c r="H177" s="16" t="n">
        <v>3</v>
      </c>
      <c r="I177" s="28" t="n"/>
      <c r="J177" s="28" t="n"/>
      <c r="K177" s="33">
        <f>H177*I177</f>
        <v/>
      </c>
      <c r="L177" s="33">
        <f>H177*J177</f>
        <v/>
      </c>
      <c r="M177" s="33">
        <f>K177+L177</f>
        <v/>
      </c>
      <c r="N177" s="65" t="n"/>
    </row>
    <row outlineLevel="1" r="178">
      <c r="B178" s="49" t="n"/>
      <c r="C178" s="53" t="n">
        <v>172</v>
      </c>
      <c r="D178" s="17" t="inlineStr">
        <is>
          <t>провод питания (нейтраль), синий ПУВ 1х0,75; ГОСТ31947-2012</t>
        </is>
      </c>
      <c r="E178" s="16" t="inlineStr">
        <is>
          <t>Электрокабель</t>
        </is>
      </c>
      <c r="F178" s="16" t="inlineStr">
        <is>
          <t>м</t>
        </is>
      </c>
      <c r="G178" s="16" t="n"/>
      <c r="H178" s="16" t="n">
        <v>3</v>
      </c>
      <c r="I178" s="28" t="n"/>
      <c r="J178" s="28" t="n"/>
      <c r="K178" s="33">
        <f>H178*I178</f>
        <v/>
      </c>
      <c r="L178" s="33">
        <f>H178*J178</f>
        <v/>
      </c>
      <c r="M178" s="33">
        <f>K178+L178</f>
        <v/>
      </c>
      <c r="N178" s="65" t="n"/>
    </row>
    <row outlineLevel="1" r="179">
      <c r="B179" s="38" t="n"/>
      <c r="C179" s="53" t="n">
        <v>173</v>
      </c>
      <c r="D179" s="17" t="inlineStr">
        <is>
          <t>провод заземления, желто-зеленый ПУВ 1х0,75; ГОСТ31947-2012</t>
        </is>
      </c>
      <c r="E179" s="16" t="inlineStr">
        <is>
          <t>Электрокабель</t>
        </is>
      </c>
      <c r="F179" s="16" t="inlineStr">
        <is>
          <t>м</t>
        </is>
      </c>
      <c r="G179" s="16" t="n"/>
      <c r="H179" s="16" t="n">
        <v>5</v>
      </c>
      <c r="I179" s="28" t="n"/>
      <c r="J179" s="28" t="n"/>
      <c r="K179" s="33">
        <f>H179*I179</f>
        <v/>
      </c>
      <c r="L179" s="33">
        <f>H179*J179</f>
        <v/>
      </c>
      <c r="M179" s="33">
        <f>K179+L179</f>
        <v/>
      </c>
      <c r="N179" s="65" t="n"/>
    </row>
    <row outlineLevel="1" r="180">
      <c r="B180" s="38" t="n"/>
      <c r="C180" s="53" t="n">
        <v>174</v>
      </c>
      <c r="D180" s="17" t="inlineStr">
        <is>
          <t>провод питания (плюс), красный ПУВ 1х0,75; ГОСТ31947-2012</t>
        </is>
      </c>
      <c r="E180" s="16" t="inlineStr">
        <is>
          <t>Электрокабель</t>
        </is>
      </c>
      <c r="F180" s="16" t="inlineStr">
        <is>
          <t>м</t>
        </is>
      </c>
      <c r="G180" s="16" t="n"/>
      <c r="H180" s="16" t="n">
        <v>3</v>
      </c>
      <c r="I180" s="28" t="n"/>
      <c r="J180" s="28" t="n"/>
      <c r="K180" s="33">
        <f>H180*I180</f>
        <v/>
      </c>
      <c r="L180" s="33">
        <f>H180*J180</f>
        <v/>
      </c>
      <c r="M180" s="33">
        <f>K180+L180</f>
        <v/>
      </c>
      <c r="N180" s="65" t="n"/>
    </row>
    <row outlineLevel="1" r="181">
      <c r="B181" s="49" t="n"/>
      <c r="C181" s="53" t="n">
        <v>175</v>
      </c>
      <c r="D181" s="17" t="inlineStr">
        <is>
          <t>провод питания (фаза), белый ПУВ 1х0,75; ГОСТ31947-2012</t>
        </is>
      </c>
      <c r="E181" s="16" t="inlineStr">
        <is>
          <t>Электрокабель</t>
        </is>
      </c>
      <c r="F181" s="16" t="inlineStr">
        <is>
          <t>м</t>
        </is>
      </c>
      <c r="G181" s="16" t="n"/>
      <c r="H181" s="16" t="n">
        <v>3</v>
      </c>
      <c r="I181" s="28" t="n"/>
      <c r="J181" s="28" t="n"/>
      <c r="K181" s="33">
        <f>H181*I181</f>
        <v/>
      </c>
      <c r="L181" s="33">
        <f>H181*J181</f>
        <v/>
      </c>
      <c r="M181" s="33">
        <f>K181+L181</f>
        <v/>
      </c>
      <c r="N181" s="65" t="n"/>
    </row>
    <row outlineLevel="1" r="182">
      <c r="B182" s="38" t="n"/>
      <c r="C182" s="53" t="n">
        <v>176</v>
      </c>
      <c r="D182" s="17" t="inlineStr">
        <is>
          <t>провод питания (фаза), желтый ПУВ 1х0,75; ГОСТ31947-2012</t>
        </is>
      </c>
      <c r="E182" s="16" t="inlineStr">
        <is>
          <t>Электрокабель</t>
        </is>
      </c>
      <c r="F182" s="16" t="inlineStr">
        <is>
          <t>м</t>
        </is>
      </c>
      <c r="G182" s="16" t="n"/>
      <c r="H182" s="16" t="n">
        <v>3</v>
      </c>
      <c r="I182" s="28" t="n"/>
      <c r="J182" s="28" t="n"/>
      <c r="K182" s="33">
        <f>H182*I182</f>
        <v/>
      </c>
      <c r="L182" s="33">
        <f>H182*J182</f>
        <v/>
      </c>
      <c r="M182" s="33">
        <f>K182+L182</f>
        <v/>
      </c>
      <c r="N182" s="65" t="n"/>
    </row>
    <row outlineLevel="1" r="183">
      <c r="B183" s="38" t="n"/>
      <c r="C183" s="53" t="n">
        <v>177</v>
      </c>
      <c r="D183" s="17" t="inlineStr">
        <is>
          <t>патчкорд UTP RJ-45/RJ-45 1m cat. 5E; PC-LPM-STP-RJ45-RJ45-C5e-1M</t>
        </is>
      </c>
      <c r="E183" s="16" t="inlineStr">
        <is>
          <t>Hyperline</t>
        </is>
      </c>
      <c r="F183" s="16" t="inlineStr">
        <is>
          <t>шт.</t>
        </is>
      </c>
      <c r="G183" s="16" t="n"/>
      <c r="H183" s="16" t="n">
        <v>3</v>
      </c>
      <c r="I183" s="28" t="n"/>
      <c r="J183" s="28" t="n"/>
      <c r="K183" s="33">
        <f>H183*I183</f>
        <v/>
      </c>
      <c r="L183" s="33">
        <f>H183*J183</f>
        <v/>
      </c>
      <c r="M183" s="33">
        <f>K183+L183</f>
        <v/>
      </c>
      <c r="N183" s="65" t="n"/>
    </row>
    <row outlineLevel="1" r="184">
      <c r="B184" s="49" t="n"/>
      <c r="C184" s="53" t="n">
        <v>178</v>
      </c>
      <c r="D184" s="17" t="inlineStr">
        <is>
          <t>блок коммутации; ЮТЛИ 405111.022</t>
        </is>
      </c>
      <c r="E184" s="16" t="inlineStr">
        <is>
          <t>НПП "Тепловодохран"</t>
        </is>
      </c>
      <c r="F184" s="16" t="inlineStr">
        <is>
          <t>шт.</t>
        </is>
      </c>
      <c r="G184" s="16" t="n"/>
      <c r="H184" s="16" t="n">
        <v>623</v>
      </c>
      <c r="I184" s="28" t="n">
        <v>597</v>
      </c>
      <c r="J184" s="28" t="n">
        <v>1000</v>
      </c>
      <c r="K184" s="33">
        <f>H184*I184</f>
        <v/>
      </c>
      <c r="L184" s="33">
        <f>H184*J184</f>
        <v/>
      </c>
      <c r="M184" s="33">
        <f>K184+L184</f>
        <v/>
      </c>
      <c r="N184" s="65" t="n"/>
    </row>
    <row outlineLevel="1" r="185">
      <c r="B185" s="38" t="n"/>
      <c r="C185" s="53" t="n">
        <v>179</v>
      </c>
      <c r="D185" s="15" t="inlineStr">
        <is>
          <t>Кабельные изделия:</t>
        </is>
      </c>
      <c r="E185" s="16" t="n"/>
      <c r="F185" s="16" t="n"/>
      <c r="G185" s="16" t="n"/>
      <c r="H185" s="16" t="n"/>
      <c r="I185" s="27" t="n"/>
      <c r="J185" s="27" t="n"/>
      <c r="K185" s="33" t="n"/>
      <c r="L185" s="33" t="n"/>
      <c r="M185" s="33" t="n"/>
      <c r="N185" s="66" t="n"/>
    </row>
    <row customHeight="1" ht="26.4" outlineLevel="1" r="186">
      <c r="B186" s="38" t="n"/>
      <c r="C186" s="53" t="n">
        <v>180</v>
      </c>
      <c r="D186" s="17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186" s="16" t="inlineStr">
        <is>
          <t>Спецкабель</t>
        </is>
      </c>
      <c r="F186" s="16" t="inlineStr">
        <is>
          <t>м</t>
        </is>
      </c>
      <c r="G186" s="16" t="inlineStr">
        <is>
          <t>кабель Ethernet</t>
        </is>
      </c>
      <c r="H186" s="16" t="n">
        <v>10</v>
      </c>
      <c r="I186" s="28" t="n">
        <v>230</v>
      </c>
      <c r="J186" s="28" t="n">
        <v>400</v>
      </c>
      <c r="K186" s="33">
        <f>H186*I186</f>
        <v/>
      </c>
      <c r="L186" s="33">
        <f>H186*J186</f>
        <v/>
      </c>
      <c r="M186" s="33">
        <f>K186+L186</f>
        <v/>
      </c>
      <c r="N186" s="65" t="n"/>
    </row>
    <row customHeight="1" ht="26.4" outlineLevel="1" r="187">
      <c r="B187" s="49" t="n"/>
      <c r="C187" s="53" t="n">
        <v>181</v>
      </c>
      <c r="D187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187" s="16" t="inlineStr">
        <is>
          <t>Спецкабель</t>
        </is>
      </c>
      <c r="F187" s="16" t="inlineStr">
        <is>
          <t>м</t>
        </is>
      </c>
      <c r="G187" s="16" t="inlineStr">
        <is>
          <t>кабель RS-485</t>
        </is>
      </c>
      <c r="H187" s="16" t="n">
        <v>4343</v>
      </c>
      <c r="I187" s="28" t="n">
        <v>91</v>
      </c>
      <c r="J187" s="28" t="n">
        <v>400</v>
      </c>
      <c r="K187" s="33">
        <f>H187*I187</f>
        <v/>
      </c>
      <c r="L187" s="33">
        <f>H187*J187</f>
        <v/>
      </c>
      <c r="M187" s="33">
        <f>K187+L187</f>
        <v/>
      </c>
      <c r="N187" s="65" t="n"/>
    </row>
    <row customHeight="1" ht="26.4" outlineLevel="1" r="188">
      <c r="B188" s="38" t="n"/>
      <c r="C188" s="53" t="n">
        <v>182</v>
      </c>
      <c r="D188" s="17" t="inlineStr">
        <is>
          <t>кабели симметричные для систем сигнализации и управления, групповой прокладки, с пониженным дымо- и газовыделением; ; КПСВВнг(А)-LS 1x2x1,0</t>
        </is>
      </c>
      <c r="E188" s="16" t="inlineStr">
        <is>
          <t>Спецкабель</t>
        </is>
      </c>
      <c r="F188" s="16" t="inlineStr">
        <is>
          <t>м</t>
        </is>
      </c>
      <c r="G188" s="16" t="inlineStr">
        <is>
          <t>кабель питания RS-485</t>
        </is>
      </c>
      <c r="H188" s="16" t="n">
        <v>4163</v>
      </c>
      <c r="I188" s="28" t="n">
        <v>19</v>
      </c>
      <c r="J188" s="28" t="n">
        <v>400</v>
      </c>
      <c r="K188" s="33">
        <f>H188*I188</f>
        <v/>
      </c>
      <c r="L188" s="33">
        <f>H188*J188</f>
        <v/>
      </c>
      <c r="M188" s="33">
        <f>K188+L188</f>
        <v/>
      </c>
      <c r="N188" s="65" t="n"/>
    </row>
    <row customHeight="1" ht="39.6" outlineLevel="1" r="189">
      <c r="B189" s="38" t="n"/>
      <c r="C189" s="53" t="n">
        <v>183</v>
      </c>
      <c r="D189" s="17" t="inlineStr">
        <is>
          <t>кабель силовой, не распространяющий горение, с пониженным дымо-и газовыделением, с изоляцией и оболочкой из поливинилхлоридного пластиката; ВВГнг(А)-LS 3х2.5 (N. PE) -0.660</t>
        </is>
      </c>
      <c r="E189" s="16" t="inlineStr">
        <is>
          <t>Электрокабель</t>
        </is>
      </c>
      <c r="F189" s="16" t="inlineStr">
        <is>
          <t>м</t>
        </is>
      </c>
      <c r="G189" s="16" t="inlineStr">
        <is>
          <t>кабель силовой</t>
        </is>
      </c>
      <c r="H189" s="16" t="n">
        <v>5</v>
      </c>
      <c r="I189" s="28" t="n">
        <v>47</v>
      </c>
      <c r="J189" s="28" t="n">
        <v>400</v>
      </c>
      <c r="K189" s="33">
        <f>H189*I189</f>
        <v/>
      </c>
      <c r="L189" s="33">
        <f>H189*J189</f>
        <v/>
      </c>
      <c r="M189" s="33">
        <f>K189+L189</f>
        <v/>
      </c>
      <c r="N189" s="65" t="n"/>
    </row>
    <row customHeight="1" ht="26.4" outlineLevel="1" r="190">
      <c r="B190" s="38" t="n"/>
      <c r="C190" s="53" t="n">
        <v>184</v>
      </c>
      <c r="D190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190" s="16" t="inlineStr">
        <is>
          <t>АЛЮР</t>
        </is>
      </c>
      <c r="F190" s="16" t="inlineStr">
        <is>
          <t>м</t>
        </is>
      </c>
      <c r="G190" s="16" t="n"/>
      <c r="H190" s="16" t="n">
        <v>6</v>
      </c>
      <c r="I190" s="28" t="n"/>
      <c r="J190" s="28" t="n"/>
      <c r="K190" s="33">
        <f>H190*I190</f>
        <v/>
      </c>
      <c r="L190" s="33">
        <f>H190*J190</f>
        <v/>
      </c>
      <c r="M190" s="33">
        <f>K190+L190</f>
        <v/>
      </c>
      <c r="N190" s="65" t="n"/>
    </row>
    <row outlineLevel="1" r="191">
      <c r="B191" s="49" t="n"/>
      <c r="C191" s="53" t="n">
        <v>185</v>
      </c>
      <c r="D191" s="15" t="inlineStr">
        <is>
          <t>Монтажные материалы:</t>
        </is>
      </c>
      <c r="E191" s="16" t="n"/>
      <c r="F191" s="16" t="n"/>
      <c r="G191" s="16" t="n"/>
      <c r="H191" s="16" t="n"/>
      <c r="I191" s="27" t="n"/>
      <c r="J191" s="27" t="n"/>
      <c r="K191" s="33" t="n"/>
      <c r="L191" s="33" t="n"/>
      <c r="M191" s="33" t="n"/>
      <c r="N191" s="66" t="n"/>
    </row>
    <row outlineLevel="1" r="192">
      <c r="B192" s="38" t="n"/>
      <c r="C192" s="53" t="n">
        <v>186</v>
      </c>
      <c r="D192" s="17" t="inlineStr">
        <is>
          <t>труба ПВХ жесткая, Ду=25мм, отрезки по 2м; 62925</t>
        </is>
      </c>
      <c r="E192" s="16" t="inlineStr">
        <is>
          <t>ДКС</t>
        </is>
      </c>
      <c r="F192" s="16" t="inlineStr">
        <is>
          <t>м</t>
        </is>
      </c>
      <c r="G192" s="16" t="n"/>
      <c r="H192" s="16" t="n">
        <v>100</v>
      </c>
      <c r="I192" s="28" t="n">
        <v>25</v>
      </c>
      <c r="J192" s="28" t="n">
        <v>200</v>
      </c>
      <c r="K192" s="33">
        <f>H192*I192</f>
        <v/>
      </c>
      <c r="L192" s="33">
        <f>H192*J192</f>
        <v/>
      </c>
      <c r="M192" s="33">
        <f>K192+L192</f>
        <v/>
      </c>
      <c r="N192" s="65" t="n"/>
    </row>
    <row outlineLevel="1" r="193">
      <c r="B193" s="38" t="n"/>
      <c r="C193" s="53" t="n">
        <v>187</v>
      </c>
      <c r="D193" s="17" t="inlineStr">
        <is>
          <t>труба ПНД гофрированная, Ду=16мм с протяжкой; 71716</t>
        </is>
      </c>
      <c r="E193" s="16" t="inlineStr">
        <is>
          <t>ДКС</t>
        </is>
      </c>
      <c r="F193" s="16" t="inlineStr">
        <is>
          <t>м</t>
        </is>
      </c>
      <c r="G193" s="16" t="n"/>
      <c r="H193" s="16" t="n">
        <v>100</v>
      </c>
      <c r="I193" s="28" t="n">
        <v>15</v>
      </c>
      <c r="J193" s="28" t="n">
        <v>200</v>
      </c>
      <c r="K193" s="33">
        <f>H193*I193</f>
        <v/>
      </c>
      <c r="L193" s="33">
        <f>H193*J193</f>
        <v/>
      </c>
      <c r="M193" s="33">
        <f>K193+L193</f>
        <v/>
      </c>
      <c r="N193" s="65" t="n"/>
    </row>
    <row outlineLevel="1" r="194">
      <c r="B194" s="49" t="n"/>
      <c r="C194" s="53" t="n">
        <v>188</v>
      </c>
      <c r="D194" s="17" t="inlineStr">
        <is>
          <t>хомут 135х2,5 стандартный черный, уп. 100 шт.; 25305</t>
        </is>
      </c>
      <c r="E194" s="16" t="inlineStr">
        <is>
          <t>ДКС</t>
        </is>
      </c>
      <c r="F194" s="16" t="inlineStr">
        <is>
          <t>уп</t>
        </is>
      </c>
      <c r="G194" s="16" t="n"/>
      <c r="H194" s="16" t="n">
        <v>30</v>
      </c>
      <c r="I194" s="28" t="n">
        <v>2</v>
      </c>
      <c r="J194" s="28" t="n">
        <v>20</v>
      </c>
      <c r="K194" s="33">
        <f>H194*I194</f>
        <v/>
      </c>
      <c r="L194" s="33">
        <f>H194*J194</f>
        <v/>
      </c>
      <c r="M194" s="33">
        <f>K194+L194</f>
        <v/>
      </c>
      <c r="N194" s="65" t="n"/>
    </row>
    <row outlineLevel="1" r="195">
      <c r="B195" s="38" t="n"/>
      <c r="C195" s="53" t="n">
        <v>189</v>
      </c>
      <c r="D195" s="17" t="inlineStr">
        <is>
          <t>саморезы с дюбелем 4,0х35; СМ6520</t>
        </is>
      </c>
      <c r="E195" s="16" t="inlineStr">
        <is>
          <t>ДКС</t>
        </is>
      </c>
      <c r="F195" s="16" t="inlineStr">
        <is>
          <t>шт.</t>
        </is>
      </c>
      <c r="G195" s="16" t="n"/>
      <c r="H195" s="16" t="n">
        <v>300</v>
      </c>
      <c r="I195" s="28" t="n">
        <v>43</v>
      </c>
      <c r="J195" s="28" t="n">
        <v>300</v>
      </c>
      <c r="K195" s="33">
        <f>H195*I195</f>
        <v/>
      </c>
      <c r="L195" s="33">
        <f>H195*J195</f>
        <v/>
      </c>
      <c r="M195" s="33">
        <f>K195+L195</f>
        <v/>
      </c>
      <c r="N195" s="65" t="n"/>
    </row>
    <row outlineLevel="1" r="196">
      <c r="B196" s="38" t="n"/>
      <c r="C196" s="53" t="n">
        <v>190</v>
      </c>
      <c r="D196" s="17" t="inlineStr">
        <is>
          <t xml:space="preserve">саморезы по металлу, 3,5х19; </t>
        </is>
      </c>
      <c r="E196" s="16" t="n"/>
      <c r="F196" s="16" t="inlineStr">
        <is>
          <t>кг</t>
        </is>
      </c>
      <c r="G196" s="16" t="n"/>
      <c r="H196" s="16" t="n">
        <v>0.1</v>
      </c>
      <c r="I196" s="28" t="n"/>
      <c r="J196" s="28" t="n"/>
      <c r="K196" s="33">
        <f>H196*I196</f>
        <v/>
      </c>
      <c r="L196" s="33">
        <f>H196*J196</f>
        <v/>
      </c>
      <c r="M196" s="33">
        <f>K196+L196</f>
        <v/>
      </c>
      <c r="N196" s="65" t="n"/>
    </row>
    <row outlineLevel="1" r="197">
      <c r="B197" s="49" t="n"/>
      <c r="C197" s="53" t="n">
        <v>191</v>
      </c>
      <c r="D197" s="17" t="inlineStr">
        <is>
          <t>держатель оцинкованный двухсторонний; 53354</t>
        </is>
      </c>
      <c r="E197" s="16" t="inlineStr">
        <is>
          <t>ДКС</t>
        </is>
      </c>
      <c r="F197" s="16" t="inlineStr">
        <is>
          <t>шт</t>
        </is>
      </c>
      <c r="G197" s="16" t="n"/>
      <c r="H197" s="16" t="n">
        <v>200</v>
      </c>
      <c r="I197" s="28" t="n"/>
      <c r="J197" s="28" t="n"/>
      <c r="K197" s="33">
        <f>H197*I197</f>
        <v/>
      </c>
      <c r="L197" s="33">
        <f>H197*J197</f>
        <v/>
      </c>
      <c r="M197" s="33">
        <f>K197+L197</f>
        <v/>
      </c>
      <c r="N197" s="65" t="n"/>
    </row>
    <row outlineLevel="1" r="198">
      <c r="B198" s="38" t="n"/>
      <c r="C198" s="53" t="n">
        <v>192</v>
      </c>
      <c r="D198" s="17" t="inlineStr">
        <is>
          <t>коннекторы RJ-45 5е категории экранированные; PLUG-8P8C-U-C5-SH-100</t>
        </is>
      </c>
      <c r="E198" s="16" t="inlineStr">
        <is>
          <t>Hyperline</t>
        </is>
      </c>
      <c r="F198" s="16" t="inlineStr">
        <is>
          <t>шт</t>
        </is>
      </c>
      <c r="G198" s="16" t="n"/>
      <c r="H198" s="16" t="n">
        <v>2</v>
      </c>
      <c r="I198" s="28" t="n"/>
      <c r="J198" s="28" t="n"/>
      <c r="K198" s="33">
        <f>H198*I198</f>
        <v/>
      </c>
      <c r="L198" s="33">
        <f>H198*J198</f>
        <v/>
      </c>
      <c r="M198" s="33">
        <f>K198+L198</f>
        <v/>
      </c>
      <c r="N198" s="65" t="n"/>
    </row>
    <row outlineLevel="1" r="199">
      <c r="B199" s="38" t="n"/>
      <c r="C199" s="53" t="n">
        <v>193</v>
      </c>
      <c r="D199" s="17" t="inlineStr">
        <is>
          <t>кабельные наконечники втулочные НШВИ 2,5-8; НШВИ 2,5-8</t>
        </is>
      </c>
      <c r="E199" s="16" t="inlineStr">
        <is>
          <t>КВТ</t>
        </is>
      </c>
      <c r="F199" s="16" t="inlineStr">
        <is>
          <t>шт.</t>
        </is>
      </c>
      <c r="G199" s="16" t="n"/>
      <c r="H199" s="16" t="n">
        <v>6</v>
      </c>
      <c r="I199" s="28" t="n"/>
      <c r="J199" s="28" t="n"/>
      <c r="K199" s="33">
        <f>H199*I199</f>
        <v/>
      </c>
      <c r="L199" s="33">
        <f>H199*J199</f>
        <v/>
      </c>
      <c r="M199" s="33">
        <f>K199+L199</f>
        <v/>
      </c>
      <c r="N199" s="65" t="n"/>
    </row>
    <row outlineLevel="1" r="200">
      <c r="B200" s="49" t="n"/>
      <c r="C200" s="53" t="n">
        <v>194</v>
      </c>
      <c r="D200" s="17" t="inlineStr">
        <is>
          <t>кабельные наконечники втулочные НШВИ 0,75-8; НШВИ 0,75-8</t>
        </is>
      </c>
      <c r="E200" s="16" t="inlineStr">
        <is>
          <t>КВТ</t>
        </is>
      </c>
      <c r="F200" s="16" t="inlineStr">
        <is>
          <t>шт.</t>
        </is>
      </c>
      <c r="G200" s="16" t="n"/>
      <c r="H200" s="16" t="n">
        <v>2930</v>
      </c>
      <c r="I200" s="28" t="n"/>
      <c r="J200" s="28" t="n"/>
      <c r="K200" s="33">
        <f>H200*I200</f>
        <v/>
      </c>
      <c r="L200" s="33">
        <f>H200*J200</f>
        <v/>
      </c>
      <c r="M200" s="33">
        <f>K200+L200</f>
        <v/>
      </c>
      <c r="N200" s="65" t="n"/>
    </row>
    <row outlineLevel="1" r="201">
      <c r="B201" s="38" t="n"/>
      <c r="C201" s="53" t="n">
        <v>195</v>
      </c>
      <c r="D201" s="71" t="inlineStr">
        <is>
          <t>Пусконаладочные работы</t>
        </is>
      </c>
      <c r="E201" s="16" t="n"/>
      <c r="F201" s="16" t="inlineStr">
        <is>
          <t>шт.</t>
        </is>
      </c>
      <c r="G201" s="16" t="n"/>
      <c r="H201" s="16" t="n">
        <v>1</v>
      </c>
      <c r="I201" s="28" t="n"/>
      <c r="J201" s="28" t="n"/>
      <c r="K201" s="33">
        <f>H201*I201</f>
        <v/>
      </c>
      <c r="L201" s="33">
        <f>H201*J201</f>
        <v/>
      </c>
      <c r="M201" s="33">
        <f>K201+L201</f>
        <v/>
      </c>
      <c r="N201" s="65" t="n"/>
    </row>
    <row customHeight="1" ht="39" r="202">
      <c r="B202" s="38" t="n"/>
      <c r="C202" s="54" t="n">
        <v>196</v>
      </c>
      <c r="D202" s="6" t="inlineStr">
        <is>
          <t>Всего по разделу</t>
        </is>
      </c>
      <c r="E202" s="5" t="n"/>
      <c r="F202" s="7" t="n"/>
      <c r="G202" s="5" t="n"/>
      <c r="H202" s="8" t="n"/>
      <c r="I202" s="61" t="n"/>
      <c r="J202" s="61" t="n"/>
      <c r="K202" s="9">
        <f>SUM(K157:K201)</f>
        <v/>
      </c>
      <c r="L202" s="9">
        <f>SUM(L157:L201)</f>
        <v/>
      </c>
      <c r="M202" s="9">
        <f>SUM(M157:M201)</f>
        <v/>
      </c>
      <c r="N202" s="61" t="n"/>
    </row>
    <row customHeight="1" ht="51.75" r="203">
      <c r="B203" s="38" t="n"/>
      <c r="C203" s="52" t="n">
        <v>197</v>
      </c>
      <c r="D203" s="12" t="inlineStr">
        <is>
          <t>ПГ-267/2-2017-АИИСКУТ Автоматизированная информационно-измерительная система
коммерческого учета теплопотребления (АИИСКУТ)</t>
        </is>
      </c>
      <c r="E203" s="11" t="n"/>
      <c r="F203" s="13" t="n"/>
      <c r="G203" s="11" t="n"/>
      <c r="H203" s="14" t="n"/>
      <c r="I203" s="60" t="n"/>
      <c r="J203" s="60" t="n"/>
      <c r="K203" s="31" t="n"/>
      <c r="L203" s="31" t="n"/>
      <c r="M203" s="32" t="n"/>
      <c r="N203" s="64" t="n"/>
    </row>
    <row outlineLevel="1" r="204">
      <c r="B204" s="49" t="n"/>
      <c r="C204" s="53" t="n">
        <v>198</v>
      </c>
      <c r="D204" s="15" t="inlineStr">
        <is>
          <t>Оборудование и средства автоматизации в составе:</t>
        </is>
      </c>
      <c r="E204" s="16" t="n"/>
      <c r="F204" s="16" t="n"/>
      <c r="G204" s="16" t="n"/>
      <c r="H204" s="16" t="n"/>
      <c r="I204" s="27" t="n"/>
      <c r="J204" s="27" t="n"/>
      <c r="K204" s="33" t="n"/>
      <c r="L204" s="33" t="n"/>
      <c r="M204" s="33" t="n"/>
      <c r="N204" s="66" t="n"/>
    </row>
    <row outlineLevel="1" r="205">
      <c r="B205" s="38" t="n"/>
      <c r="C205" s="53" t="n">
        <v>199</v>
      </c>
      <c r="D205" s="17" t="inlineStr">
        <is>
          <t>Шкаф учета (АИИСКУТ):</t>
        </is>
      </c>
      <c r="E205" s="16" t="n"/>
      <c r="F205" s="16" t="n"/>
      <c r="G205" s="16" t="n"/>
      <c r="H205" s="16" t="n"/>
      <c r="I205" s="27" t="n"/>
      <c r="J205" s="27" t="n"/>
      <c r="K205" s="33" t="n"/>
      <c r="L205" s="33" t="n"/>
      <c r="M205" s="33" t="n"/>
      <c r="N205" s="66" t="n"/>
    </row>
    <row outlineLevel="1" r="206">
      <c r="B206" s="38" t="n"/>
      <c r="C206" s="53" t="n">
        <v>200</v>
      </c>
      <c r="D206" s="17" t="inlineStr">
        <is>
          <t>шкаф 700х500х250 с монтажной платой; R5CE0759</t>
        </is>
      </c>
      <c r="E206" s="16" t="inlineStr">
        <is>
          <t>ДКС</t>
        </is>
      </c>
      <c r="F206" s="16" t="inlineStr">
        <is>
          <t>шт.</t>
        </is>
      </c>
      <c r="G206" s="16" t="n"/>
      <c r="H206" s="16" t="n">
        <v>1</v>
      </c>
      <c r="I206" s="28" t="n"/>
      <c r="J206" s="28" t="n"/>
      <c r="K206" s="33">
        <f>H206*I206</f>
        <v/>
      </c>
      <c r="L206" s="33">
        <f>H206*J206</f>
        <v/>
      </c>
      <c r="M206" s="33">
        <f>K206+L206</f>
        <v/>
      </c>
      <c r="N206" s="65" t="n"/>
    </row>
    <row outlineLevel="1" r="207">
      <c r="B207" s="49" t="n"/>
      <c r="C207" s="53" t="n">
        <v>201</v>
      </c>
      <c r="D207" s="17" t="inlineStr">
        <is>
          <t>кронштейн для настенного крепления; R5А55</t>
        </is>
      </c>
      <c r="E207" s="16" t="inlineStr">
        <is>
          <t>ДКС</t>
        </is>
      </c>
      <c r="F207" s="16" t="inlineStr">
        <is>
          <t>кт.</t>
        </is>
      </c>
      <c r="G207" s="16" t="n"/>
      <c r="H207" s="16" t="n">
        <v>1</v>
      </c>
      <c r="I207" s="28" t="n"/>
      <c r="J207" s="28" t="n"/>
      <c r="K207" s="33">
        <f>H207*I207</f>
        <v/>
      </c>
      <c r="L207" s="33">
        <f>H207*J207</f>
        <v/>
      </c>
      <c r="M207" s="33">
        <f>K207+L207</f>
        <v/>
      </c>
      <c r="N207" s="65" t="n"/>
    </row>
    <row outlineLevel="1" r="208">
      <c r="B208" s="38" t="n"/>
      <c r="C208" s="53" t="n">
        <v>202</v>
      </c>
      <c r="D208" s="17" t="inlineStr">
        <is>
          <t>2-портовый преобразователь RS-485 в Ethernet; МОХА NPort 5232</t>
        </is>
      </c>
      <c r="E208" s="16" t="inlineStr">
        <is>
          <t>МОХА</t>
        </is>
      </c>
      <c r="F208" s="16" t="inlineStr">
        <is>
          <t>шт.</t>
        </is>
      </c>
      <c r="G208" s="16" t="n"/>
      <c r="H208" s="16" t="n">
        <v>1</v>
      </c>
      <c r="I208" s="28" t="n"/>
      <c r="J208" s="28" t="n"/>
      <c r="K208" s="33">
        <f>H208*I208</f>
        <v/>
      </c>
      <c r="L208" s="33">
        <f>H208*J208</f>
        <v/>
      </c>
      <c r="M208" s="33">
        <f>K208+L208</f>
        <v/>
      </c>
      <c r="N208" s="65" t="n"/>
    </row>
    <row outlineLevel="1" r="209">
      <c r="B209" s="38" t="n"/>
      <c r="C209" s="53" t="n">
        <v>203</v>
      </c>
      <c r="D209" s="17" t="inlineStr">
        <is>
          <t>ИБП АРС Smart-UPS 750VA USB &amp; Serial 230V; SMT750I</t>
        </is>
      </c>
      <c r="E209" s="16" t="inlineStr">
        <is>
          <t>АРС</t>
        </is>
      </c>
      <c r="F209" s="16" t="inlineStr">
        <is>
          <t>шт.</t>
        </is>
      </c>
      <c r="G209" s="16" t="n"/>
      <c r="H209" s="16" t="n">
        <v>1</v>
      </c>
      <c r="I209" s="28" t="n"/>
      <c r="J209" s="28" t="n"/>
      <c r="K209" s="33">
        <f>H209*I209</f>
        <v/>
      </c>
      <c r="L209" s="33">
        <f>H209*J209</f>
        <v/>
      </c>
      <c r="M209" s="33">
        <f>K209+L209</f>
        <v/>
      </c>
      <c r="N209" s="65" t="n"/>
    </row>
    <row outlineLevel="1" r="210">
      <c r="B210" s="49" t="n"/>
      <c r="C210" s="53" t="n">
        <v>204</v>
      </c>
      <c r="D210" s="17" t="inlineStr">
        <is>
          <t>блок питания; БП60Б-Д4-15</t>
        </is>
      </c>
      <c r="E210" s="16" t="inlineStr">
        <is>
          <t>Компания ОВЕН</t>
        </is>
      </c>
      <c r="F210" s="16" t="inlineStr">
        <is>
          <t>шт.</t>
        </is>
      </c>
      <c r="G210" s="16" t="n"/>
      <c r="H210" s="16" t="n">
        <v>1</v>
      </c>
      <c r="I210" s="28" t="n"/>
      <c r="J210" s="28" t="n"/>
      <c r="K210" s="33">
        <f>H210*I210</f>
        <v/>
      </c>
      <c r="L210" s="33">
        <f>H210*J210</f>
        <v/>
      </c>
      <c r="M210" s="33">
        <f>K210+L210</f>
        <v/>
      </c>
      <c r="N210" s="65" t="n"/>
    </row>
    <row outlineLevel="1" r="211">
      <c r="B211" s="38" t="n"/>
      <c r="C211" s="53" t="n">
        <v>205</v>
      </c>
      <c r="D211" s="17" t="inlineStr">
        <is>
          <t>выключатель автоматический; 1P+N S201 С 16А</t>
        </is>
      </c>
      <c r="E211" s="16" t="inlineStr">
        <is>
          <t>АВВ</t>
        </is>
      </c>
      <c r="F211" s="16" t="inlineStr">
        <is>
          <t>шт.</t>
        </is>
      </c>
      <c r="G211" s="16" t="n"/>
      <c r="H211" s="16" t="n">
        <v>1</v>
      </c>
      <c r="I211" s="28" t="n"/>
      <c r="J211" s="28" t="n"/>
      <c r="K211" s="33">
        <f>H211*I211</f>
        <v/>
      </c>
      <c r="L211" s="33">
        <f>H211*J211</f>
        <v/>
      </c>
      <c r="M211" s="33">
        <f>K211+L211</f>
        <v/>
      </c>
      <c r="N211" s="65" t="n"/>
    </row>
    <row outlineLevel="1" r="212">
      <c r="B212" s="38" t="n"/>
      <c r="C212" s="53" t="n">
        <v>206</v>
      </c>
      <c r="D212" s="17" t="inlineStr">
        <is>
          <t>розетка на DIN-рейку; 2P+N 16А М1173</t>
        </is>
      </c>
      <c r="E212" s="16" t="inlineStr">
        <is>
          <t>АВВ</t>
        </is>
      </c>
      <c r="F212" s="16" t="inlineStr">
        <is>
          <t>шт.</t>
        </is>
      </c>
      <c r="G212" s="16" t="n"/>
      <c r="H212" s="16" t="n">
        <v>2</v>
      </c>
      <c r="I212" s="28" t="n"/>
      <c r="J212" s="28" t="n"/>
      <c r="K212" s="33">
        <f>H212*I212</f>
        <v/>
      </c>
      <c r="L212" s="33">
        <f>H212*J212</f>
        <v/>
      </c>
      <c r="M212" s="33">
        <f>K212+L212</f>
        <v/>
      </c>
      <c r="N212" s="65" t="n"/>
    </row>
    <row outlineLevel="1" r="213">
      <c r="B213" s="49" t="n"/>
      <c r="C213" s="53" t="n">
        <v>207</v>
      </c>
      <c r="D213" s="17" t="inlineStr">
        <is>
          <t xml:space="preserve">DIN-рейка, 0,6м; </t>
        </is>
      </c>
      <c r="E213" s="16" t="inlineStr">
        <is>
          <t>АВВ</t>
        </is>
      </c>
      <c r="F213" s="16" t="inlineStr">
        <is>
          <t>шт.</t>
        </is>
      </c>
      <c r="G213" s="16" t="n"/>
      <c r="H213" s="16" t="n">
        <v>1</v>
      </c>
      <c r="I213" s="28" t="n"/>
      <c r="J213" s="28" t="n"/>
      <c r="K213" s="33">
        <f>H213*I213</f>
        <v/>
      </c>
      <c r="L213" s="33">
        <f>H213*J213</f>
        <v/>
      </c>
      <c r="M213" s="33">
        <f>K213+L213</f>
        <v/>
      </c>
      <c r="N213" s="65" t="n"/>
    </row>
    <row outlineLevel="1" r="214">
      <c r="B214" s="38" t="n"/>
      <c r="C214" s="53" t="n">
        <v>208</v>
      </c>
      <c r="D214" s="17" t="inlineStr">
        <is>
          <t>клемма серая (упаковка 50 шт.) 1SNA115486R0300; МА 2,5/5</t>
        </is>
      </c>
      <c r="E214" s="16" t="inlineStr">
        <is>
          <t>АВВ</t>
        </is>
      </c>
      <c r="F214" s="16" t="inlineStr">
        <is>
          <t>шт.</t>
        </is>
      </c>
      <c r="G214" s="16" t="n"/>
      <c r="H214" s="16" t="n">
        <v>15</v>
      </c>
      <c r="I214" s="28" t="n"/>
      <c r="J214" s="28" t="n"/>
      <c r="K214" s="33">
        <f>H214*I214</f>
        <v/>
      </c>
      <c r="L214" s="33">
        <f>H214*J214</f>
        <v/>
      </c>
      <c r="M214" s="33">
        <f>K214+L214</f>
        <v/>
      </c>
      <c r="N214" s="65" t="n"/>
    </row>
    <row outlineLevel="1" r="215">
      <c r="B215" s="38" t="n"/>
      <c r="C215" s="53" t="n">
        <v>209</v>
      </c>
      <c r="D215" s="17" t="inlineStr">
        <is>
          <t>клемма «земля» (упаковка 50 шт.) 1SNA165488R2700; МА 2,5/5Р</t>
        </is>
      </c>
      <c r="E215" s="16" t="inlineStr">
        <is>
          <t>АВВ</t>
        </is>
      </c>
      <c r="F215" s="16" t="inlineStr">
        <is>
          <t>шт.</t>
        </is>
      </c>
      <c r="G215" s="16" t="n"/>
      <c r="H215" s="16" t="n">
        <v>10</v>
      </c>
      <c r="I215" s="28" t="n"/>
      <c r="J215" s="28" t="n"/>
      <c r="K215" s="33">
        <f>H215*I215</f>
        <v/>
      </c>
      <c r="L215" s="33">
        <f>H215*J215</f>
        <v/>
      </c>
      <c r="M215" s="33">
        <f>K215+L215</f>
        <v/>
      </c>
      <c r="N215" s="65" t="n"/>
    </row>
    <row outlineLevel="1" r="216">
      <c r="B216" s="38" t="n"/>
      <c r="C216" s="53" t="n">
        <v>210</v>
      </c>
      <c r="D216" s="17" t="inlineStr">
        <is>
          <t>клеммная синяя (упаковка 50 шт.) 1SNA125486R0500; МА 2,5/5N</t>
        </is>
      </c>
      <c r="E216" s="16" t="inlineStr">
        <is>
          <t>АВВ</t>
        </is>
      </c>
      <c r="F216" s="16" t="inlineStr">
        <is>
          <t>шт.</t>
        </is>
      </c>
      <c r="G216" s="16" t="n"/>
      <c r="H216" s="16" t="n">
        <v>15</v>
      </c>
      <c r="I216" s="28" t="n"/>
      <c r="J216" s="28" t="n"/>
      <c r="K216" s="33">
        <f>H216*I216</f>
        <v/>
      </c>
      <c r="L216" s="33">
        <f>H216*J216</f>
        <v/>
      </c>
      <c r="M216" s="33">
        <f>K216+L216</f>
        <v/>
      </c>
      <c r="N216" s="65" t="n"/>
    </row>
    <row outlineLevel="1" r="217">
      <c r="B217" s="49" t="n"/>
      <c r="C217" s="53" t="n">
        <v>211</v>
      </c>
      <c r="D217" s="17" t="inlineStr">
        <is>
          <t>клеммная перемычка (10 полюсов) 1SNA176282R2300; BJMI5</t>
        </is>
      </c>
      <c r="E217" s="16" t="inlineStr">
        <is>
          <t>АВВ</t>
        </is>
      </c>
      <c r="F217" s="16" t="inlineStr">
        <is>
          <t>шт.</t>
        </is>
      </c>
      <c r="G217" s="16" t="n"/>
      <c r="H217" s="16" t="n">
        <v>5</v>
      </c>
      <c r="I217" s="28" t="n"/>
      <c r="J217" s="28" t="n"/>
      <c r="K217" s="33">
        <f>H217*I217</f>
        <v/>
      </c>
      <c r="L217" s="33">
        <f>H217*J217</f>
        <v/>
      </c>
      <c r="M217" s="33">
        <f>K217+L217</f>
        <v/>
      </c>
      <c r="N217" s="65" t="n"/>
    </row>
    <row outlineLevel="1" r="218">
      <c r="B218" s="38" t="n"/>
      <c r="C218" s="53" t="n">
        <v>212</v>
      </c>
      <c r="D218" s="17" t="inlineStr">
        <is>
          <t>торцевой изолятор серый; FEM6</t>
        </is>
      </c>
      <c r="E218" s="16" t="inlineStr">
        <is>
          <t>АВВ</t>
        </is>
      </c>
      <c r="F218" s="16" t="inlineStr">
        <is>
          <t>шт.</t>
        </is>
      </c>
      <c r="G218" s="16" t="n"/>
      <c r="H218" s="16" t="n">
        <v>3</v>
      </c>
      <c r="I218" s="28" t="n"/>
      <c r="J218" s="28" t="n"/>
      <c r="K218" s="33">
        <f>H218*I218</f>
        <v/>
      </c>
      <c r="L218" s="33">
        <f>H218*J218</f>
        <v/>
      </c>
      <c r="M218" s="33">
        <f>K218+L218</f>
        <v/>
      </c>
      <c r="N218" s="65" t="n"/>
    </row>
    <row outlineLevel="1" r="219">
      <c r="B219" s="38" t="n"/>
      <c r="C219" s="53" t="n">
        <v>213</v>
      </c>
      <c r="D219" s="17" t="inlineStr">
        <is>
          <t>торцевой фиксатор DIN3; BAМ2</t>
        </is>
      </c>
      <c r="E219" s="16" t="inlineStr">
        <is>
          <t>АВВ</t>
        </is>
      </c>
      <c r="F219" s="16" t="inlineStr">
        <is>
          <t>шт.</t>
        </is>
      </c>
      <c r="G219" s="16" t="n"/>
      <c r="H219" s="16" t="n">
        <v>4</v>
      </c>
      <c r="I219" s="28" t="n"/>
      <c r="J219" s="28" t="n"/>
      <c r="K219" s="33">
        <f>H219*I219</f>
        <v/>
      </c>
      <c r="L219" s="33">
        <f>H219*J219</f>
        <v/>
      </c>
      <c r="M219" s="33">
        <f>K219+L219</f>
        <v/>
      </c>
      <c r="N219" s="65" t="n"/>
    </row>
    <row outlineLevel="1" r="220">
      <c r="B220" s="49" t="n"/>
      <c r="C220" s="53" t="n">
        <v>214</v>
      </c>
      <c r="D220" s="17" t="inlineStr">
        <is>
          <t>маркировка для клемм, 10 лент; 1SNA229002R0300</t>
        </is>
      </c>
      <c r="E220" s="16" t="inlineStr">
        <is>
          <t>АВВ</t>
        </is>
      </c>
      <c r="F220" s="16" t="inlineStr">
        <is>
          <t>шт.</t>
        </is>
      </c>
      <c r="G220" s="16" t="n"/>
      <c r="H220" s="16" t="n">
        <v>1</v>
      </c>
      <c r="I220" s="28" t="n"/>
      <c r="J220" s="28" t="n"/>
      <c r="K220" s="33">
        <f>H220*I220</f>
        <v/>
      </c>
      <c r="L220" s="33">
        <f>H220*J220</f>
        <v/>
      </c>
      <c r="M220" s="33">
        <f>K220+L220</f>
        <v/>
      </c>
      <c r="N220" s="65" t="n"/>
    </row>
    <row outlineLevel="1" r="221">
      <c r="B221" s="38" t="n"/>
      <c r="C221" s="53" t="n">
        <v>215</v>
      </c>
      <c r="D221" s="17" t="inlineStr">
        <is>
          <t>кабельный ввод; PG-9, 52600R</t>
        </is>
      </c>
      <c r="E221" s="16" t="inlineStr">
        <is>
          <t>ДКС</t>
        </is>
      </c>
      <c r="F221" s="16" t="inlineStr">
        <is>
          <t>шт.</t>
        </is>
      </c>
      <c r="G221" s="16" t="n"/>
      <c r="H221" s="16" t="n">
        <v>6</v>
      </c>
      <c r="I221" s="28" t="n"/>
      <c r="J221" s="28" t="n"/>
      <c r="K221" s="33">
        <f>H221*I221</f>
        <v/>
      </c>
      <c r="L221" s="33">
        <f>H221*J221</f>
        <v/>
      </c>
      <c r="M221" s="33">
        <f>K221+L221</f>
        <v/>
      </c>
      <c r="N221" s="65" t="n"/>
    </row>
    <row outlineLevel="1" r="222">
      <c r="B222" s="38" t="n"/>
      <c r="C222" s="53" t="n">
        <v>216</v>
      </c>
      <c r="D222" s="17" t="inlineStr">
        <is>
          <t>кабельный канал перфорированный RL6-25x40 QUADRO -2m; 01163RL</t>
        </is>
      </c>
      <c r="E222" s="16" t="inlineStr">
        <is>
          <t>ДКС</t>
        </is>
      </c>
      <c r="F222" s="16" t="inlineStr">
        <is>
          <t>шт.</t>
        </is>
      </c>
      <c r="G222" s="16" t="n"/>
      <c r="H222" s="16" t="n">
        <v>2</v>
      </c>
      <c r="I222" s="28" t="n"/>
      <c r="J222" s="28" t="n"/>
      <c r="K222" s="33">
        <f>H222*I222</f>
        <v/>
      </c>
      <c r="L222" s="33">
        <f>H222*J222</f>
        <v/>
      </c>
      <c r="M222" s="33">
        <f>K222+L222</f>
        <v/>
      </c>
      <c r="N222" s="65" t="n"/>
    </row>
    <row outlineLevel="1" r="223">
      <c r="B223" s="49" t="n"/>
      <c r="C223" s="53" t="n">
        <v>217</v>
      </c>
      <c r="D223" s="17" t="inlineStr">
        <is>
          <t>провод питания (фаза), черный ПУВ 1х0,75; ГОСТ31947-2012</t>
        </is>
      </c>
      <c r="E223" s="16" t="inlineStr">
        <is>
          <t>Электрокабель</t>
        </is>
      </c>
      <c r="F223" s="16" t="inlineStr">
        <is>
          <t>м</t>
        </is>
      </c>
      <c r="G223" s="16" t="n"/>
      <c r="H223" s="16" t="n">
        <v>2</v>
      </c>
      <c r="I223" s="28" t="n"/>
      <c r="J223" s="28" t="n"/>
      <c r="K223" s="33">
        <f>H223*I223</f>
        <v/>
      </c>
      <c r="L223" s="33">
        <f>H223*J223</f>
        <v/>
      </c>
      <c r="M223" s="33">
        <f>K223+L223</f>
        <v/>
      </c>
      <c r="N223" s="65" t="n"/>
    </row>
    <row outlineLevel="1" r="224">
      <c r="B224" s="38" t="n"/>
      <c r="C224" s="53" t="n">
        <v>218</v>
      </c>
      <c r="D224" s="17" t="inlineStr">
        <is>
          <t>провод питания (нейтраль), синий ПУВ 1х0,75; ГОСТ31947-2012</t>
        </is>
      </c>
      <c r="E224" s="16" t="inlineStr">
        <is>
          <t>Электрокабель</t>
        </is>
      </c>
      <c r="F224" s="16" t="inlineStr">
        <is>
          <t>м</t>
        </is>
      </c>
      <c r="G224" s="16" t="n"/>
      <c r="H224" s="16" t="n">
        <v>2</v>
      </c>
      <c r="I224" s="28" t="n"/>
      <c r="J224" s="28" t="n"/>
      <c r="K224" s="33">
        <f>H224*I224</f>
        <v/>
      </c>
      <c r="L224" s="33">
        <f>H224*J224</f>
        <v/>
      </c>
      <c r="M224" s="33">
        <f>K224+L224</f>
        <v/>
      </c>
      <c r="N224" s="65" t="n"/>
    </row>
    <row outlineLevel="1" r="225">
      <c r="B225" s="38" t="n"/>
      <c r="C225" s="53" t="n">
        <v>219</v>
      </c>
      <c r="D225" s="17" t="inlineStr">
        <is>
          <t>провод заземления, желто-зеленый ПУВ 1х0,75; ГОСТ31947-2012</t>
        </is>
      </c>
      <c r="E225" s="16" t="inlineStr">
        <is>
          <t>Электрокабель</t>
        </is>
      </c>
      <c r="F225" s="16" t="inlineStr">
        <is>
          <t>м</t>
        </is>
      </c>
      <c r="G225" s="16" t="n"/>
      <c r="H225" s="16" t="n">
        <v>2</v>
      </c>
      <c r="I225" s="28" t="n"/>
      <c r="J225" s="28" t="n"/>
      <c r="K225" s="33">
        <f>H225*I225</f>
        <v/>
      </c>
      <c r="L225" s="33">
        <f>H225*J225</f>
        <v/>
      </c>
      <c r="M225" s="33">
        <f>K225+L225</f>
        <v/>
      </c>
      <c r="N225" s="65" t="n"/>
    </row>
    <row outlineLevel="1" r="226">
      <c r="B226" s="49" t="n"/>
      <c r="C226" s="53" t="n">
        <v>220</v>
      </c>
      <c r="D226" s="17" t="inlineStr">
        <is>
          <t>провод питания (плюс), красный ПУВ 1х0,75; ГОСТ31947-2012</t>
        </is>
      </c>
      <c r="E226" s="16" t="inlineStr">
        <is>
          <t>Электрокабель</t>
        </is>
      </c>
      <c r="F226" s="16" t="inlineStr">
        <is>
          <t>м</t>
        </is>
      </c>
      <c r="G226" s="16" t="n"/>
      <c r="H226" s="16" t="n">
        <v>2</v>
      </c>
      <c r="I226" s="28" t="n"/>
      <c r="J226" s="28" t="n"/>
      <c r="K226" s="33">
        <f>H226*I226</f>
        <v/>
      </c>
      <c r="L226" s="33">
        <f>H226*J226</f>
        <v/>
      </c>
      <c r="M226" s="33">
        <f>K226+L226</f>
        <v/>
      </c>
      <c r="N226" s="65" t="n"/>
    </row>
    <row outlineLevel="1" r="227">
      <c r="B227" s="38" t="n"/>
      <c r="C227" s="53" t="n">
        <v>221</v>
      </c>
      <c r="D227" s="17" t="inlineStr">
        <is>
          <t>провод питания (фаза), белый ПУВ 1х0,75; ГОСТ31947-2012</t>
        </is>
      </c>
      <c r="E227" s="16" t="inlineStr">
        <is>
          <t>Электрокабель</t>
        </is>
      </c>
      <c r="F227" s="16" t="inlineStr">
        <is>
          <t>м</t>
        </is>
      </c>
      <c r="G227" s="16" t="n"/>
      <c r="H227" s="16" t="n">
        <v>2</v>
      </c>
      <c r="I227" s="28" t="n"/>
      <c r="J227" s="28" t="n"/>
      <c r="K227" s="33">
        <f>H227*I227</f>
        <v/>
      </c>
      <c r="L227" s="33">
        <f>H227*J227</f>
        <v/>
      </c>
      <c r="M227" s="33">
        <f>K227+L227</f>
        <v/>
      </c>
      <c r="N227" s="65" t="n"/>
    </row>
    <row outlineLevel="1" r="228">
      <c r="B228" s="38" t="n"/>
      <c r="C228" s="53" t="n">
        <v>222</v>
      </c>
      <c r="D228" s="17" t="inlineStr">
        <is>
          <t>провод питания (фаза), желтый ПУВ 1х0,75; ГОСТ31947-2012</t>
        </is>
      </c>
      <c r="E228" s="16" t="inlineStr">
        <is>
          <t>Электрокабель</t>
        </is>
      </c>
      <c r="F228" s="16" t="inlineStr">
        <is>
          <t>м</t>
        </is>
      </c>
      <c r="G228" s="16" t="n"/>
      <c r="H228" s="16" t="n">
        <v>2</v>
      </c>
      <c r="I228" s="28" t="n"/>
      <c r="J228" s="28" t="n"/>
      <c r="K228" s="33">
        <f>H228*I228</f>
        <v/>
      </c>
      <c r="L228" s="33">
        <f>H228*J228</f>
        <v/>
      </c>
      <c r="M228" s="33">
        <f>K228+L228</f>
        <v/>
      </c>
      <c r="N228" s="65" t="n"/>
    </row>
    <row outlineLevel="1" r="229">
      <c r="B229" s="38" t="n"/>
      <c r="C229" s="53" t="n">
        <v>223</v>
      </c>
      <c r="D229" s="17" t="inlineStr">
        <is>
          <t>блок коммутации; ЮТЛИ 405111.022</t>
        </is>
      </c>
      <c r="E229" s="16" t="inlineStr">
        <is>
          <t>НПП "Тепловодохран"</t>
        </is>
      </c>
      <c r="F229" s="16" t="inlineStr">
        <is>
          <t>шт.</t>
        </is>
      </c>
      <c r="G229" s="16" t="n"/>
      <c r="H229" s="16" t="n">
        <v>175</v>
      </c>
      <c r="I229" s="28" t="n">
        <v>597</v>
      </c>
      <c r="J229" s="28" t="n">
        <v>1000</v>
      </c>
      <c r="K229" s="33">
        <f>H229*I229</f>
        <v/>
      </c>
      <c r="L229" s="33">
        <f>H229*J229</f>
        <v/>
      </c>
      <c r="M229" s="33">
        <f>K229+L229</f>
        <v/>
      </c>
      <c r="N229" s="65" t="n"/>
    </row>
    <row outlineLevel="1" r="230">
      <c r="B230" s="49" t="n"/>
      <c r="C230" s="53" t="n">
        <v>224</v>
      </c>
      <c r="D230" s="17" t="inlineStr">
        <is>
          <t>патчкорд UTP RJ-45/RJ-45 1m cat. 5E; PC-LPM-STP-RJ45-RJ45-C5e-1M</t>
        </is>
      </c>
      <c r="E230" s="16" t="inlineStr">
        <is>
          <t>Hyperline</t>
        </is>
      </c>
      <c r="F230" s="16" t="inlineStr">
        <is>
          <t>шт.</t>
        </is>
      </c>
      <c r="G230" s="16" t="n"/>
      <c r="H230" s="16" t="n">
        <v>2</v>
      </c>
      <c r="I230" s="28" t="n"/>
      <c r="J230" s="28" t="n"/>
      <c r="K230" s="33">
        <f>H230*I230</f>
        <v/>
      </c>
      <c r="L230" s="33">
        <f>H230*J230</f>
        <v/>
      </c>
      <c r="M230" s="33">
        <f>K230+L230</f>
        <v/>
      </c>
      <c r="N230" s="65" t="n"/>
    </row>
    <row outlineLevel="1" r="231">
      <c r="B231" s="38" t="n"/>
      <c r="C231" s="53" t="n">
        <v>225</v>
      </c>
      <c r="D231" s="15" t="inlineStr">
        <is>
          <t>Кабельные изделия:</t>
        </is>
      </c>
      <c r="E231" s="16" t="n"/>
      <c r="F231" s="16" t="n"/>
      <c r="G231" s="16" t="n"/>
      <c r="H231" s="16" t="n"/>
      <c r="I231" s="27" t="n"/>
      <c r="J231" s="27" t="n"/>
      <c r="K231" s="33" t="n"/>
      <c r="L231" s="33" t="n"/>
      <c r="M231" s="33" t="n"/>
      <c r="N231" s="66" t="n"/>
    </row>
    <row customHeight="1" ht="26.4" outlineLevel="1" r="232">
      <c r="B232" s="38" t="n"/>
      <c r="C232" s="53" t="n">
        <v>226</v>
      </c>
      <c r="D232" s="17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232" s="16" t="inlineStr">
        <is>
          <t>Спецкабель</t>
        </is>
      </c>
      <c r="F232" s="16" t="inlineStr">
        <is>
          <t>м</t>
        </is>
      </c>
      <c r="G232" s="16" t="inlineStr">
        <is>
          <t>кабель Ethernet</t>
        </is>
      </c>
      <c r="H232" s="16" t="n">
        <v>10</v>
      </c>
      <c r="I232" s="28" t="n">
        <v>230</v>
      </c>
      <c r="J232" s="28" t="n">
        <v>400</v>
      </c>
      <c r="K232" s="33">
        <f>H232*I232</f>
        <v/>
      </c>
      <c r="L232" s="33">
        <f>H232*J232</f>
        <v/>
      </c>
      <c r="M232" s="33">
        <f>K232+L232</f>
        <v/>
      </c>
      <c r="N232" s="65" t="n"/>
    </row>
    <row customHeight="1" ht="26.4" outlineLevel="1" r="233">
      <c r="B233" s="49" t="n"/>
      <c r="C233" s="53" t="n">
        <v>227</v>
      </c>
      <c r="D233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233" s="16" t="inlineStr">
        <is>
          <t>Спецкабель</t>
        </is>
      </c>
      <c r="F233" s="16" t="inlineStr">
        <is>
          <t>м</t>
        </is>
      </c>
      <c r="G233" s="16" t="inlineStr">
        <is>
          <t>кабель RS-485</t>
        </is>
      </c>
      <c r="H233" s="16" t="n">
        <v>1371</v>
      </c>
      <c r="I233" s="28" t="n">
        <v>91</v>
      </c>
      <c r="J233" s="28" t="n">
        <v>400</v>
      </c>
      <c r="K233" s="33">
        <f>H233*I233</f>
        <v/>
      </c>
      <c r="L233" s="33">
        <f>H233*J233</f>
        <v/>
      </c>
      <c r="M233" s="33">
        <f>K233+L233</f>
        <v/>
      </c>
      <c r="N233" s="65" t="n"/>
    </row>
    <row customHeight="1" ht="26.4" outlineLevel="1" r="234">
      <c r="B234" s="38" t="n"/>
      <c r="C234" s="53" t="n">
        <v>228</v>
      </c>
      <c r="D234" s="17" t="inlineStr">
        <is>
          <t>кабели симметричные для систем сигнализации и управления, групповой прокладки, с пониженным дымо- и газовыделением; ; КПСВВнг(А)-LS 1x2x1,0</t>
        </is>
      </c>
      <c r="E234" s="16" t="inlineStr">
        <is>
          <t>Спецкабель</t>
        </is>
      </c>
      <c r="F234" s="16" t="inlineStr">
        <is>
          <t>м</t>
        </is>
      </c>
      <c r="G234" s="16" t="inlineStr">
        <is>
          <t>кабель питания RS-485</t>
        </is>
      </c>
      <c r="H234" s="16" t="n">
        <v>785</v>
      </c>
      <c r="I234" s="28" t="n">
        <v>19</v>
      </c>
      <c r="J234" s="28" t="n">
        <v>400</v>
      </c>
      <c r="K234" s="33">
        <f>H234*I234</f>
        <v/>
      </c>
      <c r="L234" s="33">
        <f>H234*J234</f>
        <v/>
      </c>
      <c r="M234" s="33">
        <f>K234+L234</f>
        <v/>
      </c>
      <c r="N234" s="65" t="n"/>
    </row>
    <row customHeight="1" ht="26.4" outlineLevel="1" r="235">
      <c r="B235" s="38" t="n"/>
      <c r="C235" s="53" t="n">
        <v>229</v>
      </c>
      <c r="D235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235" s="16" t="inlineStr">
        <is>
          <t>АЛЮР</t>
        </is>
      </c>
      <c r="F235" s="16" t="inlineStr">
        <is>
          <t>м</t>
        </is>
      </c>
      <c r="G235" s="16" t="n"/>
      <c r="H235" s="16" t="n">
        <v>6</v>
      </c>
      <c r="I235" s="28" t="n"/>
      <c r="J235" s="28" t="n"/>
      <c r="K235" s="33">
        <f>H235*I235</f>
        <v/>
      </c>
      <c r="L235" s="33">
        <f>H235*J235</f>
        <v/>
      </c>
      <c r="M235" s="33">
        <f>K235+L235</f>
        <v/>
      </c>
      <c r="N235" s="65" t="n"/>
    </row>
    <row outlineLevel="1" r="236">
      <c r="B236" s="49" t="n"/>
      <c r="C236" s="53" t="n">
        <v>230</v>
      </c>
      <c r="D236" s="15" t="inlineStr">
        <is>
          <t>Монтажные материалы:</t>
        </is>
      </c>
      <c r="E236" s="16" t="n"/>
      <c r="F236" s="16" t="n"/>
      <c r="G236" s="16" t="n"/>
      <c r="H236" s="16" t="n"/>
      <c r="I236" s="27" t="n"/>
      <c r="J236" s="27" t="n"/>
      <c r="K236" s="33" t="n"/>
      <c r="L236" s="33" t="n"/>
      <c r="M236" s="33" t="n"/>
      <c r="N236" s="66" t="n"/>
    </row>
    <row outlineLevel="1" r="237">
      <c r="B237" s="38" t="n"/>
      <c r="C237" s="53" t="n">
        <v>231</v>
      </c>
      <c r="D237" s="17" t="inlineStr">
        <is>
          <t>труба ПВХ жесткая, Ду=25мм, отрезки по 2м; 62925</t>
        </is>
      </c>
      <c r="E237" s="16" t="inlineStr">
        <is>
          <t>ДКС</t>
        </is>
      </c>
      <c r="F237" s="16" t="inlineStr">
        <is>
          <t>м</t>
        </is>
      </c>
      <c r="G237" s="16" t="n"/>
      <c r="H237" s="16" t="n">
        <v>100</v>
      </c>
      <c r="I237" s="28" t="n">
        <v>25</v>
      </c>
      <c r="J237" s="28" t="n">
        <v>200</v>
      </c>
      <c r="K237" s="33">
        <f>H237*I237</f>
        <v/>
      </c>
      <c r="L237" s="33">
        <f>H237*J237</f>
        <v/>
      </c>
      <c r="M237" s="33">
        <f>K237+L237</f>
        <v/>
      </c>
      <c r="N237" s="65" t="n"/>
    </row>
    <row outlineLevel="1" r="238">
      <c r="B238" s="38" t="n"/>
      <c r="C238" s="53" t="n">
        <v>232</v>
      </c>
      <c r="D238" s="17" t="inlineStr">
        <is>
          <t>труба ПНД гофрированная, Ду=16мм с протяжкой; 71716</t>
        </is>
      </c>
      <c r="E238" s="16" t="inlineStr">
        <is>
          <t>ДКС</t>
        </is>
      </c>
      <c r="F238" s="16" t="inlineStr">
        <is>
          <t>м</t>
        </is>
      </c>
      <c r="G238" s="16" t="n"/>
      <c r="H238" s="16" t="n">
        <v>100</v>
      </c>
      <c r="I238" s="28" t="n">
        <v>15</v>
      </c>
      <c r="J238" s="28" t="n">
        <v>200</v>
      </c>
      <c r="K238" s="33">
        <f>H238*I238</f>
        <v/>
      </c>
      <c r="L238" s="33">
        <f>H238*J238</f>
        <v/>
      </c>
      <c r="M238" s="33">
        <f>K238+L238</f>
        <v/>
      </c>
      <c r="N238" s="65" t="n"/>
    </row>
    <row outlineLevel="1" r="239">
      <c r="B239" s="49" t="n"/>
      <c r="C239" s="53" t="n">
        <v>233</v>
      </c>
      <c r="D239" s="17" t="inlineStr">
        <is>
          <t>хомут 135х2,5 стандартный черный, уп. 100 шт.; 25305</t>
        </is>
      </c>
      <c r="E239" s="16" t="inlineStr">
        <is>
          <t>ДКС</t>
        </is>
      </c>
      <c r="F239" s="16" t="inlineStr">
        <is>
          <t>уп</t>
        </is>
      </c>
      <c r="G239" s="16" t="n"/>
      <c r="H239" s="16" t="n">
        <v>30</v>
      </c>
      <c r="I239" s="28" t="n">
        <v>2</v>
      </c>
      <c r="J239" s="28" t="n">
        <v>20</v>
      </c>
      <c r="K239" s="33">
        <f>H239*I239</f>
        <v/>
      </c>
      <c r="L239" s="33">
        <f>H239*J239</f>
        <v/>
      </c>
      <c r="M239" s="33">
        <f>K239+L239</f>
        <v/>
      </c>
      <c r="N239" s="65" t="n"/>
    </row>
    <row outlineLevel="1" r="240">
      <c r="B240" s="38" t="n"/>
      <c r="C240" s="53" t="n">
        <v>234</v>
      </c>
      <c r="D240" s="17" t="inlineStr">
        <is>
          <t>DB-9F (DS1033-09F), Гнездо 9 pin на кабель; DS1033-09F</t>
        </is>
      </c>
      <c r="E240" s="16" t="inlineStr">
        <is>
          <t>Zhenqin</t>
        </is>
      </c>
      <c r="F240" s="16" t="inlineStr">
        <is>
          <t>шт</t>
        </is>
      </c>
      <c r="G240" s="16" t="n"/>
      <c r="H240" s="16" t="n">
        <v>2</v>
      </c>
      <c r="I240" s="28" t="n"/>
      <c r="J240" s="28" t="n"/>
      <c r="K240" s="33">
        <f>H240*I240</f>
        <v/>
      </c>
      <c r="L240" s="33">
        <f>H240*J240</f>
        <v/>
      </c>
      <c r="M240" s="33">
        <f>K240+L240</f>
        <v/>
      </c>
      <c r="N240" s="65" t="n"/>
    </row>
    <row outlineLevel="1" r="241">
      <c r="B241" s="38" t="n"/>
      <c r="C241" s="53" t="n">
        <v>235</v>
      </c>
      <c r="D241" s="17" t="inlineStr">
        <is>
          <t>DP- 9C (DS1045-09-A-P-1-S), Корпус к разъему 9 pin; DS1045-09-A-P-1-S</t>
        </is>
      </c>
      <c r="E241" s="16" t="inlineStr">
        <is>
          <t>Zhenqin</t>
        </is>
      </c>
      <c r="F241" s="16" t="inlineStr">
        <is>
          <t>шт</t>
        </is>
      </c>
      <c r="G241" s="16" t="n"/>
      <c r="H241" s="16" t="n">
        <v>2</v>
      </c>
      <c r="I241" s="28" t="n"/>
      <c r="J241" s="28" t="n"/>
      <c r="K241" s="33">
        <f>H241*I241</f>
        <v/>
      </c>
      <c r="L241" s="33">
        <f>H241*J241</f>
        <v/>
      </c>
      <c r="M241" s="33">
        <f>K241+L241</f>
        <v/>
      </c>
      <c r="N241" s="65" t="n"/>
    </row>
    <row outlineLevel="1" r="242">
      <c r="B242" s="38" t="n"/>
      <c r="C242" s="53" t="n">
        <v>236</v>
      </c>
      <c r="D242" s="17" t="inlineStr">
        <is>
          <t>саморезы с дюбелем 4,0х35; СМ6520</t>
        </is>
      </c>
      <c r="E242" s="16" t="inlineStr">
        <is>
          <t>ДКС</t>
        </is>
      </c>
      <c r="F242" s="16" t="inlineStr">
        <is>
          <t>шт.</t>
        </is>
      </c>
      <c r="G242" s="16" t="n"/>
      <c r="H242" s="16" t="n">
        <v>300</v>
      </c>
      <c r="I242" s="28" t="n">
        <v>43</v>
      </c>
      <c r="J242" s="28" t="n">
        <v>300</v>
      </c>
      <c r="K242" s="33">
        <f>H242*I242</f>
        <v/>
      </c>
      <c r="L242" s="33">
        <f>H242*J242</f>
        <v/>
      </c>
      <c r="M242" s="33">
        <f>K242+L242</f>
        <v/>
      </c>
      <c r="N242" s="65" t="n"/>
    </row>
    <row outlineLevel="1" r="243">
      <c r="B243" s="49" t="n"/>
      <c r="C243" s="53" t="n">
        <v>237</v>
      </c>
      <c r="D243" s="17" t="inlineStr">
        <is>
          <t xml:space="preserve">саморезы по металлу, 3,5х19; </t>
        </is>
      </c>
      <c r="E243" s="16" t="n"/>
      <c r="F243" s="16" t="inlineStr">
        <is>
          <t>кг</t>
        </is>
      </c>
      <c r="G243" s="16" t="n"/>
      <c r="H243" s="16" t="n">
        <v>0.1</v>
      </c>
      <c r="I243" s="28" t="n"/>
      <c r="J243" s="28" t="n"/>
      <c r="K243" s="33">
        <f>H243*I243</f>
        <v/>
      </c>
      <c r="L243" s="33">
        <f>H243*J243</f>
        <v/>
      </c>
      <c r="M243" s="33">
        <f>K243+L243</f>
        <v/>
      </c>
      <c r="N243" s="65" t="n"/>
    </row>
    <row outlineLevel="1" r="244">
      <c r="B244" s="38" t="n"/>
      <c r="C244" s="53" t="n">
        <v>238</v>
      </c>
      <c r="D244" s="17" t="inlineStr">
        <is>
          <t>держатель оцинкованный двухсторонний; 53354</t>
        </is>
      </c>
      <c r="E244" s="16" t="inlineStr">
        <is>
          <t>ДКС</t>
        </is>
      </c>
      <c r="F244" s="16" t="inlineStr">
        <is>
          <t>шт</t>
        </is>
      </c>
      <c r="G244" s="16" t="n"/>
      <c r="H244" s="16" t="n">
        <v>200</v>
      </c>
      <c r="I244" s="28" t="n"/>
      <c r="J244" s="28" t="n"/>
      <c r="K244" s="33">
        <f>H244*I244</f>
        <v/>
      </c>
      <c r="L244" s="33">
        <f>H244*J244</f>
        <v/>
      </c>
      <c r="M244" s="33">
        <f>K244+L244</f>
        <v/>
      </c>
      <c r="N244" s="65" t="n"/>
    </row>
    <row outlineLevel="1" r="245">
      <c r="B245" s="38" t="n"/>
      <c r="C245" s="53" t="n">
        <v>239</v>
      </c>
      <c r="D245" s="17" t="inlineStr">
        <is>
          <t>коннекторы RJ-45 5е категории экранированные; PLUG-8P8C-U-C5-SH-100</t>
        </is>
      </c>
      <c r="E245" s="16" t="inlineStr">
        <is>
          <t>Hyperline</t>
        </is>
      </c>
      <c r="F245" s="16" t="inlineStr">
        <is>
          <t>шт</t>
        </is>
      </c>
      <c r="G245" s="16" t="n"/>
      <c r="H245" s="16" t="n">
        <v>2</v>
      </c>
      <c r="I245" s="28" t="n"/>
      <c r="J245" s="28" t="n"/>
      <c r="K245" s="33">
        <f>H245*I245</f>
        <v/>
      </c>
      <c r="L245" s="33">
        <f>H245*J245</f>
        <v/>
      </c>
      <c r="M245" s="33">
        <f>K245+L245</f>
        <v/>
      </c>
      <c r="N245" s="65" t="n"/>
    </row>
    <row outlineLevel="1" r="246">
      <c r="B246" s="49" t="n"/>
      <c r="C246" s="53" t="n">
        <v>240</v>
      </c>
      <c r="D246" s="17" t="inlineStr">
        <is>
          <t>кабельные наконечники втулочные НШВИ 2,5-8; НШВИ 2,5-8</t>
        </is>
      </c>
      <c r="E246" s="16" t="inlineStr">
        <is>
          <t>КВТ</t>
        </is>
      </c>
      <c r="F246" s="16" t="inlineStr">
        <is>
          <t>шт.</t>
        </is>
      </c>
      <c r="G246" s="16" t="n"/>
      <c r="H246" s="16" t="n">
        <v>9</v>
      </c>
      <c r="I246" s="28" t="n"/>
      <c r="J246" s="28" t="n"/>
      <c r="K246" s="33">
        <f>H246*I246</f>
        <v/>
      </c>
      <c r="L246" s="33">
        <f>H246*J246</f>
        <v/>
      </c>
      <c r="M246" s="33">
        <f>K246+L246</f>
        <v/>
      </c>
      <c r="N246" s="65" t="n"/>
    </row>
    <row outlineLevel="1" r="247">
      <c r="B247" s="38" t="n"/>
      <c r="C247" s="53" t="n">
        <v>241</v>
      </c>
      <c r="D247" s="17" t="inlineStr">
        <is>
          <t>кабельные наконечники втулочные НШВИ 0,75-8; НШВИ 0,75-8</t>
        </is>
      </c>
      <c r="E247" s="16" t="inlineStr">
        <is>
          <t>КВТ</t>
        </is>
      </c>
      <c r="F247" s="16" t="inlineStr">
        <is>
          <t>шт.</t>
        </is>
      </c>
      <c r="G247" s="16" t="n"/>
      <c r="H247" s="16" t="n">
        <v>954</v>
      </c>
      <c r="I247" s="28" t="n"/>
      <c r="J247" s="28" t="n"/>
      <c r="K247" s="33">
        <f>H247*I247</f>
        <v/>
      </c>
      <c r="L247" s="33">
        <f>H247*J247</f>
        <v/>
      </c>
      <c r="M247" s="33">
        <f>K247+L247</f>
        <v/>
      </c>
      <c r="N247" s="65" t="n"/>
    </row>
    <row outlineLevel="1" r="248">
      <c r="B248" s="38" t="n"/>
      <c r="C248" s="53" t="n">
        <v>242</v>
      </c>
      <c r="D248" s="71" t="inlineStr">
        <is>
          <t>Пусконаладочные работы</t>
        </is>
      </c>
      <c r="E248" s="16" t="n"/>
      <c r="F248" s="16" t="inlineStr">
        <is>
          <t>шт.</t>
        </is>
      </c>
      <c r="G248" s="16" t="n"/>
      <c r="H248" s="16" t="n">
        <v>1</v>
      </c>
      <c r="I248" s="28" t="n"/>
      <c r="J248" s="28" t="n"/>
      <c r="K248" s="33">
        <f>H248*I248</f>
        <v/>
      </c>
      <c r="L248" s="33">
        <f>H248*J248</f>
        <v/>
      </c>
      <c r="M248" s="33">
        <f>K248+L248</f>
        <v/>
      </c>
      <c r="N248" s="65" t="n"/>
    </row>
    <row customHeight="1" ht="44.25" r="249">
      <c r="B249" s="49" t="n"/>
      <c r="C249" s="54" t="n">
        <v>243</v>
      </c>
      <c r="D249" s="6" t="inlineStr">
        <is>
          <t>Всего по разделу</t>
        </is>
      </c>
      <c r="E249" s="5" t="n"/>
      <c r="F249" s="7" t="n"/>
      <c r="G249" s="5" t="n"/>
      <c r="H249" s="8" t="n"/>
      <c r="I249" s="61" t="n"/>
      <c r="J249" s="61" t="n"/>
      <c r="K249" s="9">
        <f>SUM(K206:K248)</f>
        <v/>
      </c>
      <c r="L249" s="9">
        <f>SUM(L206:L248)</f>
        <v/>
      </c>
      <c r="M249" s="9">
        <f>SUM(M206:M248)</f>
        <v/>
      </c>
      <c r="N249" s="61" t="n"/>
    </row>
    <row customHeight="1" ht="49.5" r="250">
      <c r="B250" s="38" t="n"/>
      <c r="C250" s="52" t="n">
        <v>244</v>
      </c>
      <c r="D250" s="12" t="inlineStr">
        <is>
          <t>ПГ-267/2-2017-АИИСКУЭ Автоматизированная информационно-измерительная система контроля и
учета энергоресурсов (АИИСКУЭ)</t>
        </is>
      </c>
      <c r="E250" s="11" t="n"/>
      <c r="F250" s="13" t="n"/>
      <c r="G250" s="11" t="n"/>
      <c r="H250" s="14" t="n"/>
      <c r="I250" s="60" t="n"/>
      <c r="J250" s="60" t="n"/>
      <c r="K250" s="31" t="n"/>
      <c r="L250" s="31" t="n"/>
      <c r="M250" s="32" t="n"/>
      <c r="N250" s="64" t="n"/>
    </row>
    <row outlineLevel="1" r="251">
      <c r="B251" s="38" t="n"/>
      <c r="C251" s="53" t="n">
        <v>245</v>
      </c>
      <c r="D251" s="15" t="inlineStr">
        <is>
          <t>Оборудование и средства автоматизации в составе:</t>
        </is>
      </c>
      <c r="E251" s="16" t="n"/>
      <c r="F251" s="16" t="n"/>
      <c r="G251" s="16" t="n"/>
      <c r="H251" s="16" t="n"/>
      <c r="I251" s="27" t="n"/>
      <c r="J251" s="27" t="n"/>
      <c r="K251" s="33" t="n"/>
      <c r="L251" s="33" t="n"/>
      <c r="M251" s="33" t="n"/>
      <c r="N251" s="66" t="n"/>
    </row>
    <row outlineLevel="1" r="252">
      <c r="B252" s="49" t="n"/>
      <c r="C252" s="53" t="n">
        <v>246</v>
      </c>
      <c r="D252" s="17" t="inlineStr">
        <is>
          <t>Шкаф учета (АИИСКУЭ):</t>
        </is>
      </c>
      <c r="E252" s="16" t="n"/>
      <c r="F252" s="16" t="n"/>
      <c r="G252" s="16" t="n"/>
      <c r="H252" s="16" t="n"/>
      <c r="I252" s="27" t="n"/>
      <c r="J252" s="27" t="n"/>
      <c r="K252" s="33" t="n"/>
      <c r="L252" s="33" t="n"/>
      <c r="M252" s="33" t="n"/>
      <c r="N252" s="66" t="n"/>
    </row>
    <row outlineLevel="1" r="253">
      <c r="B253" s="38" t="n"/>
      <c r="C253" s="53" t="n">
        <v>247</v>
      </c>
      <c r="D253" s="17" t="inlineStr">
        <is>
          <t>шкаф 650х500х220 с монтажной платой; ШПМ-3-0,74 У2</t>
        </is>
      </c>
      <c r="E253" s="16" t="inlineStr">
        <is>
          <t>IEK</t>
        </is>
      </c>
      <c r="F253" s="16" t="inlineStr">
        <is>
          <t>шт.</t>
        </is>
      </c>
      <c r="G253" s="16" t="n"/>
      <c r="H253" s="16" t="n">
        <v>1</v>
      </c>
      <c r="I253" s="28" t="n"/>
      <c r="J253" s="28" t="n"/>
      <c r="K253" s="33">
        <f>H253*I253</f>
        <v/>
      </c>
      <c r="L253" s="33">
        <f>H253*J253</f>
        <v/>
      </c>
      <c r="M253" s="33">
        <f>K253+L253</f>
        <v/>
      </c>
      <c r="N253" s="65" t="n"/>
    </row>
    <row outlineLevel="1" r="254">
      <c r="B254" s="38" t="n"/>
      <c r="C254" s="53" t="n">
        <v>248</v>
      </c>
      <c r="D254" s="17" t="inlineStr">
        <is>
          <t>ИБП АРС Smart-UPS 750VA USB &amp; Serial 230V; SMT750I</t>
        </is>
      </c>
      <c r="E254" s="16" t="inlineStr">
        <is>
          <t>АРС</t>
        </is>
      </c>
      <c r="F254" s="16" t="inlineStr">
        <is>
          <t>шт.</t>
        </is>
      </c>
      <c r="G254" s="16" t="n"/>
      <c r="H254" s="16" t="n">
        <v>1</v>
      </c>
      <c r="I254" s="28" t="n"/>
      <c r="J254" s="28" t="n"/>
      <c r="K254" s="33">
        <f>H254*I254</f>
        <v/>
      </c>
      <c r="L254" s="33">
        <f>H254*J254</f>
        <v/>
      </c>
      <c r="M254" s="33">
        <f>K254+L254</f>
        <v/>
      </c>
      <c r="N254" s="65" t="n"/>
    </row>
    <row outlineLevel="1" r="255">
      <c r="B255" s="38" t="n"/>
      <c r="C255" s="53" t="n">
        <v>249</v>
      </c>
      <c r="D255" s="17" t="inlineStr">
        <is>
          <t>устройство мониторинга, исп. 4 линии CAN, 1 линия RS-485; УМ-31</t>
        </is>
      </c>
      <c r="E255" s="16" t="inlineStr">
        <is>
          <t>ЗАО "СвязьИнжиниринг"</t>
        </is>
      </c>
      <c r="F255" s="16" t="inlineStr">
        <is>
          <t>шт.</t>
        </is>
      </c>
      <c r="G255" s="16" t="inlineStr">
        <is>
          <t>c антенной</t>
        </is>
      </c>
      <c r="H255" s="16" t="n">
        <v>1</v>
      </c>
      <c r="I255" s="28" t="n"/>
      <c r="J255" s="28" t="n"/>
      <c r="K255" s="33">
        <f>H255*I255</f>
        <v/>
      </c>
      <c r="L255" s="33">
        <f>H255*J255</f>
        <v/>
      </c>
      <c r="M255" s="33">
        <f>K255+L255</f>
        <v/>
      </c>
      <c r="N255" s="65" t="n"/>
    </row>
    <row outlineLevel="1" r="256">
      <c r="B256" s="49" t="n"/>
      <c r="C256" s="53" t="n">
        <v>250</v>
      </c>
      <c r="D256" s="17" t="inlineStr">
        <is>
          <t>1-портовый преобразователь RS-232 в Ethernet с Блоком питания; МОХА NPort 5110</t>
        </is>
      </c>
      <c r="E256" s="16" t="inlineStr">
        <is>
          <t>МОХА</t>
        </is>
      </c>
      <c r="F256" s="16" t="inlineStr">
        <is>
          <t>шт.</t>
        </is>
      </c>
      <c r="G256" s="16" t="n"/>
      <c r="H256" s="16" t="n">
        <v>1</v>
      </c>
      <c r="I256" s="28" t="n"/>
      <c r="J256" s="28" t="n"/>
      <c r="K256" s="33">
        <f>H256*I256</f>
        <v/>
      </c>
      <c r="L256" s="33">
        <f>H256*J256</f>
        <v/>
      </c>
      <c r="M256" s="33">
        <f>K256+L256</f>
        <v/>
      </c>
      <c r="N256" s="65" t="n"/>
    </row>
    <row outlineLevel="1" r="257">
      <c r="B257" s="38" t="n"/>
      <c r="C257" s="53" t="n">
        <v>251</v>
      </c>
      <c r="D257" s="17" t="inlineStr">
        <is>
          <t>блок питания; БП60Б-Д4-15</t>
        </is>
      </c>
      <c r="E257" s="16" t="inlineStr">
        <is>
          <t>Компания ОВЕН</t>
        </is>
      </c>
      <c r="F257" s="16" t="inlineStr">
        <is>
          <t>шт.</t>
        </is>
      </c>
      <c r="G257" s="16" t="n"/>
      <c r="H257" s="16" t="n">
        <v>1</v>
      </c>
      <c r="I257" s="28" t="n"/>
      <c r="J257" s="28" t="n"/>
      <c r="K257" s="33">
        <f>H257*I257</f>
        <v/>
      </c>
      <c r="L257" s="33">
        <f>H257*J257</f>
        <v/>
      </c>
      <c r="M257" s="33">
        <f>K257+L257</f>
        <v/>
      </c>
      <c r="N257" s="65" t="n"/>
    </row>
    <row outlineLevel="1" r="258">
      <c r="B258" s="38" t="n"/>
      <c r="C258" s="53" t="n">
        <v>252</v>
      </c>
      <c r="D258" s="17" t="inlineStr">
        <is>
          <t>выключатель автоматический; 1P+N S201 С6А</t>
        </is>
      </c>
      <c r="E258" s="16" t="inlineStr">
        <is>
          <t>АВВ</t>
        </is>
      </c>
      <c r="F258" s="16" t="inlineStr">
        <is>
          <t>шт.</t>
        </is>
      </c>
      <c r="G258" s="16" t="n"/>
      <c r="H258" s="16" t="n">
        <v>1</v>
      </c>
      <c r="I258" s="28" t="n"/>
      <c r="J258" s="28" t="n"/>
      <c r="K258" s="33">
        <f>H258*I258</f>
        <v/>
      </c>
      <c r="L258" s="33">
        <f>H258*J258</f>
        <v/>
      </c>
      <c r="M258" s="33">
        <f>K258+L258</f>
        <v/>
      </c>
      <c r="N258" s="65" t="n"/>
    </row>
    <row outlineLevel="1" r="259">
      <c r="B259" s="49" t="n"/>
      <c r="C259" s="53" t="n">
        <v>253</v>
      </c>
      <c r="D259" s="17" t="inlineStr">
        <is>
          <t>выключатель автоматический; 1P+N S201 С16А</t>
        </is>
      </c>
      <c r="E259" s="16" t="inlineStr">
        <is>
          <t>АВВ</t>
        </is>
      </c>
      <c r="F259" s="16" t="inlineStr">
        <is>
          <t>шт.</t>
        </is>
      </c>
      <c r="G259" s="16" t="n"/>
      <c r="H259" s="16" t="n">
        <v>1</v>
      </c>
      <c r="I259" s="28" t="n"/>
      <c r="J259" s="28" t="n"/>
      <c r="K259" s="33">
        <f>H259*I259</f>
        <v/>
      </c>
      <c r="L259" s="33">
        <f>H259*J259</f>
        <v/>
      </c>
      <c r="M259" s="33">
        <f>K259+L259</f>
        <v/>
      </c>
      <c r="N259" s="65" t="n"/>
    </row>
    <row outlineLevel="1" r="260">
      <c r="B260" s="38" t="n"/>
      <c r="C260" s="53" t="n">
        <v>254</v>
      </c>
      <c r="D260" s="17" t="inlineStr">
        <is>
          <t>розетка на DIN-рейку; 2P+N 16А М1173</t>
        </is>
      </c>
      <c r="E260" s="16" t="inlineStr">
        <is>
          <t>АВВ</t>
        </is>
      </c>
      <c r="F260" s="16" t="inlineStr">
        <is>
          <t>шт.</t>
        </is>
      </c>
      <c r="G260" s="16" t="n"/>
      <c r="H260" s="16" t="n">
        <v>2</v>
      </c>
      <c r="I260" s="28" t="n"/>
      <c r="J260" s="28" t="n"/>
      <c r="K260" s="33">
        <f>H260*I260</f>
        <v/>
      </c>
      <c r="L260" s="33">
        <f>H260*J260</f>
        <v/>
      </c>
      <c r="M260" s="33">
        <f>K260+L260</f>
        <v/>
      </c>
      <c r="N260" s="65" t="n"/>
    </row>
    <row outlineLevel="1" r="261">
      <c r="B261" s="38" t="n"/>
      <c r="C261" s="53" t="n">
        <v>255</v>
      </c>
      <c r="D261" s="17" t="inlineStr">
        <is>
          <t xml:space="preserve">DIN-рейка, 0,6м; </t>
        </is>
      </c>
      <c r="E261" s="16" t="inlineStr">
        <is>
          <t>АВВ</t>
        </is>
      </c>
      <c r="F261" s="16" t="inlineStr">
        <is>
          <t>шт.</t>
        </is>
      </c>
      <c r="G261" s="16" t="n"/>
      <c r="H261" s="16" t="n">
        <v>2</v>
      </c>
      <c r="I261" s="28" t="n"/>
      <c r="J261" s="28" t="n"/>
      <c r="K261" s="33">
        <f>H261*I261</f>
        <v/>
      </c>
      <c r="L261" s="33">
        <f>H261*J261</f>
        <v/>
      </c>
      <c r="M261" s="33">
        <f>K261+L261</f>
        <v/>
      </c>
      <c r="N261" s="65" t="n"/>
    </row>
    <row outlineLevel="1" r="262">
      <c r="B262" s="49" t="n"/>
      <c r="C262" s="53" t="n">
        <v>256</v>
      </c>
      <c r="D262" s="17" t="inlineStr">
        <is>
          <t>клемма серая 1SNA115486R0300; МА 2,5/5</t>
        </is>
      </c>
      <c r="E262" s="16" t="inlineStr">
        <is>
          <t>АВВ</t>
        </is>
      </c>
      <c r="F262" s="16" t="inlineStr">
        <is>
          <t>шт.</t>
        </is>
      </c>
      <c r="G262" s="16" t="n"/>
      <c r="H262" s="16" t="n">
        <v>10</v>
      </c>
      <c r="I262" s="28" t="n"/>
      <c r="J262" s="28" t="n"/>
      <c r="K262" s="33">
        <f>H262*I262</f>
        <v/>
      </c>
      <c r="L262" s="33">
        <f>H262*J262</f>
        <v/>
      </c>
      <c r="M262" s="33">
        <f>K262+L262</f>
        <v/>
      </c>
      <c r="N262" s="65" t="n"/>
    </row>
    <row outlineLevel="1" r="263">
      <c r="B263" s="38" t="n"/>
      <c r="C263" s="53" t="n">
        <v>257</v>
      </c>
      <c r="D263" s="17" t="inlineStr">
        <is>
          <t>клемма «земля»  1SNA165488R2700; МА 2,5/5Р</t>
        </is>
      </c>
      <c r="E263" s="16" t="inlineStr">
        <is>
          <t>АВВ</t>
        </is>
      </c>
      <c r="F263" s="16" t="inlineStr">
        <is>
          <t>шт.</t>
        </is>
      </c>
      <c r="G263" s="16" t="n"/>
      <c r="H263" s="16" t="n">
        <v>11</v>
      </c>
      <c r="I263" s="28" t="n"/>
      <c r="J263" s="28" t="n"/>
      <c r="K263" s="33">
        <f>H263*I263</f>
        <v/>
      </c>
      <c r="L263" s="33">
        <f>H263*J263</f>
        <v/>
      </c>
      <c r="M263" s="33">
        <f>K263+L263</f>
        <v/>
      </c>
      <c r="N263" s="65" t="n"/>
    </row>
    <row outlineLevel="1" r="264">
      <c r="B264" s="38" t="n"/>
      <c r="C264" s="53" t="n">
        <v>258</v>
      </c>
      <c r="D264" s="17" t="inlineStr">
        <is>
          <t>клеммная синяя 1SNA125486R0500; МА 2,5/5N</t>
        </is>
      </c>
      <c r="E264" s="16" t="inlineStr">
        <is>
          <t>ARR</t>
        </is>
      </c>
      <c r="F264" s="16" t="inlineStr">
        <is>
          <t>шт.</t>
        </is>
      </c>
      <c r="G264" s="16" t="n"/>
      <c r="H264" s="16" t="n">
        <v>10</v>
      </c>
      <c r="I264" s="28" t="n"/>
      <c r="J264" s="28" t="n"/>
      <c r="K264" s="33">
        <f>H264*I264</f>
        <v/>
      </c>
      <c r="L264" s="33">
        <f>H264*J264</f>
        <v/>
      </c>
      <c r="M264" s="33">
        <f>K264+L264</f>
        <v/>
      </c>
      <c r="N264" s="65" t="n"/>
    </row>
    <row outlineLevel="1" r="265">
      <c r="B265" s="49" t="n"/>
      <c r="C265" s="53" t="n">
        <v>259</v>
      </c>
      <c r="D265" s="17" t="inlineStr">
        <is>
          <t>клеммная перемычка (10 полюсов) 1SNA176282R2300; BJMI5</t>
        </is>
      </c>
      <c r="E265" s="16" t="inlineStr">
        <is>
          <t>АВВ</t>
        </is>
      </c>
      <c r="F265" s="16" t="inlineStr">
        <is>
          <t>шт.</t>
        </is>
      </c>
      <c r="G265" s="16" t="n"/>
      <c r="H265" s="16" t="n">
        <v>7</v>
      </c>
      <c r="I265" s="28" t="n"/>
      <c r="J265" s="28" t="n"/>
      <c r="K265" s="33">
        <f>H265*I265</f>
        <v/>
      </c>
      <c r="L265" s="33">
        <f>H265*J265</f>
        <v/>
      </c>
      <c r="M265" s="33">
        <f>K265+L265</f>
        <v/>
      </c>
      <c r="N265" s="65" t="n"/>
    </row>
    <row outlineLevel="1" r="266">
      <c r="B266" s="38" t="n"/>
      <c r="C266" s="53" t="n">
        <v>260</v>
      </c>
      <c r="D266" s="17" t="inlineStr">
        <is>
          <t>торцевой изолятор серый; FEM6</t>
        </is>
      </c>
      <c r="E266" s="16" t="inlineStr">
        <is>
          <t>АВВ</t>
        </is>
      </c>
      <c r="F266" s="16" t="inlineStr">
        <is>
          <t>шт.</t>
        </is>
      </c>
      <c r="G266" s="16" t="n"/>
      <c r="H266" s="16" t="n">
        <v>7</v>
      </c>
      <c r="I266" s="28" t="n"/>
      <c r="J266" s="28" t="n"/>
      <c r="K266" s="33">
        <f>H266*I266</f>
        <v/>
      </c>
      <c r="L266" s="33">
        <f>H266*J266</f>
        <v/>
      </c>
      <c r="M266" s="33">
        <f>K266+L266</f>
        <v/>
      </c>
      <c r="N266" s="65" t="n"/>
    </row>
    <row outlineLevel="1" r="267">
      <c r="B267" s="38" t="n"/>
      <c r="C267" s="53" t="n">
        <v>261</v>
      </c>
      <c r="D267" s="17" t="inlineStr">
        <is>
          <t>торцевой фиксатор DIN3; BAМ2</t>
        </is>
      </c>
      <c r="E267" s="16" t="inlineStr">
        <is>
          <t>АВВ</t>
        </is>
      </c>
      <c r="F267" s="16" t="inlineStr">
        <is>
          <t>шт.</t>
        </is>
      </c>
      <c r="G267" s="16" t="n"/>
      <c r="H267" s="16" t="n">
        <v>4</v>
      </c>
      <c r="I267" s="28" t="n"/>
      <c r="J267" s="28" t="n"/>
      <c r="K267" s="33">
        <f>H267*I267</f>
        <v/>
      </c>
      <c r="L267" s="33">
        <f>H267*J267</f>
        <v/>
      </c>
      <c r="M267" s="33">
        <f>K267+L267</f>
        <v/>
      </c>
      <c r="N267" s="65" t="n"/>
    </row>
    <row outlineLevel="1" r="268">
      <c r="B268" s="38" t="n"/>
      <c r="C268" s="53" t="n">
        <v>262</v>
      </c>
      <c r="D268" s="17" t="inlineStr">
        <is>
          <t>маркировка для клемм, 10 лент; 1SNA229002R0300</t>
        </is>
      </c>
      <c r="E268" s="16" t="inlineStr">
        <is>
          <t>АВВ</t>
        </is>
      </c>
      <c r="F268" s="16" t="inlineStr">
        <is>
          <t>шт.</t>
        </is>
      </c>
      <c r="G268" s="16" t="n"/>
      <c r="H268" s="16" t="n">
        <v>1</v>
      </c>
      <c r="I268" s="28" t="n"/>
      <c r="J268" s="28" t="n"/>
      <c r="K268" s="33">
        <f>H268*I268</f>
        <v/>
      </c>
      <c r="L268" s="33">
        <f>H268*J268</f>
        <v/>
      </c>
      <c r="M268" s="33">
        <f>K268+L268</f>
        <v/>
      </c>
      <c r="N268" s="65" t="n"/>
    </row>
    <row outlineLevel="1" r="269">
      <c r="B269" s="49" t="n"/>
      <c r="C269" s="53" t="n">
        <v>263</v>
      </c>
      <c r="D269" s="17" t="inlineStr">
        <is>
          <t>кабельный ввод; PG-9</t>
        </is>
      </c>
      <c r="E269" s="16" t="inlineStr">
        <is>
          <t>ДКС</t>
        </is>
      </c>
      <c r="F269" s="16" t="inlineStr">
        <is>
          <t>шт.</t>
        </is>
      </c>
      <c r="G269" s="16" t="n"/>
      <c r="H269" s="16" t="n">
        <v>10</v>
      </c>
      <c r="I269" s="28" t="n"/>
      <c r="J269" s="28" t="n"/>
      <c r="K269" s="33">
        <f>H269*I269</f>
        <v/>
      </c>
      <c r="L269" s="33">
        <f>H269*J269</f>
        <v/>
      </c>
      <c r="M269" s="33">
        <f>K269+L269</f>
        <v/>
      </c>
      <c r="N269" s="65" t="n"/>
    </row>
    <row outlineLevel="1" r="270">
      <c r="B270" s="38" t="n"/>
      <c r="C270" s="53" t="n">
        <v>264</v>
      </c>
      <c r="D270" s="17" t="inlineStr">
        <is>
          <t>кабельный канал перфорированный RL6-25x40 QUADRO -2m; 01163RL</t>
        </is>
      </c>
      <c r="E270" s="16" t="inlineStr">
        <is>
          <t>ДКС</t>
        </is>
      </c>
      <c r="F270" s="16" t="inlineStr">
        <is>
          <t>шт.</t>
        </is>
      </c>
      <c r="G270" s="16" t="n"/>
      <c r="H270" s="16" t="n">
        <v>1</v>
      </c>
      <c r="I270" s="28" t="n"/>
      <c r="J270" s="28" t="n"/>
      <c r="K270" s="33">
        <f>H270*I270</f>
        <v/>
      </c>
      <c r="L270" s="33">
        <f>H270*J270</f>
        <v/>
      </c>
      <c r="M270" s="33">
        <f>K270+L270</f>
        <v/>
      </c>
      <c r="N270" s="65" t="n"/>
    </row>
    <row outlineLevel="1" r="271">
      <c r="B271" s="38" t="n"/>
      <c r="C271" s="53" t="n">
        <v>265</v>
      </c>
      <c r="D271" s="17" t="inlineStr">
        <is>
          <t>провод питания (фаза), черный ПУВ 1х0,75; ПУВ 1х0,75</t>
        </is>
      </c>
      <c r="E271" s="16" t="inlineStr">
        <is>
          <t>"Белкаб"</t>
        </is>
      </c>
      <c r="F271" s="16" t="inlineStr">
        <is>
          <t>м</t>
        </is>
      </c>
      <c r="G271" s="16" t="n"/>
      <c r="H271" s="16" t="n">
        <v>2</v>
      </c>
      <c r="I271" s="28" t="n"/>
      <c r="J271" s="28" t="n"/>
      <c r="K271" s="33">
        <f>H271*I271</f>
        <v/>
      </c>
      <c r="L271" s="33">
        <f>H271*J271</f>
        <v/>
      </c>
      <c r="M271" s="33">
        <f>K271+L271</f>
        <v/>
      </c>
      <c r="N271" s="65" t="n"/>
    </row>
    <row outlineLevel="1" r="272">
      <c r="B272" s="49" t="n"/>
      <c r="C272" s="53" t="n">
        <v>266</v>
      </c>
      <c r="D272" s="17" t="inlineStr">
        <is>
          <t>провод питания (нейтраль), синий ПУВ 1х0,75; ПУВ 1х0,75</t>
        </is>
      </c>
      <c r="E272" s="16" t="inlineStr">
        <is>
          <t>"Белкаб"</t>
        </is>
      </c>
      <c r="F272" s="16" t="inlineStr">
        <is>
          <t>м</t>
        </is>
      </c>
      <c r="G272" s="16" t="n"/>
      <c r="H272" s="16" t="n">
        <v>2</v>
      </c>
      <c r="I272" s="28" t="n"/>
      <c r="J272" s="28" t="n"/>
      <c r="K272" s="33">
        <f>H272*I272</f>
        <v/>
      </c>
      <c r="L272" s="33">
        <f>H272*J272</f>
        <v/>
      </c>
      <c r="M272" s="33">
        <f>K272+L272</f>
        <v/>
      </c>
      <c r="N272" s="65" t="n"/>
    </row>
    <row outlineLevel="1" r="273">
      <c r="B273" s="38" t="n"/>
      <c r="C273" s="53" t="n">
        <v>267</v>
      </c>
      <c r="D273" s="17" t="inlineStr">
        <is>
          <t>провод заземления, желто-зеленый ПУВ 1х0,75; ПУВ 1х0,75</t>
        </is>
      </c>
      <c r="E273" s="16" t="inlineStr">
        <is>
          <t>"Белкаб"</t>
        </is>
      </c>
      <c r="F273" s="16" t="inlineStr">
        <is>
          <t>м</t>
        </is>
      </c>
      <c r="G273" s="16" t="n"/>
      <c r="H273" s="16" t="n">
        <v>2</v>
      </c>
      <c r="I273" s="28" t="n"/>
      <c r="J273" s="28" t="n"/>
      <c r="K273" s="33">
        <f>H273*I273</f>
        <v/>
      </c>
      <c r="L273" s="33">
        <f>H273*J273</f>
        <v/>
      </c>
      <c r="M273" s="33">
        <f>K273+L273</f>
        <v/>
      </c>
      <c r="N273" s="65" t="n"/>
    </row>
    <row outlineLevel="1" r="274">
      <c r="B274" s="38" t="n"/>
      <c r="C274" s="53" t="n">
        <v>268</v>
      </c>
      <c r="D274" s="17" t="inlineStr">
        <is>
          <t>провод питания (плюс), красный ПУВ 1х0,75; ПУВ 1х0,75</t>
        </is>
      </c>
      <c r="E274" s="16" t="inlineStr">
        <is>
          <t>"Белкаб"</t>
        </is>
      </c>
      <c r="F274" s="16" t="inlineStr">
        <is>
          <t>м</t>
        </is>
      </c>
      <c r="G274" s="16" t="n"/>
      <c r="H274" s="16" t="n">
        <v>2</v>
      </c>
      <c r="I274" s="28" t="n"/>
      <c r="J274" s="28" t="n"/>
      <c r="K274" s="33">
        <f>H274*I274</f>
        <v/>
      </c>
      <c r="L274" s="33">
        <f>H274*J274</f>
        <v/>
      </c>
      <c r="M274" s="33">
        <f>K274+L274</f>
        <v/>
      </c>
      <c r="N274" s="65" t="n"/>
    </row>
    <row outlineLevel="1" r="275">
      <c r="B275" s="49" t="n"/>
      <c r="C275" s="53" t="n">
        <v>269</v>
      </c>
      <c r="D275" s="17" t="inlineStr">
        <is>
          <t>провод питания (фаза), белый ПУВ 1х0,75; ПУВ 1х0,75</t>
        </is>
      </c>
      <c r="E275" s="16" t="inlineStr">
        <is>
          <t>"Белкаб"</t>
        </is>
      </c>
      <c r="F275" s="16" t="inlineStr">
        <is>
          <t>м</t>
        </is>
      </c>
      <c r="G275" s="16" t="n"/>
      <c r="H275" s="16" t="n">
        <v>2</v>
      </c>
      <c r="I275" s="28" t="n"/>
      <c r="J275" s="28" t="n"/>
      <c r="K275" s="33">
        <f>H275*I275</f>
        <v/>
      </c>
      <c r="L275" s="33">
        <f>H275*J275</f>
        <v/>
      </c>
      <c r="M275" s="33">
        <f>K275+L275</f>
        <v/>
      </c>
      <c r="N275" s="65" t="n"/>
    </row>
    <row outlineLevel="1" r="276">
      <c r="B276" s="38" t="n"/>
      <c r="C276" s="53" t="n">
        <v>270</v>
      </c>
      <c r="D276" s="17" t="inlineStr">
        <is>
          <t>провод питания (фаза), желтый ПУВ 1х0,75; ПУВ 1х0,75</t>
        </is>
      </c>
      <c r="E276" s="16" t="inlineStr">
        <is>
          <t>"Белкаб"</t>
        </is>
      </c>
      <c r="F276" s="16" t="inlineStr">
        <is>
          <t>м</t>
        </is>
      </c>
      <c r="G276" s="16" t="n"/>
      <c r="H276" s="16" t="n">
        <v>2</v>
      </c>
      <c r="I276" s="28" t="n"/>
      <c r="J276" s="28" t="n"/>
      <c r="K276" s="33">
        <f>H276*I276</f>
        <v/>
      </c>
      <c r="L276" s="33">
        <f>H276*J276</f>
        <v/>
      </c>
      <c r="M276" s="33">
        <f>K276+L276</f>
        <v/>
      </c>
      <c r="N276" s="65" t="n"/>
    </row>
    <row outlineLevel="1" r="277">
      <c r="B277" s="38" t="n"/>
      <c r="C277" s="53" t="n">
        <v>271</v>
      </c>
      <c r="D277" s="17" t="inlineStr">
        <is>
          <t>кабель нуль-модемный, длина 1,8 м. DB9F- DB9F; DB9F- DB9F</t>
        </is>
      </c>
      <c r="E277" s="16" t="inlineStr">
        <is>
          <t>Hyperline</t>
        </is>
      </c>
      <c r="F277" s="16" t="inlineStr">
        <is>
          <t>шт.</t>
        </is>
      </c>
      <c r="G277" s="16" t="n"/>
      <c r="H277" s="16" t="n">
        <v>1</v>
      </c>
      <c r="I277" s="28" t="n"/>
      <c r="J277" s="28" t="n"/>
      <c r="K277" s="33">
        <f>H277*I277</f>
        <v/>
      </c>
      <c r="L277" s="33">
        <f>H277*J277</f>
        <v/>
      </c>
      <c r="M277" s="33">
        <f>K277+L277</f>
        <v/>
      </c>
      <c r="N277" s="65" t="n"/>
    </row>
    <row outlineLevel="1" r="278">
      <c r="B278" s="49" t="n"/>
      <c r="C278" s="53" t="n">
        <v>272</v>
      </c>
      <c r="D278" s="17" t="inlineStr">
        <is>
          <t>коробка 60х60х30 мм 5 зажимов 2,5 кв.мм. IP20; ELJO</t>
        </is>
      </c>
      <c r="E278" s="16" t="inlineStr">
        <is>
          <t>Schneider Electric</t>
        </is>
      </c>
      <c r="F278" s="16" t="inlineStr">
        <is>
          <t>шт.</t>
        </is>
      </c>
      <c r="G278" s="16" t="n"/>
      <c r="H278" s="16" t="n">
        <v>50</v>
      </c>
      <c r="I278" s="28" t="n"/>
      <c r="J278" s="28" t="n"/>
      <c r="K278" s="33">
        <f>H278*I278</f>
        <v/>
      </c>
      <c r="L278" s="33">
        <f>H278*J278</f>
        <v/>
      </c>
      <c r="M278" s="33">
        <f>K278+L278</f>
        <v/>
      </c>
      <c r="N278" s="65" t="n"/>
    </row>
    <row outlineLevel="1" r="279">
      <c r="B279" s="38" t="n"/>
      <c r="C279" s="53" t="n">
        <v>273</v>
      </c>
      <c r="D279" s="17" t="inlineStr">
        <is>
          <t xml:space="preserve">согласующие резисторы (волновое сопротивление = 120 Ом); </t>
        </is>
      </c>
      <c r="E279" s="16" t="n"/>
      <c r="F279" s="16" t="inlineStr">
        <is>
          <t>шт.</t>
        </is>
      </c>
      <c r="G279" s="16" t="n"/>
      <c r="H279" s="16" t="n">
        <v>4</v>
      </c>
      <c r="I279" s="28" t="n"/>
      <c r="J279" s="28" t="n"/>
      <c r="K279" s="33">
        <f>H279*I279</f>
        <v/>
      </c>
      <c r="L279" s="33">
        <f>H279*J279</f>
        <v/>
      </c>
      <c r="M279" s="33">
        <f>K279+L279</f>
        <v/>
      </c>
      <c r="N279" s="65" t="n"/>
    </row>
    <row outlineLevel="1" r="280">
      <c r="B280" s="38" t="n"/>
      <c r="C280" s="53" t="n">
        <v>274</v>
      </c>
      <c r="D280" s="15" t="inlineStr">
        <is>
          <t>Кабельные изделия:</t>
        </is>
      </c>
      <c r="E280" s="16" t="n"/>
      <c r="F280" s="16" t="n"/>
      <c r="G280" s="16" t="n"/>
      <c r="H280" s="16" t="n"/>
      <c r="I280" s="27" t="n"/>
      <c r="J280" s="27" t="n"/>
      <c r="K280" s="33" t="n"/>
      <c r="L280" s="33" t="n"/>
      <c r="M280" s="33" t="n"/>
      <c r="N280" s="66" t="n"/>
    </row>
    <row customHeight="1" ht="26.4" outlineLevel="1" r="281">
      <c r="B281" s="38" t="n"/>
      <c r="C281" s="53" t="n">
        <v>275</v>
      </c>
      <c r="D281" s="17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281" s="16" t="inlineStr">
        <is>
          <t>Спецкабель</t>
        </is>
      </c>
      <c r="F281" s="16" t="inlineStr">
        <is>
          <t>м</t>
        </is>
      </c>
      <c r="G281" s="16" t="inlineStr">
        <is>
          <t>кабель Ethernet</t>
        </is>
      </c>
      <c r="H281" s="16" t="n">
        <v>10</v>
      </c>
      <c r="I281" s="28" t="n">
        <v>230</v>
      </c>
      <c r="J281" s="28" t="n">
        <v>400</v>
      </c>
      <c r="K281" s="33">
        <f>H281*I281</f>
        <v/>
      </c>
      <c r="L281" s="33">
        <f>H281*J281</f>
        <v/>
      </c>
      <c r="M281" s="33">
        <f>K281+L281</f>
        <v/>
      </c>
      <c r="N281" s="65" t="n"/>
    </row>
    <row customHeight="1" ht="26.4" outlineLevel="1" r="282">
      <c r="B282" s="49" t="n"/>
      <c r="C282" s="53" t="n">
        <v>276</v>
      </c>
      <c r="D282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282" s="16" t="inlineStr">
        <is>
          <t>Спецкабель</t>
        </is>
      </c>
      <c r="F282" s="16" t="inlineStr">
        <is>
          <t>м</t>
        </is>
      </c>
      <c r="G282" s="16" t="inlineStr">
        <is>
          <t>кабель RS-485,САN</t>
        </is>
      </c>
      <c r="H282" s="16" t="n">
        <v>681</v>
      </c>
      <c r="I282" s="28" t="n">
        <v>91</v>
      </c>
      <c r="J282" s="28" t="n">
        <v>400</v>
      </c>
      <c r="K282" s="33">
        <f>H282*I282</f>
        <v/>
      </c>
      <c r="L282" s="33">
        <f>H282*J282</f>
        <v/>
      </c>
      <c r="M282" s="33">
        <f>K282+L282</f>
        <v/>
      </c>
      <c r="N282" s="65" t="n"/>
    </row>
    <row customHeight="1" ht="26.4" outlineLevel="1" r="283">
      <c r="B283" s="38" t="n"/>
      <c r="C283" s="53" t="n">
        <v>277</v>
      </c>
      <c r="D283" s="17" t="inlineStr">
        <is>
          <t>кабели симметричные для систем сигнализации и управления, групповой прокладки,с пониженным дымо- и газовыделением; КПСВВнг(А)-LS 1x2x1,0</t>
        </is>
      </c>
      <c r="E283" s="16" t="inlineStr">
        <is>
          <t>Спецкабель</t>
        </is>
      </c>
      <c r="F283" s="16" t="inlineStr">
        <is>
          <t>м</t>
        </is>
      </c>
      <c r="G283" s="16" t="inlineStr">
        <is>
          <t>кабель питания RS-485</t>
        </is>
      </c>
      <c r="H283" s="16" t="n">
        <v>681</v>
      </c>
      <c r="I283" s="28" t="n">
        <v>19</v>
      </c>
      <c r="J283" s="28" t="n">
        <v>400</v>
      </c>
      <c r="K283" s="33">
        <f>H283*I283</f>
        <v/>
      </c>
      <c r="L283" s="33">
        <f>H283*J283</f>
        <v/>
      </c>
      <c r="M283" s="33">
        <f>K283+L283</f>
        <v/>
      </c>
      <c r="N283" s="65" t="n"/>
    </row>
    <row customHeight="1" ht="26.4" outlineLevel="1" r="284">
      <c r="B284" s="38" t="n"/>
      <c r="C284" s="53" t="n">
        <v>278</v>
      </c>
      <c r="D284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284" s="16" t="inlineStr">
        <is>
          <t>АЛЮР</t>
        </is>
      </c>
      <c r="F284" s="16" t="inlineStr">
        <is>
          <t>м</t>
        </is>
      </c>
      <c r="G284" s="16" t="n"/>
      <c r="H284" s="16" t="n">
        <v>6</v>
      </c>
      <c r="I284" s="28" t="n"/>
      <c r="J284" s="28" t="n"/>
      <c r="K284" s="33">
        <f>H284*I284</f>
        <v/>
      </c>
      <c r="L284" s="33">
        <f>H284*J284</f>
        <v/>
      </c>
      <c r="M284" s="33">
        <f>K284+L284</f>
        <v/>
      </c>
      <c r="N284" s="65" t="n"/>
    </row>
    <row outlineLevel="1" r="285">
      <c r="B285" s="49" t="n"/>
      <c r="C285" s="53" t="n">
        <v>279</v>
      </c>
      <c r="D285" s="17" t="inlineStr">
        <is>
          <t>кабель каоксиальный 50 Oм; RG-58С/U</t>
        </is>
      </c>
      <c r="E285" s="16" t="inlineStr">
        <is>
          <t>CAVEL</t>
        </is>
      </c>
      <c r="F285" s="16" t="inlineStr">
        <is>
          <t>м</t>
        </is>
      </c>
      <c r="G285" s="16" t="inlineStr">
        <is>
          <t>для антенны к УМ-31</t>
        </is>
      </c>
      <c r="H285" s="16" t="n">
        <v>20</v>
      </c>
      <c r="I285" s="28" t="n"/>
      <c r="J285" s="28" t="n"/>
      <c r="K285" s="33">
        <f>H285*I285</f>
        <v/>
      </c>
      <c r="L285" s="33">
        <f>H285*J285</f>
        <v/>
      </c>
      <c r="M285" s="33">
        <f>K285+L285</f>
        <v/>
      </c>
      <c r="N285" s="65" t="n"/>
    </row>
    <row outlineLevel="1" r="286">
      <c r="B286" s="38" t="n"/>
      <c r="C286" s="53" t="n">
        <v>280</v>
      </c>
      <c r="D286" s="15" t="inlineStr">
        <is>
          <t>Монтажные материалы:</t>
        </is>
      </c>
      <c r="E286" s="16" t="n"/>
      <c r="F286" s="16" t="n"/>
      <c r="G286" s="16" t="n"/>
      <c r="H286" s="16" t="n"/>
      <c r="I286" s="27" t="n"/>
      <c r="J286" s="27" t="n"/>
      <c r="K286" s="33" t="n"/>
      <c r="L286" s="33" t="n"/>
      <c r="M286" s="33" t="n"/>
      <c r="N286" s="66" t="n"/>
    </row>
    <row outlineLevel="1" r="287">
      <c r="B287" s="38" t="n"/>
      <c r="C287" s="53" t="n">
        <v>281</v>
      </c>
      <c r="D287" s="17" t="inlineStr">
        <is>
          <t>труба гофрированная, Ду=16мм; 9191650</t>
        </is>
      </c>
      <c r="E287" s="16" t="inlineStr">
        <is>
          <t>ДКС</t>
        </is>
      </c>
      <c r="F287" s="16" t="inlineStr">
        <is>
          <t>м</t>
        </is>
      </c>
      <c r="G287" s="16" t="n"/>
      <c r="H287" s="16" t="n">
        <v>50</v>
      </c>
      <c r="I287" s="28" t="n"/>
      <c r="J287" s="28" t="n"/>
      <c r="K287" s="33">
        <f>H287*I287</f>
        <v/>
      </c>
      <c r="L287" s="33">
        <f>H287*J287</f>
        <v/>
      </c>
      <c r="M287" s="33">
        <f>K287+L287</f>
        <v/>
      </c>
      <c r="N287" s="65" t="n"/>
    </row>
    <row outlineLevel="1" r="288">
      <c r="B288" s="49" t="n"/>
      <c r="C288" s="53" t="n">
        <v>282</v>
      </c>
      <c r="D288" s="17" t="inlineStr">
        <is>
          <t>хомут 135х2,5 стандартный черный, уп. 100 шт.; 25305</t>
        </is>
      </c>
      <c r="E288" s="16" t="inlineStr">
        <is>
          <t>ДКС</t>
        </is>
      </c>
      <c r="F288" s="16" t="inlineStr">
        <is>
          <t>уп</t>
        </is>
      </c>
      <c r="G288" s="16" t="n"/>
      <c r="H288" s="16" t="n">
        <v>10</v>
      </c>
      <c r="I288" s="28" t="n">
        <v>2</v>
      </c>
      <c r="J288" s="28" t="n">
        <v>20</v>
      </c>
      <c r="K288" s="33">
        <f>H288*I288</f>
        <v/>
      </c>
      <c r="L288" s="33">
        <f>H288*J288</f>
        <v/>
      </c>
      <c r="M288" s="33">
        <f>K288+L288</f>
        <v/>
      </c>
      <c r="N288" s="65" t="n"/>
    </row>
    <row outlineLevel="1" r="289">
      <c r="B289" s="38" t="n"/>
      <c r="C289" s="53" t="n">
        <v>283</v>
      </c>
      <c r="D289" s="17" t="inlineStr">
        <is>
          <t>держатель с защелкой 16 мм, уп. 100 шт; 51016</t>
        </is>
      </c>
      <c r="E289" s="16" t="inlineStr">
        <is>
          <t>ДКС</t>
        </is>
      </c>
      <c r="F289" s="16" t="inlineStr">
        <is>
          <t>уп</t>
        </is>
      </c>
      <c r="G289" s="16" t="n"/>
      <c r="H289" s="16" t="n">
        <v>1</v>
      </c>
      <c r="I289" s="28" t="n"/>
      <c r="J289" s="28" t="n"/>
      <c r="K289" s="33">
        <f>H289*I289</f>
        <v/>
      </c>
      <c r="L289" s="33">
        <f>H289*J289</f>
        <v/>
      </c>
      <c r="M289" s="33">
        <f>K289+L289</f>
        <v/>
      </c>
      <c r="N289" s="65" t="n"/>
    </row>
    <row outlineLevel="1" r="290">
      <c r="B290" s="38" t="n"/>
      <c r="C290" s="53" t="n">
        <v>284</v>
      </c>
      <c r="D290" s="17" t="inlineStr">
        <is>
          <t>саморезы с дюбелем 4х35 (крепеж); СМ06520</t>
        </is>
      </c>
      <c r="E290" s="16" t="inlineStr">
        <is>
          <t>ДКС</t>
        </is>
      </c>
      <c r="F290" s="16" t="inlineStr">
        <is>
          <t>шт</t>
        </is>
      </c>
      <c r="G290" s="16" t="n"/>
      <c r="H290" s="16" t="n">
        <v>200</v>
      </c>
      <c r="I290" s="28" t="n"/>
      <c r="J290" s="28" t="n"/>
      <c r="K290" s="33">
        <f>H290*I290</f>
        <v/>
      </c>
      <c r="L290" s="33">
        <f>H290*J290</f>
        <v/>
      </c>
      <c r="M290" s="33">
        <f>K290+L290</f>
        <v/>
      </c>
      <c r="N290" s="65" t="n"/>
    </row>
    <row outlineLevel="1" r="291">
      <c r="B291" s="49" t="n"/>
      <c r="C291" s="53" t="n">
        <v>285</v>
      </c>
      <c r="D291" s="17" t="inlineStr">
        <is>
          <t>pазъем RJ-45(8P8C) под витую пару, кат. 5e, экранированный; PLUG-8P8C-U-C5-SH-100</t>
        </is>
      </c>
      <c r="E291" s="16" t="inlineStr">
        <is>
          <t>Hyperline</t>
        </is>
      </c>
      <c r="F291" s="16" t="inlineStr">
        <is>
          <t>шт</t>
        </is>
      </c>
      <c r="G291" s="16" t="n"/>
      <c r="H291" s="16" t="n">
        <v>2</v>
      </c>
      <c r="I291" s="28" t="n"/>
      <c r="J291" s="28" t="n"/>
      <c r="K291" s="33">
        <f>H291*I291</f>
        <v/>
      </c>
      <c r="L291" s="33">
        <f>H291*J291</f>
        <v/>
      </c>
      <c r="M291" s="33">
        <f>K291+L291</f>
        <v/>
      </c>
      <c r="N291" s="65" t="n"/>
    </row>
    <row outlineLevel="1" r="292">
      <c r="B292" s="38" t="n"/>
      <c r="C292" s="53" t="n">
        <v>286</v>
      </c>
      <c r="D292" s="17" t="inlineStr">
        <is>
          <t xml:space="preserve">саморезы по металлу 3,5х19 (крепеж); </t>
        </is>
      </c>
      <c r="E292" s="16" t="n"/>
      <c r="F292" s="16" t="inlineStr">
        <is>
          <t>кг</t>
        </is>
      </c>
      <c r="G292" s="16" t="n"/>
      <c r="H292" s="16" t="n">
        <v>0.1</v>
      </c>
      <c r="I292" s="28" t="n"/>
      <c r="J292" s="28" t="n"/>
      <c r="K292" s="33">
        <f>H292*I292</f>
        <v/>
      </c>
      <c r="L292" s="33">
        <f>H292*J292</f>
        <v/>
      </c>
      <c r="M292" s="33">
        <f>K292+L292</f>
        <v/>
      </c>
      <c r="N292" s="65" t="n"/>
    </row>
    <row outlineLevel="1" r="293">
      <c r="B293" s="38" t="n"/>
      <c r="C293" s="53" t="n">
        <v>287</v>
      </c>
      <c r="D293" s="17" t="inlineStr">
        <is>
          <t>кабельные наконечники втулочные НШВИ 2,5-8; НШВИ 2,5-8</t>
        </is>
      </c>
      <c r="E293" s="16" t="inlineStr">
        <is>
          <t>КВТ</t>
        </is>
      </c>
      <c r="F293" s="16" t="inlineStr">
        <is>
          <t>шт.</t>
        </is>
      </c>
      <c r="G293" s="16" t="n"/>
      <c r="H293" s="16" t="n">
        <v>6</v>
      </c>
      <c r="I293" s="28" t="n"/>
      <c r="J293" s="28" t="n"/>
      <c r="K293" s="33">
        <f>H293*I293</f>
        <v/>
      </c>
      <c r="L293" s="33">
        <f>H293*J293</f>
        <v/>
      </c>
      <c r="M293" s="33">
        <f>K293+L293</f>
        <v/>
      </c>
      <c r="N293" s="65" t="n"/>
    </row>
    <row outlineLevel="1" r="294">
      <c r="B294" s="38" t="n"/>
      <c r="C294" s="53" t="n">
        <v>288</v>
      </c>
      <c r="D294" s="17" t="inlineStr">
        <is>
          <t>кабельные наконечники втулочные НШВИ 0,75-8; НШВИ 0,75-8</t>
        </is>
      </c>
      <c r="E294" s="16" t="inlineStr">
        <is>
          <t>КВТ</t>
        </is>
      </c>
      <c r="F294" s="16" t="inlineStr">
        <is>
          <t>шт.</t>
        </is>
      </c>
      <c r="G294" s="16" t="n"/>
      <c r="H294" s="16" t="n">
        <v>1068</v>
      </c>
      <c r="I294" s="28" t="n"/>
      <c r="J294" s="28" t="n"/>
      <c r="K294" s="33">
        <f>H294*I294</f>
        <v/>
      </c>
      <c r="L294" s="33">
        <f>H294*J294</f>
        <v/>
      </c>
      <c r="M294" s="33">
        <f>K294+L294</f>
        <v/>
      </c>
      <c r="N294" s="65" t="n"/>
    </row>
    <row outlineLevel="1" r="295">
      <c r="B295" s="49" t="n"/>
      <c r="C295" s="53" t="n">
        <v>289</v>
      </c>
      <c r="D295" s="71" t="inlineStr">
        <is>
          <t>Пусконаладочные работы</t>
        </is>
      </c>
      <c r="E295" s="16" t="n"/>
      <c r="F295" s="16" t="inlineStr">
        <is>
          <t>шт.</t>
        </is>
      </c>
      <c r="G295" s="16" t="n"/>
      <c r="H295" s="16" t="n">
        <v>1</v>
      </c>
      <c r="I295" s="28" t="n"/>
      <c r="J295" s="28" t="n"/>
      <c r="K295" s="33">
        <f>H295*I295</f>
        <v/>
      </c>
      <c r="L295" s="33">
        <f>H295*J295</f>
        <v/>
      </c>
      <c r="M295" s="33">
        <f>K295+L295</f>
        <v/>
      </c>
      <c r="N295" s="65" t="n"/>
    </row>
    <row customHeight="1" ht="42.75" r="296">
      <c r="B296" s="38" t="n"/>
      <c r="C296" s="54" t="n">
        <v>290</v>
      </c>
      <c r="D296" s="6" t="inlineStr">
        <is>
          <t>Всего по разделу</t>
        </is>
      </c>
      <c r="E296" s="5" t="n"/>
      <c r="F296" s="7" t="n"/>
      <c r="G296" s="5" t="n"/>
      <c r="H296" s="8" t="n"/>
      <c r="I296" s="61" t="n"/>
      <c r="J296" s="61" t="n"/>
      <c r="K296" s="9">
        <f>SUM(K253:K295)</f>
        <v/>
      </c>
      <c r="L296" s="9">
        <f>SUM(L253:L295)</f>
        <v/>
      </c>
      <c r="M296" s="9">
        <f>SUM(M253:M295)</f>
        <v/>
      </c>
      <c r="N296" s="61" t="n"/>
    </row>
    <row customHeight="1" ht="47.25" r="297">
      <c r="B297" s="38" t="n"/>
      <c r="C297" s="51" t="n">
        <v>291</v>
      </c>
      <c r="D297" s="37" t="inlineStr">
        <is>
          <t>Итого корпус 2</t>
        </is>
      </c>
      <c r="E297" s="23" t="n"/>
      <c r="F297" s="24" t="n"/>
      <c r="G297" s="23" t="n"/>
      <c r="H297" s="25" t="n"/>
      <c r="I297" s="59" t="n"/>
      <c r="J297" s="59" t="n"/>
      <c r="K297" s="26">
        <f>K202+K249+K296</f>
        <v/>
      </c>
      <c r="L297" s="26">
        <f>L202+L249+L296</f>
        <v/>
      </c>
      <c r="M297" s="26">
        <f>M202+M249+M296</f>
        <v/>
      </c>
      <c r="N297" s="63" t="n"/>
    </row>
    <row customHeight="1" ht="32.25" r="298">
      <c r="B298" s="49" t="n"/>
      <c r="C298" s="55" t="n">
        <v>292</v>
      </c>
      <c r="D298" s="18" t="n"/>
      <c r="E298" s="19" t="n"/>
      <c r="F298" s="20" t="n"/>
      <c r="G298" s="19" t="n"/>
      <c r="H298" s="21" t="n"/>
      <c r="I298" s="62" t="n"/>
      <c r="J298" s="62" t="n"/>
      <c r="K298" s="22" t="n"/>
      <c r="L298" s="22" t="n"/>
      <c r="M298" s="22" t="n"/>
      <c r="N298" s="68" t="n"/>
    </row>
    <row customHeight="1" ht="41.25" r="299">
      <c r="B299" s="38" t="n"/>
      <c r="C299" s="51" t="n">
        <v>293</v>
      </c>
      <c r="D299" s="37" t="inlineStr">
        <is>
          <t>Корпус 3</t>
        </is>
      </c>
      <c r="E299" s="23" t="n"/>
      <c r="F299" s="24" t="n"/>
      <c r="G299" s="23" t="n"/>
      <c r="H299" s="25" t="n"/>
      <c r="I299" s="59" t="n"/>
      <c r="J299" s="59" t="n"/>
      <c r="K299" s="29" t="n"/>
      <c r="L299" s="29" t="n"/>
      <c r="M299" s="30" t="n"/>
      <c r="N299" s="63" t="n"/>
    </row>
    <row customHeight="1" ht="54" r="300">
      <c r="B300" s="38" t="n"/>
      <c r="C300" s="52" t="n">
        <v>294</v>
      </c>
      <c r="D300" s="12" t="inlineStr">
        <is>
          <t>ПГ-267/3-2017-АИИСКУВ Автоматизированная информационно-измерительная система
коммерческого учета водопотребления (АИИСКУВ)</t>
        </is>
      </c>
      <c r="E300" s="11" t="n"/>
      <c r="F300" s="13" t="n"/>
      <c r="G300" s="11" t="n"/>
      <c r="H300" s="14" t="n"/>
      <c r="I300" s="60" t="n"/>
      <c r="J300" s="60" t="n"/>
      <c r="K300" s="31" t="n"/>
      <c r="L300" s="31" t="n"/>
      <c r="M300" s="32" t="n"/>
      <c r="N300" s="64" t="n"/>
    </row>
    <row outlineLevel="1" r="301">
      <c r="B301" s="49" t="n"/>
      <c r="C301" s="53" t="n">
        <v>295</v>
      </c>
      <c r="D301" s="15" t="inlineStr">
        <is>
          <t>Оборудование и средства автоматизации в составе:</t>
        </is>
      </c>
      <c r="E301" s="16" t="n"/>
      <c r="F301" s="16" t="n"/>
      <c r="G301" s="16" t="n"/>
      <c r="H301" s="16" t="n"/>
      <c r="I301" s="27" t="n"/>
      <c r="J301" s="27" t="n"/>
      <c r="K301" s="33" t="n"/>
      <c r="L301" s="33" t="n"/>
      <c r="M301" s="33" t="n"/>
      <c r="N301" s="66" t="n"/>
    </row>
    <row outlineLevel="1" r="302">
      <c r="B302" s="38" t="n"/>
      <c r="C302" s="53" t="n">
        <v>296</v>
      </c>
      <c r="D302" s="17" t="inlineStr">
        <is>
          <t>Шкаф учета (АИИСКУВ):</t>
        </is>
      </c>
      <c r="E302" s="16" t="n"/>
      <c r="F302" s="16" t="n"/>
      <c r="G302" s="16" t="n"/>
      <c r="H302" s="16" t="n"/>
      <c r="I302" s="27" t="n"/>
      <c r="J302" s="27" t="n"/>
      <c r="K302" s="33" t="n"/>
      <c r="L302" s="33" t="n"/>
      <c r="M302" s="33" t="n"/>
      <c r="N302" s="66" t="n"/>
    </row>
    <row outlineLevel="1" r="303">
      <c r="B303" s="38" t="n"/>
      <c r="C303" s="53" t="n">
        <v>297</v>
      </c>
      <c r="D303" s="17" t="inlineStr">
        <is>
          <t>шкаф 700х500х250 с монтажной платой; R5CE0759</t>
        </is>
      </c>
      <c r="E303" s="16" t="inlineStr">
        <is>
          <t>ДКС</t>
        </is>
      </c>
      <c r="F303" s="16" t="inlineStr">
        <is>
          <t>шт.</t>
        </is>
      </c>
      <c r="G303" s="16" t="n"/>
      <c r="H303" s="16" t="n">
        <v>1</v>
      </c>
      <c r="I303" s="28" t="n"/>
      <c r="J303" s="28" t="n"/>
      <c r="K303" s="33">
        <f>H303*I303</f>
        <v/>
      </c>
      <c r="L303" s="33">
        <f>H303*J303</f>
        <v/>
      </c>
      <c r="M303" s="33">
        <f>K303+L303</f>
        <v/>
      </c>
      <c r="N303" s="65" t="n"/>
    </row>
    <row outlineLevel="1" r="304">
      <c r="B304" s="49" t="n"/>
      <c r="C304" s="53" t="n">
        <v>298</v>
      </c>
      <c r="D304" s="17" t="inlineStr">
        <is>
          <t>кронштейн для настенного крепления; R5А55</t>
        </is>
      </c>
      <c r="E304" s="16" t="inlineStr">
        <is>
          <t>ДКС</t>
        </is>
      </c>
      <c r="F304" s="16" t="inlineStr">
        <is>
          <t>кт.</t>
        </is>
      </c>
      <c r="G304" s="16" t="n"/>
      <c r="H304" s="16" t="n">
        <v>1</v>
      </c>
      <c r="I304" s="28" t="n"/>
      <c r="J304" s="28" t="n"/>
      <c r="K304" s="33">
        <f>H304*I304</f>
        <v/>
      </c>
      <c r="L304" s="33">
        <f>H304*J304</f>
        <v/>
      </c>
      <c r="M304" s="33">
        <f>K304+L304</f>
        <v/>
      </c>
      <c r="N304" s="65" t="n"/>
    </row>
    <row outlineLevel="1" r="305">
      <c r="B305" s="38" t="n"/>
      <c r="C305" s="53" t="n">
        <v>299</v>
      </c>
      <c r="D305" s="70" t="inlineStr">
        <is>
          <t>Счетчик импульсов-регистратор "Пульсар"; ЮТЛИ.408842.001 РЭ (ред.1)</t>
        </is>
      </c>
      <c r="E305" s="16" t="inlineStr">
        <is>
          <t>НПП Тепловодохран</t>
        </is>
      </c>
      <c r="F305" s="16" t="inlineStr">
        <is>
          <t>шт.</t>
        </is>
      </c>
      <c r="G305" s="16" t="inlineStr">
        <is>
          <t>c антенной</t>
        </is>
      </c>
      <c r="H305" s="16" t="n">
        <v>1</v>
      </c>
      <c r="I305" s="28" t="n"/>
      <c r="J305" s="28" t="n"/>
      <c r="K305" s="33">
        <f>H305*I305</f>
        <v/>
      </c>
      <c r="L305" s="33">
        <f>H305*J305</f>
        <v/>
      </c>
      <c r="M305" s="33">
        <f>K305+L305</f>
        <v/>
      </c>
      <c r="N305" s="65" t="n"/>
    </row>
    <row outlineLevel="1" r="306">
      <c r="B306" s="38" t="n"/>
      <c r="C306" s="53" t="n">
        <v>300</v>
      </c>
      <c r="D306" s="17" t="inlineStr">
        <is>
          <t>ИБП АРС Smart-UPS 750VA USB &amp; Serial 230V; SMT750I</t>
        </is>
      </c>
      <c r="E306" s="16" t="inlineStr">
        <is>
          <t>АРС</t>
        </is>
      </c>
      <c r="F306" s="16" t="inlineStr">
        <is>
          <t>шт.</t>
        </is>
      </c>
      <c r="G306" s="16" t="n"/>
      <c r="H306" s="16" t="n">
        <v>1</v>
      </c>
      <c r="I306" s="28" t="n"/>
      <c r="J306" s="28" t="n"/>
      <c r="K306" s="33">
        <f>H306*I306</f>
        <v/>
      </c>
      <c r="L306" s="33">
        <f>H306*J306</f>
        <v/>
      </c>
      <c r="M306" s="33">
        <f>K306+L306</f>
        <v/>
      </c>
      <c r="N306" s="65" t="n"/>
    </row>
    <row outlineLevel="1" r="307">
      <c r="B307" s="38" t="n"/>
      <c r="C307" s="53" t="n">
        <v>301</v>
      </c>
      <c r="D307" s="17" t="inlineStr">
        <is>
          <t>Коммутатор 5 портовый MOXA EDS-305; МОХА EDS-305</t>
        </is>
      </c>
      <c r="E307" s="16" t="inlineStr">
        <is>
          <t>МОХА</t>
        </is>
      </c>
      <c r="F307" s="16" t="inlineStr">
        <is>
          <t>шт.</t>
        </is>
      </c>
      <c r="G307" s="16" t="n"/>
      <c r="H307" s="16" t="n">
        <v>1</v>
      </c>
      <c r="I307" s="28" t="n"/>
      <c r="J307" s="28" t="n"/>
      <c r="K307" s="33">
        <f>H307*I307</f>
        <v/>
      </c>
      <c r="L307" s="33">
        <f>H307*J307</f>
        <v/>
      </c>
      <c r="M307" s="33">
        <f>K307+L307</f>
        <v/>
      </c>
      <c r="N307" s="65" t="n"/>
    </row>
    <row outlineLevel="1" r="308">
      <c r="B308" s="49" t="n"/>
      <c r="C308" s="53" t="n">
        <v>302</v>
      </c>
      <c r="D308" s="17" t="inlineStr">
        <is>
          <t>2-портовый преобразователь RS-485 в Ethernet; МОХА NPort 5232</t>
        </is>
      </c>
      <c r="E308" s="16" t="inlineStr">
        <is>
          <t>МОХА</t>
        </is>
      </c>
      <c r="F308" s="16" t="inlineStr">
        <is>
          <t>шт.</t>
        </is>
      </c>
      <c r="G308" s="16" t="n"/>
      <c r="H308" s="16" t="n">
        <v>3</v>
      </c>
      <c r="I308" s="28" t="n"/>
      <c r="J308" s="28" t="n"/>
      <c r="K308" s="33">
        <f>H308*I308</f>
        <v/>
      </c>
      <c r="L308" s="33">
        <f>H308*J308</f>
        <v/>
      </c>
      <c r="M308" s="33">
        <f>K308+L308</f>
        <v/>
      </c>
      <c r="N308" s="65" t="n"/>
    </row>
    <row outlineLevel="1" r="309">
      <c r="B309" s="38" t="n"/>
      <c r="C309" s="53" t="n">
        <v>303</v>
      </c>
      <c r="D309" s="17" t="inlineStr">
        <is>
          <t>блок питания; БП60Б-Д4-15</t>
        </is>
      </c>
      <c r="E309" s="16" t="inlineStr">
        <is>
          <t>Компания ОВЕН</t>
        </is>
      </c>
      <c r="F309" s="16" t="inlineStr">
        <is>
          <t>шт.</t>
        </is>
      </c>
      <c r="G309" s="16" t="n"/>
      <c r="H309" s="16" t="n">
        <v>5</v>
      </c>
      <c r="I309" s="28" t="n"/>
      <c r="J309" s="28" t="n"/>
      <c r="K309" s="33">
        <f>H309*I309</f>
        <v/>
      </c>
      <c r="L309" s="33">
        <f>H309*J309</f>
        <v/>
      </c>
      <c r="M309" s="33">
        <f>K309+L309</f>
        <v/>
      </c>
      <c r="N309" s="65" t="n"/>
    </row>
    <row outlineLevel="1" r="310">
      <c r="B310" s="38" t="n"/>
      <c r="C310" s="53" t="n">
        <v>304</v>
      </c>
      <c r="D310" s="17" t="inlineStr">
        <is>
          <t>Блок питания MOXA DR-45, 24в; МОХА DR-4524</t>
        </is>
      </c>
      <c r="E310" s="16" t="inlineStr">
        <is>
          <t>МОХА</t>
        </is>
      </c>
      <c r="F310" s="16" t="inlineStr">
        <is>
          <t>шт.</t>
        </is>
      </c>
      <c r="G310" s="16" t="n"/>
      <c r="H310" s="16" t="n">
        <v>1</v>
      </c>
      <c r="I310" s="28" t="n"/>
      <c r="J310" s="28" t="n"/>
      <c r="K310" s="33">
        <f>H310*I310</f>
        <v/>
      </c>
      <c r="L310" s="33">
        <f>H310*J310</f>
        <v/>
      </c>
      <c r="M310" s="33">
        <f>K310+L310</f>
        <v/>
      </c>
      <c r="N310" s="65" t="n"/>
    </row>
    <row outlineLevel="1" r="311">
      <c r="B311" s="49" t="n"/>
      <c r="C311" s="53" t="n">
        <v>305</v>
      </c>
      <c r="D311" s="17" t="inlineStr">
        <is>
          <t>выключатель автоматический; 1P+N S201 С 16А</t>
        </is>
      </c>
      <c r="E311" s="16" t="inlineStr">
        <is>
          <t>АВВ</t>
        </is>
      </c>
      <c r="F311" s="16" t="inlineStr">
        <is>
          <t>шт.</t>
        </is>
      </c>
      <c r="G311" s="16" t="n"/>
      <c r="H311" s="16" t="n">
        <v>1</v>
      </c>
      <c r="I311" s="28" t="n"/>
      <c r="J311" s="28" t="n"/>
      <c r="K311" s="33">
        <f>H311*I311</f>
        <v/>
      </c>
      <c r="L311" s="33">
        <f>H311*J311</f>
        <v/>
      </c>
      <c r="M311" s="33">
        <f>K311+L311</f>
        <v/>
      </c>
      <c r="N311" s="65" t="n"/>
    </row>
    <row outlineLevel="1" r="312">
      <c r="B312" s="38" t="n"/>
      <c r="C312" s="53" t="n">
        <v>306</v>
      </c>
      <c r="D312" s="17" t="inlineStr">
        <is>
          <t>розетка на DIN-рейку; 2P+N 16А М1173</t>
        </is>
      </c>
      <c r="E312" s="16" t="inlineStr">
        <is>
          <t>АВВ</t>
        </is>
      </c>
      <c r="F312" s="16" t="inlineStr">
        <is>
          <t>шт.</t>
        </is>
      </c>
      <c r="G312" s="16" t="n"/>
      <c r="H312" s="16" t="n">
        <v>1</v>
      </c>
      <c r="I312" s="28" t="n"/>
      <c r="J312" s="28" t="n"/>
      <c r="K312" s="33">
        <f>H312*I312</f>
        <v/>
      </c>
      <c r="L312" s="33">
        <f>H312*J312</f>
        <v/>
      </c>
      <c r="M312" s="33">
        <f>K312+L312</f>
        <v/>
      </c>
      <c r="N312" s="65" t="n"/>
    </row>
    <row outlineLevel="1" r="313">
      <c r="B313" s="38" t="n"/>
      <c r="C313" s="53" t="n">
        <v>307</v>
      </c>
      <c r="D313" s="17" t="inlineStr">
        <is>
          <t xml:space="preserve">DIN-рейка, 0,6м; </t>
        </is>
      </c>
      <c r="E313" s="16" t="inlineStr">
        <is>
          <t>АВВ</t>
        </is>
      </c>
      <c r="F313" s="16" t="inlineStr">
        <is>
          <t>шт.</t>
        </is>
      </c>
      <c r="G313" s="16" t="n"/>
      <c r="H313" s="16" t="n">
        <v>3</v>
      </c>
      <c r="I313" s="28" t="n"/>
      <c r="J313" s="28" t="n"/>
      <c r="K313" s="33">
        <f>H313*I313</f>
        <v/>
      </c>
      <c r="L313" s="33">
        <f>H313*J313</f>
        <v/>
      </c>
      <c r="M313" s="33">
        <f>K313+L313</f>
        <v/>
      </c>
      <c r="N313" s="65" t="n"/>
    </row>
    <row outlineLevel="1" r="314">
      <c r="B314" s="49" t="n"/>
      <c r="C314" s="53" t="n">
        <v>308</v>
      </c>
      <c r="D314" s="17" t="inlineStr">
        <is>
          <t>клемма серая (упаковка 50 шт.) 1SNA115486R0300; МА 2,5/5</t>
        </is>
      </c>
      <c r="E314" s="16" t="inlineStr">
        <is>
          <t>АВВ</t>
        </is>
      </c>
      <c r="F314" s="16" t="inlineStr">
        <is>
          <t>шт.</t>
        </is>
      </c>
      <c r="G314" s="16" t="n"/>
      <c r="H314" s="16" t="n">
        <v>22</v>
      </c>
      <c r="I314" s="28" t="n"/>
      <c r="J314" s="28" t="n"/>
      <c r="K314" s="33">
        <f>H314*I314</f>
        <v/>
      </c>
      <c r="L314" s="33">
        <f>H314*J314</f>
        <v/>
      </c>
      <c r="M314" s="33">
        <f>K314+L314</f>
        <v/>
      </c>
      <c r="N314" s="65" t="n"/>
    </row>
    <row outlineLevel="1" r="315">
      <c r="B315" s="38" t="n"/>
      <c r="C315" s="53" t="n">
        <v>309</v>
      </c>
      <c r="D315" s="17" t="inlineStr">
        <is>
          <t>клемма «земля» (упаковка 50 шт.) 1SNA165488R2700; МА 2,5/5Р</t>
        </is>
      </c>
      <c r="E315" s="16" t="inlineStr">
        <is>
          <t>АВВ</t>
        </is>
      </c>
      <c r="F315" s="16" t="inlineStr">
        <is>
          <t>шт.</t>
        </is>
      </c>
      <c r="G315" s="16" t="n"/>
      <c r="H315" s="16" t="n">
        <v>23</v>
      </c>
      <c r="I315" s="28" t="n"/>
      <c r="J315" s="28" t="n"/>
      <c r="K315" s="33">
        <f>H315*I315</f>
        <v/>
      </c>
      <c r="L315" s="33">
        <f>H315*J315</f>
        <v/>
      </c>
      <c r="M315" s="33">
        <f>K315+L315</f>
        <v/>
      </c>
      <c r="N315" s="65" t="n"/>
    </row>
    <row outlineLevel="1" r="316">
      <c r="B316" s="38" t="n"/>
      <c r="C316" s="53" t="n">
        <v>310</v>
      </c>
      <c r="D316" s="17" t="inlineStr">
        <is>
          <t>клеммная синяя (упаковка 50 шт.) 1SNA125486R0500; МА 2,5/5N</t>
        </is>
      </c>
      <c r="E316" s="16" t="inlineStr">
        <is>
          <t>АВВ</t>
        </is>
      </c>
      <c r="F316" s="16" t="inlineStr">
        <is>
          <t>шт.</t>
        </is>
      </c>
      <c r="G316" s="16" t="n"/>
      <c r="H316" s="16" t="n">
        <v>22</v>
      </c>
      <c r="I316" s="28" t="n"/>
      <c r="J316" s="28" t="n"/>
      <c r="K316" s="33">
        <f>H316*I316</f>
        <v/>
      </c>
      <c r="L316" s="33">
        <f>H316*J316</f>
        <v/>
      </c>
      <c r="M316" s="33">
        <f>K316+L316</f>
        <v/>
      </c>
      <c r="N316" s="65" t="n"/>
    </row>
    <row outlineLevel="1" r="317">
      <c r="B317" s="49" t="n"/>
      <c r="C317" s="53" t="n">
        <v>311</v>
      </c>
      <c r="D317" s="17" t="inlineStr">
        <is>
          <t>клеммная перемычка (10 полюсов) 1SNA176282R2300; BJMI5</t>
        </is>
      </c>
      <c r="E317" s="16" t="inlineStr">
        <is>
          <t>АВВ</t>
        </is>
      </c>
      <c r="F317" s="16" t="inlineStr">
        <is>
          <t>шт.</t>
        </is>
      </c>
      <c r="G317" s="16" t="n"/>
      <c r="H317" s="16" t="n">
        <v>6</v>
      </c>
      <c r="I317" s="28" t="n"/>
      <c r="J317" s="28" t="n"/>
      <c r="K317" s="33">
        <f>H317*I317</f>
        <v/>
      </c>
      <c r="L317" s="33">
        <f>H317*J317</f>
        <v/>
      </c>
      <c r="M317" s="33">
        <f>K317+L317</f>
        <v/>
      </c>
      <c r="N317" s="65" t="n"/>
    </row>
    <row outlineLevel="1" r="318">
      <c r="B318" s="38" t="n"/>
      <c r="C318" s="53" t="n">
        <v>312</v>
      </c>
      <c r="D318" s="17" t="inlineStr">
        <is>
          <t>торцевой изолятор серый; FEM6</t>
        </is>
      </c>
      <c r="E318" s="16" t="inlineStr">
        <is>
          <t>АВВ</t>
        </is>
      </c>
      <c r="F318" s="16" t="inlineStr">
        <is>
          <t>шт.</t>
        </is>
      </c>
      <c r="G318" s="16" t="n"/>
      <c r="H318" s="16" t="n">
        <v>3</v>
      </c>
      <c r="I318" s="28" t="n"/>
      <c r="J318" s="28" t="n"/>
      <c r="K318" s="33">
        <f>H318*I318</f>
        <v/>
      </c>
      <c r="L318" s="33">
        <f>H318*J318</f>
        <v/>
      </c>
      <c r="M318" s="33">
        <f>K318+L318</f>
        <v/>
      </c>
      <c r="N318" s="65" t="n"/>
    </row>
    <row outlineLevel="1" r="319">
      <c r="B319" s="38" t="n"/>
      <c r="C319" s="53" t="n">
        <v>313</v>
      </c>
      <c r="D319" s="17" t="inlineStr">
        <is>
          <t>торцевой фиксатор DIN3; BAМ2</t>
        </is>
      </c>
      <c r="E319" s="16" t="inlineStr">
        <is>
          <t>АВВ</t>
        </is>
      </c>
      <c r="F319" s="16" t="inlineStr">
        <is>
          <t>шт.</t>
        </is>
      </c>
      <c r="G319" s="16" t="n"/>
      <c r="H319" s="16" t="n">
        <v>6</v>
      </c>
      <c r="I319" s="28" t="n"/>
      <c r="J319" s="28" t="n"/>
      <c r="K319" s="33">
        <f>H319*I319</f>
        <v/>
      </c>
      <c r="L319" s="33">
        <f>H319*J319</f>
        <v/>
      </c>
      <c r="M319" s="33">
        <f>K319+L319</f>
        <v/>
      </c>
      <c r="N319" s="65" t="n"/>
    </row>
    <row outlineLevel="1" r="320">
      <c r="B320" s="38" t="n"/>
      <c r="C320" s="53" t="n">
        <v>314</v>
      </c>
      <c r="D320" s="17" t="inlineStr">
        <is>
          <t>маркировка для клемм, 10 лент; 1SNA229002R0300</t>
        </is>
      </c>
      <c r="E320" s="16" t="inlineStr">
        <is>
          <t>АВВ</t>
        </is>
      </c>
      <c r="F320" s="16" t="inlineStr">
        <is>
          <t>шт.</t>
        </is>
      </c>
      <c r="G320" s="16" t="n"/>
      <c r="H320" s="16" t="n">
        <v>1</v>
      </c>
      <c r="I320" s="28" t="n"/>
      <c r="J320" s="28" t="n"/>
      <c r="K320" s="33">
        <f>H320*I320</f>
        <v/>
      </c>
      <c r="L320" s="33">
        <f>H320*J320</f>
        <v/>
      </c>
      <c r="M320" s="33">
        <f>K320+L320</f>
        <v/>
      </c>
      <c r="N320" s="65" t="n"/>
    </row>
    <row outlineLevel="1" r="321">
      <c r="B321" s="49" t="n"/>
      <c r="C321" s="53" t="n">
        <v>315</v>
      </c>
      <c r="D321" s="17" t="inlineStr">
        <is>
          <t>кабельный ввод; PG-9, 52600R</t>
        </is>
      </c>
      <c r="E321" s="16" t="inlineStr">
        <is>
          <t>ДКС</t>
        </is>
      </c>
      <c r="F321" s="16" t="inlineStr">
        <is>
          <t>шт.</t>
        </is>
      </c>
      <c r="G321" s="16" t="n"/>
      <c r="H321" s="16" t="n">
        <v>8</v>
      </c>
      <c r="I321" s="28" t="n"/>
      <c r="J321" s="28" t="n"/>
      <c r="K321" s="33">
        <f>H321*I321</f>
        <v/>
      </c>
      <c r="L321" s="33">
        <f>H321*J321</f>
        <v/>
      </c>
      <c r="M321" s="33">
        <f>K321+L321</f>
        <v/>
      </c>
      <c r="N321" s="65" t="n"/>
    </row>
    <row outlineLevel="1" r="322">
      <c r="B322" s="38" t="n"/>
      <c r="C322" s="53" t="n">
        <v>316</v>
      </c>
      <c r="D322" s="17" t="inlineStr">
        <is>
          <t>кабельный канал перфорированный RL6-25x40 QUADRO -2m; 01163RL</t>
        </is>
      </c>
      <c r="E322" s="16" t="inlineStr">
        <is>
          <t>ДКС</t>
        </is>
      </c>
      <c r="F322" s="16" t="inlineStr">
        <is>
          <t>шт.</t>
        </is>
      </c>
      <c r="G322" s="16" t="n"/>
      <c r="H322" s="16" t="n">
        <v>1</v>
      </c>
      <c r="I322" s="28" t="n"/>
      <c r="J322" s="28" t="n"/>
      <c r="K322" s="33">
        <f>H322*I322</f>
        <v/>
      </c>
      <c r="L322" s="33">
        <f>H322*J322</f>
        <v/>
      </c>
      <c r="M322" s="33">
        <f>K322+L322</f>
        <v/>
      </c>
      <c r="N322" s="65" t="n"/>
    </row>
    <row outlineLevel="1" r="323">
      <c r="B323" s="38" t="n"/>
      <c r="C323" s="53" t="n">
        <v>317</v>
      </c>
      <c r="D323" s="17" t="inlineStr">
        <is>
          <t>провод питания (фаза), черный ПУВ 1х0,75; ГОСТ31947-2012</t>
        </is>
      </c>
      <c r="E323" s="16" t="inlineStr">
        <is>
          <t>Электрокабель</t>
        </is>
      </c>
      <c r="F323" s="16" t="inlineStr">
        <is>
          <t>м</t>
        </is>
      </c>
      <c r="G323" s="16" t="n"/>
      <c r="H323" s="16" t="n">
        <v>3</v>
      </c>
      <c r="I323" s="28" t="n"/>
      <c r="J323" s="28" t="n"/>
      <c r="K323" s="33">
        <f>H323*I323</f>
        <v/>
      </c>
      <c r="L323" s="33">
        <f>H323*J323</f>
        <v/>
      </c>
      <c r="M323" s="33">
        <f>K323+L323</f>
        <v/>
      </c>
      <c r="N323" s="65" t="n"/>
    </row>
    <row outlineLevel="1" r="324">
      <c r="B324" s="49" t="n"/>
      <c r="C324" s="53" t="n">
        <v>318</v>
      </c>
      <c r="D324" s="17" t="inlineStr">
        <is>
          <t>провод питания (нейтраль), синий ПУВ 1х0,75; ГОСТ31947-2012</t>
        </is>
      </c>
      <c r="E324" s="16" t="inlineStr">
        <is>
          <t>Электрокабель</t>
        </is>
      </c>
      <c r="F324" s="16" t="inlineStr">
        <is>
          <t>м</t>
        </is>
      </c>
      <c r="G324" s="16" t="n"/>
      <c r="H324" s="16" t="n">
        <v>3</v>
      </c>
      <c r="I324" s="28" t="n"/>
      <c r="J324" s="28" t="n"/>
      <c r="K324" s="33">
        <f>H324*I324</f>
        <v/>
      </c>
      <c r="L324" s="33">
        <f>H324*J324</f>
        <v/>
      </c>
      <c r="M324" s="33">
        <f>K324+L324</f>
        <v/>
      </c>
      <c r="N324" s="65" t="n"/>
    </row>
    <row outlineLevel="1" r="325">
      <c r="B325" s="38" t="n"/>
      <c r="C325" s="53" t="n">
        <v>319</v>
      </c>
      <c r="D325" s="17" t="inlineStr">
        <is>
          <t>провод заземления, желто-зеленый ПУВ 1х0,75; ГОСТ31947-2012</t>
        </is>
      </c>
      <c r="E325" s="16" t="inlineStr">
        <is>
          <t>Электрокабель</t>
        </is>
      </c>
      <c r="F325" s="16" t="inlineStr">
        <is>
          <t>м</t>
        </is>
      </c>
      <c r="G325" s="16" t="n"/>
      <c r="H325" s="16" t="n">
        <v>5</v>
      </c>
      <c r="I325" s="28" t="n"/>
      <c r="J325" s="28" t="n"/>
      <c r="K325" s="33">
        <f>H325*I325</f>
        <v/>
      </c>
      <c r="L325" s="33">
        <f>H325*J325</f>
        <v/>
      </c>
      <c r="M325" s="33">
        <f>K325+L325</f>
        <v/>
      </c>
      <c r="N325" s="65" t="n"/>
    </row>
    <row outlineLevel="1" r="326">
      <c r="B326" s="38" t="n"/>
      <c r="C326" s="53" t="n">
        <v>320</v>
      </c>
      <c r="D326" s="17" t="inlineStr">
        <is>
          <t>провод питания (плюс), красный ПУВ 1х0,75; ГОСТ31947-2012</t>
        </is>
      </c>
      <c r="E326" s="16" t="inlineStr">
        <is>
          <t>Электрокабель</t>
        </is>
      </c>
      <c r="F326" s="16" t="inlineStr">
        <is>
          <t>м</t>
        </is>
      </c>
      <c r="G326" s="16" t="n"/>
      <c r="H326" s="16" t="n">
        <v>3</v>
      </c>
      <c r="I326" s="28" t="n"/>
      <c r="J326" s="28" t="n"/>
      <c r="K326" s="33">
        <f>H326*I326</f>
        <v/>
      </c>
      <c r="L326" s="33">
        <f>H326*J326</f>
        <v/>
      </c>
      <c r="M326" s="33">
        <f>K326+L326</f>
        <v/>
      </c>
      <c r="N326" s="65" t="n"/>
    </row>
    <row outlineLevel="1" r="327">
      <c r="B327" s="49" t="n"/>
      <c r="C327" s="53" t="n">
        <v>321</v>
      </c>
      <c r="D327" s="17" t="inlineStr">
        <is>
          <t>провод питания (фаза), белый ПУВ 1х0,75; ГОСТ31947-2012</t>
        </is>
      </c>
      <c r="E327" s="16" t="inlineStr">
        <is>
          <t>Электрокабель</t>
        </is>
      </c>
      <c r="F327" s="16" t="inlineStr">
        <is>
          <t>м</t>
        </is>
      </c>
      <c r="G327" s="16" t="n"/>
      <c r="H327" s="16" t="n">
        <v>3</v>
      </c>
      <c r="I327" s="28" t="n"/>
      <c r="J327" s="28" t="n"/>
      <c r="K327" s="33">
        <f>H327*I327</f>
        <v/>
      </c>
      <c r="L327" s="33">
        <f>H327*J327</f>
        <v/>
      </c>
      <c r="M327" s="33">
        <f>K327+L327</f>
        <v/>
      </c>
      <c r="N327" s="65" t="n"/>
    </row>
    <row outlineLevel="1" r="328">
      <c r="B328" s="38" t="n"/>
      <c r="C328" s="53" t="n">
        <v>322</v>
      </c>
      <c r="D328" s="17" t="inlineStr">
        <is>
          <t>провод питания (фаза), желтый ПУВ 1х0,75; ГОСТ31947-2012</t>
        </is>
      </c>
      <c r="E328" s="16" t="inlineStr">
        <is>
          <t>Электрокабель</t>
        </is>
      </c>
      <c r="F328" s="16" t="inlineStr">
        <is>
          <t>м</t>
        </is>
      </c>
      <c r="G328" s="16" t="n"/>
      <c r="H328" s="16" t="n">
        <v>3</v>
      </c>
      <c r="I328" s="28" t="n"/>
      <c r="J328" s="28" t="n"/>
      <c r="K328" s="33">
        <f>H328*I328</f>
        <v/>
      </c>
      <c r="L328" s="33">
        <f>H328*J328</f>
        <v/>
      </c>
      <c r="M328" s="33">
        <f>K328+L328</f>
        <v/>
      </c>
      <c r="N328" s="65" t="n"/>
    </row>
    <row outlineLevel="1" r="329">
      <c r="B329" s="38" t="n"/>
      <c r="C329" s="53" t="n">
        <v>323</v>
      </c>
      <c r="D329" s="17" t="inlineStr">
        <is>
          <t>патчкорд UTP RJ-45/RJ-45 1m cat. 5E; PC-LPM-STP-RJ45-RJ45-C5e-1M</t>
        </is>
      </c>
      <c r="E329" s="16" t="inlineStr">
        <is>
          <t>Hyperline</t>
        </is>
      </c>
      <c r="F329" s="16" t="inlineStr">
        <is>
          <t>шт.</t>
        </is>
      </c>
      <c r="G329" s="16" t="n"/>
      <c r="H329" s="16" t="n">
        <v>3</v>
      </c>
      <c r="I329" s="28" t="n"/>
      <c r="J329" s="28" t="n"/>
      <c r="K329" s="33">
        <f>H329*I329</f>
        <v/>
      </c>
      <c r="L329" s="33">
        <f>H329*J329</f>
        <v/>
      </c>
      <c r="M329" s="33">
        <f>K329+L329</f>
        <v/>
      </c>
      <c r="N329" s="65" t="n"/>
    </row>
    <row outlineLevel="1" r="330">
      <c r="B330" s="49" t="n"/>
      <c r="C330" s="53" t="n">
        <v>324</v>
      </c>
      <c r="D330" s="17" t="inlineStr">
        <is>
          <t>блок коммутации; ЮТЛИ 405111.022</t>
        </is>
      </c>
      <c r="E330" s="16" t="inlineStr">
        <is>
          <t>НПП "Тепловодохран"</t>
        </is>
      </c>
      <c r="F330" s="16" t="inlineStr">
        <is>
          <t>шт.</t>
        </is>
      </c>
      <c r="G330" s="16" t="n"/>
      <c r="H330" s="16" t="n">
        <v>624</v>
      </c>
      <c r="I330" s="28" t="n">
        <v>597</v>
      </c>
      <c r="J330" s="28" t="n">
        <v>1000</v>
      </c>
      <c r="K330" s="33">
        <f>H330*I330</f>
        <v/>
      </c>
      <c r="L330" s="33">
        <f>H330*J330</f>
        <v/>
      </c>
      <c r="M330" s="33">
        <f>K330+L330</f>
        <v/>
      </c>
      <c r="N330" s="65" t="n"/>
    </row>
    <row outlineLevel="1" r="331">
      <c r="B331" s="38" t="n"/>
      <c r="C331" s="53" t="n">
        <v>325</v>
      </c>
      <c r="D331" s="15" t="inlineStr">
        <is>
          <t>Кабельные изделия:</t>
        </is>
      </c>
      <c r="E331" s="16" t="n"/>
      <c r="F331" s="16" t="n"/>
      <c r="G331" s="16" t="n"/>
      <c r="H331" s="16" t="n"/>
      <c r="I331" s="27" t="n"/>
      <c r="J331" s="27" t="n"/>
      <c r="K331" s="33" t="n"/>
      <c r="L331" s="33" t="n"/>
      <c r="M331" s="33" t="n"/>
      <c r="N331" s="66" t="n"/>
    </row>
    <row customHeight="1" ht="26.4" outlineLevel="1" r="332">
      <c r="B332" s="38" t="n"/>
      <c r="C332" s="53" t="n">
        <v>326</v>
      </c>
      <c r="D332" s="17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332" s="16" t="inlineStr">
        <is>
          <t>Спецкабель</t>
        </is>
      </c>
      <c r="F332" s="16" t="inlineStr">
        <is>
          <t>м</t>
        </is>
      </c>
      <c r="G332" s="16" t="inlineStr">
        <is>
          <t>кабель Ethernet</t>
        </is>
      </c>
      <c r="H332" s="16" t="n">
        <v>10</v>
      </c>
      <c r="I332" s="28" t="n">
        <v>230</v>
      </c>
      <c r="J332" s="28" t="n">
        <v>400</v>
      </c>
      <c r="K332" s="33">
        <f>H332*I332</f>
        <v/>
      </c>
      <c r="L332" s="33">
        <f>H332*J332</f>
        <v/>
      </c>
      <c r="M332" s="33">
        <f>K332+L332</f>
        <v/>
      </c>
      <c r="N332" s="65" t="n"/>
    </row>
    <row customHeight="1" ht="26.4" outlineLevel="1" r="333">
      <c r="B333" s="38" t="n"/>
      <c r="C333" s="53" t="n">
        <v>327</v>
      </c>
      <c r="D333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333" s="16" t="inlineStr">
        <is>
          <t>Спецкабель</t>
        </is>
      </c>
      <c r="F333" s="16" t="inlineStr">
        <is>
          <t>м</t>
        </is>
      </c>
      <c r="G333" s="16" t="inlineStr">
        <is>
          <t>кабель RS-485</t>
        </is>
      </c>
      <c r="H333" s="16" t="n">
        <v>4917</v>
      </c>
      <c r="I333" s="28" t="n">
        <v>91</v>
      </c>
      <c r="J333" s="28" t="n">
        <v>400</v>
      </c>
      <c r="K333" s="33">
        <f>H333*I333</f>
        <v/>
      </c>
      <c r="L333" s="33">
        <f>H333*J333</f>
        <v/>
      </c>
      <c r="M333" s="33">
        <f>K333+L333</f>
        <v/>
      </c>
      <c r="N333" s="65" t="n"/>
    </row>
    <row customHeight="1" ht="26.4" outlineLevel="1" r="334">
      <c r="B334" s="49" t="n"/>
      <c r="C334" s="53" t="n">
        <v>328</v>
      </c>
      <c r="D334" s="17" t="inlineStr">
        <is>
          <t>кабели симметричные для систем сигнализации и управления, групповой прокладки, с пониженным дымо- и газовыделением; ; КПСВВнг(А)-LS 1x2x1,0</t>
        </is>
      </c>
      <c r="E334" s="16" t="inlineStr">
        <is>
          <t>Спецкабель</t>
        </is>
      </c>
      <c r="F334" s="16" t="inlineStr">
        <is>
          <t>м</t>
        </is>
      </c>
      <c r="G334" s="16" t="inlineStr">
        <is>
          <t>кабель питания RS-485</t>
        </is>
      </c>
      <c r="H334" s="16" t="n">
        <v>4342</v>
      </c>
      <c r="I334" s="28" t="n">
        <v>19</v>
      </c>
      <c r="J334" s="28" t="n">
        <v>400</v>
      </c>
      <c r="K334" s="33">
        <f>H334*I334</f>
        <v/>
      </c>
      <c r="L334" s="33">
        <f>H334*J334</f>
        <v/>
      </c>
      <c r="M334" s="33">
        <f>K334+L334</f>
        <v/>
      </c>
      <c r="N334" s="65" t="n"/>
    </row>
    <row customHeight="1" ht="39.6" outlineLevel="1" r="335">
      <c r="B335" s="38" t="n"/>
      <c r="C335" s="53" t="n">
        <v>329</v>
      </c>
      <c r="D335" s="17" t="inlineStr">
        <is>
          <t>кабель силовой, не распространяющий горение, с пониженным дымо-и газовыделением, с изоляцией и оболочкой из поливинилхлоридного пластиката; ВВГнг(А)-LS 3х2.5 (N. PE) -0.660</t>
        </is>
      </c>
      <c r="E335" s="16" t="inlineStr">
        <is>
          <t>Электрокабель</t>
        </is>
      </c>
      <c r="F335" s="16" t="inlineStr">
        <is>
          <t>м</t>
        </is>
      </c>
      <c r="G335" s="16" t="inlineStr">
        <is>
          <t>кабель силовой</t>
        </is>
      </c>
      <c r="H335" s="16" t="n">
        <v>5</v>
      </c>
      <c r="I335" s="28" t="n">
        <v>47</v>
      </c>
      <c r="J335" s="28" t="n">
        <v>400</v>
      </c>
      <c r="K335" s="33">
        <f>H335*I335</f>
        <v/>
      </c>
      <c r="L335" s="33">
        <f>H335*J335</f>
        <v/>
      </c>
      <c r="M335" s="33">
        <f>K335+L335</f>
        <v/>
      </c>
      <c r="N335" s="65" t="n"/>
    </row>
    <row customHeight="1" ht="26.4" outlineLevel="1" r="336">
      <c r="B336" s="38" t="n"/>
      <c r="C336" s="53" t="n">
        <v>330</v>
      </c>
      <c r="D336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336" s="16" t="inlineStr">
        <is>
          <t>АЛЮР</t>
        </is>
      </c>
      <c r="F336" s="16" t="inlineStr">
        <is>
          <t>м</t>
        </is>
      </c>
      <c r="G336" s="16" t="n"/>
      <c r="H336" s="16" t="n">
        <v>6</v>
      </c>
      <c r="I336" s="28" t="n"/>
      <c r="J336" s="28" t="n"/>
      <c r="K336" s="33">
        <f>H336*I336</f>
        <v/>
      </c>
      <c r="L336" s="33">
        <f>H336*J336</f>
        <v/>
      </c>
      <c r="M336" s="33">
        <f>K336+L336</f>
        <v/>
      </c>
      <c r="N336" s="65" t="n"/>
    </row>
    <row outlineLevel="1" r="337">
      <c r="B337" s="49" t="n"/>
      <c r="C337" s="53" t="n">
        <v>331</v>
      </c>
      <c r="D337" s="15" t="inlineStr">
        <is>
          <t>Монтажные материалы:</t>
        </is>
      </c>
      <c r="E337" s="16" t="n"/>
      <c r="F337" s="16" t="n"/>
      <c r="G337" s="16" t="n"/>
      <c r="H337" s="16" t="n"/>
      <c r="I337" s="27" t="n"/>
      <c r="J337" s="27" t="n"/>
      <c r="K337" s="33" t="n"/>
      <c r="L337" s="33" t="n"/>
      <c r="M337" s="33" t="n"/>
      <c r="N337" s="66" t="n"/>
    </row>
    <row outlineLevel="1" r="338">
      <c r="B338" s="38" t="n"/>
      <c r="C338" s="53" t="n">
        <v>332</v>
      </c>
      <c r="D338" s="17" t="inlineStr">
        <is>
          <t>труба ПВХ жесткая, Ду=25мм, отрезки по 2м; 62925</t>
        </is>
      </c>
      <c r="E338" s="16" t="inlineStr">
        <is>
          <t>ДКС</t>
        </is>
      </c>
      <c r="F338" s="16" t="inlineStr">
        <is>
          <t>м</t>
        </is>
      </c>
      <c r="G338" s="16" t="n"/>
      <c r="H338" s="16" t="n">
        <v>100</v>
      </c>
      <c r="I338" s="28" t="n">
        <v>25</v>
      </c>
      <c r="J338" s="28" t="n">
        <v>200</v>
      </c>
      <c r="K338" s="33">
        <f>H338*I338</f>
        <v/>
      </c>
      <c r="L338" s="33">
        <f>H338*J338</f>
        <v/>
      </c>
      <c r="M338" s="33">
        <f>K338+L338</f>
        <v/>
      </c>
      <c r="N338" s="65" t="n"/>
    </row>
    <row outlineLevel="1" r="339">
      <c r="B339" s="38" t="n"/>
      <c r="C339" s="53" t="n">
        <v>333</v>
      </c>
      <c r="D339" s="17" t="inlineStr">
        <is>
          <t>труба ПНД гофрированная, Ду=16мм с протяжкой; 71716</t>
        </is>
      </c>
      <c r="E339" s="16" t="inlineStr">
        <is>
          <t>ДКС</t>
        </is>
      </c>
      <c r="F339" s="16" t="inlineStr">
        <is>
          <t>м</t>
        </is>
      </c>
      <c r="G339" s="16" t="n"/>
      <c r="H339" s="16" t="n">
        <v>100</v>
      </c>
      <c r="I339" s="28" t="n">
        <v>15</v>
      </c>
      <c r="J339" s="28" t="n">
        <v>200</v>
      </c>
      <c r="K339" s="33">
        <f>H339*I339</f>
        <v/>
      </c>
      <c r="L339" s="33">
        <f>H339*J339</f>
        <v/>
      </c>
      <c r="M339" s="33">
        <f>K339+L339</f>
        <v/>
      </c>
      <c r="N339" s="65" t="n"/>
    </row>
    <row outlineLevel="1" r="340">
      <c r="B340" s="49" t="n"/>
      <c r="C340" s="53" t="n">
        <v>334</v>
      </c>
      <c r="D340" s="17" t="inlineStr">
        <is>
          <t>хомут 135х2,5 стандартный черный, уп. 100 шт.; 25305</t>
        </is>
      </c>
      <c r="E340" s="16" t="inlineStr">
        <is>
          <t>ДКС</t>
        </is>
      </c>
      <c r="F340" s="16" t="inlineStr">
        <is>
          <t>уп</t>
        </is>
      </c>
      <c r="G340" s="16" t="n"/>
      <c r="H340" s="16" t="n">
        <v>30</v>
      </c>
      <c r="I340" s="28" t="n">
        <v>2</v>
      </c>
      <c r="J340" s="28" t="n">
        <v>20</v>
      </c>
      <c r="K340" s="33">
        <f>H340*I340</f>
        <v/>
      </c>
      <c r="L340" s="33">
        <f>H340*J340</f>
        <v/>
      </c>
      <c r="M340" s="33">
        <f>K340+L340</f>
        <v/>
      </c>
      <c r="N340" s="65" t="n"/>
    </row>
    <row outlineLevel="1" r="341">
      <c r="B341" s="38" t="n"/>
      <c r="C341" s="53" t="n">
        <v>335</v>
      </c>
      <c r="D341" s="17" t="inlineStr">
        <is>
          <t>саморезы с дюбелем 4,0х35; СМ6520</t>
        </is>
      </c>
      <c r="E341" s="16" t="inlineStr">
        <is>
          <t>ДКС</t>
        </is>
      </c>
      <c r="F341" s="16" t="inlineStr">
        <is>
          <t>шт.</t>
        </is>
      </c>
      <c r="G341" s="16" t="n"/>
      <c r="H341" s="16" t="n">
        <v>300</v>
      </c>
      <c r="I341" s="28" t="n">
        <v>43</v>
      </c>
      <c r="J341" s="28" t="n">
        <v>300</v>
      </c>
      <c r="K341" s="33">
        <f>H341*I341</f>
        <v/>
      </c>
      <c r="L341" s="33">
        <f>H341*J341</f>
        <v/>
      </c>
      <c r="M341" s="33">
        <f>K341+L341</f>
        <v/>
      </c>
      <c r="N341" s="65" t="n"/>
    </row>
    <row outlineLevel="1" r="342">
      <c r="B342" s="38" t="n"/>
      <c r="C342" s="53" t="n">
        <v>336</v>
      </c>
      <c r="D342" s="17" t="inlineStr">
        <is>
          <t xml:space="preserve">саморезы по металлу, 3,5х19; </t>
        </is>
      </c>
      <c r="E342" s="16" t="n"/>
      <c r="F342" s="16" t="inlineStr">
        <is>
          <t>кг</t>
        </is>
      </c>
      <c r="G342" s="16" t="n"/>
      <c r="H342" s="16" t="n">
        <v>0.1</v>
      </c>
      <c r="I342" s="28" t="n"/>
      <c r="J342" s="28" t="n"/>
      <c r="K342" s="33">
        <f>H342*I342</f>
        <v/>
      </c>
      <c r="L342" s="33">
        <f>H342*J342</f>
        <v/>
      </c>
      <c r="M342" s="33">
        <f>K342+L342</f>
        <v/>
      </c>
      <c r="N342" s="65" t="n"/>
    </row>
    <row outlineLevel="1" r="343">
      <c r="B343" s="49" t="n"/>
      <c r="C343" s="53" t="n">
        <v>337</v>
      </c>
      <c r="D343" s="17" t="inlineStr">
        <is>
          <t>держатель оцинкованный двухсторонний; 53354</t>
        </is>
      </c>
      <c r="E343" s="16" t="inlineStr">
        <is>
          <t>ДКС</t>
        </is>
      </c>
      <c r="F343" s="16" t="inlineStr">
        <is>
          <t>шт</t>
        </is>
      </c>
      <c r="G343" s="16" t="n"/>
      <c r="H343" s="16" t="n">
        <v>200</v>
      </c>
      <c r="I343" s="28" t="n"/>
      <c r="J343" s="28" t="n"/>
      <c r="K343" s="33">
        <f>H343*I343</f>
        <v/>
      </c>
      <c r="L343" s="33">
        <f>H343*J343</f>
        <v/>
      </c>
      <c r="M343" s="33">
        <f>K343+L343</f>
        <v/>
      </c>
      <c r="N343" s="65" t="n"/>
    </row>
    <row outlineLevel="1" r="344">
      <c r="B344" s="38" t="n"/>
      <c r="C344" s="53" t="n">
        <v>338</v>
      </c>
      <c r="D344" s="17" t="inlineStr">
        <is>
          <t>коннекторы RJ-45 5е категории экранированные; PLUG-8P8C-U-C5-SH-100</t>
        </is>
      </c>
      <c r="E344" s="16" t="inlineStr">
        <is>
          <t>Hyperline</t>
        </is>
      </c>
      <c r="F344" s="16" t="inlineStr">
        <is>
          <t>шт</t>
        </is>
      </c>
      <c r="G344" s="16" t="n"/>
      <c r="H344" s="16" t="n">
        <v>2</v>
      </c>
      <c r="I344" s="28" t="n"/>
      <c r="J344" s="28" t="n"/>
      <c r="K344" s="33">
        <f>H344*I344</f>
        <v/>
      </c>
      <c r="L344" s="33">
        <f>H344*J344</f>
        <v/>
      </c>
      <c r="M344" s="33">
        <f>K344+L344</f>
        <v/>
      </c>
      <c r="N344" s="65" t="n"/>
    </row>
    <row outlineLevel="1" r="345">
      <c r="B345" s="38" t="n"/>
      <c r="C345" s="53" t="n">
        <v>339</v>
      </c>
      <c r="D345" s="17" t="inlineStr">
        <is>
          <t>кабельные наконечники втулочные НШВИ 2,5-8; НШВИ 2,5-8</t>
        </is>
      </c>
      <c r="E345" s="16" t="inlineStr">
        <is>
          <t>КВТ</t>
        </is>
      </c>
      <c r="F345" s="16" t="inlineStr">
        <is>
          <t>шт.</t>
        </is>
      </c>
      <c r="G345" s="16" t="n"/>
      <c r="H345" s="16" t="n">
        <v>6</v>
      </c>
      <c r="I345" s="28" t="n"/>
      <c r="J345" s="28" t="n"/>
      <c r="K345" s="33">
        <f>H345*I345</f>
        <v/>
      </c>
      <c r="L345" s="33">
        <f>H345*J345</f>
        <v/>
      </c>
      <c r="M345" s="33">
        <f>K345+L345</f>
        <v/>
      </c>
      <c r="N345" s="65" t="n"/>
    </row>
    <row outlineLevel="1" r="346">
      <c r="B346" s="38" t="n"/>
      <c r="C346" s="53" t="n">
        <v>340</v>
      </c>
      <c r="D346" s="17" t="inlineStr">
        <is>
          <t>кабельные наконечники втулочные НШВИ 0,75-8; НШВИ 0,75-8</t>
        </is>
      </c>
      <c r="E346" s="16" t="inlineStr">
        <is>
          <t>КВТ</t>
        </is>
      </c>
      <c r="F346" s="16" t="inlineStr">
        <is>
          <t>шт.</t>
        </is>
      </c>
      <c r="G346" s="16" t="n"/>
      <c r="H346" s="16" t="n">
        <v>2930</v>
      </c>
      <c r="I346" s="28" t="n"/>
      <c r="J346" s="28" t="n"/>
      <c r="K346" s="33">
        <f>H346*I346</f>
        <v/>
      </c>
      <c r="L346" s="33">
        <f>H346*J346</f>
        <v/>
      </c>
      <c r="M346" s="33">
        <f>K346+L346</f>
        <v/>
      </c>
      <c r="N346" s="65" t="n"/>
    </row>
    <row outlineLevel="1" r="347">
      <c r="B347" s="49" t="n"/>
      <c r="C347" s="53" t="n">
        <v>341</v>
      </c>
      <c r="D347" s="71" t="inlineStr">
        <is>
          <t>Пусконаладочные работы</t>
        </is>
      </c>
      <c r="E347" s="16" t="n"/>
      <c r="F347" s="16" t="inlineStr">
        <is>
          <t>шт.</t>
        </is>
      </c>
      <c r="G347" s="16" t="n"/>
      <c r="H347" s="16" t="n">
        <v>1</v>
      </c>
      <c r="I347" s="28" t="n"/>
      <c r="J347" s="28" t="n"/>
      <c r="K347" s="33">
        <f>H347*I347</f>
        <v/>
      </c>
      <c r="L347" s="33">
        <f>H347*J347</f>
        <v/>
      </c>
      <c r="M347" s="33">
        <f>K347+L347</f>
        <v/>
      </c>
      <c r="N347" s="65" t="n"/>
    </row>
    <row customHeight="1" ht="33.75" r="348">
      <c r="B348" s="38" t="n"/>
      <c r="C348" s="54" t="n">
        <v>342</v>
      </c>
      <c r="D348" s="6" t="inlineStr">
        <is>
          <t>Всего по разделу</t>
        </is>
      </c>
      <c r="E348" s="5" t="n"/>
      <c r="F348" s="7" t="n"/>
      <c r="G348" s="5" t="n"/>
      <c r="H348" s="8" t="n"/>
      <c r="I348" s="61" t="n"/>
      <c r="J348" s="61" t="n"/>
      <c r="K348" s="9">
        <f>SUM(K303:K347)</f>
        <v/>
      </c>
      <c r="L348" s="9">
        <f>SUM(L303:L347)</f>
        <v/>
      </c>
      <c r="M348" s="9">
        <f>SUM(M303:M347)</f>
        <v/>
      </c>
      <c r="N348" s="61" t="n"/>
    </row>
    <row customHeight="1" ht="45.75" r="349">
      <c r="B349" s="38" t="n"/>
      <c r="C349" s="52" t="n">
        <v>343</v>
      </c>
      <c r="D349" s="12" t="inlineStr">
        <is>
          <t>ПГ-267/3-2017-АИИСКУТ Автоматизированная информационно-измерительная система
коммерческого учета теплопотребления (АИИСКУТ)</t>
        </is>
      </c>
      <c r="E349" s="11" t="n"/>
      <c r="F349" s="13" t="n"/>
      <c r="G349" s="11" t="n"/>
      <c r="H349" s="14" t="n"/>
      <c r="I349" s="60" t="n"/>
      <c r="J349" s="60" t="n"/>
      <c r="K349" s="31" t="n"/>
      <c r="L349" s="31" t="n"/>
      <c r="M349" s="32" t="n"/>
      <c r="N349" s="64" t="n"/>
    </row>
    <row outlineLevel="1" r="350">
      <c r="B350" s="49" t="n"/>
      <c r="C350" s="53" t="n">
        <v>344</v>
      </c>
      <c r="D350" s="15" t="inlineStr">
        <is>
          <t>Оборудование и средства автоматизации в составе:</t>
        </is>
      </c>
      <c r="E350" s="16" t="n"/>
      <c r="F350" s="16" t="n"/>
      <c r="G350" s="16" t="n"/>
      <c r="H350" s="16" t="n"/>
      <c r="I350" s="27" t="n"/>
      <c r="J350" s="27" t="n"/>
      <c r="K350" s="33" t="n"/>
      <c r="L350" s="33" t="n"/>
      <c r="M350" s="33" t="n"/>
      <c r="N350" s="66" t="n"/>
    </row>
    <row outlineLevel="1" r="351">
      <c r="B351" s="38" t="n"/>
      <c r="C351" s="53" t="n">
        <v>345</v>
      </c>
      <c r="D351" s="17" t="inlineStr">
        <is>
          <t>Шкаф учета (АИИСКУТ):</t>
        </is>
      </c>
      <c r="E351" s="16" t="n"/>
      <c r="F351" s="16" t="n"/>
      <c r="G351" s="16" t="n"/>
      <c r="H351" s="16" t="n"/>
      <c r="I351" s="27" t="n"/>
      <c r="J351" s="27" t="n"/>
      <c r="K351" s="33" t="n"/>
      <c r="L351" s="33" t="n"/>
      <c r="M351" s="33" t="n"/>
      <c r="N351" s="66" t="n"/>
    </row>
    <row outlineLevel="1" r="352">
      <c r="B352" s="38" t="n"/>
      <c r="C352" s="53" t="n">
        <v>346</v>
      </c>
      <c r="D352" s="17" t="inlineStr">
        <is>
          <t>шкаф 700х500х250 с монтажной платой; R5CE0759</t>
        </is>
      </c>
      <c r="E352" s="16" t="inlineStr">
        <is>
          <t>ДКС</t>
        </is>
      </c>
      <c r="F352" s="16" t="inlineStr">
        <is>
          <t>шт.</t>
        </is>
      </c>
      <c r="G352" s="16" t="n"/>
      <c r="H352" s="16" t="n">
        <v>1</v>
      </c>
      <c r="I352" s="28" t="n"/>
      <c r="J352" s="28" t="n"/>
      <c r="K352" s="33">
        <f>H352*I352</f>
        <v/>
      </c>
      <c r="L352" s="33">
        <f>H352*J352</f>
        <v/>
      </c>
      <c r="M352" s="33">
        <f>K352+L352</f>
        <v/>
      </c>
      <c r="N352" s="65" t="n"/>
    </row>
    <row outlineLevel="1" r="353">
      <c r="B353" s="49" t="n"/>
      <c r="C353" s="53" t="n">
        <v>347</v>
      </c>
      <c r="D353" s="17" t="inlineStr">
        <is>
          <t>кронштейн для настенного крепления; R5А55</t>
        </is>
      </c>
      <c r="E353" s="16" t="inlineStr">
        <is>
          <t>ДКС</t>
        </is>
      </c>
      <c r="F353" s="16" t="inlineStr">
        <is>
          <t>кт.</t>
        </is>
      </c>
      <c r="G353" s="16" t="n"/>
      <c r="H353" s="16" t="n">
        <v>1</v>
      </c>
      <c r="I353" s="28" t="n"/>
      <c r="J353" s="28" t="n"/>
      <c r="K353" s="33">
        <f>H353*I353</f>
        <v/>
      </c>
      <c r="L353" s="33">
        <f>H353*J353</f>
        <v/>
      </c>
      <c r="M353" s="33">
        <f>K353+L353</f>
        <v/>
      </c>
      <c r="N353" s="65" t="n"/>
    </row>
    <row outlineLevel="1" r="354">
      <c r="B354" s="38" t="n"/>
      <c r="C354" s="53" t="n">
        <v>348</v>
      </c>
      <c r="D354" s="17" t="inlineStr">
        <is>
          <t>2-портовый преобразователь RS-485 в Ethernet; МОХА NPort 5232</t>
        </is>
      </c>
      <c r="E354" s="16" t="inlineStr">
        <is>
          <t>МОХА</t>
        </is>
      </c>
      <c r="F354" s="16" t="inlineStr">
        <is>
          <t>шт.</t>
        </is>
      </c>
      <c r="G354" s="16" t="n"/>
      <c r="H354" s="16" t="n">
        <v>1</v>
      </c>
      <c r="I354" s="28" t="n"/>
      <c r="J354" s="28" t="n"/>
      <c r="K354" s="33">
        <f>H354*I354</f>
        <v/>
      </c>
      <c r="L354" s="33">
        <f>H354*J354</f>
        <v/>
      </c>
      <c r="M354" s="33">
        <f>K354+L354</f>
        <v/>
      </c>
      <c r="N354" s="65" t="n"/>
    </row>
    <row outlineLevel="1" r="355">
      <c r="B355" s="38" t="n"/>
      <c r="C355" s="53" t="n">
        <v>349</v>
      </c>
      <c r="D355" s="17" t="inlineStr">
        <is>
          <t>ИБП АРС Smart-UPS 750VA USB &amp; Serial 230V; SMT750I</t>
        </is>
      </c>
      <c r="E355" s="16" t="inlineStr">
        <is>
          <t>АРС</t>
        </is>
      </c>
      <c r="F355" s="16" t="inlineStr">
        <is>
          <t>шт.</t>
        </is>
      </c>
      <c r="G355" s="16" t="n"/>
      <c r="H355" s="16" t="n">
        <v>1</v>
      </c>
      <c r="I355" s="28" t="n"/>
      <c r="J355" s="28" t="n"/>
      <c r="K355" s="33">
        <f>H355*I355</f>
        <v/>
      </c>
      <c r="L355" s="33">
        <f>H355*J355</f>
        <v/>
      </c>
      <c r="M355" s="33">
        <f>K355+L355</f>
        <v/>
      </c>
      <c r="N355" s="65" t="n"/>
    </row>
    <row outlineLevel="1" r="356">
      <c r="B356" s="49" t="n"/>
      <c r="C356" s="53" t="n">
        <v>350</v>
      </c>
      <c r="D356" s="17" t="inlineStr">
        <is>
          <t>блок питания; БП60Б-Д4-15</t>
        </is>
      </c>
      <c r="E356" s="16" t="inlineStr">
        <is>
          <t>Компания ОВЕН</t>
        </is>
      </c>
      <c r="F356" s="16" t="inlineStr">
        <is>
          <t>шт.</t>
        </is>
      </c>
      <c r="G356" s="16" t="n"/>
      <c r="H356" s="16" t="n">
        <v>1</v>
      </c>
      <c r="I356" s="28" t="n"/>
      <c r="J356" s="28" t="n"/>
      <c r="K356" s="33">
        <f>H356*I356</f>
        <v/>
      </c>
      <c r="L356" s="33">
        <f>H356*J356</f>
        <v/>
      </c>
      <c r="M356" s="33">
        <f>K356+L356</f>
        <v/>
      </c>
      <c r="N356" s="65" t="n"/>
    </row>
    <row outlineLevel="1" r="357">
      <c r="B357" s="38" t="n"/>
      <c r="C357" s="53" t="n">
        <v>351</v>
      </c>
      <c r="D357" s="17" t="inlineStr">
        <is>
          <t>выключатель автоматический; 1P+N S201 С 16А</t>
        </is>
      </c>
      <c r="E357" s="16" t="inlineStr">
        <is>
          <t>АВВ</t>
        </is>
      </c>
      <c r="F357" s="16" t="inlineStr">
        <is>
          <t>шт.</t>
        </is>
      </c>
      <c r="G357" s="16" t="n"/>
      <c r="H357" s="16" t="n">
        <v>1</v>
      </c>
      <c r="I357" s="28" t="n"/>
      <c r="J357" s="28" t="n"/>
      <c r="K357" s="33">
        <f>H357*I357</f>
        <v/>
      </c>
      <c r="L357" s="33">
        <f>H357*J357</f>
        <v/>
      </c>
      <c r="M357" s="33">
        <f>K357+L357</f>
        <v/>
      </c>
      <c r="N357" s="65" t="n"/>
    </row>
    <row outlineLevel="1" r="358">
      <c r="B358" s="38" t="n"/>
      <c r="C358" s="53" t="n">
        <v>352</v>
      </c>
      <c r="D358" s="17" t="inlineStr">
        <is>
          <t>розетка на DIN-рейку; 2P+N 16А М1173</t>
        </is>
      </c>
      <c r="E358" s="16" t="inlineStr">
        <is>
          <t>АВВ</t>
        </is>
      </c>
      <c r="F358" s="16" t="inlineStr">
        <is>
          <t>шт.</t>
        </is>
      </c>
      <c r="G358" s="16" t="n"/>
      <c r="H358" s="16" t="n">
        <v>2</v>
      </c>
      <c r="I358" s="28" t="n"/>
      <c r="J358" s="28" t="n"/>
      <c r="K358" s="33">
        <f>H358*I358</f>
        <v/>
      </c>
      <c r="L358" s="33">
        <f>H358*J358</f>
        <v/>
      </c>
      <c r="M358" s="33">
        <f>K358+L358</f>
        <v/>
      </c>
      <c r="N358" s="65" t="n"/>
    </row>
    <row outlineLevel="1" r="359">
      <c r="B359" s="38" t="n"/>
      <c r="C359" s="53" t="n">
        <v>353</v>
      </c>
      <c r="D359" s="17" t="inlineStr">
        <is>
          <t xml:space="preserve">DIN-рейка, 0,6м; </t>
        </is>
      </c>
      <c r="E359" s="16" t="inlineStr">
        <is>
          <t>АВВ</t>
        </is>
      </c>
      <c r="F359" s="16" t="inlineStr">
        <is>
          <t>шт.</t>
        </is>
      </c>
      <c r="G359" s="16" t="n"/>
      <c r="H359" s="16" t="n">
        <v>1</v>
      </c>
      <c r="I359" s="28" t="n"/>
      <c r="J359" s="28" t="n"/>
      <c r="K359" s="33">
        <f>H359*I359</f>
        <v/>
      </c>
      <c r="L359" s="33">
        <f>H359*J359</f>
        <v/>
      </c>
      <c r="M359" s="33">
        <f>K359+L359</f>
        <v/>
      </c>
      <c r="N359" s="65" t="n"/>
    </row>
    <row outlineLevel="1" r="360">
      <c r="B360" s="49" t="n"/>
      <c r="C360" s="53" t="n">
        <v>354</v>
      </c>
      <c r="D360" s="17" t="inlineStr">
        <is>
          <t>клемма серая (упаковка 50 шт.) 1SNA115486R0300; МА 2,5/5</t>
        </is>
      </c>
      <c r="E360" s="16" t="inlineStr">
        <is>
          <t>АВВ</t>
        </is>
      </c>
      <c r="F360" s="16" t="inlineStr">
        <is>
          <t>шт.</t>
        </is>
      </c>
      <c r="G360" s="16" t="n"/>
      <c r="H360" s="16" t="n">
        <v>15</v>
      </c>
      <c r="I360" s="28" t="n"/>
      <c r="J360" s="28" t="n"/>
      <c r="K360" s="33">
        <f>H360*I360</f>
        <v/>
      </c>
      <c r="L360" s="33">
        <f>H360*J360</f>
        <v/>
      </c>
      <c r="M360" s="33">
        <f>K360+L360</f>
        <v/>
      </c>
      <c r="N360" s="65" t="n"/>
    </row>
    <row outlineLevel="1" r="361">
      <c r="B361" s="38" t="n"/>
      <c r="C361" s="53" t="n">
        <v>355</v>
      </c>
      <c r="D361" s="17" t="inlineStr">
        <is>
          <t>клемма «земля» (упаковка 50 шт.) 1SNA165488R2700; МА 2,5/5Р</t>
        </is>
      </c>
      <c r="E361" s="16" t="inlineStr">
        <is>
          <t>АВВ</t>
        </is>
      </c>
      <c r="F361" s="16" t="inlineStr">
        <is>
          <t>шт.</t>
        </is>
      </c>
      <c r="G361" s="16" t="n"/>
      <c r="H361" s="16" t="n">
        <v>10</v>
      </c>
      <c r="I361" s="28" t="n"/>
      <c r="J361" s="28" t="n"/>
      <c r="K361" s="33">
        <f>H361*I361</f>
        <v/>
      </c>
      <c r="L361" s="33">
        <f>H361*J361</f>
        <v/>
      </c>
      <c r="M361" s="33">
        <f>K361+L361</f>
        <v/>
      </c>
      <c r="N361" s="65" t="n"/>
    </row>
    <row outlineLevel="1" r="362">
      <c r="B362" s="38" t="n"/>
      <c r="C362" s="53" t="n">
        <v>356</v>
      </c>
      <c r="D362" s="17" t="inlineStr">
        <is>
          <t>клеммная синяя (упаковка 50 шт.) 1SNA125486R0500; МА 2,5/5N</t>
        </is>
      </c>
      <c r="E362" s="16" t="inlineStr">
        <is>
          <t>АВВ</t>
        </is>
      </c>
      <c r="F362" s="16" t="inlineStr">
        <is>
          <t>шт.</t>
        </is>
      </c>
      <c r="G362" s="16" t="n"/>
      <c r="H362" s="16" t="n">
        <v>15</v>
      </c>
      <c r="I362" s="28" t="n"/>
      <c r="J362" s="28" t="n"/>
      <c r="K362" s="33">
        <f>H362*I362</f>
        <v/>
      </c>
      <c r="L362" s="33">
        <f>H362*J362</f>
        <v/>
      </c>
      <c r="M362" s="33">
        <f>K362+L362</f>
        <v/>
      </c>
      <c r="N362" s="65" t="n"/>
    </row>
    <row outlineLevel="1" r="363">
      <c r="B363" s="49" t="n"/>
      <c r="C363" s="53" t="n">
        <v>357</v>
      </c>
      <c r="D363" s="17" t="inlineStr">
        <is>
          <t>клеммная перемычка (10 полюсов) 1SNA176282R2300; BJMI5</t>
        </is>
      </c>
      <c r="E363" s="16" t="inlineStr">
        <is>
          <t>АВВ</t>
        </is>
      </c>
      <c r="F363" s="16" t="inlineStr">
        <is>
          <t>шт.</t>
        </is>
      </c>
      <c r="G363" s="16" t="n"/>
      <c r="H363" s="16" t="n">
        <v>5</v>
      </c>
      <c r="I363" s="28" t="n"/>
      <c r="J363" s="28" t="n"/>
      <c r="K363" s="33">
        <f>H363*I363</f>
        <v/>
      </c>
      <c r="L363" s="33">
        <f>H363*J363</f>
        <v/>
      </c>
      <c r="M363" s="33">
        <f>K363+L363</f>
        <v/>
      </c>
      <c r="N363" s="65" t="n"/>
    </row>
    <row outlineLevel="1" r="364">
      <c r="B364" s="38" t="n"/>
      <c r="C364" s="53" t="n">
        <v>358</v>
      </c>
      <c r="D364" s="17" t="inlineStr">
        <is>
          <t>торцевой изолятор серый; FEM6</t>
        </is>
      </c>
      <c r="E364" s="16" t="inlineStr">
        <is>
          <t>АВВ</t>
        </is>
      </c>
      <c r="F364" s="16" t="inlineStr">
        <is>
          <t>шт.</t>
        </is>
      </c>
      <c r="G364" s="16" t="n"/>
      <c r="H364" s="16" t="n">
        <v>3</v>
      </c>
      <c r="I364" s="28" t="n"/>
      <c r="J364" s="28" t="n"/>
      <c r="K364" s="33">
        <f>H364*I364</f>
        <v/>
      </c>
      <c r="L364" s="33">
        <f>H364*J364</f>
        <v/>
      </c>
      <c r="M364" s="33">
        <f>K364+L364</f>
        <v/>
      </c>
      <c r="N364" s="65" t="n"/>
    </row>
    <row outlineLevel="1" r="365">
      <c r="B365" s="38" t="n"/>
      <c r="C365" s="53" t="n">
        <v>359</v>
      </c>
      <c r="D365" s="17" t="inlineStr">
        <is>
          <t>торцевой фиксатор DIN3; BAМ2</t>
        </is>
      </c>
      <c r="E365" s="16" t="inlineStr">
        <is>
          <t>АВВ</t>
        </is>
      </c>
      <c r="F365" s="16" t="inlineStr">
        <is>
          <t>шт.</t>
        </is>
      </c>
      <c r="G365" s="16" t="n"/>
      <c r="H365" s="16" t="n">
        <v>4</v>
      </c>
      <c r="I365" s="28" t="n"/>
      <c r="J365" s="28" t="n"/>
      <c r="K365" s="33">
        <f>H365*I365</f>
        <v/>
      </c>
      <c r="L365" s="33">
        <f>H365*J365</f>
        <v/>
      </c>
      <c r="M365" s="33">
        <f>K365+L365</f>
        <v/>
      </c>
      <c r="N365" s="65" t="n"/>
    </row>
    <row outlineLevel="1" r="366">
      <c r="B366" s="49" t="n"/>
      <c r="C366" s="53" t="n">
        <v>360</v>
      </c>
      <c r="D366" s="17" t="inlineStr">
        <is>
          <t>маркировка для клемм, 10 лент; 1SNA229002R0300</t>
        </is>
      </c>
      <c r="E366" s="16" t="inlineStr">
        <is>
          <t>АВВ</t>
        </is>
      </c>
      <c r="F366" s="16" t="inlineStr">
        <is>
          <t>шт.</t>
        </is>
      </c>
      <c r="G366" s="16" t="n"/>
      <c r="H366" s="16" t="n">
        <v>1</v>
      </c>
      <c r="I366" s="28" t="n"/>
      <c r="J366" s="28" t="n"/>
      <c r="K366" s="33">
        <f>H366*I366</f>
        <v/>
      </c>
      <c r="L366" s="33">
        <f>H366*J366</f>
        <v/>
      </c>
      <c r="M366" s="33">
        <f>K366+L366</f>
        <v/>
      </c>
      <c r="N366" s="65" t="n"/>
    </row>
    <row outlineLevel="1" r="367">
      <c r="B367" s="38" t="n"/>
      <c r="C367" s="53" t="n">
        <v>361</v>
      </c>
      <c r="D367" s="17" t="inlineStr">
        <is>
          <t>кабельный ввод; PG-9, 52600R</t>
        </is>
      </c>
      <c r="E367" s="16" t="inlineStr">
        <is>
          <t>ДКС</t>
        </is>
      </c>
      <c r="F367" s="16" t="inlineStr">
        <is>
          <t>шт.</t>
        </is>
      </c>
      <c r="G367" s="16" t="n"/>
      <c r="H367" s="16" t="n">
        <v>6</v>
      </c>
      <c r="I367" s="28" t="n"/>
      <c r="J367" s="28" t="n"/>
      <c r="K367" s="33">
        <f>H367*I367</f>
        <v/>
      </c>
      <c r="L367" s="33">
        <f>H367*J367</f>
        <v/>
      </c>
      <c r="M367" s="33">
        <f>K367+L367</f>
        <v/>
      </c>
      <c r="N367" s="65" t="n"/>
    </row>
    <row outlineLevel="1" r="368">
      <c r="B368" s="38" t="n"/>
      <c r="C368" s="53" t="n">
        <v>362</v>
      </c>
      <c r="D368" s="17" t="inlineStr">
        <is>
          <t>кабельный канал перфорированный RL6-25x40 QUADRO -2m; 01163RL</t>
        </is>
      </c>
      <c r="E368" s="16" t="inlineStr">
        <is>
          <t>ДКС</t>
        </is>
      </c>
      <c r="F368" s="16" t="inlineStr">
        <is>
          <t>шт.</t>
        </is>
      </c>
      <c r="G368" s="16" t="n"/>
      <c r="H368" s="16" t="n">
        <v>2</v>
      </c>
      <c r="I368" s="28" t="n"/>
      <c r="J368" s="28" t="n"/>
      <c r="K368" s="33">
        <f>H368*I368</f>
        <v/>
      </c>
      <c r="L368" s="33">
        <f>H368*J368</f>
        <v/>
      </c>
      <c r="M368" s="33">
        <f>K368+L368</f>
        <v/>
      </c>
      <c r="N368" s="65" t="n"/>
    </row>
    <row outlineLevel="1" r="369">
      <c r="B369" s="49" t="n"/>
      <c r="C369" s="53" t="n">
        <v>363</v>
      </c>
      <c r="D369" s="17" t="inlineStr">
        <is>
          <t>провод питания (фаза), черный ПУВ 1х0,75; ГОСТ31947-2012</t>
        </is>
      </c>
      <c r="E369" s="16" t="inlineStr">
        <is>
          <t>Электрокабель</t>
        </is>
      </c>
      <c r="F369" s="16" t="inlineStr">
        <is>
          <t>м</t>
        </is>
      </c>
      <c r="G369" s="16" t="n"/>
      <c r="H369" s="16" t="n">
        <v>2</v>
      </c>
      <c r="I369" s="28" t="n"/>
      <c r="J369" s="28" t="n"/>
      <c r="K369" s="33">
        <f>H369*I369</f>
        <v/>
      </c>
      <c r="L369" s="33">
        <f>H369*J369</f>
        <v/>
      </c>
      <c r="M369" s="33">
        <f>K369+L369</f>
        <v/>
      </c>
      <c r="N369" s="65" t="n"/>
    </row>
    <row outlineLevel="1" r="370">
      <c r="B370" s="38" t="n"/>
      <c r="C370" s="53" t="n">
        <v>364</v>
      </c>
      <c r="D370" s="17" t="inlineStr">
        <is>
          <t>провод питания (нейтраль), синий ПУВ 1х0,75; ГОСТ31947-2012</t>
        </is>
      </c>
      <c r="E370" s="16" t="inlineStr">
        <is>
          <t>Электрокабель</t>
        </is>
      </c>
      <c r="F370" s="16" t="inlineStr">
        <is>
          <t>м</t>
        </is>
      </c>
      <c r="G370" s="16" t="n"/>
      <c r="H370" s="16" t="n">
        <v>2</v>
      </c>
      <c r="I370" s="28" t="n"/>
      <c r="J370" s="28" t="n"/>
      <c r="K370" s="33">
        <f>H370*I370</f>
        <v/>
      </c>
      <c r="L370" s="33">
        <f>H370*J370</f>
        <v/>
      </c>
      <c r="M370" s="33">
        <f>K370+L370</f>
        <v/>
      </c>
      <c r="N370" s="65" t="n"/>
    </row>
    <row outlineLevel="1" r="371">
      <c r="B371" s="38" t="n"/>
      <c r="C371" s="53" t="n">
        <v>365</v>
      </c>
      <c r="D371" s="17" t="inlineStr">
        <is>
          <t>провод заземления, желто-зеленый ПУВ 1х0,75; ГОСТ31947-2012</t>
        </is>
      </c>
      <c r="E371" s="16" t="inlineStr">
        <is>
          <t>Электрокабель</t>
        </is>
      </c>
      <c r="F371" s="16" t="inlineStr">
        <is>
          <t>м</t>
        </is>
      </c>
      <c r="G371" s="16" t="n"/>
      <c r="H371" s="16" t="n">
        <v>2</v>
      </c>
      <c r="I371" s="28" t="n"/>
      <c r="J371" s="28" t="n"/>
      <c r="K371" s="33">
        <f>H371*I371</f>
        <v/>
      </c>
      <c r="L371" s="33">
        <f>H371*J371</f>
        <v/>
      </c>
      <c r="M371" s="33">
        <f>K371+L371</f>
        <v/>
      </c>
      <c r="N371" s="65" t="n"/>
    </row>
    <row outlineLevel="1" r="372">
      <c r="B372" s="38" t="n"/>
      <c r="C372" s="53" t="n">
        <v>366</v>
      </c>
      <c r="D372" s="17" t="inlineStr">
        <is>
          <t>провод питания (плюс), красный ПУВ 1х0,75; ГОСТ31947-2012</t>
        </is>
      </c>
      <c r="E372" s="16" t="inlineStr">
        <is>
          <t>Электрокабель</t>
        </is>
      </c>
      <c r="F372" s="16" t="inlineStr">
        <is>
          <t>м</t>
        </is>
      </c>
      <c r="G372" s="16" t="n"/>
      <c r="H372" s="16" t="n">
        <v>2</v>
      </c>
      <c r="I372" s="28" t="n"/>
      <c r="J372" s="28" t="n"/>
      <c r="K372" s="33">
        <f>H372*I372</f>
        <v/>
      </c>
      <c r="L372" s="33">
        <f>H372*J372</f>
        <v/>
      </c>
      <c r="M372" s="33">
        <f>K372+L372</f>
        <v/>
      </c>
      <c r="N372" s="65" t="n"/>
    </row>
    <row outlineLevel="1" r="373">
      <c r="B373" s="49" t="n"/>
      <c r="C373" s="53" t="n">
        <v>367</v>
      </c>
      <c r="D373" s="17" t="inlineStr">
        <is>
          <t>провод питания (фаза), белый ПУВ 1х0,75; ГОСТ31947-2012</t>
        </is>
      </c>
      <c r="E373" s="16" t="inlineStr">
        <is>
          <t>Электрокабель</t>
        </is>
      </c>
      <c r="F373" s="16" t="inlineStr">
        <is>
          <t>м</t>
        </is>
      </c>
      <c r="G373" s="16" t="n"/>
      <c r="H373" s="16" t="n">
        <v>2</v>
      </c>
      <c r="I373" s="28" t="n"/>
      <c r="J373" s="28" t="n"/>
      <c r="K373" s="33">
        <f>H373*I373</f>
        <v/>
      </c>
      <c r="L373" s="33">
        <f>H373*J373</f>
        <v/>
      </c>
      <c r="M373" s="33">
        <f>K373+L373</f>
        <v/>
      </c>
      <c r="N373" s="65" t="n"/>
    </row>
    <row outlineLevel="1" r="374">
      <c r="B374" s="38" t="n"/>
      <c r="C374" s="53" t="n">
        <v>368</v>
      </c>
      <c r="D374" s="17" t="inlineStr">
        <is>
          <t>провод питания (фаза), желтый ПУВ 1х0,75; ГОСТ31947-2012</t>
        </is>
      </c>
      <c r="E374" s="16" t="inlineStr">
        <is>
          <t>Электрокабель</t>
        </is>
      </c>
      <c r="F374" s="16" t="inlineStr">
        <is>
          <t>м</t>
        </is>
      </c>
      <c r="G374" s="16" t="n"/>
      <c r="H374" s="16" t="n">
        <v>2</v>
      </c>
      <c r="I374" s="28" t="n"/>
      <c r="J374" s="28" t="n"/>
      <c r="K374" s="33">
        <f>H374*I374</f>
        <v/>
      </c>
      <c r="L374" s="33">
        <f>H374*J374</f>
        <v/>
      </c>
      <c r="M374" s="33">
        <f>K374+L374</f>
        <v/>
      </c>
      <c r="N374" s="65" t="n"/>
    </row>
    <row outlineLevel="1" r="375">
      <c r="B375" s="38" t="n"/>
      <c r="C375" s="53" t="n">
        <v>369</v>
      </c>
      <c r="D375" s="17" t="inlineStr">
        <is>
          <t>блок коммутации; ЮТЛИ 405111.022</t>
        </is>
      </c>
      <c r="E375" s="16" t="inlineStr">
        <is>
          <t>НПП "Тепловодохран"</t>
        </is>
      </c>
      <c r="F375" s="16" t="inlineStr">
        <is>
          <t>шт.</t>
        </is>
      </c>
      <c r="G375" s="16" t="n"/>
      <c r="H375" s="16" t="n">
        <v>175</v>
      </c>
      <c r="I375" s="28" t="n">
        <v>597</v>
      </c>
      <c r="J375" s="28" t="n">
        <v>1000</v>
      </c>
      <c r="K375" s="33">
        <f>H375*I375</f>
        <v/>
      </c>
      <c r="L375" s="33">
        <f>H375*J375</f>
        <v/>
      </c>
      <c r="M375" s="33">
        <f>K375+L375</f>
        <v/>
      </c>
      <c r="N375" s="65" t="n"/>
    </row>
    <row outlineLevel="1" r="376">
      <c r="B376" s="49" t="n"/>
      <c r="C376" s="53" t="n">
        <v>370</v>
      </c>
      <c r="D376" s="17" t="inlineStr">
        <is>
          <t>патчкорд UTP RJ-45/RJ-45 1m cat. 5E; PC-LPM-STP-RJ45-RJ45-C5e-1M</t>
        </is>
      </c>
      <c r="E376" s="16" t="inlineStr">
        <is>
          <t>Hyperline</t>
        </is>
      </c>
      <c r="F376" s="16" t="inlineStr">
        <is>
          <t>шт.</t>
        </is>
      </c>
      <c r="G376" s="16" t="n"/>
      <c r="H376" s="16" t="n">
        <v>2</v>
      </c>
      <c r="I376" s="28" t="n"/>
      <c r="J376" s="28" t="n"/>
      <c r="K376" s="33">
        <f>H376*I376</f>
        <v/>
      </c>
      <c r="L376" s="33">
        <f>H376*J376</f>
        <v/>
      </c>
      <c r="M376" s="33">
        <f>K376+L376</f>
        <v/>
      </c>
      <c r="N376" s="65" t="n"/>
    </row>
    <row outlineLevel="1" r="377">
      <c r="B377" s="38" t="n"/>
      <c r="C377" s="53" t="n">
        <v>371</v>
      </c>
      <c r="D377" s="15" t="inlineStr">
        <is>
          <t>Кабельные изделия:</t>
        </is>
      </c>
      <c r="E377" s="16" t="n"/>
      <c r="F377" s="16" t="n"/>
      <c r="G377" s="16" t="n"/>
      <c r="H377" s="16" t="n"/>
      <c r="I377" s="27" t="n"/>
      <c r="J377" s="27" t="n"/>
      <c r="K377" s="33" t="n"/>
      <c r="L377" s="33" t="n"/>
      <c r="M377" s="33" t="n"/>
      <c r="N377" s="66" t="n"/>
    </row>
    <row customHeight="1" ht="26.4" outlineLevel="1" r="378">
      <c r="B378" s="38" t="n"/>
      <c r="C378" s="53" t="n">
        <v>372</v>
      </c>
      <c r="D378" s="17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378" s="16" t="inlineStr">
        <is>
          <t>Спецкабель</t>
        </is>
      </c>
      <c r="F378" s="16" t="inlineStr">
        <is>
          <t>м</t>
        </is>
      </c>
      <c r="G378" s="16" t="inlineStr">
        <is>
          <t>кабель Ethernet</t>
        </is>
      </c>
      <c r="H378" s="16" t="n">
        <v>10</v>
      </c>
      <c r="I378" s="28" t="n">
        <v>230</v>
      </c>
      <c r="J378" s="28" t="n">
        <v>400</v>
      </c>
      <c r="K378" s="33">
        <f>H378*I378</f>
        <v/>
      </c>
      <c r="L378" s="33">
        <f>H378*J378</f>
        <v/>
      </c>
      <c r="M378" s="33">
        <f>K378+L378</f>
        <v/>
      </c>
      <c r="N378" s="65" t="n"/>
    </row>
    <row customHeight="1" ht="26.4" outlineLevel="1" r="379">
      <c r="B379" s="49" t="n"/>
      <c r="C379" s="53" t="n">
        <v>373</v>
      </c>
      <c r="D379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379" s="16" t="inlineStr">
        <is>
          <t>Спецкабель</t>
        </is>
      </c>
      <c r="F379" s="16" t="inlineStr">
        <is>
          <t>м</t>
        </is>
      </c>
      <c r="G379" s="16" t="inlineStr">
        <is>
          <t>кабель RS-485</t>
        </is>
      </c>
      <c r="H379" s="16" t="n">
        <v>1371</v>
      </c>
      <c r="I379" s="28" t="n">
        <v>91</v>
      </c>
      <c r="J379" s="28" t="n">
        <v>400</v>
      </c>
      <c r="K379" s="33">
        <f>H379*I379</f>
        <v/>
      </c>
      <c r="L379" s="33">
        <f>H379*J379</f>
        <v/>
      </c>
      <c r="M379" s="33">
        <f>K379+L379</f>
        <v/>
      </c>
      <c r="N379" s="65" t="n"/>
    </row>
    <row customHeight="1" ht="26.4" outlineLevel="1" r="380">
      <c r="B380" s="38" t="n"/>
      <c r="C380" s="53" t="n">
        <v>374</v>
      </c>
      <c r="D380" s="17" t="inlineStr">
        <is>
          <t>кабели симметричные для систем сигнализации и управления, групповой прокладки, с пониженным дымо- и газовыделением; ; КПСВВнг(А)-LS 1x2x1,0</t>
        </is>
      </c>
      <c r="E380" s="16" t="inlineStr">
        <is>
          <t>Спецкабель</t>
        </is>
      </c>
      <c r="F380" s="16" t="inlineStr">
        <is>
          <t>м</t>
        </is>
      </c>
      <c r="G380" s="16" t="inlineStr">
        <is>
          <t>кабель питания RS-485</t>
        </is>
      </c>
      <c r="H380" s="16" t="n">
        <v>785</v>
      </c>
      <c r="I380" s="28" t="n">
        <v>19</v>
      </c>
      <c r="J380" s="28" t="n">
        <v>400</v>
      </c>
      <c r="K380" s="33">
        <f>H380*I380</f>
        <v/>
      </c>
      <c r="L380" s="33">
        <f>H380*J380</f>
        <v/>
      </c>
      <c r="M380" s="33">
        <f>K380+L380</f>
        <v/>
      </c>
      <c r="N380" s="65" t="n"/>
    </row>
    <row customHeight="1" ht="26.4" outlineLevel="1" r="381">
      <c r="B381" s="38" t="n"/>
      <c r="C381" s="53" t="n">
        <v>375</v>
      </c>
      <c r="D381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381" s="16" t="inlineStr">
        <is>
          <t>АЛЮР</t>
        </is>
      </c>
      <c r="F381" s="16" t="inlineStr">
        <is>
          <t>м</t>
        </is>
      </c>
      <c r="G381" s="16" t="n"/>
      <c r="H381" s="16" t="n">
        <v>6</v>
      </c>
      <c r="I381" s="28" t="n"/>
      <c r="J381" s="28" t="n"/>
      <c r="K381" s="33">
        <f>H381*I381</f>
        <v/>
      </c>
      <c r="L381" s="33">
        <f>H381*J381</f>
        <v/>
      </c>
      <c r="M381" s="33">
        <f>K381+L381</f>
        <v/>
      </c>
      <c r="N381" s="65" t="n"/>
    </row>
    <row outlineLevel="1" r="382">
      <c r="B382" s="49" t="n"/>
      <c r="C382" s="53" t="n">
        <v>376</v>
      </c>
      <c r="D382" s="15" t="inlineStr">
        <is>
          <t>Монтажные материалы:</t>
        </is>
      </c>
      <c r="E382" s="16" t="n"/>
      <c r="F382" s="16" t="n"/>
      <c r="G382" s="16" t="n"/>
      <c r="H382" s="16" t="n"/>
      <c r="I382" s="27" t="n"/>
      <c r="J382" s="27" t="n"/>
      <c r="K382" s="33" t="n"/>
      <c r="L382" s="33" t="n"/>
      <c r="M382" s="33" t="n"/>
      <c r="N382" s="66" t="n"/>
    </row>
    <row outlineLevel="1" r="383">
      <c r="B383" s="38" t="n"/>
      <c r="C383" s="53" t="n">
        <v>377</v>
      </c>
      <c r="D383" s="17" t="inlineStr">
        <is>
          <t>труба ПВХ жесткая, Ду=25мм, отрезки по 2м; 62925</t>
        </is>
      </c>
      <c r="E383" s="16" t="inlineStr">
        <is>
          <t>ДКС</t>
        </is>
      </c>
      <c r="F383" s="16" t="inlineStr">
        <is>
          <t>м</t>
        </is>
      </c>
      <c r="G383" s="16" t="n"/>
      <c r="H383" s="16" t="n">
        <v>100</v>
      </c>
      <c r="I383" s="28" t="n">
        <v>25</v>
      </c>
      <c r="J383" s="28" t="n">
        <v>200</v>
      </c>
      <c r="K383" s="33">
        <f>H383*I383</f>
        <v/>
      </c>
      <c r="L383" s="33">
        <f>H383*J383</f>
        <v/>
      </c>
      <c r="M383" s="33">
        <f>K383+L383</f>
        <v/>
      </c>
      <c r="N383" s="65" t="n"/>
    </row>
    <row outlineLevel="1" r="384">
      <c r="B384" s="38" t="n"/>
      <c r="C384" s="53" t="n">
        <v>378</v>
      </c>
      <c r="D384" s="17" t="inlineStr">
        <is>
          <t>труба ПНД гофрированная, Ду=16мм с протяжкой; 71716</t>
        </is>
      </c>
      <c r="E384" s="16" t="inlineStr">
        <is>
          <t>ДКС</t>
        </is>
      </c>
      <c r="F384" s="16" t="inlineStr">
        <is>
          <t>м</t>
        </is>
      </c>
      <c r="G384" s="16" t="n"/>
      <c r="H384" s="16" t="n">
        <v>100</v>
      </c>
      <c r="I384" s="28" t="n">
        <v>15</v>
      </c>
      <c r="J384" s="28" t="n">
        <v>200</v>
      </c>
      <c r="K384" s="33">
        <f>H384*I384</f>
        <v/>
      </c>
      <c r="L384" s="33">
        <f>H384*J384</f>
        <v/>
      </c>
      <c r="M384" s="33">
        <f>K384+L384</f>
        <v/>
      </c>
      <c r="N384" s="65" t="n"/>
    </row>
    <row outlineLevel="1" r="385">
      <c r="B385" s="38" t="n"/>
      <c r="C385" s="53" t="n">
        <v>379</v>
      </c>
      <c r="D385" s="17" t="inlineStr">
        <is>
          <t>хомут 135х2,5 стандартный черный, уп. 100 шт.; 25305</t>
        </is>
      </c>
      <c r="E385" s="16" t="inlineStr">
        <is>
          <t>ДКС</t>
        </is>
      </c>
      <c r="F385" s="16" t="inlineStr">
        <is>
          <t>уп</t>
        </is>
      </c>
      <c r="G385" s="16" t="n"/>
      <c r="H385" s="16" t="n">
        <v>30</v>
      </c>
      <c r="I385" s="28" t="n">
        <v>2</v>
      </c>
      <c r="J385" s="28" t="n">
        <v>20</v>
      </c>
      <c r="K385" s="33">
        <f>H385*I385</f>
        <v/>
      </c>
      <c r="L385" s="33">
        <f>H385*J385</f>
        <v/>
      </c>
      <c r="M385" s="33">
        <f>K385+L385</f>
        <v/>
      </c>
      <c r="N385" s="65" t="n"/>
    </row>
    <row outlineLevel="1" r="386">
      <c r="B386" s="49" t="n"/>
      <c r="C386" s="53" t="n">
        <v>380</v>
      </c>
      <c r="D386" s="17" t="inlineStr">
        <is>
          <t>DB-9F (DS1033-09F), Гнездо 9 pin на кабель; DS1033-09F</t>
        </is>
      </c>
      <c r="E386" s="16" t="inlineStr">
        <is>
          <t>Zhenqin</t>
        </is>
      </c>
      <c r="F386" s="16" t="inlineStr">
        <is>
          <t>шт</t>
        </is>
      </c>
      <c r="G386" s="16" t="n"/>
      <c r="H386" s="16" t="n">
        <v>2</v>
      </c>
      <c r="I386" s="28" t="n"/>
      <c r="J386" s="28" t="n"/>
      <c r="K386" s="33">
        <f>H386*I386</f>
        <v/>
      </c>
      <c r="L386" s="33">
        <f>H386*J386</f>
        <v/>
      </c>
      <c r="M386" s="33">
        <f>K386+L386</f>
        <v/>
      </c>
      <c r="N386" s="65" t="n"/>
    </row>
    <row outlineLevel="1" r="387">
      <c r="B387" s="38" t="n"/>
      <c r="C387" s="53" t="n">
        <v>381</v>
      </c>
      <c r="D387" s="17" t="inlineStr">
        <is>
          <t>DP- 9C (DS1045-09-A-P-1-S), Корпус к разъему 9 pin; DS1045-09-A-P-1-S</t>
        </is>
      </c>
      <c r="E387" s="16" t="inlineStr">
        <is>
          <t>Zhenqin</t>
        </is>
      </c>
      <c r="F387" s="16" t="inlineStr">
        <is>
          <t>шт</t>
        </is>
      </c>
      <c r="G387" s="16" t="n"/>
      <c r="H387" s="16" t="n">
        <v>2</v>
      </c>
      <c r="I387" s="28" t="n"/>
      <c r="J387" s="28" t="n"/>
      <c r="K387" s="33">
        <f>H387*I387</f>
        <v/>
      </c>
      <c r="L387" s="33">
        <f>H387*J387</f>
        <v/>
      </c>
      <c r="M387" s="33">
        <f>K387+L387</f>
        <v/>
      </c>
      <c r="N387" s="65" t="n"/>
    </row>
    <row outlineLevel="1" r="388">
      <c r="B388" s="38" t="n"/>
      <c r="C388" s="53" t="n">
        <v>382</v>
      </c>
      <c r="D388" s="17" t="inlineStr">
        <is>
          <t>саморезы с дюбелем 4,0х35; СМ6520</t>
        </is>
      </c>
      <c r="E388" s="16" t="inlineStr">
        <is>
          <t>ДКС</t>
        </is>
      </c>
      <c r="F388" s="16" t="inlineStr">
        <is>
          <t>шт.</t>
        </is>
      </c>
      <c r="G388" s="16" t="n"/>
      <c r="H388" s="16" t="n">
        <v>300</v>
      </c>
      <c r="I388" s="28" t="n">
        <v>43</v>
      </c>
      <c r="J388" s="28" t="n">
        <v>300</v>
      </c>
      <c r="K388" s="33">
        <f>H388*I388</f>
        <v/>
      </c>
      <c r="L388" s="33">
        <f>H388*J388</f>
        <v/>
      </c>
      <c r="M388" s="33">
        <f>K388+L388</f>
        <v/>
      </c>
      <c r="N388" s="65" t="n"/>
    </row>
    <row outlineLevel="1" r="389">
      <c r="B389" s="49" t="n"/>
      <c r="C389" s="53" t="n">
        <v>383</v>
      </c>
      <c r="D389" s="17" t="inlineStr">
        <is>
          <t xml:space="preserve">саморезы по металлу, 3,5х19; </t>
        </is>
      </c>
      <c r="E389" s="16" t="n"/>
      <c r="F389" s="16" t="inlineStr">
        <is>
          <t>кг</t>
        </is>
      </c>
      <c r="G389" s="16" t="n"/>
      <c r="H389" s="16" t="n">
        <v>0.1</v>
      </c>
      <c r="I389" s="28" t="n"/>
      <c r="J389" s="28" t="n"/>
      <c r="K389" s="33">
        <f>H389*I389</f>
        <v/>
      </c>
      <c r="L389" s="33">
        <f>H389*J389</f>
        <v/>
      </c>
      <c r="M389" s="33">
        <f>K389+L389</f>
        <v/>
      </c>
      <c r="N389" s="65" t="n"/>
    </row>
    <row outlineLevel="1" r="390">
      <c r="B390" s="38" t="n"/>
      <c r="C390" s="53" t="n">
        <v>384</v>
      </c>
      <c r="D390" s="17" t="inlineStr">
        <is>
          <t>держатель оцинкованный двухсторонний; 53354</t>
        </is>
      </c>
      <c r="E390" s="16" t="inlineStr">
        <is>
          <t>ДКС</t>
        </is>
      </c>
      <c r="F390" s="16" t="inlineStr">
        <is>
          <t>шт</t>
        </is>
      </c>
      <c r="G390" s="16" t="n"/>
      <c r="H390" s="16" t="n">
        <v>200</v>
      </c>
      <c r="I390" s="28" t="n"/>
      <c r="J390" s="28" t="n"/>
      <c r="K390" s="33">
        <f>H390*I390</f>
        <v/>
      </c>
      <c r="L390" s="33">
        <f>H390*J390</f>
        <v/>
      </c>
      <c r="M390" s="33">
        <f>K390+L390</f>
        <v/>
      </c>
      <c r="N390" s="65" t="n"/>
    </row>
    <row outlineLevel="1" r="391">
      <c r="B391" s="38" t="n"/>
      <c r="C391" s="53" t="n">
        <v>385</v>
      </c>
      <c r="D391" s="17" t="inlineStr">
        <is>
          <t>коннекторы RJ-45 5е категории экранированные; PLUG-8P8C-U-C5-SH-100</t>
        </is>
      </c>
      <c r="E391" s="16" t="inlineStr">
        <is>
          <t>Hyperline</t>
        </is>
      </c>
      <c r="F391" s="16" t="inlineStr">
        <is>
          <t>шт</t>
        </is>
      </c>
      <c r="G391" s="16" t="n"/>
      <c r="H391" s="16" t="n">
        <v>2</v>
      </c>
      <c r="I391" s="28" t="n"/>
      <c r="J391" s="28" t="n"/>
      <c r="K391" s="33">
        <f>H391*I391</f>
        <v/>
      </c>
      <c r="L391" s="33">
        <f>H391*J391</f>
        <v/>
      </c>
      <c r="M391" s="33">
        <f>K391+L391</f>
        <v/>
      </c>
      <c r="N391" s="65" t="n"/>
    </row>
    <row outlineLevel="1" r="392">
      <c r="B392" s="49" t="n"/>
      <c r="C392" s="53" t="n">
        <v>386</v>
      </c>
      <c r="D392" s="17" t="inlineStr">
        <is>
          <t>кабельные наконечники втулочные НШВИ 2,5-8; НШВИ 2,5-8</t>
        </is>
      </c>
      <c r="E392" s="16" t="inlineStr">
        <is>
          <t>КВТ</t>
        </is>
      </c>
      <c r="F392" s="16" t="inlineStr">
        <is>
          <t>шт.</t>
        </is>
      </c>
      <c r="G392" s="16" t="n"/>
      <c r="H392" s="16" t="n">
        <v>9</v>
      </c>
      <c r="I392" s="28" t="n"/>
      <c r="J392" s="28" t="n"/>
      <c r="K392" s="33">
        <f>H392*I392</f>
        <v/>
      </c>
      <c r="L392" s="33">
        <f>H392*J392</f>
        <v/>
      </c>
      <c r="M392" s="33">
        <f>K392+L392</f>
        <v/>
      </c>
      <c r="N392" s="65" t="n"/>
    </row>
    <row outlineLevel="1" r="393">
      <c r="B393" s="38" t="n"/>
      <c r="C393" s="53" t="n">
        <v>387</v>
      </c>
      <c r="D393" s="17" t="inlineStr">
        <is>
          <t>кабельные наконечники втулочные НШВИ 0,75-8; НШВИ 0,75-8</t>
        </is>
      </c>
      <c r="E393" s="16" t="inlineStr">
        <is>
          <t>КВТ</t>
        </is>
      </c>
      <c r="F393" s="16" t="inlineStr">
        <is>
          <t>шт.</t>
        </is>
      </c>
      <c r="G393" s="16" t="n"/>
      <c r="H393" s="16" t="n">
        <v>954</v>
      </c>
      <c r="I393" s="28" t="n"/>
      <c r="J393" s="28" t="n"/>
      <c r="K393" s="33">
        <f>H393*I393</f>
        <v/>
      </c>
      <c r="L393" s="33">
        <f>H393*J393</f>
        <v/>
      </c>
      <c r="M393" s="33">
        <f>K393+L393</f>
        <v/>
      </c>
      <c r="N393" s="65" t="n"/>
    </row>
    <row outlineLevel="1" r="394">
      <c r="B394" s="38" t="n"/>
      <c r="C394" s="53" t="n">
        <v>388</v>
      </c>
      <c r="D394" s="71" t="inlineStr">
        <is>
          <t>Пусконаладочные работы</t>
        </is>
      </c>
      <c r="E394" s="16" t="n"/>
      <c r="F394" s="16" t="inlineStr">
        <is>
          <t>шт.</t>
        </is>
      </c>
      <c r="G394" s="16" t="n"/>
      <c r="H394" s="16" t="n">
        <v>1</v>
      </c>
      <c r="I394" s="28" t="n"/>
      <c r="J394" s="28" t="n"/>
      <c r="K394" s="33">
        <f>H394*I394</f>
        <v/>
      </c>
      <c r="L394" s="33">
        <f>H394*J394</f>
        <v/>
      </c>
      <c r="M394" s="33">
        <f>K394+L394</f>
        <v/>
      </c>
      <c r="N394" s="65" t="n"/>
    </row>
    <row customHeight="1" ht="39.75" r="395">
      <c r="B395" s="49" t="n"/>
      <c r="C395" s="54" t="n">
        <v>389</v>
      </c>
      <c r="D395" s="6" t="inlineStr">
        <is>
          <t>Всего по разделу</t>
        </is>
      </c>
      <c r="E395" s="5" t="n"/>
      <c r="F395" s="7" t="n"/>
      <c r="G395" s="5" t="n"/>
      <c r="H395" s="8" t="n"/>
      <c r="I395" s="61" t="n"/>
      <c r="J395" s="61" t="n"/>
      <c r="K395" s="9">
        <f>SUM(K352:K394)</f>
        <v/>
      </c>
      <c r="L395" s="9">
        <f>SUM(L352:L394)</f>
        <v/>
      </c>
      <c r="M395" s="9">
        <f>SUM(M352:M394)</f>
        <v/>
      </c>
      <c r="N395" s="61" t="n"/>
    </row>
    <row customHeight="1" ht="51.75" r="396">
      <c r="B396" s="38" t="n"/>
      <c r="C396" s="52" t="n">
        <v>390</v>
      </c>
      <c r="D396" s="12" t="inlineStr">
        <is>
          <t>ПГ-267/3-2017-АИИСКУЭ Автоматизированная информационно-измерительная система контроля и
учета энергоресурсов (АИИСКУЭ)</t>
        </is>
      </c>
      <c r="E396" s="11" t="n"/>
      <c r="F396" s="13" t="n"/>
      <c r="G396" s="11" t="n"/>
      <c r="H396" s="14" t="n"/>
      <c r="I396" s="60" t="n"/>
      <c r="J396" s="60" t="n"/>
      <c r="K396" s="31" t="n"/>
      <c r="L396" s="31" t="n"/>
      <c r="M396" s="32" t="n"/>
      <c r="N396" s="64" t="n"/>
    </row>
    <row outlineLevel="1" r="397">
      <c r="B397" s="38" t="n"/>
      <c r="C397" s="53" t="n">
        <v>391</v>
      </c>
      <c r="D397" s="15" t="inlineStr">
        <is>
          <t>Оборудование и средства автоматизации в составе:</t>
        </is>
      </c>
      <c r="E397" s="16" t="n"/>
      <c r="F397" s="16" t="n"/>
      <c r="G397" s="16" t="n"/>
      <c r="H397" s="16" t="n"/>
      <c r="I397" s="27" t="n"/>
      <c r="J397" s="27" t="n"/>
      <c r="K397" s="33" t="n"/>
      <c r="L397" s="33" t="n"/>
      <c r="M397" s="33" t="n"/>
      <c r="N397" s="66" t="n"/>
    </row>
    <row outlineLevel="1" r="398">
      <c r="B398" s="38" t="n"/>
      <c r="C398" s="53" t="n">
        <v>392</v>
      </c>
      <c r="D398" s="17" t="inlineStr">
        <is>
          <t>Шкаф учета (АИИСКУЭ):</t>
        </is>
      </c>
      <c r="E398" s="16" t="n"/>
      <c r="F398" s="16" t="n"/>
      <c r="G398" s="16" t="n"/>
      <c r="H398" s="16" t="n"/>
      <c r="I398" s="27" t="n"/>
      <c r="J398" s="27" t="n"/>
      <c r="K398" s="33" t="n"/>
      <c r="L398" s="33" t="n"/>
      <c r="M398" s="33" t="n"/>
      <c r="N398" s="66" t="n"/>
    </row>
    <row outlineLevel="1" r="399">
      <c r="B399" s="49" t="n"/>
      <c r="C399" s="53" t="n">
        <v>393</v>
      </c>
      <c r="D399" s="17" t="inlineStr">
        <is>
          <t>шкаф 650х500х220 с монтажной платой; ШПМ-3-0,74 У2</t>
        </is>
      </c>
      <c r="E399" s="16" t="inlineStr">
        <is>
          <t>IEK</t>
        </is>
      </c>
      <c r="F399" s="16" t="inlineStr">
        <is>
          <t>шт.</t>
        </is>
      </c>
      <c r="G399" s="16" t="n"/>
      <c r="H399" s="16" t="n">
        <v>1</v>
      </c>
      <c r="I399" s="28" t="n"/>
      <c r="J399" s="28" t="n"/>
      <c r="K399" s="33">
        <f>H399*I399</f>
        <v/>
      </c>
      <c r="L399" s="33">
        <f>H399*J399</f>
        <v/>
      </c>
      <c r="M399" s="33">
        <f>K399+L399</f>
        <v/>
      </c>
      <c r="N399" s="65" t="n"/>
    </row>
    <row outlineLevel="1" r="400">
      <c r="B400" s="38" t="n"/>
      <c r="C400" s="53" t="n">
        <v>394</v>
      </c>
      <c r="D400" s="17" t="inlineStr">
        <is>
          <t>ИБП АРС Smart-UPS 750VA USB &amp; Serial 230V; SMT750I</t>
        </is>
      </c>
      <c r="E400" s="16" t="inlineStr">
        <is>
          <t>АРС</t>
        </is>
      </c>
      <c r="F400" s="16" t="inlineStr">
        <is>
          <t>шт.</t>
        </is>
      </c>
      <c r="G400" s="16" t="n"/>
      <c r="H400" s="16" t="n">
        <v>1</v>
      </c>
      <c r="I400" s="28" t="n"/>
      <c r="J400" s="28" t="n"/>
      <c r="K400" s="33">
        <f>H400*I400</f>
        <v/>
      </c>
      <c r="L400" s="33">
        <f>H400*J400</f>
        <v/>
      </c>
      <c r="M400" s="33">
        <f>K400+L400</f>
        <v/>
      </c>
      <c r="N400" s="65" t="n"/>
    </row>
    <row outlineLevel="1" r="401">
      <c r="B401" s="38" t="n"/>
      <c r="C401" s="53" t="n">
        <v>395</v>
      </c>
      <c r="D401" s="17" t="inlineStr">
        <is>
          <t>устройство мониторинга, исп. 4 линии CAN, 1 линия RS-485; УМ-31</t>
        </is>
      </c>
      <c r="E401" s="16" t="inlineStr">
        <is>
          <t>ЗАО "СвязьИнжиниринг"</t>
        </is>
      </c>
      <c r="F401" s="16" t="inlineStr">
        <is>
          <t>шт.</t>
        </is>
      </c>
      <c r="G401" s="16" t="inlineStr">
        <is>
          <t>c антенной</t>
        </is>
      </c>
      <c r="H401" s="16" t="n">
        <v>1</v>
      </c>
      <c r="I401" s="28" t="n"/>
      <c r="J401" s="28" t="n"/>
      <c r="K401" s="33">
        <f>H401*I401</f>
        <v/>
      </c>
      <c r="L401" s="33">
        <f>H401*J401</f>
        <v/>
      </c>
      <c r="M401" s="33">
        <f>K401+L401</f>
        <v/>
      </c>
      <c r="N401" s="65" t="n"/>
    </row>
    <row outlineLevel="1" r="402">
      <c r="B402" s="49" t="n"/>
      <c r="C402" s="53" t="n">
        <v>396</v>
      </c>
      <c r="D402" s="17" t="inlineStr">
        <is>
          <t>1-портовый преобразователь RS-232 в Ethernet с Блоком питания; МОХА NPort 5110</t>
        </is>
      </c>
      <c r="E402" s="16" t="inlineStr">
        <is>
          <t>МОХА</t>
        </is>
      </c>
      <c r="F402" s="16" t="inlineStr">
        <is>
          <t>шт.</t>
        </is>
      </c>
      <c r="G402" s="16" t="n"/>
      <c r="H402" s="16" t="n">
        <v>1</v>
      </c>
      <c r="I402" s="28" t="n"/>
      <c r="J402" s="28" t="n"/>
      <c r="K402" s="33">
        <f>H402*I402</f>
        <v/>
      </c>
      <c r="L402" s="33">
        <f>H402*J402</f>
        <v/>
      </c>
      <c r="M402" s="33">
        <f>K402+L402</f>
        <v/>
      </c>
      <c r="N402" s="65" t="n"/>
    </row>
    <row outlineLevel="1" r="403">
      <c r="B403" s="38" t="n"/>
      <c r="C403" s="53" t="n">
        <v>397</v>
      </c>
      <c r="D403" s="17" t="inlineStr">
        <is>
          <t>блок питания; БП60Б-Д4-15</t>
        </is>
      </c>
      <c r="E403" s="16" t="inlineStr">
        <is>
          <t>Компания ОВЕН</t>
        </is>
      </c>
      <c r="F403" s="16" t="inlineStr">
        <is>
          <t>шт.</t>
        </is>
      </c>
      <c r="G403" s="16" t="n"/>
      <c r="H403" s="16" t="n">
        <v>1</v>
      </c>
      <c r="I403" s="28" t="n"/>
      <c r="J403" s="28" t="n"/>
      <c r="K403" s="33">
        <f>H403*I403</f>
        <v/>
      </c>
      <c r="L403" s="33">
        <f>H403*J403</f>
        <v/>
      </c>
      <c r="M403" s="33">
        <f>K403+L403</f>
        <v/>
      </c>
      <c r="N403" s="65" t="n"/>
    </row>
    <row outlineLevel="1" r="404">
      <c r="B404" s="38" t="n"/>
      <c r="C404" s="53" t="n">
        <v>398</v>
      </c>
      <c r="D404" s="17" t="inlineStr">
        <is>
          <t>выключатель автоматический; 1P+N S201 С6А</t>
        </is>
      </c>
      <c r="E404" s="16" t="inlineStr">
        <is>
          <t>АВВ</t>
        </is>
      </c>
      <c r="F404" s="16" t="inlineStr">
        <is>
          <t>шт.</t>
        </is>
      </c>
      <c r="G404" s="16" t="n"/>
      <c r="H404" s="16" t="n">
        <v>1</v>
      </c>
      <c r="I404" s="28" t="n"/>
      <c r="J404" s="28" t="n"/>
      <c r="K404" s="33">
        <f>H404*I404</f>
        <v/>
      </c>
      <c r="L404" s="33">
        <f>H404*J404</f>
        <v/>
      </c>
      <c r="M404" s="33">
        <f>K404+L404</f>
        <v/>
      </c>
      <c r="N404" s="65" t="n"/>
    </row>
    <row outlineLevel="1" r="405">
      <c r="B405" s="49" t="n"/>
      <c r="C405" s="53" t="n">
        <v>399</v>
      </c>
      <c r="D405" s="17" t="inlineStr">
        <is>
          <t>выключатель автоматический; 1P+N S201 С16А</t>
        </is>
      </c>
      <c r="E405" s="16" t="inlineStr">
        <is>
          <t>АВВ</t>
        </is>
      </c>
      <c r="F405" s="16" t="inlineStr">
        <is>
          <t>шт.</t>
        </is>
      </c>
      <c r="G405" s="16" t="n"/>
      <c r="H405" s="16" t="n">
        <v>1</v>
      </c>
      <c r="I405" s="28" t="n"/>
      <c r="J405" s="28" t="n"/>
      <c r="K405" s="33">
        <f>H405*I405</f>
        <v/>
      </c>
      <c r="L405" s="33">
        <f>H405*J405</f>
        <v/>
      </c>
      <c r="M405" s="33">
        <f>K405+L405</f>
        <v/>
      </c>
      <c r="N405" s="65" t="n"/>
    </row>
    <row outlineLevel="1" r="406">
      <c r="B406" s="38" t="n"/>
      <c r="C406" s="53" t="n">
        <v>400</v>
      </c>
      <c r="D406" s="17" t="inlineStr">
        <is>
          <t>розетка на DIN-рейку; 2P+N 16А М1173</t>
        </is>
      </c>
      <c r="E406" s="16" t="inlineStr">
        <is>
          <t>АВВ</t>
        </is>
      </c>
      <c r="F406" s="16" t="inlineStr">
        <is>
          <t>шт.</t>
        </is>
      </c>
      <c r="G406" s="16" t="n"/>
      <c r="H406" s="16" t="n">
        <v>2</v>
      </c>
      <c r="I406" s="28" t="n"/>
      <c r="J406" s="28" t="n"/>
      <c r="K406" s="33">
        <f>H406*I406</f>
        <v/>
      </c>
      <c r="L406" s="33">
        <f>H406*J406</f>
        <v/>
      </c>
      <c r="M406" s="33">
        <f>K406+L406</f>
        <v/>
      </c>
      <c r="N406" s="65" t="n"/>
    </row>
    <row outlineLevel="1" r="407">
      <c r="B407" s="38" t="n"/>
      <c r="C407" s="53" t="n">
        <v>401</v>
      </c>
      <c r="D407" s="17" t="inlineStr">
        <is>
          <t xml:space="preserve">DIN-рейка, 0,6м; </t>
        </is>
      </c>
      <c r="E407" s="16" t="inlineStr">
        <is>
          <t>АВВ</t>
        </is>
      </c>
      <c r="F407" s="16" t="inlineStr">
        <is>
          <t>шт.</t>
        </is>
      </c>
      <c r="G407" s="16" t="n"/>
      <c r="H407" s="16" t="n">
        <v>2</v>
      </c>
      <c r="I407" s="28" t="n"/>
      <c r="J407" s="28" t="n"/>
      <c r="K407" s="33">
        <f>H407*I407</f>
        <v/>
      </c>
      <c r="L407" s="33">
        <f>H407*J407</f>
        <v/>
      </c>
      <c r="M407" s="33">
        <f>K407+L407</f>
        <v/>
      </c>
      <c r="N407" s="65" t="n"/>
    </row>
    <row outlineLevel="1" r="408">
      <c r="B408" s="49" t="n"/>
      <c r="C408" s="53" t="n">
        <v>402</v>
      </c>
      <c r="D408" s="17" t="inlineStr">
        <is>
          <t>клемма серая 1SNA115486R0300; МА 2,5/5</t>
        </is>
      </c>
      <c r="E408" s="16" t="inlineStr">
        <is>
          <t>АВВ</t>
        </is>
      </c>
      <c r="F408" s="16" t="inlineStr">
        <is>
          <t>шт.</t>
        </is>
      </c>
      <c r="G408" s="16" t="n"/>
      <c r="H408" s="16" t="n">
        <v>10</v>
      </c>
      <c r="I408" s="28" t="n"/>
      <c r="J408" s="28" t="n"/>
      <c r="K408" s="33">
        <f>H408*I408</f>
        <v/>
      </c>
      <c r="L408" s="33">
        <f>H408*J408</f>
        <v/>
      </c>
      <c r="M408" s="33">
        <f>K408+L408</f>
        <v/>
      </c>
      <c r="N408" s="65" t="n"/>
    </row>
    <row outlineLevel="1" r="409">
      <c r="B409" s="38" t="n"/>
      <c r="C409" s="53" t="n">
        <v>403</v>
      </c>
      <c r="D409" s="17" t="inlineStr">
        <is>
          <t>клемма «земля»  1SNA165488R2700; МА 2,5/5Р</t>
        </is>
      </c>
      <c r="E409" s="16" t="inlineStr">
        <is>
          <t>АВВ</t>
        </is>
      </c>
      <c r="F409" s="16" t="inlineStr">
        <is>
          <t>шт.</t>
        </is>
      </c>
      <c r="G409" s="16" t="n"/>
      <c r="H409" s="16" t="n">
        <v>11</v>
      </c>
      <c r="I409" s="28" t="n"/>
      <c r="J409" s="28" t="n"/>
      <c r="K409" s="33">
        <f>H409*I409</f>
        <v/>
      </c>
      <c r="L409" s="33">
        <f>H409*J409</f>
        <v/>
      </c>
      <c r="M409" s="33">
        <f>K409+L409</f>
        <v/>
      </c>
      <c r="N409" s="65" t="n"/>
    </row>
    <row outlineLevel="1" r="410">
      <c r="B410" s="38" t="n"/>
      <c r="C410" s="53" t="n">
        <v>404</v>
      </c>
      <c r="D410" s="17" t="inlineStr">
        <is>
          <t>клеммная синяя 1SNA125486R0500; МА 2,5/5N</t>
        </is>
      </c>
      <c r="E410" s="16" t="inlineStr">
        <is>
          <t>ARR</t>
        </is>
      </c>
      <c r="F410" s="16" t="inlineStr">
        <is>
          <t>шт.</t>
        </is>
      </c>
      <c r="G410" s="16" t="n"/>
      <c r="H410" s="16" t="n">
        <v>10</v>
      </c>
      <c r="I410" s="28" t="n"/>
      <c r="J410" s="28" t="n"/>
      <c r="K410" s="33">
        <f>H410*I410</f>
        <v/>
      </c>
      <c r="L410" s="33">
        <f>H410*J410</f>
        <v/>
      </c>
      <c r="M410" s="33">
        <f>K410+L410</f>
        <v/>
      </c>
      <c r="N410" s="65" t="n"/>
    </row>
    <row outlineLevel="1" r="411">
      <c r="B411" s="38" t="n"/>
      <c r="C411" s="53" t="n">
        <v>405</v>
      </c>
      <c r="D411" s="17" t="inlineStr">
        <is>
          <t>клеммная перемычка (10 полюсов) 1SNA176282R2300; BJMI5</t>
        </is>
      </c>
      <c r="E411" s="16" t="inlineStr">
        <is>
          <t>АВВ</t>
        </is>
      </c>
      <c r="F411" s="16" t="inlineStr">
        <is>
          <t>шт.</t>
        </is>
      </c>
      <c r="G411" s="16" t="n"/>
      <c r="H411" s="16" t="n">
        <v>7</v>
      </c>
      <c r="I411" s="28" t="n"/>
      <c r="J411" s="28" t="n"/>
      <c r="K411" s="33">
        <f>H411*I411</f>
        <v/>
      </c>
      <c r="L411" s="33">
        <f>H411*J411</f>
        <v/>
      </c>
      <c r="M411" s="33">
        <f>K411+L411</f>
        <v/>
      </c>
      <c r="N411" s="65" t="n"/>
    </row>
    <row outlineLevel="1" r="412">
      <c r="B412" s="49" t="n"/>
      <c r="C412" s="53" t="n">
        <v>406</v>
      </c>
      <c r="D412" s="17" t="inlineStr">
        <is>
          <t>торцевой изолятор серый; FEM6</t>
        </is>
      </c>
      <c r="E412" s="16" t="inlineStr">
        <is>
          <t>АВВ</t>
        </is>
      </c>
      <c r="F412" s="16" t="inlineStr">
        <is>
          <t>шт.</t>
        </is>
      </c>
      <c r="G412" s="16" t="n"/>
      <c r="H412" s="16" t="n">
        <v>7</v>
      </c>
      <c r="I412" s="28" t="n"/>
      <c r="J412" s="28" t="n"/>
      <c r="K412" s="33">
        <f>H412*I412</f>
        <v/>
      </c>
      <c r="L412" s="33">
        <f>H412*J412</f>
        <v/>
      </c>
      <c r="M412" s="33">
        <f>K412+L412</f>
        <v/>
      </c>
      <c r="N412" s="65" t="n"/>
    </row>
    <row outlineLevel="1" r="413">
      <c r="B413" s="38" t="n"/>
      <c r="C413" s="53" t="n">
        <v>407</v>
      </c>
      <c r="D413" s="17" t="inlineStr">
        <is>
          <t>торцевой фиксатор DIN3; BAМ2</t>
        </is>
      </c>
      <c r="E413" s="16" t="inlineStr">
        <is>
          <t>АВВ</t>
        </is>
      </c>
      <c r="F413" s="16" t="inlineStr">
        <is>
          <t>шт.</t>
        </is>
      </c>
      <c r="G413" s="16" t="n"/>
      <c r="H413" s="16" t="n">
        <v>4</v>
      </c>
      <c r="I413" s="28" t="n"/>
      <c r="J413" s="28" t="n"/>
      <c r="K413" s="33">
        <f>H413*I413</f>
        <v/>
      </c>
      <c r="L413" s="33">
        <f>H413*J413</f>
        <v/>
      </c>
      <c r="M413" s="33">
        <f>K413+L413</f>
        <v/>
      </c>
      <c r="N413" s="65" t="n"/>
    </row>
    <row outlineLevel="1" r="414">
      <c r="B414" s="38" t="n"/>
      <c r="C414" s="53" t="n">
        <v>408</v>
      </c>
      <c r="D414" s="17" t="inlineStr">
        <is>
          <t>маркировка для клемм, 10 лент; 1SNA229002R0300</t>
        </is>
      </c>
      <c r="E414" s="16" t="inlineStr">
        <is>
          <t>АВВ</t>
        </is>
      </c>
      <c r="F414" s="16" t="inlineStr">
        <is>
          <t>шт.</t>
        </is>
      </c>
      <c r="G414" s="16" t="n"/>
      <c r="H414" s="16" t="n">
        <v>1</v>
      </c>
      <c r="I414" s="28" t="n"/>
      <c r="J414" s="28" t="n"/>
      <c r="K414" s="33">
        <f>H414*I414</f>
        <v/>
      </c>
      <c r="L414" s="33">
        <f>H414*J414</f>
        <v/>
      </c>
      <c r="M414" s="33">
        <f>K414+L414</f>
        <v/>
      </c>
      <c r="N414" s="65" t="n"/>
    </row>
    <row outlineLevel="1" r="415">
      <c r="B415" s="49" t="n"/>
      <c r="C415" s="53" t="n">
        <v>409</v>
      </c>
      <c r="D415" s="17" t="inlineStr">
        <is>
          <t>кабельный ввод; PG-9</t>
        </is>
      </c>
      <c r="E415" s="16" t="inlineStr">
        <is>
          <t>ДКС</t>
        </is>
      </c>
      <c r="F415" s="16" t="inlineStr">
        <is>
          <t>шт.</t>
        </is>
      </c>
      <c r="G415" s="16" t="n"/>
      <c r="H415" s="16" t="n">
        <v>10</v>
      </c>
      <c r="I415" s="28" t="n"/>
      <c r="J415" s="28" t="n"/>
      <c r="K415" s="33">
        <f>H415*I415</f>
        <v/>
      </c>
      <c r="L415" s="33">
        <f>H415*J415</f>
        <v/>
      </c>
      <c r="M415" s="33">
        <f>K415+L415</f>
        <v/>
      </c>
      <c r="N415" s="65" t="n"/>
    </row>
    <row outlineLevel="1" r="416">
      <c r="B416" s="38" t="n"/>
      <c r="C416" s="53" t="n">
        <v>410</v>
      </c>
      <c r="D416" s="17" t="inlineStr">
        <is>
          <t>кабельный канал перфорированный RL6-25x40 QUADRO -2m; 01163RL</t>
        </is>
      </c>
      <c r="E416" s="16" t="inlineStr">
        <is>
          <t>ДКС</t>
        </is>
      </c>
      <c r="F416" s="16" t="inlineStr">
        <is>
          <t>шт.</t>
        </is>
      </c>
      <c r="G416" s="16" t="n"/>
      <c r="H416" s="16" t="n">
        <v>1</v>
      </c>
      <c r="I416" s="28" t="n"/>
      <c r="J416" s="28" t="n"/>
      <c r="K416" s="33">
        <f>H416*I416</f>
        <v/>
      </c>
      <c r="L416" s="33">
        <f>H416*J416</f>
        <v/>
      </c>
      <c r="M416" s="33">
        <f>K416+L416</f>
        <v/>
      </c>
      <c r="N416" s="65" t="n"/>
    </row>
    <row outlineLevel="1" r="417">
      <c r="B417" s="38" t="n"/>
      <c r="C417" s="53" t="n">
        <v>411</v>
      </c>
      <c r="D417" s="17" t="inlineStr">
        <is>
          <t>провод питания (фаза), черный ПУВ 1х0,75; ПУВ 1х0,75</t>
        </is>
      </c>
      <c r="E417" s="16" t="inlineStr">
        <is>
          <t>"Белкаб"</t>
        </is>
      </c>
      <c r="F417" s="16" t="inlineStr">
        <is>
          <t>м</t>
        </is>
      </c>
      <c r="G417" s="16" t="n"/>
      <c r="H417" s="16" t="n">
        <v>2</v>
      </c>
      <c r="I417" s="28" t="n"/>
      <c r="J417" s="28" t="n"/>
      <c r="K417" s="33">
        <f>H417*I417</f>
        <v/>
      </c>
      <c r="L417" s="33">
        <f>H417*J417</f>
        <v/>
      </c>
      <c r="M417" s="33">
        <f>K417+L417</f>
        <v/>
      </c>
      <c r="N417" s="65" t="n"/>
    </row>
    <row outlineLevel="1" r="418">
      <c r="B418" s="49" t="n"/>
      <c r="C418" s="53" t="n">
        <v>412</v>
      </c>
      <c r="D418" s="17" t="inlineStr">
        <is>
          <t>провод питания (нейтраль), синий ПУВ 1х0,75; ПУВ 1х0,75</t>
        </is>
      </c>
      <c r="E418" s="16" t="inlineStr">
        <is>
          <t>"Белкаб"</t>
        </is>
      </c>
      <c r="F418" s="16" t="inlineStr">
        <is>
          <t>м</t>
        </is>
      </c>
      <c r="G418" s="16" t="n"/>
      <c r="H418" s="16" t="n">
        <v>2</v>
      </c>
      <c r="I418" s="28" t="n"/>
      <c r="J418" s="28" t="n"/>
      <c r="K418" s="33">
        <f>H418*I418</f>
        <v/>
      </c>
      <c r="L418" s="33">
        <f>H418*J418</f>
        <v/>
      </c>
      <c r="M418" s="33">
        <f>K418+L418</f>
        <v/>
      </c>
      <c r="N418" s="65" t="n"/>
    </row>
    <row outlineLevel="1" r="419">
      <c r="B419" s="38" t="n"/>
      <c r="C419" s="53" t="n">
        <v>413</v>
      </c>
      <c r="D419" s="17" t="inlineStr">
        <is>
          <t>провод заземления, желто-зеленый ПУВ 1х0,75; ПУВ 1х0,75</t>
        </is>
      </c>
      <c r="E419" s="16" t="inlineStr">
        <is>
          <t>"Белкаб"</t>
        </is>
      </c>
      <c r="F419" s="16" t="inlineStr">
        <is>
          <t>м</t>
        </is>
      </c>
      <c r="G419" s="16" t="n"/>
      <c r="H419" s="16" t="n">
        <v>2</v>
      </c>
      <c r="I419" s="28" t="n"/>
      <c r="J419" s="28" t="n"/>
      <c r="K419" s="33">
        <f>H419*I419</f>
        <v/>
      </c>
      <c r="L419" s="33">
        <f>H419*J419</f>
        <v/>
      </c>
      <c r="M419" s="33">
        <f>K419+L419</f>
        <v/>
      </c>
      <c r="N419" s="65" t="n"/>
    </row>
    <row outlineLevel="1" r="420">
      <c r="B420" s="38" t="n"/>
      <c r="C420" s="53" t="n">
        <v>414</v>
      </c>
      <c r="D420" s="17" t="inlineStr">
        <is>
          <t>провод питания (плюс), красный ПУВ 1х0,75; ПУВ 1х0,75</t>
        </is>
      </c>
      <c r="E420" s="16" t="inlineStr">
        <is>
          <t>"Белкаб"</t>
        </is>
      </c>
      <c r="F420" s="16" t="inlineStr">
        <is>
          <t>м</t>
        </is>
      </c>
      <c r="G420" s="16" t="n"/>
      <c r="H420" s="16" t="n">
        <v>2</v>
      </c>
      <c r="I420" s="28" t="n"/>
      <c r="J420" s="28" t="n"/>
      <c r="K420" s="33">
        <f>H420*I420</f>
        <v/>
      </c>
      <c r="L420" s="33">
        <f>H420*J420</f>
        <v/>
      </c>
      <c r="M420" s="33">
        <f>K420+L420</f>
        <v/>
      </c>
      <c r="N420" s="65" t="n"/>
    </row>
    <row outlineLevel="1" r="421">
      <c r="B421" s="49" t="n"/>
      <c r="C421" s="53" t="n">
        <v>415</v>
      </c>
      <c r="D421" s="17" t="inlineStr">
        <is>
          <t>провод питания (фаза), белый ПУВ 1х0,75; ПУВ 1х0,75</t>
        </is>
      </c>
      <c r="E421" s="16" t="inlineStr">
        <is>
          <t>"Белкаб"</t>
        </is>
      </c>
      <c r="F421" s="16" t="inlineStr">
        <is>
          <t>м</t>
        </is>
      </c>
      <c r="G421" s="16" t="n"/>
      <c r="H421" s="16" t="n">
        <v>2</v>
      </c>
      <c r="I421" s="28" t="n"/>
      <c r="J421" s="28" t="n"/>
      <c r="K421" s="33">
        <f>H421*I421</f>
        <v/>
      </c>
      <c r="L421" s="33">
        <f>H421*J421</f>
        <v/>
      </c>
      <c r="M421" s="33">
        <f>K421+L421</f>
        <v/>
      </c>
      <c r="N421" s="65" t="n"/>
    </row>
    <row outlineLevel="1" r="422">
      <c r="B422" s="38" t="n"/>
      <c r="C422" s="53" t="n">
        <v>416</v>
      </c>
      <c r="D422" s="17" t="inlineStr">
        <is>
          <t>провод питания (фаза), желтый ПУВ 1х0,75; ПУВ 1х0,75</t>
        </is>
      </c>
      <c r="E422" s="16" t="inlineStr">
        <is>
          <t>"Белкаб"</t>
        </is>
      </c>
      <c r="F422" s="16" t="inlineStr">
        <is>
          <t>м</t>
        </is>
      </c>
      <c r="G422" s="16" t="n"/>
      <c r="H422" s="16" t="n">
        <v>2</v>
      </c>
      <c r="I422" s="28" t="n"/>
      <c r="J422" s="28" t="n"/>
      <c r="K422" s="33">
        <f>H422*I422</f>
        <v/>
      </c>
      <c r="L422" s="33">
        <f>H422*J422</f>
        <v/>
      </c>
      <c r="M422" s="33">
        <f>K422+L422</f>
        <v/>
      </c>
      <c r="N422" s="65" t="n"/>
    </row>
    <row outlineLevel="1" r="423">
      <c r="B423" s="38" t="n"/>
      <c r="C423" s="53" t="n">
        <v>417</v>
      </c>
      <c r="D423" s="17" t="inlineStr">
        <is>
          <t>кабель нуль-модемный, длина 1,8 м. DB9F- DB9F; DB9F- DB9F</t>
        </is>
      </c>
      <c r="E423" s="16" t="inlineStr">
        <is>
          <t>Hyperline</t>
        </is>
      </c>
      <c r="F423" s="16" t="inlineStr">
        <is>
          <t>шт.</t>
        </is>
      </c>
      <c r="G423" s="16" t="n"/>
      <c r="H423" s="16" t="n">
        <v>1</v>
      </c>
      <c r="I423" s="28" t="n"/>
      <c r="J423" s="28" t="n"/>
      <c r="K423" s="33">
        <f>H423*I423</f>
        <v/>
      </c>
      <c r="L423" s="33">
        <f>H423*J423</f>
        <v/>
      </c>
      <c r="M423" s="33">
        <f>K423+L423</f>
        <v/>
      </c>
      <c r="N423" s="65" t="n"/>
    </row>
    <row outlineLevel="1" r="424">
      <c r="B424" s="38" t="n"/>
      <c r="C424" s="53" t="n">
        <v>418</v>
      </c>
      <c r="D424" s="17" t="inlineStr">
        <is>
          <t>коробка 60х60х30 мм 5 зажимов 2,5 кв.мм. IP20; ELJO</t>
        </is>
      </c>
      <c r="E424" s="16" t="inlineStr">
        <is>
          <t>Schneider Electric</t>
        </is>
      </c>
      <c r="F424" s="16" t="inlineStr">
        <is>
          <t>шт.</t>
        </is>
      </c>
      <c r="G424" s="16" t="n"/>
      <c r="H424" s="16" t="n">
        <v>50</v>
      </c>
      <c r="I424" s="28" t="n"/>
      <c r="J424" s="28" t="n"/>
      <c r="K424" s="33">
        <f>H424*I424</f>
        <v/>
      </c>
      <c r="L424" s="33">
        <f>H424*J424</f>
        <v/>
      </c>
      <c r="M424" s="33">
        <f>K424+L424</f>
        <v/>
      </c>
      <c r="N424" s="65" t="n"/>
    </row>
    <row outlineLevel="1" r="425">
      <c r="B425" s="49" t="n"/>
      <c r="C425" s="53" t="n">
        <v>419</v>
      </c>
      <c r="D425" s="17" t="inlineStr">
        <is>
          <t xml:space="preserve">согласующие резисторы (волновое сопротивление = 120 Ом); </t>
        </is>
      </c>
      <c r="E425" s="16" t="n"/>
      <c r="F425" s="16" t="inlineStr">
        <is>
          <t>шт.</t>
        </is>
      </c>
      <c r="G425" s="16" t="n"/>
      <c r="H425" s="16" t="n">
        <v>4</v>
      </c>
      <c r="I425" s="28" t="n"/>
      <c r="J425" s="28" t="n"/>
      <c r="K425" s="33">
        <f>H425*I425</f>
        <v/>
      </c>
      <c r="L425" s="33">
        <f>H425*J425</f>
        <v/>
      </c>
      <c r="M425" s="33">
        <f>K425+L425</f>
        <v/>
      </c>
      <c r="N425" s="65" t="n"/>
    </row>
    <row outlineLevel="1" r="426">
      <c r="B426" s="38" t="n"/>
      <c r="C426" s="53" t="n">
        <v>420</v>
      </c>
      <c r="D426" s="15" t="inlineStr">
        <is>
          <t>Кабельные изделия:</t>
        </is>
      </c>
      <c r="E426" s="16" t="n"/>
      <c r="F426" s="16" t="n"/>
      <c r="G426" s="16" t="n"/>
      <c r="H426" s="16" t="n"/>
      <c r="I426" s="27" t="n"/>
      <c r="J426" s="27" t="n"/>
      <c r="K426" s="33" t="n"/>
      <c r="L426" s="33" t="n"/>
      <c r="M426" s="33" t="n"/>
      <c r="N426" s="66" t="n"/>
    </row>
    <row customHeight="1" ht="26.4" outlineLevel="1" r="427">
      <c r="B427" s="38" t="n"/>
      <c r="C427" s="53" t="n">
        <v>421</v>
      </c>
      <c r="D427" s="17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427" s="16" t="inlineStr">
        <is>
          <t>Спецкабель</t>
        </is>
      </c>
      <c r="F427" s="16" t="inlineStr">
        <is>
          <t>м</t>
        </is>
      </c>
      <c r="G427" s="16" t="inlineStr">
        <is>
          <t>кабель Ethernet</t>
        </is>
      </c>
      <c r="H427" s="16" t="n">
        <v>10</v>
      </c>
      <c r="I427" s="28" t="n">
        <v>230</v>
      </c>
      <c r="J427" s="28" t="n">
        <v>400</v>
      </c>
      <c r="K427" s="33">
        <f>H427*I427</f>
        <v/>
      </c>
      <c r="L427" s="33">
        <f>H427*J427</f>
        <v/>
      </c>
      <c r="M427" s="33">
        <f>K427+L427</f>
        <v/>
      </c>
      <c r="N427" s="65" t="n"/>
    </row>
    <row customHeight="1" ht="26.4" outlineLevel="1" r="428">
      <c r="B428" s="49" t="n"/>
      <c r="C428" s="53" t="n">
        <v>422</v>
      </c>
      <c r="D428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428" s="16" t="inlineStr">
        <is>
          <t>Спецкабель</t>
        </is>
      </c>
      <c r="F428" s="16" t="inlineStr">
        <is>
          <t>м</t>
        </is>
      </c>
      <c r="G428" s="16" t="inlineStr">
        <is>
          <t>кабель RS-485,САN</t>
        </is>
      </c>
      <c r="H428" s="16" t="n">
        <v>671</v>
      </c>
      <c r="I428" s="28" t="n">
        <v>91</v>
      </c>
      <c r="J428" s="28" t="n">
        <v>400</v>
      </c>
      <c r="K428" s="33">
        <f>H428*I428</f>
        <v/>
      </c>
      <c r="L428" s="33">
        <f>H428*J428</f>
        <v/>
      </c>
      <c r="M428" s="33">
        <f>K428+L428</f>
        <v/>
      </c>
      <c r="N428" s="65" t="n"/>
    </row>
    <row customHeight="1" ht="26.4" outlineLevel="1" r="429">
      <c r="B429" s="38" t="n"/>
      <c r="C429" s="53" t="n">
        <v>423</v>
      </c>
      <c r="D429" s="17" t="inlineStr">
        <is>
          <t>кабели симметричные для систем сигнализации и управления, групповой прокладки,с пониженным дымо- и газовыделением; КПСВВнг(А)-LS 1x2x1,0</t>
        </is>
      </c>
      <c r="E429" s="16" t="inlineStr">
        <is>
          <t>Спецкабель</t>
        </is>
      </c>
      <c r="F429" s="16" t="inlineStr">
        <is>
          <t>м</t>
        </is>
      </c>
      <c r="G429" s="16" t="inlineStr">
        <is>
          <t>кабель питания RS-485</t>
        </is>
      </c>
      <c r="H429" s="16" t="n">
        <v>671</v>
      </c>
      <c r="I429" s="28" t="n">
        <v>19</v>
      </c>
      <c r="J429" s="28" t="n">
        <v>400</v>
      </c>
      <c r="K429" s="33">
        <f>H429*I429</f>
        <v/>
      </c>
      <c r="L429" s="33">
        <f>H429*J429</f>
        <v/>
      </c>
      <c r="M429" s="33">
        <f>K429+L429</f>
        <v/>
      </c>
      <c r="N429" s="65" t="n"/>
    </row>
    <row customHeight="1" ht="26.4" outlineLevel="1" r="430">
      <c r="B430" s="38" t="n"/>
      <c r="C430" s="53" t="n">
        <v>424</v>
      </c>
      <c r="D430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430" s="16" t="inlineStr">
        <is>
          <t>АЛЮР</t>
        </is>
      </c>
      <c r="F430" s="16" t="inlineStr">
        <is>
          <t>м</t>
        </is>
      </c>
      <c r="G430" s="16" t="n"/>
      <c r="H430" s="16" t="n">
        <v>6</v>
      </c>
      <c r="I430" s="28" t="n"/>
      <c r="J430" s="28" t="n"/>
      <c r="K430" s="33">
        <f>H430*I430</f>
        <v/>
      </c>
      <c r="L430" s="33">
        <f>H430*J430</f>
        <v/>
      </c>
      <c r="M430" s="33">
        <f>K430+L430</f>
        <v/>
      </c>
      <c r="N430" s="65" t="n"/>
    </row>
    <row outlineLevel="1" r="431">
      <c r="B431" s="49" t="n"/>
      <c r="C431" s="53" t="n">
        <v>425</v>
      </c>
      <c r="D431" s="17" t="inlineStr">
        <is>
          <t>кабель каоксиальный 50 Oм; RG-58С/U</t>
        </is>
      </c>
      <c r="E431" s="16" t="inlineStr">
        <is>
          <t>CAVEL</t>
        </is>
      </c>
      <c r="F431" s="16" t="inlineStr">
        <is>
          <t>м</t>
        </is>
      </c>
      <c r="G431" s="16" t="inlineStr">
        <is>
          <t>для антенны к УМ-31</t>
        </is>
      </c>
      <c r="H431" s="16" t="n">
        <v>20</v>
      </c>
      <c r="I431" s="28" t="n"/>
      <c r="J431" s="28" t="n"/>
      <c r="K431" s="33">
        <f>H431*I431</f>
        <v/>
      </c>
      <c r="L431" s="33">
        <f>H431*J431</f>
        <v/>
      </c>
      <c r="M431" s="33">
        <f>K431+L431</f>
        <v/>
      </c>
      <c r="N431" s="65" t="n"/>
    </row>
    <row outlineLevel="1" r="432">
      <c r="B432" s="38" t="n"/>
      <c r="C432" s="53" t="n">
        <v>426</v>
      </c>
      <c r="D432" s="15" t="inlineStr">
        <is>
          <t>Монтажные материалы:</t>
        </is>
      </c>
      <c r="E432" s="16" t="n"/>
      <c r="F432" s="16" t="n"/>
      <c r="G432" s="16" t="n"/>
      <c r="H432" s="16" t="n"/>
      <c r="I432" s="27" t="n"/>
      <c r="J432" s="27" t="n"/>
      <c r="K432" s="33" t="n"/>
      <c r="L432" s="33" t="n"/>
      <c r="M432" s="33" t="n"/>
      <c r="N432" s="66" t="n"/>
    </row>
    <row outlineLevel="1" r="433">
      <c r="B433" s="38" t="n"/>
      <c r="C433" s="53" t="n">
        <v>427</v>
      </c>
      <c r="D433" s="17" t="inlineStr">
        <is>
          <t>труба гофрированная, Ду=16мм; 9191650</t>
        </is>
      </c>
      <c r="E433" s="16" t="inlineStr">
        <is>
          <t>ДКС</t>
        </is>
      </c>
      <c r="F433" s="16" t="inlineStr">
        <is>
          <t>м</t>
        </is>
      </c>
      <c r="G433" s="16" t="n"/>
      <c r="H433" s="16" t="n">
        <v>50</v>
      </c>
      <c r="I433" s="28" t="n"/>
      <c r="J433" s="28" t="n"/>
      <c r="K433" s="33">
        <f>H433*I433</f>
        <v/>
      </c>
      <c r="L433" s="33">
        <f>H433*J433</f>
        <v/>
      </c>
      <c r="M433" s="33">
        <f>K433+L433</f>
        <v/>
      </c>
      <c r="N433" s="65" t="n"/>
    </row>
    <row outlineLevel="1" r="434">
      <c r="B434" s="49" t="n"/>
      <c r="C434" s="53" t="n">
        <v>428</v>
      </c>
      <c r="D434" s="17" t="inlineStr">
        <is>
          <t>хомут 135х2,5 стандартный черный, уп. 100 шт.; 25305</t>
        </is>
      </c>
      <c r="E434" s="16" t="inlineStr">
        <is>
          <t>ДКС</t>
        </is>
      </c>
      <c r="F434" s="16" t="inlineStr">
        <is>
          <t>уп</t>
        </is>
      </c>
      <c r="G434" s="16" t="n"/>
      <c r="H434" s="16" t="n">
        <v>10</v>
      </c>
      <c r="I434" s="28" t="n">
        <v>2</v>
      </c>
      <c r="J434" s="28" t="n">
        <v>20</v>
      </c>
      <c r="K434" s="33">
        <f>H434*I434</f>
        <v/>
      </c>
      <c r="L434" s="33">
        <f>H434*J434</f>
        <v/>
      </c>
      <c r="M434" s="33">
        <f>K434+L434</f>
        <v/>
      </c>
      <c r="N434" s="65" t="n"/>
    </row>
    <row outlineLevel="1" r="435">
      <c r="B435" s="38" t="n"/>
      <c r="C435" s="53" t="n">
        <v>429</v>
      </c>
      <c r="D435" s="17" t="inlineStr">
        <is>
          <t>держатель с защелкой 16 мм, уп. 100 шт; 51016</t>
        </is>
      </c>
      <c r="E435" s="16" t="inlineStr">
        <is>
          <t>ДКС</t>
        </is>
      </c>
      <c r="F435" s="16" t="inlineStr">
        <is>
          <t>уп</t>
        </is>
      </c>
      <c r="G435" s="16" t="n"/>
      <c r="H435" s="16" t="n">
        <v>1</v>
      </c>
      <c r="I435" s="28" t="n"/>
      <c r="J435" s="28" t="n"/>
      <c r="K435" s="33">
        <f>H435*I435</f>
        <v/>
      </c>
      <c r="L435" s="33">
        <f>H435*J435</f>
        <v/>
      </c>
      <c r="M435" s="33">
        <f>K435+L435</f>
        <v/>
      </c>
      <c r="N435" s="65" t="n"/>
    </row>
    <row outlineLevel="1" r="436">
      <c r="B436" s="38" t="n"/>
      <c r="C436" s="53" t="n">
        <v>430</v>
      </c>
      <c r="D436" s="17" t="inlineStr">
        <is>
          <t>саморезы с дюбелем 4х35 (крепеж); СМ06520</t>
        </is>
      </c>
      <c r="E436" s="16" t="inlineStr">
        <is>
          <t>ДКС</t>
        </is>
      </c>
      <c r="F436" s="16" t="inlineStr">
        <is>
          <t>шт</t>
        </is>
      </c>
      <c r="G436" s="16" t="n"/>
      <c r="H436" s="16" t="n">
        <v>200</v>
      </c>
      <c r="I436" s="28" t="n"/>
      <c r="J436" s="28" t="n"/>
      <c r="K436" s="33">
        <f>H436*I436</f>
        <v/>
      </c>
      <c r="L436" s="33">
        <f>H436*J436</f>
        <v/>
      </c>
      <c r="M436" s="33">
        <f>K436+L436</f>
        <v/>
      </c>
      <c r="N436" s="65" t="n"/>
    </row>
    <row outlineLevel="1" r="437">
      <c r="B437" s="38" t="n"/>
      <c r="C437" s="53" t="n">
        <v>431</v>
      </c>
      <c r="D437" s="17" t="inlineStr">
        <is>
          <t>pазъем RJ-45(8P8C) под витую пару, кат. 5e, экранированный; PLUG-8P8C-U-C5-SH-100</t>
        </is>
      </c>
      <c r="E437" s="16" t="inlineStr">
        <is>
          <t>Hyperline</t>
        </is>
      </c>
      <c r="F437" s="16" t="inlineStr">
        <is>
          <t>шт</t>
        </is>
      </c>
      <c r="G437" s="16" t="n"/>
      <c r="H437" s="16" t="n">
        <v>2</v>
      </c>
      <c r="I437" s="28" t="n"/>
      <c r="J437" s="28" t="n"/>
      <c r="K437" s="33">
        <f>H437*I437</f>
        <v/>
      </c>
      <c r="L437" s="33">
        <f>H437*J437</f>
        <v/>
      </c>
      <c r="M437" s="33">
        <f>K437+L437</f>
        <v/>
      </c>
      <c r="N437" s="65" t="n"/>
    </row>
    <row outlineLevel="1" r="438">
      <c r="B438" s="49" t="n"/>
      <c r="C438" s="53" t="n">
        <v>432</v>
      </c>
      <c r="D438" s="17" t="inlineStr">
        <is>
          <t xml:space="preserve">саморезы по металлу 3,5х19 (крепеж); </t>
        </is>
      </c>
      <c r="E438" s="16" t="n"/>
      <c r="F438" s="16" t="inlineStr">
        <is>
          <t>кг</t>
        </is>
      </c>
      <c r="G438" s="16" t="n"/>
      <c r="H438" s="16" t="n">
        <v>0.1</v>
      </c>
      <c r="I438" s="28" t="n"/>
      <c r="J438" s="28" t="n"/>
      <c r="K438" s="33">
        <f>H438*I438</f>
        <v/>
      </c>
      <c r="L438" s="33">
        <f>H438*J438</f>
        <v/>
      </c>
      <c r="M438" s="33">
        <f>K438+L438</f>
        <v/>
      </c>
      <c r="N438" s="65" t="n"/>
    </row>
    <row outlineLevel="1" r="439">
      <c r="B439" s="38" t="n"/>
      <c r="C439" s="53" t="n">
        <v>433</v>
      </c>
      <c r="D439" s="17" t="inlineStr">
        <is>
          <t>кабельные наконечники втулочные НШВИ 2,5-8; НШВИ 2,5-8</t>
        </is>
      </c>
      <c r="E439" s="16" t="inlineStr">
        <is>
          <t>КВТ</t>
        </is>
      </c>
      <c r="F439" s="16" t="inlineStr">
        <is>
          <t>шт.</t>
        </is>
      </c>
      <c r="G439" s="16" t="n"/>
      <c r="H439" s="16" t="n">
        <v>6</v>
      </c>
      <c r="I439" s="28" t="n"/>
      <c r="J439" s="28" t="n"/>
      <c r="K439" s="33">
        <f>H439*I439</f>
        <v/>
      </c>
      <c r="L439" s="33">
        <f>H439*J439</f>
        <v/>
      </c>
      <c r="M439" s="33">
        <f>K439+L439</f>
        <v/>
      </c>
      <c r="N439" s="65" t="n"/>
    </row>
    <row outlineLevel="1" r="440">
      <c r="B440" s="38" t="n"/>
      <c r="C440" s="53" t="n">
        <v>434</v>
      </c>
      <c r="D440" s="17" t="inlineStr">
        <is>
          <t>кабельные наконечники втулочные НШВИ 0,75-8; НШВИ 0,75-8</t>
        </is>
      </c>
      <c r="E440" s="16" t="inlineStr">
        <is>
          <t>КВТ</t>
        </is>
      </c>
      <c r="F440" s="16" t="inlineStr">
        <is>
          <t>шт.</t>
        </is>
      </c>
      <c r="G440" s="16" t="n"/>
      <c r="H440" s="16" t="n">
        <v>1068</v>
      </c>
      <c r="I440" s="28" t="n"/>
      <c r="J440" s="28" t="n"/>
      <c r="K440" s="33">
        <f>H440*I440</f>
        <v/>
      </c>
      <c r="L440" s="33">
        <f>H440*J440</f>
        <v/>
      </c>
      <c r="M440" s="33">
        <f>K440+L440</f>
        <v/>
      </c>
      <c r="N440" s="65" t="n"/>
    </row>
    <row outlineLevel="1" r="441">
      <c r="B441" s="49" t="n"/>
      <c r="C441" s="53" t="n">
        <v>435</v>
      </c>
      <c r="D441" s="71" t="inlineStr">
        <is>
          <t>Пусконаладочные работы</t>
        </is>
      </c>
      <c r="E441" s="16" t="n"/>
      <c r="F441" s="16" t="inlineStr">
        <is>
          <t>шт.</t>
        </is>
      </c>
      <c r="G441" s="16" t="n"/>
      <c r="H441" s="16" t="n">
        <v>1</v>
      </c>
      <c r="I441" s="28" t="n"/>
      <c r="J441" s="28" t="n"/>
      <c r="K441" s="33">
        <f>H441*I441</f>
        <v/>
      </c>
      <c r="L441" s="33">
        <f>H441*J441</f>
        <v/>
      </c>
      <c r="M441" s="33">
        <f>K441+L441</f>
        <v/>
      </c>
      <c r="N441" s="65" t="n"/>
    </row>
    <row customHeight="1" ht="33" r="442">
      <c r="B442" s="38" t="n"/>
      <c r="C442" s="54" t="n">
        <v>436</v>
      </c>
      <c r="D442" s="6" t="inlineStr">
        <is>
          <t>Всего по разделу</t>
        </is>
      </c>
      <c r="E442" s="5" t="n"/>
      <c r="F442" s="7" t="n"/>
      <c r="G442" s="5" t="n"/>
      <c r="H442" s="8" t="n"/>
      <c r="I442" s="61" t="n"/>
      <c r="J442" s="61" t="n"/>
      <c r="K442" s="9">
        <f>SUM(K399:K441)</f>
        <v/>
      </c>
      <c r="L442" s="9">
        <f>SUM(L399:L441)</f>
        <v/>
      </c>
      <c r="M442" s="9">
        <f>SUM(M399:M441)</f>
        <v/>
      </c>
      <c r="N442" s="61" t="n"/>
    </row>
    <row customHeight="1" ht="38.25" r="443">
      <c r="B443" s="38" t="n"/>
      <c r="C443" s="51" t="n">
        <v>437</v>
      </c>
      <c r="D443" s="37" t="inlineStr">
        <is>
          <t>Итого корпус 3</t>
        </is>
      </c>
      <c r="E443" s="23" t="n"/>
      <c r="F443" s="24" t="n"/>
      <c r="G443" s="23" t="n"/>
      <c r="H443" s="25" t="n"/>
      <c r="I443" s="59" t="n"/>
      <c r="J443" s="59" t="n"/>
      <c r="K443" s="26">
        <f>SUM(K348+K395+K442)</f>
        <v/>
      </c>
      <c r="L443" s="26">
        <f>SUM(L348+L395+L442)</f>
        <v/>
      </c>
      <c r="M443" s="26">
        <f>SUM(M348+M395+M442)</f>
        <v/>
      </c>
      <c r="N443" s="63" t="n"/>
    </row>
    <row customHeight="1" ht="38.25" r="444">
      <c r="B444" s="49" t="n"/>
      <c r="C444" s="55" t="n">
        <v>438</v>
      </c>
      <c r="D444" s="18" t="n"/>
      <c r="E444" s="19" t="n"/>
      <c r="F444" s="20" t="n"/>
      <c r="G444" s="19" t="n"/>
      <c r="H444" s="21" t="n"/>
      <c r="I444" s="62" t="n"/>
      <c r="J444" s="62" t="n"/>
      <c r="K444" s="22" t="n"/>
      <c r="L444" s="22" t="n"/>
      <c r="M444" s="22" t="n"/>
      <c r="N444" s="68" t="n"/>
    </row>
    <row customHeight="1" ht="39" r="445">
      <c r="B445" s="38" t="n"/>
      <c r="C445" s="51" t="n">
        <v>439</v>
      </c>
      <c r="D445" s="37" t="inlineStr">
        <is>
          <t>Корпус 4</t>
        </is>
      </c>
      <c r="E445" s="23" t="n"/>
      <c r="F445" s="24" t="n"/>
      <c r="G445" s="23" t="n"/>
      <c r="H445" s="25" t="n"/>
      <c r="I445" s="59" t="n"/>
      <c r="J445" s="59" t="n"/>
      <c r="K445" s="29" t="n"/>
      <c r="L445" s="29" t="n"/>
      <c r="M445" s="30" t="n"/>
      <c r="N445" s="63" t="n"/>
    </row>
    <row customHeight="1" ht="51.75" r="446">
      <c r="B446" s="38" t="n"/>
      <c r="C446" s="52" t="n">
        <v>440</v>
      </c>
      <c r="D446" s="12" t="inlineStr">
        <is>
          <t>ПГ-267/4-2017-АИИСКУВ Автоматизированная информационно-измерительная система
коммерческого учета водопотребления (АИИСКУВ)</t>
        </is>
      </c>
      <c r="E446" s="11" t="n"/>
      <c r="F446" s="13" t="n"/>
      <c r="G446" s="11" t="n"/>
      <c r="H446" s="14" t="n"/>
      <c r="I446" s="60" t="n"/>
      <c r="J446" s="60" t="n"/>
      <c r="K446" s="31" t="n"/>
      <c r="L446" s="31" t="n"/>
      <c r="M446" s="32" t="n"/>
      <c r="N446" s="64" t="n"/>
    </row>
    <row outlineLevel="1" r="447">
      <c r="B447" s="49" t="n"/>
      <c r="C447" s="53" t="n">
        <v>441</v>
      </c>
      <c r="D447" s="15" t="inlineStr">
        <is>
          <t>Оборудование и средства автоматизации в составе:</t>
        </is>
      </c>
      <c r="E447" s="16" t="n"/>
      <c r="F447" s="16" t="n"/>
      <c r="G447" s="16" t="n"/>
      <c r="H447" s="16" t="n"/>
      <c r="I447" s="27" t="n"/>
      <c r="J447" s="27" t="n"/>
      <c r="K447" s="33" t="n"/>
      <c r="L447" s="33" t="n"/>
      <c r="M447" s="33" t="n"/>
      <c r="N447" s="66" t="n"/>
    </row>
    <row outlineLevel="1" r="448">
      <c r="B448" s="38" t="n"/>
      <c r="C448" s="53" t="n">
        <v>442</v>
      </c>
      <c r="D448" s="17" t="inlineStr">
        <is>
          <t>Шкаф учета (АИИСКУВ):</t>
        </is>
      </c>
      <c r="E448" s="16" t="n"/>
      <c r="F448" s="16" t="n"/>
      <c r="G448" s="16" t="n"/>
      <c r="H448" s="16" t="n"/>
      <c r="I448" s="27" t="n"/>
      <c r="J448" s="27" t="n"/>
      <c r="K448" s="33" t="n"/>
      <c r="L448" s="33" t="n"/>
      <c r="M448" s="33" t="n"/>
      <c r="N448" s="66" t="n"/>
    </row>
    <row outlineLevel="1" r="449">
      <c r="B449" s="38" t="n"/>
      <c r="C449" s="53" t="n">
        <v>443</v>
      </c>
      <c r="D449" s="17" t="inlineStr">
        <is>
          <t>шкаф 700х500х250 с монтажной платой; R5CE0759</t>
        </is>
      </c>
      <c r="E449" s="16" t="inlineStr">
        <is>
          <t>ДКС</t>
        </is>
      </c>
      <c r="F449" s="16" t="inlineStr">
        <is>
          <t>шт.</t>
        </is>
      </c>
      <c r="G449" s="16" t="n"/>
      <c r="H449" s="16" t="n">
        <v>3</v>
      </c>
      <c r="I449" s="28" t="n"/>
      <c r="J449" s="28" t="n"/>
      <c r="K449" s="33">
        <f>H449*I449</f>
        <v/>
      </c>
      <c r="L449" s="33">
        <f>H449*J449</f>
        <v/>
      </c>
      <c r="M449" s="33">
        <f>K449+L449</f>
        <v/>
      </c>
      <c r="N449" s="65" t="n"/>
    </row>
    <row outlineLevel="1" r="450">
      <c r="B450" s="38" t="n"/>
      <c r="C450" s="53" t="n">
        <v>444</v>
      </c>
      <c r="D450" s="17" t="inlineStr">
        <is>
          <t>кронштейн для настенного крепления; R5А55</t>
        </is>
      </c>
      <c r="E450" s="16" t="inlineStr">
        <is>
          <t>ДКС</t>
        </is>
      </c>
      <c r="F450" s="16" t="inlineStr">
        <is>
          <t>кт.</t>
        </is>
      </c>
      <c r="G450" s="16" t="n"/>
      <c r="H450" s="16" t="n">
        <v>3</v>
      </c>
      <c r="I450" s="28" t="n"/>
      <c r="J450" s="28" t="n"/>
      <c r="K450" s="33">
        <f>H450*I450</f>
        <v/>
      </c>
      <c r="L450" s="33">
        <f>H450*J450</f>
        <v/>
      </c>
      <c r="M450" s="33">
        <f>K450+L450</f>
        <v/>
      </c>
      <c r="N450" s="65" t="n"/>
    </row>
    <row outlineLevel="1" r="451">
      <c r="B451" s="49" t="n"/>
      <c r="C451" s="53" t="n">
        <v>445</v>
      </c>
      <c r="D451" s="70" t="inlineStr">
        <is>
          <t>2-портовый преобразователь RS-485 в Ethernet</t>
        </is>
      </c>
      <c r="E451" s="16" t="inlineStr">
        <is>
          <t>МОХА</t>
        </is>
      </c>
      <c r="F451" s="16" t="inlineStr">
        <is>
          <t>ш-т.</t>
        </is>
      </c>
      <c r="G451" s="16" t="inlineStr">
        <is>
          <t>c антенной</t>
        </is>
      </c>
      <c r="H451" s="16" t="n">
        <v>7</v>
      </c>
      <c r="I451" s="28" t="n"/>
      <c r="J451" s="28" t="n"/>
      <c r="K451" s="33">
        <f>H451*I451</f>
        <v/>
      </c>
      <c r="L451" s="33">
        <f>H451*J451</f>
        <v/>
      </c>
      <c r="M451" s="33">
        <f>K451+L451</f>
        <v/>
      </c>
      <c r="N451" s="65" t="n"/>
    </row>
    <row outlineLevel="1" r="452">
      <c r="B452" s="38" t="n"/>
      <c r="C452" s="53" t="n">
        <v>446</v>
      </c>
      <c r="D452" s="17" t="inlineStr">
        <is>
          <t>8-портовый коммутатор Ethernet с расширенным диапазоном температур</t>
        </is>
      </c>
      <c r="E452" s="16" t="inlineStr">
        <is>
          <t>МОХА</t>
        </is>
      </c>
      <c r="F452" s="16" t="inlineStr">
        <is>
          <t>ш-т.</t>
        </is>
      </c>
      <c r="G452" s="16" t="n"/>
      <c r="H452" s="16" t="n">
        <v>1</v>
      </c>
      <c r="I452" s="28" t="n"/>
      <c r="J452" s="28" t="n"/>
      <c r="K452" s="33">
        <f>H452*I452</f>
        <v/>
      </c>
      <c r="L452" s="33">
        <f>H452*J452</f>
        <v/>
      </c>
      <c r="M452" s="33">
        <f>K452+L452</f>
        <v/>
      </c>
      <c r="N452" s="65" t="n"/>
    </row>
    <row outlineLevel="1" r="453">
      <c r="B453" s="38" t="n"/>
      <c r="C453" s="53" t="n">
        <v>447</v>
      </c>
      <c r="D453" s="70" t="inlineStr">
        <is>
          <t>Счетчик импульсов-регистратор "Пульсар"</t>
        </is>
      </c>
      <c r="E453" s="16" t="inlineStr">
        <is>
          <t>НПП Тепловодохран</t>
        </is>
      </c>
      <c r="F453" s="16" t="inlineStr">
        <is>
          <t>шт.</t>
        </is>
      </c>
      <c r="G453" s="16" t="n"/>
      <c r="H453" s="16" t="n">
        <v>1</v>
      </c>
      <c r="I453" s="28" t="n"/>
      <c r="J453" s="28" t="n"/>
      <c r="K453" s="33">
        <f>H453*I453</f>
        <v/>
      </c>
      <c r="L453" s="33">
        <f>H453*J453</f>
        <v/>
      </c>
      <c r="M453" s="33">
        <f>K453+L453</f>
        <v/>
      </c>
      <c r="N453" s="65" t="n"/>
    </row>
    <row outlineLevel="1" r="454">
      <c r="B454" s="49" t="n"/>
      <c r="C454" s="53" t="n">
        <v>448</v>
      </c>
      <c r="D454" s="70" t="inlineStr">
        <is>
          <t>блок питания 24В</t>
        </is>
      </c>
      <c r="E454" s="16" t="inlineStr">
        <is>
          <t>МОХА</t>
        </is>
      </c>
      <c r="F454" s="16" t="inlineStr">
        <is>
          <t>ш-т.</t>
        </is>
      </c>
      <c r="G454" s="16" t="n"/>
      <c r="H454" s="16" t="n">
        <v>3</v>
      </c>
      <c r="I454" s="28" t="n"/>
      <c r="J454" s="28" t="n"/>
      <c r="K454" s="33">
        <f>H454*I454</f>
        <v/>
      </c>
      <c r="L454" s="33">
        <f>H454*J454</f>
        <v/>
      </c>
      <c r="M454" s="33">
        <f>K454+L454</f>
        <v/>
      </c>
      <c r="N454" s="65" t="n"/>
    </row>
    <row outlineLevel="1" r="455">
      <c r="B455" s="38" t="n"/>
      <c r="C455" s="53" t="n">
        <v>449</v>
      </c>
      <c r="D455" s="17" t="inlineStr">
        <is>
          <t>источник бесперебойного питания 750 ВА (358х138х157)</t>
        </is>
      </c>
      <c r="E455" s="16" t="inlineStr">
        <is>
          <t>АРС</t>
        </is>
      </c>
      <c r="F455" s="16" t="inlineStr">
        <is>
          <t>шт.</t>
        </is>
      </c>
      <c r="G455" s="16" t="n"/>
      <c r="H455" s="16" t="n">
        <v>3</v>
      </c>
      <c r="I455" s="28" t="n"/>
      <c r="J455" s="28" t="n"/>
      <c r="K455" s="33">
        <f>H455*I455</f>
        <v/>
      </c>
      <c r="L455" s="33">
        <f>H455*J455</f>
        <v/>
      </c>
      <c r="M455" s="33">
        <f>K455+L455</f>
        <v/>
      </c>
      <c r="N455" s="65" t="n"/>
    </row>
    <row outlineLevel="1" r="456">
      <c r="B456" s="38" t="n"/>
      <c r="C456" s="53" t="n">
        <v>450</v>
      </c>
      <c r="D456" s="70" t="inlineStr">
        <is>
          <t>блок питания</t>
        </is>
      </c>
      <c r="E456" s="16" t="inlineStr">
        <is>
          <t>Компания ОВЕН</t>
        </is>
      </c>
      <c r="F456" s="16" t="inlineStr">
        <is>
          <t>шт.</t>
        </is>
      </c>
      <c r="G456" s="16" t="n"/>
      <c r="H456" s="16" t="n">
        <v>8</v>
      </c>
      <c r="I456" s="28" t="n"/>
      <c r="J456" s="28" t="n"/>
      <c r="K456" s="33">
        <f>H456*I456</f>
        <v/>
      </c>
      <c r="L456" s="33">
        <f>H456*J456</f>
        <v/>
      </c>
      <c r="M456" s="33">
        <f>K456+L456</f>
        <v/>
      </c>
      <c r="N456" s="65" t="n"/>
    </row>
    <row outlineLevel="1" r="457">
      <c r="B457" s="49" t="n"/>
      <c r="C457" s="53" t="n">
        <v>451</v>
      </c>
      <c r="D457" s="70" t="inlineStr">
        <is>
          <t>выключатель автоматический</t>
        </is>
      </c>
      <c r="E457" s="16" t="inlineStr">
        <is>
          <t>АВВ</t>
        </is>
      </c>
      <c r="F457" s="16" t="inlineStr">
        <is>
          <t>шт.</t>
        </is>
      </c>
      <c r="G457" s="16" t="n"/>
      <c r="H457" s="16" t="n">
        <v>3</v>
      </c>
      <c r="I457" s="28" t="n"/>
      <c r="J457" s="28" t="n"/>
      <c r="K457" s="33">
        <f>H457*I457</f>
        <v/>
      </c>
      <c r="L457" s="33">
        <f>H457*J457</f>
        <v/>
      </c>
      <c r="M457" s="33">
        <f>K457+L457</f>
        <v/>
      </c>
      <c r="N457" s="65" t="n"/>
    </row>
    <row outlineLevel="1" r="458">
      <c r="B458" s="38" t="n"/>
      <c r="C458" s="53" t="n">
        <v>452</v>
      </c>
      <c r="D458" s="17" t="inlineStr">
        <is>
          <t>Розетка на DIN-рейку с заземлением контактов</t>
        </is>
      </c>
      <c r="E458" s="16" t="inlineStr">
        <is>
          <t>ИЕК</t>
        </is>
      </c>
      <c r="F458" s="16" t="inlineStr">
        <is>
          <t>шт.</t>
        </is>
      </c>
      <c r="G458" s="16" t="n"/>
      <c r="H458" s="16" t="n">
        <v>3</v>
      </c>
      <c r="I458" s="28" t="n"/>
      <c r="J458" s="28" t="n"/>
      <c r="K458" s="33">
        <f>H458*I458</f>
        <v/>
      </c>
      <c r="L458" s="33">
        <f>H458*J458</f>
        <v/>
      </c>
      <c r="M458" s="33">
        <f>K458+L458</f>
        <v/>
      </c>
      <c r="N458" s="65" t="n"/>
    </row>
    <row outlineLevel="1" r="459">
      <c r="B459" s="38" t="n"/>
      <c r="C459" s="53" t="n">
        <v>453</v>
      </c>
      <c r="D459" s="17" t="inlineStr">
        <is>
          <t>Динрейка OMEGA 3F 1м</t>
        </is>
      </c>
      <c r="E459" s="16" t="inlineStr">
        <is>
          <t>ДКС</t>
        </is>
      </c>
      <c r="F459" s="16" t="inlineStr">
        <is>
          <t>шт.</t>
        </is>
      </c>
      <c r="G459" s="16" t="n"/>
      <c r="H459" s="16" t="n">
        <v>6</v>
      </c>
      <c r="I459" s="28" t="n"/>
      <c r="J459" s="28" t="n"/>
      <c r="K459" s="33">
        <f>H459*I459</f>
        <v/>
      </c>
      <c r="L459" s="33">
        <f>H459*J459</f>
        <v/>
      </c>
      <c r="M459" s="33">
        <f>K459+L459</f>
        <v/>
      </c>
      <c r="N459" s="65" t="n"/>
    </row>
    <row outlineLevel="1" r="460">
      <c r="B460" s="49" t="n"/>
      <c r="C460" s="53" t="n">
        <v>454</v>
      </c>
      <c r="D460" s="17" t="inlineStr">
        <is>
          <t>Клемма проходная 2,5 синяя</t>
        </is>
      </c>
      <c r="E460" s="16" t="inlineStr">
        <is>
          <t>ДКС</t>
        </is>
      </c>
      <c r="F460" s="16" t="inlineStr">
        <is>
          <t>шт.</t>
        </is>
      </c>
      <c r="G460" s="16" t="n"/>
      <c r="H460" s="16" t="n">
        <v>44</v>
      </c>
      <c r="I460" s="28" t="n"/>
      <c r="J460" s="28" t="n"/>
      <c r="K460" s="33">
        <f>H460*I460</f>
        <v/>
      </c>
      <c r="L460" s="33">
        <f>H460*J460</f>
        <v/>
      </c>
      <c r="M460" s="33">
        <f>K460+L460</f>
        <v/>
      </c>
      <c r="N460" s="65" t="n"/>
    </row>
    <row outlineLevel="1" r="461">
      <c r="B461" s="38" t="n"/>
      <c r="C461" s="53" t="n">
        <v>455</v>
      </c>
      <c r="D461" s="69" t="inlineStr">
        <is>
          <t>Клемма заземления желто-зеленая</t>
        </is>
      </c>
      <c r="E461" s="16" t="inlineStr">
        <is>
          <t>ДКС</t>
        </is>
      </c>
      <c r="F461" s="16" t="inlineStr">
        <is>
          <t>шт.</t>
        </is>
      </c>
      <c r="G461" s="16" t="n"/>
      <c r="H461" s="16" t="n">
        <v>50</v>
      </c>
      <c r="I461" s="28" t="n"/>
      <c r="J461" s="28" t="n"/>
      <c r="K461" s="33">
        <f>H461*I461</f>
        <v/>
      </c>
      <c r="L461" s="33">
        <f>H461*J461</f>
        <v/>
      </c>
      <c r="M461" s="33">
        <f>K461+L461</f>
        <v/>
      </c>
      <c r="N461" s="65" t="n"/>
    </row>
    <row outlineLevel="1" r="462">
      <c r="B462" s="38" t="n"/>
      <c r="C462" s="53" t="n">
        <v>456</v>
      </c>
      <c r="D462" s="17" t="inlineStr">
        <is>
          <t>Клемма проходная 2,5 , бежевая</t>
        </is>
      </c>
      <c r="E462" s="16" t="inlineStr">
        <is>
          <t>ДКС</t>
        </is>
      </c>
      <c r="F462" s="16" t="inlineStr">
        <is>
          <t>шт.</t>
        </is>
      </c>
      <c r="G462" s="16" t="n"/>
      <c r="H462" s="16" t="n">
        <v>44</v>
      </c>
      <c r="I462" s="28" t="n"/>
      <c r="J462" s="28" t="n"/>
      <c r="K462" s="33">
        <f>H462*I462</f>
        <v/>
      </c>
      <c r="L462" s="33">
        <f>H462*J462</f>
        <v/>
      </c>
      <c r="M462" s="33">
        <f>K462+L462</f>
        <v/>
      </c>
      <c r="N462" s="65" t="n"/>
    </row>
    <row outlineLevel="1" r="463">
      <c r="B463" s="38" t="n"/>
      <c r="C463" s="53" t="n">
        <v>457</v>
      </c>
      <c r="D463" s="17" t="inlineStr">
        <is>
          <t>клеммная перемычка (10 полюсов)</t>
        </is>
      </c>
      <c r="E463" s="16" t="inlineStr">
        <is>
          <t>ДКС</t>
        </is>
      </c>
      <c r="F463" s="16" t="inlineStr">
        <is>
          <t>шт.</t>
        </is>
      </c>
      <c r="G463" s="16" t="n"/>
      <c r="H463" s="16" t="n">
        <v>17</v>
      </c>
      <c r="I463" s="28" t="n"/>
      <c r="J463" s="28" t="n"/>
      <c r="K463" s="33">
        <f>H463*I463</f>
        <v/>
      </c>
      <c r="L463" s="33">
        <f>H463*J463</f>
        <v/>
      </c>
      <c r="M463" s="33">
        <f>K463+L463</f>
        <v/>
      </c>
      <c r="N463" s="65" t="n"/>
    </row>
    <row outlineLevel="1" r="464">
      <c r="B464" s="49" t="n"/>
      <c r="C464" s="53" t="n">
        <v>458</v>
      </c>
      <c r="D464" s="69" t="inlineStr">
        <is>
          <t>Разделитель красный</t>
        </is>
      </c>
      <c r="E464" s="16" t="inlineStr">
        <is>
          <t>ДКС</t>
        </is>
      </c>
      <c r="F464" s="16" t="inlineStr">
        <is>
          <t>шт.</t>
        </is>
      </c>
      <c r="G464" s="16" t="n"/>
      <c r="H464" s="16" t="n">
        <v>9</v>
      </c>
      <c r="I464" s="28" t="n"/>
      <c r="J464" s="28" t="n"/>
      <c r="K464" s="33">
        <f>H464*I464</f>
        <v/>
      </c>
      <c r="L464" s="33">
        <f>H464*J464</f>
        <v/>
      </c>
      <c r="M464" s="33">
        <f>K464+L464</f>
        <v/>
      </c>
      <c r="N464" s="65" t="n"/>
    </row>
    <row outlineLevel="1" r="465">
      <c r="B465" s="38" t="n"/>
      <c r="C465" s="53" t="n">
        <v>459</v>
      </c>
      <c r="D465" s="17" t="inlineStr">
        <is>
          <t>Упор торцевой BTU</t>
        </is>
      </c>
      <c r="E465" s="16" t="inlineStr">
        <is>
          <t>ДКС</t>
        </is>
      </c>
      <c r="F465" s="16" t="inlineStr">
        <is>
          <t>шт.</t>
        </is>
      </c>
      <c r="G465" s="16" t="n"/>
      <c r="H465" s="16" t="n">
        <v>14</v>
      </c>
      <c r="I465" s="28" t="n"/>
      <c r="J465" s="28" t="n"/>
      <c r="K465" s="33">
        <f>H465*I465</f>
        <v/>
      </c>
      <c r="L465" s="33">
        <f>H465*J465</f>
        <v/>
      </c>
      <c r="M465" s="33">
        <f>K465+L465</f>
        <v/>
      </c>
      <c r="N465" s="65" t="n"/>
    </row>
    <row outlineLevel="1" r="466">
      <c r="B466" s="38" t="n"/>
      <c r="C466" s="53" t="n">
        <v>460</v>
      </c>
      <c r="D466" s="17" t="inlineStr">
        <is>
          <t>Ручная наборная маркировка, система Марк3 (от 0 до 9); MKFxS1</t>
        </is>
      </c>
      <c r="E466" s="16" t="inlineStr">
        <is>
          <t>ДКС</t>
        </is>
      </c>
      <c r="F466" s="16" t="inlineStr">
        <is>
          <t>шт.</t>
        </is>
      </c>
      <c r="G466" s="16" t="n"/>
      <c r="H466" s="16" t="n">
        <v>20</v>
      </c>
      <c r="I466" s="28" t="n"/>
      <c r="J466" s="28" t="n"/>
      <c r="K466" s="33">
        <f>H466*I466</f>
        <v/>
      </c>
      <c r="L466" s="33">
        <f>H466*J466</f>
        <v/>
      </c>
      <c r="M466" s="33">
        <f>K466+L466</f>
        <v/>
      </c>
      <c r="N466" s="65" t="n"/>
    </row>
    <row outlineLevel="1" r="467">
      <c r="B467" s="49" t="n"/>
      <c r="C467" s="53" t="n">
        <v>461</v>
      </c>
      <c r="D467" s="17" t="inlineStr">
        <is>
          <t>кабельный ввод; PG-9, 52600R</t>
        </is>
      </c>
      <c r="E467" s="16" t="inlineStr">
        <is>
          <t>ДКС</t>
        </is>
      </c>
      <c r="F467" s="16" t="inlineStr">
        <is>
          <t>шт.</t>
        </is>
      </c>
      <c r="G467" s="16" t="n"/>
      <c r="H467" s="16" t="n">
        <v>24</v>
      </c>
      <c r="I467" s="28" t="n"/>
      <c r="J467" s="28" t="n"/>
      <c r="K467" s="33">
        <f>H467*I467</f>
        <v/>
      </c>
      <c r="L467" s="33">
        <f>H467*J467</f>
        <v/>
      </c>
      <c r="M467" s="33">
        <f>K467+L467</f>
        <v/>
      </c>
      <c r="N467" s="65" t="n"/>
    </row>
    <row outlineLevel="1" r="468">
      <c r="B468" s="38" t="n"/>
      <c r="C468" s="53" t="n">
        <v>462</v>
      </c>
      <c r="D468" s="17" t="inlineStr">
        <is>
          <t>кабельный канал перфорированный 40/60 мм.; 00107RL</t>
        </is>
      </c>
      <c r="E468" s="16" t="inlineStr">
        <is>
          <t>ДКС</t>
        </is>
      </c>
      <c r="F468" s="16" t="inlineStr">
        <is>
          <t>м</t>
        </is>
      </c>
      <c r="G468" s="16" t="n"/>
      <c r="H468" s="16" t="n">
        <v>6</v>
      </c>
      <c r="I468" s="28" t="n"/>
      <c r="J468" s="28" t="n"/>
      <c r="K468" s="33">
        <f>H468*I468</f>
        <v/>
      </c>
      <c r="L468" s="33">
        <f>H468*J468</f>
        <v/>
      </c>
      <c r="M468" s="33">
        <f>K468+L468</f>
        <v/>
      </c>
      <c r="N468" s="65" t="n"/>
    </row>
    <row outlineLevel="1" r="469">
      <c r="B469" s="38" t="n"/>
      <c r="C469" s="53" t="n">
        <v>463</v>
      </c>
      <c r="D469" s="17" t="inlineStr">
        <is>
          <t>провод питания (фаза), черный ПУВнг 1х0,75</t>
        </is>
      </c>
      <c r="E469" s="16" t="inlineStr">
        <is>
          <t>Электрокабель</t>
        </is>
      </c>
      <c r="F469" s="16" t="inlineStr">
        <is>
          <t>м</t>
        </is>
      </c>
      <c r="G469" s="16" t="n"/>
      <c r="H469" s="16" t="n">
        <v>6</v>
      </c>
      <c r="I469" s="28" t="n"/>
      <c r="J469" s="28" t="n"/>
      <c r="K469" s="33">
        <f>H469*I469</f>
        <v/>
      </c>
      <c r="L469" s="33">
        <f>H469*J469</f>
        <v/>
      </c>
      <c r="M469" s="33">
        <f>K469+L469</f>
        <v/>
      </c>
      <c r="N469" s="65" t="n"/>
    </row>
    <row outlineLevel="1" r="470">
      <c r="B470" s="49" t="n"/>
      <c r="C470" s="53" t="n">
        <v>464</v>
      </c>
      <c r="D470" s="17" t="inlineStr">
        <is>
          <t>провод питания (нейтраль), синий ПУВнг 1х0,75</t>
        </is>
      </c>
      <c r="E470" s="16" t="inlineStr">
        <is>
          <t>Электрокабель</t>
        </is>
      </c>
      <c r="F470" s="16" t="inlineStr">
        <is>
          <t>м</t>
        </is>
      </c>
      <c r="G470" s="16" t="n"/>
      <c r="H470" s="16" t="n">
        <v>6</v>
      </c>
      <c r="I470" s="28" t="n"/>
      <c r="J470" s="28" t="n"/>
      <c r="K470" s="33">
        <f>H470*I470</f>
        <v/>
      </c>
      <c r="L470" s="33">
        <f>H470*J470</f>
        <v/>
      </c>
      <c r="M470" s="33">
        <f>K470+L470</f>
        <v/>
      </c>
      <c r="N470" s="65" t="n"/>
    </row>
    <row outlineLevel="1" r="471">
      <c r="B471" s="38" t="n"/>
      <c r="C471" s="53" t="n">
        <v>465</v>
      </c>
      <c r="D471" s="17" t="inlineStr">
        <is>
          <t>провод заземления, желто-зеленый ПУВнг 1х0,75</t>
        </is>
      </c>
      <c r="E471" s="16" t="inlineStr">
        <is>
          <t>Электрокабель</t>
        </is>
      </c>
      <c r="F471" s="16" t="inlineStr">
        <is>
          <t>м</t>
        </is>
      </c>
      <c r="G471" s="16" t="n"/>
      <c r="H471" s="16" t="n">
        <v>6</v>
      </c>
      <c r="I471" s="28" t="n"/>
      <c r="J471" s="28" t="n"/>
      <c r="K471" s="33">
        <f>H471*I471</f>
        <v/>
      </c>
      <c r="L471" s="33">
        <f>H471*J471</f>
        <v/>
      </c>
      <c r="M471" s="33">
        <f>K471+L471</f>
        <v/>
      </c>
      <c r="N471" s="65" t="n"/>
    </row>
    <row outlineLevel="1" r="472">
      <c r="B472" s="38" t="n"/>
      <c r="C472" s="53" t="n">
        <v>466</v>
      </c>
      <c r="D472" s="17" t="inlineStr">
        <is>
          <t xml:space="preserve">провод белый ПУВнг 1х0,75; </t>
        </is>
      </c>
      <c r="E472" s="16" t="inlineStr">
        <is>
          <t>Электрокабель</t>
        </is>
      </c>
      <c r="F472" s="16" t="inlineStr">
        <is>
          <t>м</t>
        </is>
      </c>
      <c r="G472" s="16" t="n"/>
      <c r="H472" s="16" t="n">
        <v>6</v>
      </c>
      <c r="I472" s="28" t="n"/>
      <c r="J472" s="28" t="n"/>
      <c r="K472" s="33">
        <f>H472*I472</f>
        <v/>
      </c>
      <c r="L472" s="33">
        <f>H472*J472</f>
        <v/>
      </c>
      <c r="M472" s="33">
        <f>K472+L472</f>
        <v/>
      </c>
      <c r="N472" s="65" t="n"/>
    </row>
    <row outlineLevel="1" r="473">
      <c r="B473" s="49" t="n"/>
      <c r="C473" s="53" t="n">
        <v>467</v>
      </c>
      <c r="D473" s="17" t="inlineStr">
        <is>
          <t xml:space="preserve">провод желтый ПУВнг 1х0,75; </t>
        </is>
      </c>
      <c r="E473" s="16" t="inlineStr">
        <is>
          <t>Электрокабель</t>
        </is>
      </c>
      <c r="F473" s="16" t="inlineStr">
        <is>
          <t>м</t>
        </is>
      </c>
      <c r="G473" s="16" t="n"/>
      <c r="H473" s="16" t="n">
        <v>6</v>
      </c>
      <c r="I473" s="28" t="n"/>
      <c r="J473" s="28" t="n"/>
      <c r="K473" s="33">
        <f>H473*I473</f>
        <v/>
      </c>
      <c r="L473" s="33">
        <f>H473*J473</f>
        <v/>
      </c>
      <c r="M473" s="33">
        <f>K473+L473</f>
        <v/>
      </c>
      <c r="N473" s="65" t="n"/>
    </row>
    <row outlineLevel="1" r="474">
      <c r="B474" s="38" t="n"/>
      <c r="C474" s="53" t="n">
        <v>468</v>
      </c>
      <c r="D474" s="17" t="inlineStr">
        <is>
          <t xml:space="preserve">провод красный ПУВнг 1х0,75; </t>
        </is>
      </c>
      <c r="E474" s="16" t="inlineStr">
        <is>
          <t>Электрокабель</t>
        </is>
      </c>
      <c r="F474" s="16" t="inlineStr">
        <is>
          <t>м</t>
        </is>
      </c>
      <c r="G474" s="16" t="n"/>
      <c r="H474" s="16" t="n">
        <v>6</v>
      </c>
      <c r="I474" s="28" t="n"/>
      <c r="J474" s="28" t="n"/>
      <c r="K474" s="33">
        <f>H474*I474</f>
        <v/>
      </c>
      <c r="L474" s="33">
        <f>H474*J474</f>
        <v/>
      </c>
      <c r="M474" s="33">
        <f>K474+L474</f>
        <v/>
      </c>
      <c r="N474" s="65" t="n"/>
    </row>
    <row outlineLevel="1" r="475">
      <c r="B475" s="38" t="n"/>
      <c r="C475" s="53" t="n">
        <v>469</v>
      </c>
      <c r="D475" s="17" t="inlineStr">
        <is>
          <t>блок коммутации; ЮТЛИ 405111.022</t>
        </is>
      </c>
      <c r="E475" s="16" t="inlineStr">
        <is>
          <t>НПП "Тепловодохран"</t>
        </is>
      </c>
      <c r="F475" s="16" t="inlineStr">
        <is>
          <t>шт.</t>
        </is>
      </c>
      <c r="G475" s="16" t="n"/>
      <c r="H475" s="16" t="n">
        <v>1926</v>
      </c>
      <c r="I475" s="28" t="n">
        <v>597</v>
      </c>
      <c r="J475" s="28" t="n">
        <v>1000</v>
      </c>
      <c r="K475" s="33">
        <f>H475*I475</f>
        <v/>
      </c>
      <c r="L475" s="33">
        <f>H475*J475</f>
        <v/>
      </c>
      <c r="M475" s="33">
        <f>K475+L475</f>
        <v/>
      </c>
      <c r="N475" s="65" t="n"/>
    </row>
    <row outlineLevel="1" r="476">
      <c r="B476" s="38" t="n"/>
      <c r="C476" s="53" t="n">
        <v>470</v>
      </c>
      <c r="D476" s="17" t="inlineStr">
        <is>
          <t>патчкорд UTP RJ-45/RJ-45 1m cat. 5E; PC-LPM-STP-RJ45-RJ45-C5e-1 М</t>
        </is>
      </c>
      <c r="E476" s="16" t="inlineStr">
        <is>
          <t>Hyperline</t>
        </is>
      </c>
      <c r="F476" s="16" t="inlineStr">
        <is>
          <t>шт.</t>
        </is>
      </c>
      <c r="G476" s="16" t="n"/>
      <c r="H476" s="16" t="n">
        <v>2</v>
      </c>
      <c r="I476" s="28" t="n"/>
      <c r="J476" s="28" t="n"/>
      <c r="K476" s="33">
        <f>H476*I476</f>
        <v/>
      </c>
      <c r="L476" s="33">
        <f>H476*J476</f>
        <v/>
      </c>
      <c r="M476" s="33">
        <f>K476+L476</f>
        <v/>
      </c>
      <c r="N476" s="65" t="n"/>
    </row>
    <row outlineLevel="1" r="477">
      <c r="B477" s="49" t="n"/>
      <c r="C477" s="53" t="n">
        <v>471</v>
      </c>
      <c r="D477" s="15" t="inlineStr">
        <is>
          <t>Кабельные изделия:</t>
        </is>
      </c>
      <c r="E477" s="16" t="n"/>
      <c r="F477" s="16" t="n"/>
      <c r="G477" s="16" t="n"/>
      <c r="H477" s="16" t="n"/>
      <c r="I477" s="27" t="n"/>
      <c r="J477" s="27" t="n"/>
      <c r="K477" s="33" t="n"/>
      <c r="L477" s="33" t="n"/>
      <c r="M477" s="33" t="n"/>
      <c r="N477" s="66" t="n"/>
    </row>
    <row customHeight="1" ht="39.6" outlineLevel="1" r="478">
      <c r="B478" s="38" t="n"/>
      <c r="C478" s="53" t="n">
        <v>472</v>
      </c>
      <c r="D478" s="17" t="inlineStr">
        <is>
          <t>Кабели симметричные для структурированных кабельных систем (U/UTP) категории 5e, групповой прокладки, с пониженным дымо- и газовыделением пониженным дымо- и газовыделением; СПЕЦЛАН U/UTP Cat 5e PVC LSнг(А)-LS 4х2х0,52</t>
        </is>
      </c>
      <c r="E478" s="16" t="inlineStr">
        <is>
          <t>Спецкабель</t>
        </is>
      </c>
      <c r="F478" s="16" t="inlineStr">
        <is>
          <t>м</t>
        </is>
      </c>
      <c r="G478" s="16" t="inlineStr">
        <is>
          <t>кабель Ethernet</t>
        </is>
      </c>
      <c r="H478" s="16" t="n">
        <v>305</v>
      </c>
      <c r="I478" s="28" t="n">
        <v>53</v>
      </c>
      <c r="J478" s="28" t="n">
        <v>400</v>
      </c>
      <c r="K478" s="33">
        <f>H478*I478</f>
        <v/>
      </c>
      <c r="L478" s="33">
        <f>H478*J478</f>
        <v/>
      </c>
      <c r="M478" s="33">
        <f>K478+L478</f>
        <v/>
      </c>
      <c r="N478" s="65" t="n"/>
    </row>
    <row customHeight="1" ht="26.4" outlineLevel="1" r="479">
      <c r="B479" s="38" t="n"/>
      <c r="C479" s="53" t="n">
        <v>473</v>
      </c>
      <c r="D479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479" s="16" t="inlineStr">
        <is>
          <t>Спецкабель</t>
        </is>
      </c>
      <c r="F479" s="16" t="inlineStr">
        <is>
          <t>м</t>
        </is>
      </c>
      <c r="G479" s="16" t="inlineStr">
        <is>
          <t>кабель RS-485</t>
        </is>
      </c>
      <c r="H479" s="16" t="n">
        <v>15500</v>
      </c>
      <c r="I479" s="28" t="n">
        <v>91</v>
      </c>
      <c r="J479" s="28" t="n">
        <v>400</v>
      </c>
      <c r="K479" s="33">
        <f>H479*I479</f>
        <v/>
      </c>
      <c r="L479" s="33">
        <f>H479*J479</f>
        <v/>
      </c>
      <c r="M479" s="33">
        <f>K479+L479</f>
        <v/>
      </c>
      <c r="N479" s="65" t="n"/>
    </row>
    <row customHeight="1" ht="26.4" outlineLevel="1" r="480">
      <c r="B480" s="49" t="n"/>
      <c r="C480" s="53" t="n">
        <v>474</v>
      </c>
      <c r="D480" s="17" t="inlineStr">
        <is>
          <t>Кабели симметричные для систем сигнализации и управления, групповой прокладки, с пониженным дымо- и газовыделением; ; КПСВВнг(А)-LS 1x2x1,0</t>
        </is>
      </c>
      <c r="E480" s="16" t="inlineStr">
        <is>
          <t>Спецкабель</t>
        </is>
      </c>
      <c r="F480" s="16" t="inlineStr">
        <is>
          <t>м</t>
        </is>
      </c>
      <c r="G480" s="16" t="inlineStr">
        <is>
          <t>кабель питания RS-485</t>
        </is>
      </c>
      <c r="H480" s="16" t="n">
        <v>15500</v>
      </c>
      <c r="I480" s="28" t="n">
        <v>19</v>
      </c>
      <c r="J480" s="28" t="n">
        <v>400</v>
      </c>
      <c r="K480" s="33">
        <f>H480*I480</f>
        <v/>
      </c>
      <c r="L480" s="33">
        <f>H480*J480</f>
        <v/>
      </c>
      <c r="M480" s="33">
        <f>K480+L480</f>
        <v/>
      </c>
      <c r="N480" s="65" t="n"/>
    </row>
    <row customHeight="1" ht="39.6" outlineLevel="1" r="481">
      <c r="B481" s="38" t="n"/>
      <c r="C481" s="53" t="n">
        <v>475</v>
      </c>
      <c r="D481" s="17" t="inlineStr">
        <is>
          <t>Кабель силовой, не распространяющий горение, с пониженным дымо-и газовыделением, с изоляцией и оболочкой из поливинилхлоридного пластиката; ВВГнг(А)-LS 3х2.5 (N. PE) -0.660</t>
        </is>
      </c>
      <c r="E481" s="16" t="inlineStr">
        <is>
          <t>Электрокабель</t>
        </is>
      </c>
      <c r="F481" s="16" t="inlineStr">
        <is>
          <t>м</t>
        </is>
      </c>
      <c r="G481" s="16" t="inlineStr">
        <is>
          <t>кабель силовой</t>
        </is>
      </c>
      <c r="H481" s="16" t="n">
        <v>20</v>
      </c>
      <c r="I481" s="28" t="n">
        <v>47</v>
      </c>
      <c r="J481" s="28" t="n">
        <v>400</v>
      </c>
      <c r="K481" s="33">
        <f>H481*I481</f>
        <v/>
      </c>
      <c r="L481" s="33">
        <f>H481*J481</f>
        <v/>
      </c>
      <c r="M481" s="33">
        <f>K481+L481</f>
        <v/>
      </c>
      <c r="N481" s="65" t="n"/>
    </row>
    <row customHeight="1" ht="26.4" outlineLevel="1" r="482">
      <c r="B482" s="38" t="n"/>
      <c r="C482" s="53" t="n">
        <v>476</v>
      </c>
      <c r="D482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482" s="16" t="inlineStr">
        <is>
          <t>АЛЮР</t>
        </is>
      </c>
      <c r="F482" s="16" t="inlineStr">
        <is>
          <t>м</t>
        </is>
      </c>
      <c r="G482" s="16" t="n"/>
      <c r="H482" s="16" t="n">
        <v>20</v>
      </c>
      <c r="I482" s="28" t="n"/>
      <c r="J482" s="28" t="n"/>
      <c r="K482" s="33">
        <f>H482*I482</f>
        <v/>
      </c>
      <c r="L482" s="33">
        <f>H482*J482</f>
        <v/>
      </c>
      <c r="M482" s="33">
        <f>K482+L482</f>
        <v/>
      </c>
      <c r="N482" s="65" t="n"/>
    </row>
    <row outlineLevel="1" r="483">
      <c r="B483" s="49" t="n"/>
      <c r="C483" s="53" t="n">
        <v>477</v>
      </c>
      <c r="D483" s="17" t="inlineStr">
        <is>
          <t>Монтажные материалы:</t>
        </is>
      </c>
      <c r="E483" s="16" t="n"/>
      <c r="F483" s="16" t="n"/>
      <c r="G483" s="16" t="n"/>
      <c r="H483" s="16" t="n"/>
      <c r="I483" s="27" t="n"/>
      <c r="J483" s="27" t="n"/>
      <c r="K483" s="33" t="n"/>
      <c r="L483" s="33" t="n"/>
      <c r="M483" s="33" t="n"/>
      <c r="N483" s="66" t="n"/>
    </row>
    <row outlineLevel="1" r="484">
      <c r="B484" s="38" t="n"/>
      <c r="C484" s="53" t="n">
        <v>478</v>
      </c>
      <c r="D484" s="17" t="inlineStr">
        <is>
          <t>Труба стальная Dу=25 мм. (для гильз)</t>
        </is>
      </c>
      <c r="E484" s="16" t="inlineStr">
        <is>
          <t>ГОСТ3262-75</t>
        </is>
      </c>
      <c r="F484" s="16" t="inlineStr">
        <is>
          <t>м.</t>
        </is>
      </c>
      <c r="G484" s="16" t="inlineStr">
        <is>
          <t>проход через перекрытие</t>
        </is>
      </c>
      <c r="H484" s="16" t="n">
        <v>12</v>
      </c>
      <c r="I484" s="28" t="n"/>
      <c r="J484" s="28" t="n"/>
      <c r="K484" s="33">
        <f>H484*I484</f>
        <v/>
      </c>
      <c r="L484" s="33">
        <f>H484*J484</f>
        <v/>
      </c>
      <c r="M484" s="33">
        <f>K484+L484</f>
        <v/>
      </c>
      <c r="N484" s="65" t="n"/>
    </row>
    <row outlineLevel="1" r="485">
      <c r="B485" s="38" t="n"/>
      <c r="C485" s="53" t="n">
        <v>479</v>
      </c>
      <c r="D485" s="17" t="inlineStr">
        <is>
          <t>труба ПВХ жесткая, Ду=25мм, отрезки по 2м; 62925</t>
        </is>
      </c>
      <c r="E485" s="16" t="inlineStr">
        <is>
          <t>ДКС</t>
        </is>
      </c>
      <c r="F485" s="16" t="inlineStr">
        <is>
          <t>м</t>
        </is>
      </c>
      <c r="G485" s="16" t="n"/>
      <c r="H485" s="16" t="n">
        <v>100</v>
      </c>
      <c r="I485" s="28" t="n">
        <v>25</v>
      </c>
      <c r="J485" s="28" t="n">
        <v>200</v>
      </c>
      <c r="K485" s="33">
        <f>H485*I485</f>
        <v/>
      </c>
      <c r="L485" s="33">
        <f>H485*J485</f>
        <v/>
      </c>
      <c r="M485" s="33">
        <f>K485+L485</f>
        <v/>
      </c>
      <c r="N485" s="65" t="n"/>
    </row>
    <row outlineLevel="1" r="486">
      <c r="B486" s="49" t="n"/>
      <c r="C486" s="53" t="n">
        <v>480</v>
      </c>
      <c r="D486" s="17" t="inlineStr">
        <is>
          <t>труба ПНД гофрированная, Ду=16мм с протяжкой; 71716</t>
        </is>
      </c>
      <c r="E486" s="16" t="inlineStr">
        <is>
          <t>ДКС</t>
        </is>
      </c>
      <c r="F486" s="16" t="inlineStr">
        <is>
          <t>м</t>
        </is>
      </c>
      <c r="G486" s="16" t="n"/>
      <c r="H486" s="16" t="n">
        <v>11500</v>
      </c>
      <c r="I486" s="28" t="n">
        <v>15</v>
      </c>
      <c r="J486" s="28" t="n">
        <v>200</v>
      </c>
      <c r="K486" s="33">
        <f>H486*I486</f>
        <v/>
      </c>
      <c r="L486" s="33">
        <f>H486*J486</f>
        <v/>
      </c>
      <c r="M486" s="33">
        <f>K486+L486</f>
        <v/>
      </c>
      <c r="N486" s="65" t="n"/>
    </row>
    <row customHeight="1" ht="26.4" outlineLevel="1" r="487">
      <c r="B487" s="38" t="n"/>
      <c r="C487" s="53" t="n">
        <v>481</v>
      </c>
      <c r="D487" s="17" t="inlineStr">
        <is>
          <t>труба ПВХ жесткая, гладкая, Ду=20мм, легкая, отрезки по 3м; 63920</t>
        </is>
      </c>
      <c r="E487" s="16" t="inlineStr">
        <is>
          <t>ДКС</t>
        </is>
      </c>
      <c r="F487" s="16" t="inlineStr">
        <is>
          <t>м</t>
        </is>
      </c>
      <c r="G487" s="16" t="inlineStr">
        <is>
          <t>для встроенных помещений</t>
        </is>
      </c>
      <c r="H487" s="16" t="n">
        <v>21</v>
      </c>
      <c r="I487" s="28" t="n"/>
      <c r="J487" s="28" t="n"/>
      <c r="K487" s="33">
        <f>H487*I487</f>
        <v/>
      </c>
      <c r="L487" s="33">
        <f>H487*J487</f>
        <v/>
      </c>
      <c r="M487" s="33">
        <f>K487+L487</f>
        <v/>
      </c>
      <c r="N487" s="65" t="n"/>
    </row>
    <row outlineLevel="1" r="488">
      <c r="B488" s="38" t="n"/>
      <c r="C488" s="53" t="n">
        <v>482</v>
      </c>
      <c r="D488" s="17" t="inlineStr">
        <is>
          <t>хомут 135х2,5 стандартный черный, уп. 100 шт.; 25305</t>
        </is>
      </c>
      <c r="E488" s="16" t="inlineStr">
        <is>
          <t>ДКС</t>
        </is>
      </c>
      <c r="F488" s="16" t="inlineStr">
        <is>
          <t>уп</t>
        </is>
      </c>
      <c r="G488" s="16" t="n"/>
      <c r="H488" s="16" t="n">
        <v>30</v>
      </c>
      <c r="I488" s="28" t="n">
        <v>2</v>
      </c>
      <c r="J488" s="28" t="n">
        <v>20</v>
      </c>
      <c r="K488" s="33">
        <f>H488*I488</f>
        <v/>
      </c>
      <c r="L488" s="33">
        <f>H488*J488</f>
        <v/>
      </c>
      <c r="M488" s="33">
        <f>K488+L488</f>
        <v/>
      </c>
      <c r="N488" s="65" t="n"/>
    </row>
    <row outlineLevel="1" r="489">
      <c r="B489" s="38" t="n"/>
      <c r="C489" s="53" t="n">
        <v>483</v>
      </c>
      <c r="D489" s="17" t="inlineStr">
        <is>
          <t>саморезы с дюбелем 4,0х35; СМ6520</t>
        </is>
      </c>
      <c r="E489" s="16" t="inlineStr">
        <is>
          <t>ДКС</t>
        </is>
      </c>
      <c r="F489" s="16" t="inlineStr">
        <is>
          <t>шт.</t>
        </is>
      </c>
      <c r="G489" s="16" t="n"/>
      <c r="H489" s="16" t="n">
        <v>46000</v>
      </c>
      <c r="I489" s="28" t="n">
        <v>43</v>
      </c>
      <c r="J489" s="28" t="n">
        <v>300</v>
      </c>
      <c r="K489" s="33">
        <f>H489*I489</f>
        <v/>
      </c>
      <c r="L489" s="33">
        <f>H489*J489</f>
        <v/>
      </c>
      <c r="M489" s="33">
        <f>K489+L489</f>
        <v/>
      </c>
      <c r="N489" s="65" t="n"/>
    </row>
    <row outlineLevel="1" r="490">
      <c r="B490" s="49" t="n"/>
      <c r="C490" s="53" t="n">
        <v>484</v>
      </c>
      <c r="D490" s="17" t="inlineStr">
        <is>
          <t xml:space="preserve">саморезы по металлу, 3,5х19; </t>
        </is>
      </c>
      <c r="E490" s="16" t="n"/>
      <c r="F490" s="16" t="inlineStr">
        <is>
          <t>кг</t>
        </is>
      </c>
      <c r="G490" s="16" t="n"/>
      <c r="H490" s="16" t="n">
        <v>2</v>
      </c>
      <c r="I490" s="28" t="n"/>
      <c r="J490" s="28" t="n"/>
      <c r="K490" s="33">
        <f>H490*I490</f>
        <v/>
      </c>
      <c r="L490" s="33">
        <f>H490*J490</f>
        <v/>
      </c>
      <c r="M490" s="33">
        <f>K490+L490</f>
        <v/>
      </c>
      <c r="N490" s="65" t="n"/>
    </row>
    <row outlineLevel="1" r="491">
      <c r="B491" s="38" t="n"/>
      <c r="C491" s="53" t="n">
        <v>485</v>
      </c>
      <c r="D491" s="17" t="inlineStr">
        <is>
          <t>держатель оцинкованный двухсторонний; 53354</t>
        </is>
      </c>
      <c r="E491" s="16" t="inlineStr">
        <is>
          <t>ДКС</t>
        </is>
      </c>
      <c r="F491" s="16" t="inlineStr">
        <is>
          <t>шт</t>
        </is>
      </c>
      <c r="G491" s="16" t="n"/>
      <c r="H491" s="16" t="n">
        <v>23000</v>
      </c>
      <c r="I491" s="28" t="n"/>
      <c r="J491" s="28" t="n"/>
      <c r="K491" s="33">
        <f>H491*I491</f>
        <v/>
      </c>
      <c r="L491" s="33">
        <f>H491*J491</f>
        <v/>
      </c>
      <c r="M491" s="33">
        <f>K491+L491</f>
        <v/>
      </c>
      <c r="N491" s="65" t="n"/>
    </row>
    <row outlineLevel="1" r="492">
      <c r="B492" s="38" t="n"/>
      <c r="C492" s="53" t="n">
        <v>486</v>
      </c>
      <c r="D492" s="17" t="inlineStr">
        <is>
          <t>коннекторы RJ-45 5е категории экранированные; PLUG-8P8C-U-C5-SH-100</t>
        </is>
      </c>
      <c r="E492" s="16" t="inlineStr">
        <is>
          <t>Hyperline</t>
        </is>
      </c>
      <c r="F492" s="16" t="inlineStr">
        <is>
          <t>шт</t>
        </is>
      </c>
      <c r="G492" s="16" t="n"/>
      <c r="H492" s="16" t="n">
        <v>12</v>
      </c>
      <c r="I492" s="28" t="n"/>
      <c r="J492" s="28" t="n"/>
      <c r="K492" s="33">
        <f>H492*I492</f>
        <v/>
      </c>
      <c r="L492" s="33">
        <f>H492*J492</f>
        <v/>
      </c>
      <c r="M492" s="33">
        <f>K492+L492</f>
        <v/>
      </c>
      <c r="N492" s="65" t="n"/>
    </row>
    <row outlineLevel="1" r="493">
      <c r="B493" s="49" t="n"/>
      <c r="C493" s="53" t="n">
        <v>487</v>
      </c>
      <c r="D493" s="17" t="inlineStr">
        <is>
          <t>кабельные наконечники втулочные НШВИ 2,5-8; НШВИ 2,5-8</t>
        </is>
      </c>
      <c r="E493" s="16" t="inlineStr">
        <is>
          <t>КВТ</t>
        </is>
      </c>
      <c r="F493" s="16" t="inlineStr">
        <is>
          <t>шт.</t>
        </is>
      </c>
      <c r="G493" s="16" t="n"/>
      <c r="H493" s="16" t="n">
        <v>12</v>
      </c>
      <c r="I493" s="28" t="n"/>
      <c r="J493" s="28" t="n"/>
      <c r="K493" s="33">
        <f>H493*I493</f>
        <v/>
      </c>
      <c r="L493" s="33">
        <f>H493*J493</f>
        <v/>
      </c>
      <c r="M493" s="33">
        <f>K493+L493</f>
        <v/>
      </c>
      <c r="N493" s="65" t="n"/>
    </row>
    <row outlineLevel="1" r="494">
      <c r="B494" s="38" t="n"/>
      <c r="C494" s="53" t="n">
        <v>488</v>
      </c>
      <c r="D494" s="17" t="inlineStr">
        <is>
          <t>пена монтажная огнеупорная для пистолета 750 гр; SOUDAFOAM FR</t>
        </is>
      </c>
      <c r="E494" s="16" t="n"/>
      <c r="F494" s="16" t="inlineStr">
        <is>
          <t>шт.</t>
        </is>
      </c>
      <c r="G494" s="16" t="n"/>
      <c r="H494" s="16" t="n">
        <v>2</v>
      </c>
      <c r="I494" s="28" t="n"/>
      <c r="J494" s="28" t="n"/>
      <c r="K494" s="33">
        <f>H494*I494</f>
        <v/>
      </c>
      <c r="L494" s="33">
        <f>H494*J494</f>
        <v/>
      </c>
      <c r="M494" s="33">
        <f>K494+L494</f>
        <v/>
      </c>
      <c r="N494" s="65" t="n"/>
    </row>
    <row outlineLevel="1" r="495">
      <c r="B495" s="38" t="n"/>
      <c r="C495" s="53" t="n">
        <v>489</v>
      </c>
      <c r="D495" s="17" t="inlineStr">
        <is>
          <t>Металлорукав из оцинкованной стали; 667M1518</t>
        </is>
      </c>
      <c r="E495" s="16" t="inlineStr">
        <is>
          <t>ДКС</t>
        </is>
      </c>
      <c r="F495" s="16" t="inlineStr">
        <is>
          <t>м</t>
        </is>
      </c>
      <c r="G495" s="16" t="n"/>
      <c r="H495" s="16" t="n">
        <v>100</v>
      </c>
      <c r="I495" s="28" t="n"/>
      <c r="J495" s="28" t="n"/>
      <c r="K495" s="33">
        <f>H495*I495</f>
        <v/>
      </c>
      <c r="L495" s="33">
        <f>H495*J495</f>
        <v/>
      </c>
      <c r="M495" s="33">
        <f>K495+L495</f>
        <v/>
      </c>
      <c r="N495" s="65" t="n"/>
    </row>
    <row outlineLevel="1" r="496">
      <c r="B496" s="49" t="n"/>
      <c r="C496" s="53" t="n">
        <v>490</v>
      </c>
      <c r="D496" s="71" t="inlineStr">
        <is>
          <t>Пусконаладочные работы</t>
        </is>
      </c>
      <c r="E496" s="16" t="n"/>
      <c r="F496" s="16" t="inlineStr">
        <is>
          <t>шт.</t>
        </is>
      </c>
      <c r="G496" s="16" t="n"/>
      <c r="H496" s="16" t="n">
        <v>1</v>
      </c>
      <c r="I496" s="28" t="n"/>
      <c r="J496" s="28" t="n"/>
      <c r="K496" s="33">
        <f>H496*I496</f>
        <v/>
      </c>
      <c r="L496" s="33">
        <f>H496*J496</f>
        <v/>
      </c>
      <c r="M496" s="33">
        <f>K496+L496</f>
        <v/>
      </c>
      <c r="N496" s="65" t="n"/>
    </row>
    <row customHeight="1" ht="31.5" r="497">
      <c r="B497" s="38" t="n"/>
      <c r="C497" s="54" t="n">
        <v>491</v>
      </c>
      <c r="D497" s="6" t="inlineStr">
        <is>
          <t>Всего по разделу</t>
        </is>
      </c>
      <c r="E497" s="5" t="n"/>
      <c r="F497" s="7" t="n"/>
      <c r="G497" s="5" t="n"/>
      <c r="H497" s="8" t="n"/>
      <c r="I497" s="61" t="n"/>
      <c r="J497" s="61" t="n"/>
      <c r="K497" s="9">
        <f>SUM(K449:K496)</f>
        <v/>
      </c>
      <c r="L497" s="9">
        <f>SUM(L449:L496)</f>
        <v/>
      </c>
      <c r="M497" s="9">
        <f>SUM(M449:M496)</f>
        <v/>
      </c>
      <c r="N497" s="61" t="n"/>
    </row>
    <row customHeight="1" ht="39.6" r="498">
      <c r="B498" s="38" t="n"/>
      <c r="C498" s="52" t="n">
        <v>492</v>
      </c>
      <c r="D498" s="12" t="inlineStr">
        <is>
          <t>ПГ-267/4-2017-АИИСКУТ Автоматизированная информационно-измерительная система
коммерческого учета теплопотребления (АИИСКУТ)</t>
        </is>
      </c>
      <c r="E498" s="11" t="n"/>
      <c r="F498" s="13" t="n"/>
      <c r="G498" s="11" t="n"/>
      <c r="H498" s="14" t="n"/>
      <c r="I498" s="60" t="n"/>
      <c r="J498" s="60" t="n"/>
      <c r="K498" s="31" t="n"/>
      <c r="L498" s="31" t="n"/>
      <c r="M498" s="32" t="n"/>
      <c r="N498" s="64" t="n"/>
    </row>
    <row outlineLevel="1" r="499">
      <c r="B499" s="49" t="n"/>
      <c r="C499" s="53" t="n">
        <v>493</v>
      </c>
      <c r="D499" s="15" t="inlineStr">
        <is>
          <t>Оборудование и средства автоматизации в составе:</t>
        </is>
      </c>
      <c r="E499" s="16" t="n"/>
      <c r="F499" s="16" t="n"/>
      <c r="G499" s="16" t="n"/>
      <c r="H499" s="16" t="n"/>
      <c r="I499" s="27" t="n"/>
      <c r="J499" s="27" t="n"/>
      <c r="K499" s="33" t="n"/>
      <c r="L499" s="33" t="n"/>
      <c r="M499" s="33" t="n"/>
      <c r="N499" s="66" t="n"/>
    </row>
    <row outlineLevel="1" r="500">
      <c r="B500" s="38" t="n"/>
      <c r="C500" s="53" t="n">
        <v>494</v>
      </c>
      <c r="D500" s="17" t="inlineStr">
        <is>
          <t>Шкаф учета (АИИСКУТ):</t>
        </is>
      </c>
      <c r="E500" s="16" t="n"/>
      <c r="F500" s="16" t="n"/>
      <c r="G500" s="16" t="n"/>
      <c r="H500" s="16" t="n"/>
      <c r="I500" s="27" t="n"/>
      <c r="J500" s="27" t="n"/>
      <c r="K500" s="33" t="n"/>
      <c r="L500" s="33" t="n"/>
      <c r="M500" s="33" t="n"/>
      <c r="N500" s="66" t="n"/>
    </row>
    <row outlineLevel="1" r="501">
      <c r="B501" s="38" t="n"/>
      <c r="C501" s="53" t="n">
        <v>495</v>
      </c>
      <c r="D501" s="17" t="inlineStr">
        <is>
          <t>шкаф 700х500х250 с монтажной платой; R5CE0759</t>
        </is>
      </c>
      <c r="E501" s="16" t="inlineStr">
        <is>
          <t>ДКС</t>
        </is>
      </c>
      <c r="F501" s="16" t="inlineStr">
        <is>
          <t>шт.</t>
        </is>
      </c>
      <c r="G501" s="16" t="n"/>
      <c r="H501" s="16" t="n">
        <v>3</v>
      </c>
      <c r="I501" s="28" t="n"/>
      <c r="J501" s="28" t="n"/>
      <c r="K501" s="33">
        <f>H501*I501</f>
        <v/>
      </c>
      <c r="L501" s="33">
        <f>H501*J501</f>
        <v/>
      </c>
      <c r="M501" s="33">
        <f>K501+L501</f>
        <v/>
      </c>
      <c r="N501" s="65" t="n"/>
    </row>
    <row outlineLevel="1" r="502">
      <c r="B502" s="38" t="n"/>
      <c r="C502" s="53" t="n">
        <v>496</v>
      </c>
      <c r="D502" s="17" t="inlineStr">
        <is>
          <t>кронштейн для настенного крепления; R5А55</t>
        </is>
      </c>
      <c r="E502" s="16" t="inlineStr">
        <is>
          <t>ДКС</t>
        </is>
      </c>
      <c r="F502" s="16" t="inlineStr">
        <is>
          <t>кт.</t>
        </is>
      </c>
      <c r="G502" s="16" t="n"/>
      <c r="H502" s="16" t="n">
        <v>3</v>
      </c>
      <c r="I502" s="28" t="n"/>
      <c r="J502" s="28" t="n"/>
      <c r="K502" s="33">
        <f>H502*I502</f>
        <v/>
      </c>
      <c r="L502" s="33">
        <f>H502*J502</f>
        <v/>
      </c>
      <c r="M502" s="33">
        <f>K502+L502</f>
        <v/>
      </c>
      <c r="N502" s="65" t="n"/>
    </row>
    <row outlineLevel="1" r="503">
      <c r="B503" s="49" t="n"/>
      <c r="C503" s="53" t="n">
        <v>497</v>
      </c>
      <c r="D503" s="70" t="inlineStr">
        <is>
          <t>2-портовый преобразователь RS-485 в Ethernet</t>
        </is>
      </c>
      <c r="E503" s="16" t="inlineStr">
        <is>
          <t>МОХА</t>
        </is>
      </c>
      <c r="F503" s="16" t="inlineStr">
        <is>
          <t>ш-т.</t>
        </is>
      </c>
      <c r="G503" s="16" t="n"/>
      <c r="H503" s="16" t="n">
        <v>7</v>
      </c>
      <c r="I503" s="28" t="n"/>
      <c r="J503" s="28" t="n"/>
      <c r="K503" s="33">
        <f>H503*I503</f>
        <v/>
      </c>
      <c r="L503" s="33">
        <f>H503*J503</f>
        <v/>
      </c>
      <c r="M503" s="33">
        <f>K503+L503</f>
        <v/>
      </c>
      <c r="N503" s="65" t="n"/>
    </row>
    <row outlineLevel="1" r="504">
      <c r="B504" s="38" t="n"/>
      <c r="C504" s="53" t="n">
        <v>498</v>
      </c>
      <c r="D504" s="17" t="inlineStr">
        <is>
          <t>8-портовый коммутатор Ethernet с расширенным диапазоном температур</t>
        </is>
      </c>
      <c r="E504" s="16" t="inlineStr">
        <is>
          <t>МОХА</t>
        </is>
      </c>
      <c r="F504" s="16" t="inlineStr">
        <is>
          <t>ш-т.</t>
        </is>
      </c>
      <c r="G504" s="16" t="n"/>
      <c r="H504" s="16" t="n">
        <v>1</v>
      </c>
      <c r="I504" s="28" t="n"/>
      <c r="J504" s="28" t="n"/>
      <c r="K504" s="33">
        <f>H504*I504</f>
        <v/>
      </c>
      <c r="L504" s="33">
        <f>H504*J504</f>
        <v/>
      </c>
      <c r="M504" s="33">
        <f>K504+L504</f>
        <v/>
      </c>
      <c r="N504" s="65" t="n"/>
    </row>
    <row outlineLevel="1" r="505">
      <c r="B505" s="38" t="n"/>
      <c r="C505" s="53" t="n">
        <v>499</v>
      </c>
      <c r="D505" s="70" t="inlineStr">
        <is>
          <t>блок питания 24В</t>
        </is>
      </c>
      <c r="E505" s="16" t="inlineStr">
        <is>
          <t>МОХА</t>
        </is>
      </c>
      <c r="F505" s="16" t="inlineStr">
        <is>
          <t>ш-т.</t>
        </is>
      </c>
      <c r="G505" s="16" t="n"/>
      <c r="H505" s="16" t="n">
        <v>3</v>
      </c>
      <c r="I505" s="28" t="n"/>
      <c r="J505" s="28" t="n"/>
      <c r="K505" s="33">
        <f>H505*I505</f>
        <v/>
      </c>
      <c r="L505" s="33">
        <f>H505*J505</f>
        <v/>
      </c>
      <c r="M505" s="33">
        <f>K505+L505</f>
        <v/>
      </c>
      <c r="N505" s="65" t="n"/>
    </row>
    <row outlineLevel="1" r="506">
      <c r="B506" s="49" t="n"/>
      <c r="C506" s="53" t="n">
        <v>500</v>
      </c>
      <c r="D506" s="17" t="inlineStr">
        <is>
          <t>источник бесперебойного питания 750 ВА (358х138х157)</t>
        </is>
      </c>
      <c r="E506" s="16" t="inlineStr">
        <is>
          <t>АРС</t>
        </is>
      </c>
      <c r="F506" s="16" t="inlineStr">
        <is>
          <t>шт.</t>
        </is>
      </c>
      <c r="G506" s="16" t="n"/>
      <c r="H506" s="16" t="n">
        <v>3</v>
      </c>
      <c r="I506" s="28" t="n"/>
      <c r="J506" s="28" t="n"/>
      <c r="K506" s="33">
        <f>H506*I506</f>
        <v/>
      </c>
      <c r="L506" s="33">
        <f>H506*J506</f>
        <v/>
      </c>
      <c r="M506" s="33">
        <f>K506+L506</f>
        <v/>
      </c>
      <c r="N506" s="65" t="n"/>
    </row>
    <row outlineLevel="1" r="507">
      <c r="B507" s="38" t="n"/>
      <c r="C507" s="53" t="n">
        <v>501</v>
      </c>
      <c r="D507" s="70" t="inlineStr">
        <is>
          <t>блок питания</t>
        </is>
      </c>
      <c r="E507" s="16" t="inlineStr">
        <is>
          <t>Компания ОВЕН</t>
        </is>
      </c>
      <c r="F507" s="16" t="inlineStr">
        <is>
          <t>шт.</t>
        </is>
      </c>
      <c r="G507" s="16" t="n"/>
      <c r="H507" s="16" t="n">
        <v>8</v>
      </c>
      <c r="I507" s="28" t="n"/>
      <c r="J507" s="28" t="n"/>
      <c r="K507" s="33">
        <f>H507*I507</f>
        <v/>
      </c>
      <c r="L507" s="33">
        <f>H507*J507</f>
        <v/>
      </c>
      <c r="M507" s="33">
        <f>K507+L507</f>
        <v/>
      </c>
      <c r="N507" s="65" t="n"/>
    </row>
    <row outlineLevel="1" r="508">
      <c r="B508" s="38" t="n"/>
      <c r="C508" s="53" t="n">
        <v>502</v>
      </c>
      <c r="D508" s="70" t="inlineStr">
        <is>
          <t>выключатель автоматический</t>
        </is>
      </c>
      <c r="E508" s="16" t="inlineStr">
        <is>
          <t>АВВ</t>
        </is>
      </c>
      <c r="F508" s="16" t="inlineStr">
        <is>
          <t>шт.</t>
        </is>
      </c>
      <c r="G508" s="16" t="n"/>
      <c r="H508" s="16" t="n">
        <v>3</v>
      </c>
      <c r="I508" s="28" t="n"/>
      <c r="J508" s="28" t="n"/>
      <c r="K508" s="33">
        <f>H508*I508</f>
        <v/>
      </c>
      <c r="L508" s="33">
        <f>H508*J508</f>
        <v/>
      </c>
      <c r="M508" s="33">
        <f>K508+L508</f>
        <v/>
      </c>
      <c r="N508" s="65" t="n"/>
    </row>
    <row outlineLevel="1" r="509">
      <c r="B509" s="49" t="n"/>
      <c r="C509" s="53" t="n">
        <v>503</v>
      </c>
      <c r="D509" s="17" t="inlineStr">
        <is>
          <t>Розетка на DIN-рейку с заземлением контактов</t>
        </is>
      </c>
      <c r="E509" s="16" t="inlineStr">
        <is>
          <t>ИЕК</t>
        </is>
      </c>
      <c r="F509" s="16" t="inlineStr">
        <is>
          <t>шт.</t>
        </is>
      </c>
      <c r="G509" s="16" t="n"/>
      <c r="H509" s="16" t="n">
        <v>3</v>
      </c>
      <c r="I509" s="28" t="n"/>
      <c r="J509" s="28" t="n"/>
      <c r="K509" s="33">
        <f>H509*I509</f>
        <v/>
      </c>
      <c r="L509" s="33">
        <f>H509*J509</f>
        <v/>
      </c>
      <c r="M509" s="33">
        <f>K509+L509</f>
        <v/>
      </c>
      <c r="N509" s="65" t="n"/>
    </row>
    <row outlineLevel="1" r="510">
      <c r="B510" s="38" t="n"/>
      <c r="C510" s="53" t="n">
        <v>504</v>
      </c>
      <c r="D510" s="17" t="inlineStr">
        <is>
          <t>Динрейка OMEGA 3F 1м</t>
        </is>
      </c>
      <c r="E510" s="16" t="inlineStr">
        <is>
          <t>ДКС</t>
        </is>
      </c>
      <c r="F510" s="16" t="inlineStr">
        <is>
          <t>шт.</t>
        </is>
      </c>
      <c r="G510" s="16" t="n"/>
      <c r="H510" s="16" t="n">
        <v>6</v>
      </c>
      <c r="I510" s="28" t="n"/>
      <c r="J510" s="28" t="n"/>
      <c r="K510" s="33">
        <f>H510*I510</f>
        <v/>
      </c>
      <c r="L510" s="33">
        <f>H510*J510</f>
        <v/>
      </c>
      <c r="M510" s="33">
        <f>K510+L510</f>
        <v/>
      </c>
      <c r="N510" s="65" t="n"/>
    </row>
    <row outlineLevel="1" r="511">
      <c r="B511" s="38" t="n"/>
      <c r="C511" s="53" t="n">
        <v>505</v>
      </c>
      <c r="D511" s="17" t="inlineStr">
        <is>
          <t>Клемма проходная 2,5 синяя</t>
        </is>
      </c>
      <c r="E511" s="16" t="inlineStr">
        <is>
          <t>ДКС</t>
        </is>
      </c>
      <c r="F511" s="16" t="inlineStr">
        <is>
          <t>шт.</t>
        </is>
      </c>
      <c r="G511" s="16" t="n"/>
      <c r="H511" s="16" t="n">
        <v>39</v>
      </c>
      <c r="I511" s="28" t="n"/>
      <c r="J511" s="28" t="n"/>
      <c r="K511" s="33">
        <f>H511*I511</f>
        <v/>
      </c>
      <c r="L511" s="33">
        <f>H511*J511</f>
        <v/>
      </c>
      <c r="M511" s="33">
        <f>K511+L511</f>
        <v/>
      </c>
      <c r="N511" s="65" t="n"/>
    </row>
    <row outlineLevel="1" r="512">
      <c r="B512" s="49" t="n"/>
      <c r="C512" s="53" t="n">
        <v>506</v>
      </c>
      <c r="D512" s="69" t="inlineStr">
        <is>
          <t>Клемма заземления желто-зеленая</t>
        </is>
      </c>
      <c r="E512" s="16" t="inlineStr">
        <is>
          <t>ДКС</t>
        </is>
      </c>
      <c r="F512" s="16" t="inlineStr">
        <is>
          <t>шт.</t>
        </is>
      </c>
      <c r="G512" s="16" t="n"/>
      <c r="H512" s="16" t="n">
        <v>42</v>
      </c>
      <c r="I512" s="28" t="n"/>
      <c r="J512" s="28" t="n"/>
      <c r="K512" s="33">
        <f>H512*I512</f>
        <v/>
      </c>
      <c r="L512" s="33">
        <f>H512*J512</f>
        <v/>
      </c>
      <c r="M512" s="33">
        <f>K512+L512</f>
        <v/>
      </c>
      <c r="N512" s="65" t="n"/>
    </row>
    <row outlineLevel="1" r="513">
      <c r="B513" s="38" t="n"/>
      <c r="C513" s="53" t="n">
        <v>507</v>
      </c>
      <c r="D513" s="17" t="inlineStr">
        <is>
          <t>Клемма проходная 2,5 , бежевая</t>
        </is>
      </c>
      <c r="E513" s="16" t="inlineStr">
        <is>
          <t>ДКС</t>
        </is>
      </c>
      <c r="F513" s="16" t="inlineStr">
        <is>
          <t>шт.</t>
        </is>
      </c>
      <c r="G513" s="16" t="n"/>
      <c r="H513" s="16" t="n">
        <v>39</v>
      </c>
      <c r="I513" s="28" t="n"/>
      <c r="J513" s="28" t="n"/>
      <c r="K513" s="33">
        <f>H513*I513</f>
        <v/>
      </c>
      <c r="L513" s="33">
        <f>H513*J513</f>
        <v/>
      </c>
      <c r="M513" s="33">
        <f>K513+L513</f>
        <v/>
      </c>
      <c r="N513" s="65" t="n"/>
    </row>
    <row outlineLevel="1" r="514">
      <c r="B514" s="38" t="n"/>
      <c r="C514" s="53" t="n">
        <v>508</v>
      </c>
      <c r="D514" s="17" t="inlineStr">
        <is>
          <t>клеммная перемычка (10 полюсов)</t>
        </is>
      </c>
      <c r="E514" s="16" t="inlineStr">
        <is>
          <t>ДКС</t>
        </is>
      </c>
      <c r="F514" s="16" t="inlineStr">
        <is>
          <t>шт.</t>
        </is>
      </c>
      <c r="G514" s="16" t="n"/>
      <c r="H514" s="16" t="n">
        <v>5</v>
      </c>
      <c r="I514" s="28" t="n"/>
      <c r="J514" s="28" t="n"/>
      <c r="K514" s="33">
        <f>H514*I514</f>
        <v/>
      </c>
      <c r="L514" s="33">
        <f>H514*J514</f>
        <v/>
      </c>
      <c r="M514" s="33">
        <f>K514+L514</f>
        <v/>
      </c>
      <c r="N514" s="65" t="n"/>
    </row>
    <row outlineLevel="1" r="515">
      <c r="B515" s="38" t="n"/>
      <c r="C515" s="53" t="n">
        <v>509</v>
      </c>
      <c r="D515" s="69" t="inlineStr">
        <is>
          <t>Разделитель красный</t>
        </is>
      </c>
      <c r="E515" s="16" t="inlineStr">
        <is>
          <t>ДКС</t>
        </is>
      </c>
      <c r="F515" s="16" t="inlineStr">
        <is>
          <t>шт.</t>
        </is>
      </c>
      <c r="G515" s="16" t="n"/>
      <c r="H515" s="16" t="n">
        <v>9</v>
      </c>
      <c r="I515" s="28" t="n"/>
      <c r="J515" s="28" t="n"/>
      <c r="K515" s="33">
        <f>H515*I515</f>
        <v/>
      </c>
      <c r="L515" s="33">
        <f>H515*J515</f>
        <v/>
      </c>
      <c r="M515" s="33">
        <f>K515+L515</f>
        <v/>
      </c>
      <c r="N515" s="65" t="n"/>
    </row>
    <row outlineLevel="1" r="516">
      <c r="B516" s="49" t="n"/>
      <c r="C516" s="53" t="n">
        <v>510</v>
      </c>
      <c r="D516" s="17" t="inlineStr">
        <is>
          <t>Упор торцевой BTU</t>
        </is>
      </c>
      <c r="E516" s="16" t="inlineStr">
        <is>
          <t>ДКС</t>
        </is>
      </c>
      <c r="F516" s="16" t="inlineStr">
        <is>
          <t>шт.</t>
        </is>
      </c>
      <c r="G516" s="16" t="n"/>
      <c r="H516" s="16" t="n">
        <v>12</v>
      </c>
      <c r="I516" s="28" t="n"/>
      <c r="J516" s="28" t="n"/>
      <c r="K516" s="33">
        <f>H516*I516</f>
        <v/>
      </c>
      <c r="L516" s="33">
        <f>H516*J516</f>
        <v/>
      </c>
      <c r="M516" s="33">
        <f>K516+L516</f>
        <v/>
      </c>
      <c r="N516" s="65" t="n"/>
    </row>
    <row outlineLevel="1" r="517">
      <c r="B517" s="38" t="n"/>
      <c r="C517" s="53" t="n">
        <v>511</v>
      </c>
      <c r="D517" s="17" t="inlineStr">
        <is>
          <t>Ручная наборная маркировка, система Марк3 (от 0 до 9); MKFxS1</t>
        </is>
      </c>
      <c r="E517" s="16" t="inlineStr">
        <is>
          <t>ДКС</t>
        </is>
      </c>
      <c r="F517" s="16" t="inlineStr">
        <is>
          <t>шт.</t>
        </is>
      </c>
      <c r="G517" s="16" t="n"/>
      <c r="H517" s="16" t="n">
        <v>10</v>
      </c>
      <c r="I517" s="28" t="n"/>
      <c r="J517" s="28" t="n"/>
      <c r="K517" s="33">
        <f>H517*I517</f>
        <v/>
      </c>
      <c r="L517" s="33">
        <f>H517*J517</f>
        <v/>
      </c>
      <c r="M517" s="33">
        <f>K517+L517</f>
        <v/>
      </c>
      <c r="N517" s="65" t="n"/>
    </row>
    <row outlineLevel="1" r="518">
      <c r="B518" s="38" t="n"/>
      <c r="C518" s="53" t="n">
        <v>512</v>
      </c>
      <c r="D518" s="17" t="inlineStr">
        <is>
          <t>кабельный ввод; PG-9, 52600R</t>
        </is>
      </c>
      <c r="E518" s="16" t="inlineStr">
        <is>
          <t>ДКС</t>
        </is>
      </c>
      <c r="F518" s="16" t="inlineStr">
        <is>
          <t>шт.</t>
        </is>
      </c>
      <c r="G518" s="16" t="n"/>
      <c r="H518" s="16" t="n">
        <v>24</v>
      </c>
      <c r="I518" s="28" t="n"/>
      <c r="J518" s="28" t="n"/>
      <c r="K518" s="33">
        <f>H518*I518</f>
        <v/>
      </c>
      <c r="L518" s="33">
        <f>H518*J518</f>
        <v/>
      </c>
      <c r="M518" s="33">
        <f>K518+L518</f>
        <v/>
      </c>
      <c r="N518" s="65" t="n"/>
    </row>
    <row outlineLevel="1" r="519">
      <c r="B519" s="49" t="n"/>
      <c r="C519" s="53" t="n">
        <v>513</v>
      </c>
      <c r="D519" s="17" t="inlineStr">
        <is>
          <t>кабельный канал перфорированный 40/60 мм.; 00107RL</t>
        </is>
      </c>
      <c r="E519" s="16" t="inlineStr">
        <is>
          <t>ДКС</t>
        </is>
      </c>
      <c r="F519" s="16" t="inlineStr">
        <is>
          <t>м</t>
        </is>
      </c>
      <c r="G519" s="16" t="n"/>
      <c r="H519" s="16" t="n">
        <v>6</v>
      </c>
      <c r="I519" s="28" t="n"/>
      <c r="J519" s="28" t="n"/>
      <c r="K519" s="33">
        <f>H519*I519</f>
        <v/>
      </c>
      <c r="L519" s="33">
        <f>H519*J519</f>
        <v/>
      </c>
      <c r="M519" s="33">
        <f>K519+L519</f>
        <v/>
      </c>
      <c r="N519" s="65" t="n"/>
    </row>
    <row outlineLevel="1" r="520">
      <c r="B520" s="38" t="n"/>
      <c r="C520" s="53" t="n">
        <v>514</v>
      </c>
      <c r="D520" s="17" t="inlineStr">
        <is>
          <t>провод питания (фаза), черный ПУВнг 1х0,75; ГОСТ31947-2012</t>
        </is>
      </c>
      <c r="E520" s="16" t="inlineStr">
        <is>
          <t>Электрокабель</t>
        </is>
      </c>
      <c r="F520" s="16" t="inlineStr">
        <is>
          <t>м</t>
        </is>
      </c>
      <c r="G520" s="16" t="n"/>
      <c r="H520" s="16" t="n">
        <v>6</v>
      </c>
      <c r="I520" s="28" t="n"/>
      <c r="J520" s="28" t="n"/>
      <c r="K520" s="33">
        <f>H520*I520</f>
        <v/>
      </c>
      <c r="L520" s="33">
        <f>H520*J520</f>
        <v/>
      </c>
      <c r="M520" s="33">
        <f>K520+L520</f>
        <v/>
      </c>
      <c r="N520" s="65" t="n"/>
    </row>
    <row outlineLevel="1" r="521">
      <c r="B521" s="38" t="n"/>
      <c r="C521" s="53" t="n">
        <v>515</v>
      </c>
      <c r="D521" s="17" t="inlineStr">
        <is>
          <t>провод питания (нейтраль), синий ПУВнг 1х0,75; ГОСТ31947-2012</t>
        </is>
      </c>
      <c r="E521" s="16" t="inlineStr">
        <is>
          <t>Электрокабель</t>
        </is>
      </c>
      <c r="F521" s="16" t="inlineStr">
        <is>
          <t>м</t>
        </is>
      </c>
      <c r="G521" s="16" t="n"/>
      <c r="H521" s="16" t="n">
        <v>6</v>
      </c>
      <c r="I521" s="28" t="n"/>
      <c r="J521" s="28" t="n"/>
      <c r="K521" s="33">
        <f>H521*I521</f>
        <v/>
      </c>
      <c r="L521" s="33">
        <f>H521*J521</f>
        <v/>
      </c>
      <c r="M521" s="33">
        <f>K521+L521</f>
        <v/>
      </c>
      <c r="N521" s="65" t="n"/>
    </row>
    <row outlineLevel="1" r="522">
      <c r="B522" s="49" t="n"/>
      <c r="C522" s="53" t="n">
        <v>516</v>
      </c>
      <c r="D522" s="17" t="inlineStr">
        <is>
          <t>провод заземления, желто-зеленый ПУВнг 1х0,75; ГОСТ31947-2012</t>
        </is>
      </c>
      <c r="E522" s="16" t="inlineStr">
        <is>
          <t>Электрокабель</t>
        </is>
      </c>
      <c r="F522" s="16" t="inlineStr">
        <is>
          <t>м</t>
        </is>
      </c>
      <c r="G522" s="16" t="n"/>
      <c r="H522" s="16" t="n">
        <v>6</v>
      </c>
      <c r="I522" s="28" t="n"/>
      <c r="J522" s="28" t="n"/>
      <c r="K522" s="33">
        <f>H522*I522</f>
        <v/>
      </c>
      <c r="L522" s="33">
        <f>H522*J522</f>
        <v/>
      </c>
      <c r="M522" s="33">
        <f>K522+L522</f>
        <v/>
      </c>
      <c r="N522" s="65" t="n"/>
    </row>
    <row outlineLevel="1" r="523">
      <c r="B523" s="38" t="n"/>
      <c r="C523" s="53" t="n">
        <v>517</v>
      </c>
      <c r="D523" s="17" t="inlineStr">
        <is>
          <t xml:space="preserve">- провод белый ПУВнг 1х0,75; </t>
        </is>
      </c>
      <c r="E523" s="16" t="inlineStr">
        <is>
          <t>Электрокабель</t>
        </is>
      </c>
      <c r="F523" s="16" t="inlineStr">
        <is>
          <t>м</t>
        </is>
      </c>
      <c r="G523" s="16" t="n"/>
      <c r="H523" s="16" t="n">
        <v>6</v>
      </c>
      <c r="I523" s="28" t="n"/>
      <c r="J523" s="28" t="n"/>
      <c r="K523" s="33">
        <f>H523*I523</f>
        <v/>
      </c>
      <c r="L523" s="33">
        <f>H523*J523</f>
        <v/>
      </c>
      <c r="M523" s="33">
        <f>K523+L523</f>
        <v/>
      </c>
      <c r="N523" s="65" t="n"/>
    </row>
    <row outlineLevel="1" r="524">
      <c r="B524" s="38" t="n"/>
      <c r="C524" s="53" t="n">
        <v>518</v>
      </c>
      <c r="D524" s="17" t="inlineStr">
        <is>
          <t xml:space="preserve">- провод желтый ПУВнг 1х0,75; </t>
        </is>
      </c>
      <c r="E524" s="16" t="inlineStr">
        <is>
          <t>Электрокабель</t>
        </is>
      </c>
      <c r="F524" s="16" t="inlineStr">
        <is>
          <t>м</t>
        </is>
      </c>
      <c r="G524" s="16" t="n"/>
      <c r="H524" s="16" t="n">
        <v>6</v>
      </c>
      <c r="I524" s="28" t="n"/>
      <c r="J524" s="28" t="n"/>
      <c r="K524" s="33">
        <f>H524*I524</f>
        <v/>
      </c>
      <c r="L524" s="33">
        <f>H524*J524</f>
        <v/>
      </c>
      <c r="M524" s="33">
        <f>K524+L524</f>
        <v/>
      </c>
      <c r="N524" s="65" t="n"/>
    </row>
    <row outlineLevel="1" r="525">
      <c r="B525" s="49" t="n"/>
      <c r="C525" s="53" t="n">
        <v>519</v>
      </c>
      <c r="D525" s="17" t="inlineStr">
        <is>
          <t xml:space="preserve">- провод красный ПУВнг 1х0,75; </t>
        </is>
      </c>
      <c r="E525" s="16" t="inlineStr">
        <is>
          <t>Электрокабель</t>
        </is>
      </c>
      <c r="F525" s="16" t="inlineStr">
        <is>
          <t>м</t>
        </is>
      </c>
      <c r="G525" s="16" t="n"/>
      <c r="H525" s="16" t="n">
        <v>6</v>
      </c>
      <c r="I525" s="28" t="n"/>
      <c r="J525" s="28" t="n"/>
      <c r="K525" s="33">
        <f>H525*I525</f>
        <v/>
      </c>
      <c r="L525" s="33">
        <f>H525*J525</f>
        <v/>
      </c>
      <c r="M525" s="33">
        <f>K525+L525</f>
        <v/>
      </c>
      <c r="N525" s="65" t="n"/>
    </row>
    <row outlineLevel="1" r="526">
      <c r="B526" s="38" t="n"/>
      <c r="C526" s="53" t="n">
        <v>520</v>
      </c>
      <c r="D526" s="17" t="inlineStr">
        <is>
          <t>- блок коммутации; ЮТЛИ 405111.022</t>
        </is>
      </c>
      <c r="E526" s="16" t="inlineStr">
        <is>
          <t>НПП "Тепловодохран"</t>
        </is>
      </c>
      <c r="F526" s="16" t="inlineStr">
        <is>
          <t>шт.</t>
        </is>
      </c>
      <c r="G526" s="16" t="n"/>
      <c r="H526" s="16" t="n">
        <v>484</v>
      </c>
      <c r="I526" s="28" t="n">
        <v>597</v>
      </c>
      <c r="J526" s="28" t="n">
        <v>1000</v>
      </c>
      <c r="K526" s="33">
        <f>H526*I526</f>
        <v/>
      </c>
      <c r="L526" s="33">
        <f>H526*J526</f>
        <v/>
      </c>
      <c r="M526" s="33">
        <f>K526+L526</f>
        <v/>
      </c>
      <c r="N526" s="65" t="n"/>
    </row>
    <row outlineLevel="1" r="527">
      <c r="B527" s="38" t="n"/>
      <c r="C527" s="53" t="n">
        <v>521</v>
      </c>
      <c r="D527" s="17" t="inlineStr">
        <is>
          <t>- патчкорд UTP RJ-45/RJ-45 1m cat. 5E; PC-LPM-STP-RJ45-RJ45-C5e-1 М</t>
        </is>
      </c>
      <c r="E527" s="16" t="inlineStr">
        <is>
          <t>Hyperline</t>
        </is>
      </c>
      <c r="F527" s="16" t="inlineStr">
        <is>
          <t>шт.</t>
        </is>
      </c>
      <c r="G527" s="16" t="n"/>
      <c r="H527" s="16" t="n">
        <v>2</v>
      </c>
      <c r="I527" s="28" t="n"/>
      <c r="J527" s="28" t="n"/>
      <c r="K527" s="33">
        <f>H527*I527</f>
        <v/>
      </c>
      <c r="L527" s="33">
        <f>H527*J527</f>
        <v/>
      </c>
      <c r="M527" s="33">
        <f>K527+L527</f>
        <v/>
      </c>
      <c r="N527" s="65" t="n"/>
    </row>
    <row outlineLevel="1" r="528">
      <c r="B528" s="38" t="n"/>
      <c r="C528" s="53" t="n">
        <v>522</v>
      </c>
      <c r="D528" s="15" t="inlineStr">
        <is>
          <t>Кабельные изделия:</t>
        </is>
      </c>
      <c r="E528" s="16" t="n"/>
      <c r="F528" s="16" t="n"/>
      <c r="G528" s="16" t="n"/>
      <c r="H528" s="16" t="n"/>
      <c r="I528" s="27" t="n"/>
      <c r="J528" s="27" t="n"/>
      <c r="K528" s="33" t="n"/>
      <c r="L528" s="33" t="n"/>
      <c r="M528" s="33" t="n"/>
      <c r="N528" s="66" t="n"/>
    </row>
    <row customHeight="1" ht="26.4" outlineLevel="1" r="529">
      <c r="B529" s="49" t="n"/>
      <c r="C529" s="53" t="n">
        <v>523</v>
      </c>
      <c r="D529" s="17" t="inlineStr">
        <is>
          <t>Кабели симметричные для промышленного интерфейса RS-485, групповой прокладки, с пониженным дымо- и газовыделением; КИПВЭВнг(А)-LS 4х2х0,78</t>
        </is>
      </c>
      <c r="E529" s="16" t="inlineStr">
        <is>
          <t>Спецкабель</t>
        </is>
      </c>
      <c r="F529" s="16" t="inlineStr">
        <is>
          <t>м</t>
        </is>
      </c>
      <c r="G529" s="16" t="inlineStr">
        <is>
          <t>кабель Ethernet</t>
        </is>
      </c>
      <c r="H529" s="16" t="n">
        <v>305</v>
      </c>
      <c r="I529" s="28" t="n">
        <v>230</v>
      </c>
      <c r="J529" s="28" t="n">
        <v>400</v>
      </c>
      <c r="K529" s="33">
        <f>H529*I529</f>
        <v/>
      </c>
      <c r="L529" s="33">
        <f>H529*J529</f>
        <v/>
      </c>
      <c r="M529" s="33">
        <f>K529+L529</f>
        <v/>
      </c>
      <c r="N529" s="65" t="n"/>
    </row>
    <row customHeight="1" ht="26.4" outlineLevel="1" r="530">
      <c r="B530" s="38" t="n"/>
      <c r="C530" s="53" t="n">
        <v>524</v>
      </c>
      <c r="D530" s="17" t="inlineStr">
        <is>
          <t>Кабели симметричные для промышленного интерфейса RS-485, групповой прокладки, с пониженным дымо- и газовыделением; КИПЭВнг(А)-LS 1x2x0,6</t>
        </is>
      </c>
      <c r="E530" s="16" t="inlineStr">
        <is>
          <t>Спецкабель</t>
        </is>
      </c>
      <c r="F530" s="16" t="inlineStr">
        <is>
          <t>м</t>
        </is>
      </c>
      <c r="G530" s="16" t="inlineStr">
        <is>
          <t>кабель RS-485</t>
        </is>
      </c>
      <c r="H530" s="16" t="n">
        <v>2500</v>
      </c>
      <c r="I530" s="28" t="n">
        <v>91</v>
      </c>
      <c r="J530" s="28" t="n">
        <v>400</v>
      </c>
      <c r="K530" s="33">
        <f>H530*I530</f>
        <v/>
      </c>
      <c r="L530" s="33">
        <f>H530*J530</f>
        <v/>
      </c>
      <c r="M530" s="33">
        <f>K530+L530</f>
        <v/>
      </c>
      <c r="N530" s="65" t="n"/>
    </row>
    <row customHeight="1" ht="26.4" outlineLevel="1" r="531">
      <c r="B531" s="38" t="n"/>
      <c r="C531" s="53" t="n">
        <v>525</v>
      </c>
      <c r="D531" s="17" t="inlineStr">
        <is>
          <t>Кабели симметричные для систем сигнализации и управления, групповой прокладки, с пониженным дымо- и газовыделением; ; КПСВВнг(А)-LS 1x2x1,0</t>
        </is>
      </c>
      <c r="E531" s="16" t="inlineStr">
        <is>
          <t>Спецкабель</t>
        </is>
      </c>
      <c r="F531" s="16" t="inlineStr">
        <is>
          <t>м</t>
        </is>
      </c>
      <c r="G531" s="16" t="inlineStr">
        <is>
          <t>кабель питания RS-485</t>
        </is>
      </c>
      <c r="H531" s="16" t="n">
        <v>2500</v>
      </c>
      <c r="I531" s="28" t="n">
        <v>19</v>
      </c>
      <c r="J531" s="28" t="n">
        <v>400</v>
      </c>
      <c r="K531" s="33">
        <f>H531*I531</f>
        <v/>
      </c>
      <c r="L531" s="33">
        <f>H531*J531</f>
        <v/>
      </c>
      <c r="M531" s="33">
        <f>K531+L531</f>
        <v/>
      </c>
      <c r="N531" s="65" t="n"/>
    </row>
    <row customHeight="1" ht="26.4" outlineLevel="1" r="532">
      <c r="B532" s="49" t="n"/>
      <c r="C532" s="53" t="n">
        <v>526</v>
      </c>
      <c r="D532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532" s="16" t="inlineStr">
        <is>
          <t>АЛЮР</t>
        </is>
      </c>
      <c r="F532" s="16" t="inlineStr">
        <is>
          <t>м</t>
        </is>
      </c>
      <c r="G532" s="16" t="n"/>
      <c r="H532" s="16" t="n">
        <v>20</v>
      </c>
      <c r="I532" s="28" t="n"/>
      <c r="J532" s="28" t="n"/>
      <c r="K532" s="33">
        <f>H532*I532</f>
        <v/>
      </c>
      <c r="L532" s="33">
        <f>H532*J532</f>
        <v/>
      </c>
      <c r="M532" s="33">
        <f>K532+L532</f>
        <v/>
      </c>
      <c r="N532" s="65" t="n"/>
    </row>
    <row outlineLevel="1" r="533">
      <c r="B533" s="38" t="n"/>
      <c r="C533" s="53" t="n">
        <v>527</v>
      </c>
      <c r="D533" s="15" t="inlineStr">
        <is>
          <t>Монтажные материалы:</t>
        </is>
      </c>
      <c r="E533" s="16" t="n"/>
      <c r="F533" s="16" t="n"/>
      <c r="G533" s="16" t="n"/>
      <c r="H533" s="16" t="n"/>
      <c r="I533" s="27" t="n"/>
      <c r="J533" s="27" t="n"/>
      <c r="K533" s="33" t="n"/>
      <c r="L533" s="33" t="n"/>
      <c r="M533" s="33" t="n"/>
      <c r="N533" s="66" t="n"/>
    </row>
    <row outlineLevel="1" r="534">
      <c r="B534" s="38" t="n"/>
      <c r="C534" s="53" t="n">
        <v>528</v>
      </c>
      <c r="D534" s="17" t="inlineStr">
        <is>
          <t>Труба стальная Dу=25 мм. (для гильз)</t>
        </is>
      </c>
      <c r="E534" s="16" t="inlineStr">
        <is>
          <t>ГОСТ3262-75</t>
        </is>
      </c>
      <c r="F534" s="16" t="inlineStr">
        <is>
          <t>м.</t>
        </is>
      </c>
      <c r="G534" s="16" t="inlineStr">
        <is>
          <t>проход через перекрытие</t>
        </is>
      </c>
      <c r="H534" s="16" t="n">
        <v>12</v>
      </c>
      <c r="I534" s="28" t="n"/>
      <c r="J534" s="28" t="n"/>
      <c r="K534" s="33">
        <f>H534*I534</f>
        <v/>
      </c>
      <c r="L534" s="33">
        <f>H534*J534</f>
        <v/>
      </c>
      <c r="M534" s="33">
        <f>K534+L534</f>
        <v/>
      </c>
      <c r="N534" s="65" t="n"/>
    </row>
    <row outlineLevel="1" r="535">
      <c r="B535" s="49" t="n"/>
      <c r="C535" s="53" t="n">
        <v>529</v>
      </c>
      <c r="D535" s="17" t="inlineStr">
        <is>
          <t>труба ПВХ жесткая, Ду=25мм, отрезки по 2м; 62925</t>
        </is>
      </c>
      <c r="E535" s="16" t="inlineStr">
        <is>
          <t>ДКС</t>
        </is>
      </c>
      <c r="F535" s="16" t="inlineStr">
        <is>
          <t>м</t>
        </is>
      </c>
      <c r="G535" s="16" t="n"/>
      <c r="H535" s="16" t="n">
        <v>100</v>
      </c>
      <c r="I535" s="28" t="n">
        <v>25</v>
      </c>
      <c r="J535" s="28" t="n">
        <v>200</v>
      </c>
      <c r="K535" s="33">
        <f>H535*I535</f>
        <v/>
      </c>
      <c r="L535" s="33">
        <f>H535*J535</f>
        <v/>
      </c>
      <c r="M535" s="33">
        <f>K535+L535</f>
        <v/>
      </c>
      <c r="N535" s="65" t="n"/>
    </row>
    <row outlineLevel="1" r="536">
      <c r="B536" s="38" t="n"/>
      <c r="C536" s="53" t="n">
        <v>530</v>
      </c>
      <c r="D536" s="17" t="inlineStr">
        <is>
          <t>труба ПНД гофрированная, Ду=16мм с протяжкой; 71716</t>
        </is>
      </c>
      <c r="E536" s="16" t="inlineStr">
        <is>
          <t>ДКС</t>
        </is>
      </c>
      <c r="F536" s="16" t="inlineStr">
        <is>
          <t>м</t>
        </is>
      </c>
      <c r="G536" s="16" t="n"/>
      <c r="H536" s="16" t="n">
        <v>200</v>
      </c>
      <c r="I536" s="28" t="n">
        <v>15</v>
      </c>
      <c r="J536" s="28" t="n">
        <v>200</v>
      </c>
      <c r="K536" s="33">
        <f>H536*I536</f>
        <v/>
      </c>
      <c r="L536" s="33">
        <f>H536*J536</f>
        <v/>
      </c>
      <c r="M536" s="33">
        <f>K536+L536</f>
        <v/>
      </c>
      <c r="N536" s="65" t="n"/>
    </row>
    <row outlineLevel="1" r="537">
      <c r="B537" s="38" t="n"/>
      <c r="C537" s="53" t="n">
        <v>531</v>
      </c>
      <c r="D537" s="17" t="inlineStr">
        <is>
          <t>хомут 135х2,5 стандартный черный, уп. 100 шт.; 25305</t>
        </is>
      </c>
      <c r="E537" s="16" t="inlineStr">
        <is>
          <t>ДКС</t>
        </is>
      </c>
      <c r="F537" s="16" t="inlineStr">
        <is>
          <t>уп</t>
        </is>
      </c>
      <c r="G537" s="16" t="n"/>
      <c r="H537" s="16" t="n">
        <v>30</v>
      </c>
      <c r="I537" s="28" t="n">
        <v>2</v>
      </c>
      <c r="J537" s="28" t="n">
        <v>20</v>
      </c>
      <c r="K537" s="33">
        <f>H537*I537</f>
        <v/>
      </c>
      <c r="L537" s="33">
        <f>H537*J537</f>
        <v/>
      </c>
      <c r="M537" s="33">
        <f>K537+L537</f>
        <v/>
      </c>
      <c r="N537" s="65" t="n"/>
    </row>
    <row outlineLevel="1" r="538">
      <c r="B538" s="49" t="n"/>
      <c r="C538" s="53" t="n">
        <v>532</v>
      </c>
      <c r="D538" s="17" t="inlineStr">
        <is>
          <t>DB-9F (DS1033-09F), Гнездо 9 pin на кабель DS1033-09F</t>
        </is>
      </c>
      <c r="E538" s="16" t="inlineStr">
        <is>
          <t>Zhenqin</t>
        </is>
      </c>
      <c r="F538" s="16" t="inlineStr">
        <is>
          <t>шт.</t>
        </is>
      </c>
      <c r="G538" s="16" t="n"/>
      <c r="H538" s="16" t="n">
        <v>3</v>
      </c>
      <c r="I538" s="28" t="n"/>
      <c r="J538" s="28" t="n"/>
      <c r="K538" s="33">
        <f>H538*I538</f>
        <v/>
      </c>
      <c r="L538" s="33">
        <f>H538*J538</f>
        <v/>
      </c>
      <c r="M538" s="33">
        <f>K538+L538</f>
        <v/>
      </c>
      <c r="N538" s="65" t="n"/>
    </row>
    <row outlineLevel="1" r="539">
      <c r="B539" s="38" t="n"/>
      <c r="C539" s="53" t="n">
        <v>533</v>
      </c>
      <c r="D539" s="17" t="inlineStr">
        <is>
          <t>DP- 9C (DS1045-09-A-P-1-S), Корпус к разъему 9 pin; DS1045-09-A-P-1-S</t>
        </is>
      </c>
      <c r="E539" s="16" t="inlineStr">
        <is>
          <t>Zhenqin</t>
        </is>
      </c>
      <c r="F539" s="16" t="inlineStr">
        <is>
          <t>шт.</t>
        </is>
      </c>
      <c r="G539" s="16" t="n"/>
      <c r="H539" s="16" t="n">
        <v>3</v>
      </c>
      <c r="I539" s="28" t="n"/>
      <c r="J539" s="28" t="n"/>
      <c r="K539" s="33">
        <f>H539*I539</f>
        <v/>
      </c>
      <c r="L539" s="33">
        <f>H539*J539</f>
        <v/>
      </c>
      <c r="M539" s="33">
        <f>K539+L539</f>
        <v/>
      </c>
      <c r="N539" s="65" t="n"/>
    </row>
    <row outlineLevel="1" r="540">
      <c r="B540" s="38" t="n"/>
      <c r="C540" s="53" t="n">
        <v>534</v>
      </c>
      <c r="D540" s="17" t="inlineStr">
        <is>
          <t>саморезы с дюбелем 4,0х35; СМ6520</t>
        </is>
      </c>
      <c r="E540" s="16" t="inlineStr">
        <is>
          <t>ДКС</t>
        </is>
      </c>
      <c r="F540" s="16" t="inlineStr">
        <is>
          <t>шт.</t>
        </is>
      </c>
      <c r="G540" s="16" t="n"/>
      <c r="H540" s="16" t="n">
        <v>300</v>
      </c>
      <c r="I540" s="28" t="n">
        <v>43</v>
      </c>
      <c r="J540" s="28" t="n">
        <v>300</v>
      </c>
      <c r="K540" s="33">
        <f>H540*I540</f>
        <v/>
      </c>
      <c r="L540" s="33">
        <f>H540*J540</f>
        <v/>
      </c>
      <c r="M540" s="33">
        <f>K540+L540</f>
        <v/>
      </c>
      <c r="N540" s="65" t="n"/>
    </row>
    <row outlineLevel="1" r="541">
      <c r="B541" s="38" t="n"/>
      <c r="C541" s="53" t="n">
        <v>535</v>
      </c>
      <c r="D541" s="17" t="inlineStr">
        <is>
          <t xml:space="preserve">саморезы по металлу, 3,5х19; </t>
        </is>
      </c>
      <c r="E541" s="16" t="n"/>
      <c r="F541" s="16" t="inlineStr">
        <is>
          <t>кг</t>
        </is>
      </c>
      <c r="G541" s="16" t="n"/>
      <c r="H541" s="16" t="n">
        <v>0.5</v>
      </c>
      <c r="I541" s="28" t="n"/>
      <c r="J541" s="28" t="n"/>
      <c r="K541" s="33">
        <f>H541*I541</f>
        <v/>
      </c>
      <c r="L541" s="33">
        <f>H541*J541</f>
        <v/>
      </c>
      <c r="M541" s="33">
        <f>K541+L541</f>
        <v/>
      </c>
      <c r="N541" s="65" t="n"/>
    </row>
    <row outlineLevel="1" r="542">
      <c r="B542" s="49" t="n"/>
      <c r="C542" s="53" t="n">
        <v>536</v>
      </c>
      <c r="D542" s="17" t="inlineStr">
        <is>
          <t>держатель оцинкованный двухсторонний; 53354</t>
        </is>
      </c>
      <c r="E542" s="16" t="inlineStr">
        <is>
          <t>ДКС</t>
        </is>
      </c>
      <c r="F542" s="16" t="inlineStr">
        <is>
          <t>шт</t>
        </is>
      </c>
      <c r="G542" s="16" t="n"/>
      <c r="H542" s="16" t="n">
        <v>400</v>
      </c>
      <c r="I542" s="28" t="n"/>
      <c r="J542" s="28" t="n"/>
      <c r="K542" s="33">
        <f>H542*I542</f>
        <v/>
      </c>
      <c r="L542" s="33">
        <f>H542*J542</f>
        <v/>
      </c>
      <c r="M542" s="33">
        <f>K542+L542</f>
        <v/>
      </c>
      <c r="N542" s="65" t="n"/>
    </row>
    <row outlineLevel="1" r="543">
      <c r="B543" s="38" t="n"/>
      <c r="C543" s="53" t="n">
        <v>537</v>
      </c>
      <c r="D543" s="17" t="inlineStr">
        <is>
          <t>коннекторы RJ-45 5е категории экранированные; PLUG-8P8C-U-C5-SH-100</t>
        </is>
      </c>
      <c r="E543" s="16" t="inlineStr">
        <is>
          <t>Hyperline</t>
        </is>
      </c>
      <c r="F543" s="16" t="inlineStr">
        <is>
          <t>шт</t>
        </is>
      </c>
      <c r="G543" s="16" t="n"/>
      <c r="H543" s="16" t="n">
        <v>14</v>
      </c>
      <c r="I543" s="28" t="n"/>
      <c r="J543" s="28" t="n"/>
      <c r="K543" s="33">
        <f>H543*I543</f>
        <v/>
      </c>
      <c r="L543" s="33">
        <f>H543*J543</f>
        <v/>
      </c>
      <c r="M543" s="33">
        <f>K543+L543</f>
        <v/>
      </c>
      <c r="N543" s="65" t="n"/>
    </row>
    <row outlineLevel="1" r="544">
      <c r="B544" s="38" t="n"/>
      <c r="C544" s="53" t="n">
        <v>538</v>
      </c>
      <c r="D544" s="17" t="inlineStr">
        <is>
          <t>кабельные наконечники втулочные НШВИ 2,5-8; НШВИ 2,5-8</t>
        </is>
      </c>
      <c r="E544" s="16" t="inlineStr">
        <is>
          <t>КВТ</t>
        </is>
      </c>
      <c r="F544" s="16" t="inlineStr">
        <is>
          <t>шт.</t>
        </is>
      </c>
      <c r="G544" s="16" t="n"/>
      <c r="H544" s="16" t="n">
        <v>12</v>
      </c>
      <c r="I544" s="28" t="n"/>
      <c r="J544" s="28" t="n"/>
      <c r="K544" s="33">
        <f>H544*I544</f>
        <v/>
      </c>
      <c r="L544" s="33">
        <f>H544*J544</f>
        <v/>
      </c>
      <c r="M544" s="33">
        <f>K544+L544</f>
        <v/>
      </c>
      <c r="N544" s="65" t="n"/>
    </row>
    <row outlineLevel="1" r="545">
      <c r="B545" s="49" t="n"/>
      <c r="C545" s="53" t="n">
        <v>539</v>
      </c>
      <c r="D545" s="17" t="inlineStr">
        <is>
          <t>пена монтажная огнеупорная для пистолета 750 гр; SOUDAFOAM FR</t>
        </is>
      </c>
      <c r="E545" s="16" t="n"/>
      <c r="F545" s="16" t="inlineStr">
        <is>
          <t>шт.</t>
        </is>
      </c>
      <c r="G545" s="16" t="n"/>
      <c r="H545" s="16" t="n">
        <v>2</v>
      </c>
      <c r="I545" s="28" t="n"/>
      <c r="J545" s="28" t="n"/>
      <c r="K545" s="33">
        <f>H545*I545</f>
        <v/>
      </c>
      <c r="L545" s="33">
        <f>H545*J545</f>
        <v/>
      </c>
      <c r="M545" s="33">
        <f>K545+L545</f>
        <v/>
      </c>
      <c r="N545" s="65" t="n"/>
    </row>
    <row outlineLevel="1" r="546">
      <c r="B546" s="38" t="n"/>
      <c r="C546" s="53" t="n">
        <v>540</v>
      </c>
      <c r="D546" s="17" t="inlineStr">
        <is>
          <t>Металлорукав из оцинкованной стали; 667M1518</t>
        </is>
      </c>
      <c r="E546" s="16" t="inlineStr">
        <is>
          <t>ДКС</t>
        </is>
      </c>
      <c r="F546" s="16" t="inlineStr">
        <is>
          <t>м</t>
        </is>
      </c>
      <c r="G546" s="16" t="n"/>
      <c r="H546" s="16" t="n">
        <v>50</v>
      </c>
      <c r="I546" s="28" t="n"/>
      <c r="J546" s="28" t="n"/>
      <c r="K546" s="33">
        <f>H546*I546</f>
        <v/>
      </c>
      <c r="L546" s="33">
        <f>H546*J546</f>
        <v/>
      </c>
      <c r="M546" s="33">
        <f>K546+L546</f>
        <v/>
      </c>
      <c r="N546" s="65" t="n"/>
    </row>
    <row outlineLevel="1" r="547">
      <c r="B547" s="38" t="n"/>
      <c r="C547" s="53" t="n">
        <v>541</v>
      </c>
      <c r="D547" s="71" t="inlineStr">
        <is>
          <t>Пусконаладочные работы</t>
        </is>
      </c>
      <c r="E547" s="16" t="n"/>
      <c r="F547" s="16" t="inlineStr">
        <is>
          <t>шт.</t>
        </is>
      </c>
      <c r="G547" s="16" t="n"/>
      <c r="H547" s="16" t="n">
        <v>1</v>
      </c>
      <c r="I547" s="28" t="n"/>
      <c r="J547" s="28" t="n"/>
      <c r="K547" s="33">
        <f>H547*I547</f>
        <v/>
      </c>
      <c r="L547" s="33">
        <f>H547*J547</f>
        <v/>
      </c>
      <c r="M547" s="33">
        <f>K547+L547</f>
        <v/>
      </c>
      <c r="N547" s="65" t="n"/>
    </row>
    <row customHeight="1" ht="31.5" r="548">
      <c r="B548" s="49" t="n"/>
      <c r="C548" s="54" t="n">
        <v>542</v>
      </c>
      <c r="D548" s="6" t="inlineStr">
        <is>
          <t>Всего по разделу</t>
        </is>
      </c>
      <c r="E548" s="5" t="n"/>
      <c r="F548" s="7" t="n"/>
      <c r="G548" s="5" t="n"/>
      <c r="H548" s="8" t="n"/>
      <c r="I548" s="61" t="n"/>
      <c r="J548" s="61" t="n"/>
      <c r="K548" s="9">
        <f>SUM(K501:K547)</f>
        <v/>
      </c>
      <c r="L548" s="9">
        <f>SUM(L501:L547)</f>
        <v/>
      </c>
      <c r="M548" s="9">
        <f>SUM(M501:M547)</f>
        <v/>
      </c>
      <c r="N548" s="61" t="n"/>
    </row>
    <row customHeight="1" ht="53.25" r="549">
      <c r="B549" s="38" t="n"/>
      <c r="C549" s="52" t="n">
        <v>543</v>
      </c>
      <c r="D549" s="12" t="inlineStr">
        <is>
          <t>ПГ-267/4-2017-АИИСКУЭ Автоматизированная информационно-измерительная система контроля и
учета энергоресурсов (АИИСКУЭ)</t>
        </is>
      </c>
      <c r="E549" s="11" t="n"/>
      <c r="F549" s="13" t="n"/>
      <c r="G549" s="11" t="n"/>
      <c r="H549" s="14" t="n"/>
      <c r="I549" s="60" t="n"/>
      <c r="J549" s="60" t="n"/>
      <c r="K549" s="31" t="n"/>
      <c r="L549" s="31" t="n"/>
      <c r="M549" s="32" t="n"/>
      <c r="N549" s="64" t="n"/>
    </row>
    <row outlineLevel="1" r="550">
      <c r="B550" s="38" t="n"/>
      <c r="C550" s="53" t="n">
        <v>544</v>
      </c>
      <c r="D550" s="15" t="inlineStr">
        <is>
          <t>Оборудование и средства автоматизации в составе:</t>
        </is>
      </c>
      <c r="E550" s="16" t="inlineStr">
        <is>
          <t xml:space="preserve"> </t>
        </is>
      </c>
      <c r="F550" s="16" t="inlineStr">
        <is>
          <t xml:space="preserve"> </t>
        </is>
      </c>
      <c r="G550" s="16" t="n"/>
      <c r="H550" s="16" t="inlineStr">
        <is>
          <t xml:space="preserve"> </t>
        </is>
      </c>
      <c r="I550" s="27" t="n"/>
      <c r="J550" s="27" t="n"/>
      <c r="K550" s="33" t="n"/>
      <c r="L550" s="33" t="n"/>
      <c r="M550" s="33" t="n"/>
      <c r="N550" s="66" t="n"/>
    </row>
    <row outlineLevel="1" r="551">
      <c r="B551" s="49" t="n"/>
      <c r="C551" s="53" t="n">
        <v>545</v>
      </c>
      <c r="D551" s="15" t="inlineStr">
        <is>
          <t>Шкаф учета (АИИСКУЭ):</t>
        </is>
      </c>
      <c r="E551" s="16" t="inlineStr">
        <is>
          <t xml:space="preserve"> </t>
        </is>
      </c>
      <c r="F551" s="16" t="inlineStr">
        <is>
          <t xml:space="preserve"> </t>
        </is>
      </c>
      <c r="G551" s="16" t="n"/>
      <c r="H551" s="16" t="inlineStr">
        <is>
          <t xml:space="preserve"> </t>
        </is>
      </c>
      <c r="I551" s="27" t="n"/>
      <c r="J551" s="27" t="n"/>
      <c r="K551" s="33" t="n"/>
      <c r="L551" s="33" t="n"/>
      <c r="M551" s="33" t="n"/>
      <c r="N551" s="66" t="n"/>
    </row>
    <row outlineLevel="1" r="552">
      <c r="B552" s="38" t="n"/>
      <c r="C552" s="53" t="n">
        <v>546</v>
      </c>
      <c r="D552" s="17" t="inlineStr">
        <is>
          <t>Навесной корпус со сплошной дверью (1000х800х300); R5CE1083</t>
        </is>
      </c>
      <c r="E552" s="16" t="inlineStr">
        <is>
          <t>ДКС</t>
        </is>
      </c>
      <c r="F552" s="16" t="inlineStr">
        <is>
          <t>шт.</t>
        </is>
      </c>
      <c r="G552" s="16" t="n"/>
      <c r="H552" s="16" t="n">
        <v>1</v>
      </c>
      <c r="I552" s="28" t="n"/>
      <c r="J552" s="28" t="n"/>
      <c r="K552" s="33">
        <f>H552*I552</f>
        <v/>
      </c>
      <c r="L552" s="33">
        <f>H552*J552</f>
        <v/>
      </c>
      <c r="M552" s="33">
        <f>K552+L552</f>
        <v/>
      </c>
      <c r="N552" s="65" t="n"/>
    </row>
    <row outlineLevel="1" r="553">
      <c r="B553" s="38" t="n"/>
      <c r="C553" s="53" t="n">
        <v>547</v>
      </c>
      <c r="D553" s="17" t="inlineStr">
        <is>
          <t>ИБП АРС Smart-UPS 1000VA USB &amp; Serial 230V; SMT1000I</t>
        </is>
      </c>
      <c r="E553" s="16" t="inlineStr">
        <is>
          <t>АРС</t>
        </is>
      </c>
      <c r="F553" s="16" t="inlineStr">
        <is>
          <t>шт.</t>
        </is>
      </c>
      <c r="G553" s="16" t="n"/>
      <c r="H553" s="16" t="n">
        <v>1</v>
      </c>
      <c r="I553" s="28" t="n"/>
      <c r="J553" s="28" t="n"/>
      <c r="K553" s="33">
        <f>H553*I553</f>
        <v/>
      </c>
      <c r="L553" s="33">
        <f>H553*J553</f>
        <v/>
      </c>
      <c r="M553" s="33">
        <f>K553+L553</f>
        <v/>
      </c>
      <c r="N553" s="65" t="n"/>
    </row>
    <row outlineLevel="1" r="554">
      <c r="B554" s="38" t="n"/>
      <c r="C554" s="53" t="n">
        <v>548</v>
      </c>
      <c r="D554" s="17" t="inlineStr">
        <is>
          <t xml:space="preserve">Устройство мониторинга, исп.: 5 линий CAN; УМ-31.4 СВЮМ.468266. 154 </t>
        </is>
      </c>
      <c r="E554" s="16" t="inlineStr">
        <is>
          <t>ЗАО "СвязьИнжиниринг"</t>
        </is>
      </c>
      <c r="F554" s="16" t="inlineStr">
        <is>
          <t>шт.</t>
        </is>
      </c>
      <c r="G554" s="16" t="inlineStr">
        <is>
          <t xml:space="preserve">c антенной </t>
        </is>
      </c>
      <c r="H554" s="16" t="n">
        <v>2</v>
      </c>
      <c r="I554" s="28" t="n"/>
      <c r="J554" s="28" t="n"/>
      <c r="K554" s="33">
        <f>H554*I554</f>
        <v/>
      </c>
      <c r="L554" s="33">
        <f>H554*J554</f>
        <v/>
      </c>
      <c r="M554" s="33">
        <f>K554+L554</f>
        <v/>
      </c>
      <c r="N554" s="65" t="n"/>
    </row>
    <row outlineLevel="1" r="555">
      <c r="B555" s="49" t="n"/>
      <c r="C555" s="53" t="n">
        <v>549</v>
      </c>
      <c r="D555" s="17" t="inlineStr">
        <is>
          <t xml:space="preserve">Устройство мониторинга, исп.: 3 линий CAN, 2 линии RS485; УМ-31.4 СВЮМ.468266. 154 </t>
        </is>
      </c>
      <c r="E555" s="16" t="inlineStr">
        <is>
          <t>ЗАО "СвязьИнжиниринг"</t>
        </is>
      </c>
      <c r="F555" s="16" t="inlineStr">
        <is>
          <t>шт.</t>
        </is>
      </c>
      <c r="G555" s="16" t="inlineStr">
        <is>
          <t xml:space="preserve">c антенной </t>
        </is>
      </c>
      <c r="H555" s="16" t="n">
        <v>2</v>
      </c>
      <c r="I555" s="28" t="n"/>
      <c r="J555" s="28" t="n"/>
      <c r="K555" s="33">
        <f>H555*I555</f>
        <v/>
      </c>
      <c r="L555" s="33">
        <f>H555*J555</f>
        <v/>
      </c>
      <c r="M555" s="33">
        <f>K555+L555</f>
        <v/>
      </c>
      <c r="N555" s="65" t="n"/>
    </row>
    <row outlineLevel="1" r="556">
      <c r="B556" s="38" t="n"/>
      <c r="C556" s="53" t="n">
        <v>550</v>
      </c>
      <c r="D556" s="17" t="inlineStr">
        <is>
          <t xml:space="preserve">Устройство мониторинга, исп.: 5 линий RS485; УМ-31.4 СВЮМ.468266. 154 </t>
        </is>
      </c>
      <c r="E556" s="16" t="inlineStr">
        <is>
          <t>ЗАО "СвязьИнжиниринг"</t>
        </is>
      </c>
      <c r="F556" s="16" t="inlineStr">
        <is>
          <t>шт.</t>
        </is>
      </c>
      <c r="G556" s="16" t="inlineStr">
        <is>
          <t xml:space="preserve">c антенной </t>
        </is>
      </c>
      <c r="H556" s="16" t="n">
        <v>1</v>
      </c>
      <c r="I556" s="28" t="n"/>
      <c r="J556" s="28" t="n"/>
      <c r="K556" s="33">
        <f>H556*I556</f>
        <v/>
      </c>
      <c r="L556" s="33">
        <f>H556*J556</f>
        <v/>
      </c>
      <c r="M556" s="33">
        <f>K556+L556</f>
        <v/>
      </c>
      <c r="N556" s="65" t="n"/>
    </row>
    <row outlineLevel="1" r="557">
      <c r="B557" s="38" t="n"/>
      <c r="C557" s="53" t="n">
        <v>551</v>
      </c>
      <c r="D557" s="17" t="inlineStr">
        <is>
          <t>Коммутатор с расширенным диапазоном температур; MOXA  EDS-308-Т</t>
        </is>
      </c>
      <c r="E557" s="16" t="inlineStr">
        <is>
          <t>MOXA</t>
        </is>
      </c>
      <c r="F557" s="16" t="inlineStr">
        <is>
          <t>шт.</t>
        </is>
      </c>
      <c r="G557" s="16" t="n"/>
      <c r="H557" s="16" t="n">
        <v>1</v>
      </c>
      <c r="I557" s="28" t="n"/>
      <c r="J557" s="28" t="n"/>
      <c r="K557" s="33">
        <f>H557*I557</f>
        <v/>
      </c>
      <c r="L557" s="33">
        <f>H557*J557</f>
        <v/>
      </c>
      <c r="M557" s="33">
        <f>K557+L557</f>
        <v/>
      </c>
      <c r="N557" s="65" t="n"/>
    </row>
    <row outlineLevel="1" r="558">
      <c r="B558" s="49" t="n"/>
      <c r="C558" s="53" t="n">
        <v>552</v>
      </c>
      <c r="D558" s="17" t="inlineStr">
        <is>
          <t>Блок питания 24В; MOXA DR-4524</t>
        </is>
      </c>
      <c r="E558" s="16" t="inlineStr">
        <is>
          <t>MOXA</t>
        </is>
      </c>
      <c r="F558" s="16" t="inlineStr">
        <is>
          <t>шт.</t>
        </is>
      </c>
      <c r="G558" s="16" t="n"/>
      <c r="H558" s="16" t="n">
        <v>1</v>
      </c>
      <c r="I558" s="28" t="n"/>
      <c r="J558" s="28" t="n"/>
      <c r="K558" s="33">
        <f>H558*I558</f>
        <v/>
      </c>
      <c r="L558" s="33">
        <f>H558*J558</f>
        <v/>
      </c>
      <c r="M558" s="33">
        <f>K558+L558</f>
        <v/>
      </c>
      <c r="N558" s="65" t="n"/>
    </row>
    <row outlineLevel="1" r="559">
      <c r="B559" s="38" t="n"/>
      <c r="C559" s="53" t="n">
        <v>553</v>
      </c>
      <c r="D559" s="17" t="inlineStr">
        <is>
          <t>Блок питания 9В ; БП60Б-Д4-9</t>
        </is>
      </c>
      <c r="E559" s="16" t="inlineStr">
        <is>
          <t>Компания ОВЕН</t>
        </is>
      </c>
      <c r="F559" s="16" t="inlineStr">
        <is>
          <t>шт.</t>
        </is>
      </c>
      <c r="G559" s="16" t="n"/>
      <c r="H559" s="16" t="n">
        <v>6</v>
      </c>
      <c r="I559" s="28" t="n"/>
      <c r="J559" s="28" t="n"/>
      <c r="K559" s="33">
        <f>H559*I559</f>
        <v/>
      </c>
      <c r="L559" s="33">
        <f>H559*J559</f>
        <v/>
      </c>
      <c r="M559" s="33">
        <f>K559+L559</f>
        <v/>
      </c>
      <c r="N559" s="65" t="n"/>
    </row>
    <row outlineLevel="1" r="560">
      <c r="B560" s="38" t="n"/>
      <c r="C560" s="53" t="n">
        <v>554</v>
      </c>
      <c r="D560" s="17" t="inlineStr">
        <is>
          <t>Выключатель автоматический; 1P+N S201 C 16A</t>
        </is>
      </c>
      <c r="E560" s="16" t="inlineStr">
        <is>
          <t>АВВ</t>
        </is>
      </c>
      <c r="F560" s="16" t="inlineStr">
        <is>
          <t>шт.</t>
        </is>
      </c>
      <c r="G560" s="16" t="n"/>
      <c r="H560" s="16" t="n">
        <v>1</v>
      </c>
      <c r="I560" s="28" t="n"/>
      <c r="J560" s="28" t="n"/>
      <c r="K560" s="33">
        <f>H560*I560</f>
        <v/>
      </c>
      <c r="L560" s="33">
        <f>H560*J560</f>
        <v/>
      </c>
      <c r="M560" s="33">
        <f>K560+L560</f>
        <v/>
      </c>
      <c r="N560" s="65" t="n"/>
    </row>
    <row outlineLevel="1" r="561">
      <c r="B561" s="49" t="n"/>
      <c r="C561" s="53" t="n">
        <v>555</v>
      </c>
      <c r="D561" s="17" t="inlineStr">
        <is>
          <t>Розетка на DIN-рейку; 2P+N 16А М1173</t>
        </is>
      </c>
      <c r="E561" s="16" t="inlineStr">
        <is>
          <t>АВВ</t>
        </is>
      </c>
      <c r="F561" s="16" t="inlineStr">
        <is>
          <t>шт.</t>
        </is>
      </c>
      <c r="G561" s="16" t="n"/>
      <c r="H561" s="16" t="n">
        <v>2</v>
      </c>
      <c r="I561" s="28" t="n"/>
      <c r="J561" s="28" t="n"/>
      <c r="K561" s="33">
        <f>H561*I561</f>
        <v/>
      </c>
      <c r="L561" s="33">
        <f>H561*J561</f>
        <v/>
      </c>
      <c r="M561" s="33">
        <f>K561+L561</f>
        <v/>
      </c>
      <c r="N561" s="65" t="n"/>
    </row>
    <row outlineLevel="1" r="562">
      <c r="B562" s="38" t="n"/>
      <c r="C562" s="53" t="n">
        <v>556</v>
      </c>
      <c r="D562" s="17" t="inlineStr">
        <is>
          <t>Проходной клеммный зажим синий ZCBI02; ZCBI02</t>
        </is>
      </c>
      <c r="E562" s="16" t="inlineStr">
        <is>
          <t>ДКС</t>
        </is>
      </c>
      <c r="F562" s="16" t="inlineStr">
        <is>
          <t>шт.</t>
        </is>
      </c>
      <c r="G562" s="16" t="n"/>
      <c r="H562" s="16" t="n">
        <v>20</v>
      </c>
      <c r="I562" s="28" t="n"/>
      <c r="J562" s="28" t="n"/>
      <c r="K562" s="33">
        <f>H562*I562</f>
        <v/>
      </c>
      <c r="L562" s="33">
        <f>H562*J562</f>
        <v/>
      </c>
      <c r="M562" s="33">
        <f>K562+L562</f>
        <v/>
      </c>
      <c r="N562" s="65" t="n"/>
    </row>
    <row outlineLevel="1" r="563">
      <c r="B563" s="38" t="n"/>
      <c r="C563" s="53" t="n">
        <v>557</v>
      </c>
      <c r="D563" s="17" t="inlineStr">
        <is>
          <t>Проходной клеммный зажим серый ZCB02GR; ZCB02GR</t>
        </is>
      </c>
      <c r="E563" s="16" t="inlineStr">
        <is>
          <t>ДКС</t>
        </is>
      </c>
      <c r="F563" s="16" t="inlineStr">
        <is>
          <t>шт.</t>
        </is>
      </c>
      <c r="G563" s="16" t="n"/>
      <c r="H563" s="16" t="n">
        <v>20</v>
      </c>
      <c r="I563" s="28" t="n"/>
      <c r="J563" s="28" t="n"/>
      <c r="K563" s="33">
        <f>H563*I563</f>
        <v/>
      </c>
      <c r="L563" s="33">
        <f>H563*J563</f>
        <v/>
      </c>
      <c r="M563" s="33">
        <f>K563+L563</f>
        <v/>
      </c>
      <c r="N563" s="65" t="n"/>
    </row>
    <row outlineLevel="1" r="564">
      <c r="B564" s="49" t="n"/>
      <c r="C564" s="53" t="n">
        <v>558</v>
      </c>
      <c r="D564" s="17" t="inlineStr">
        <is>
          <t>клеммный зажим для заземления ZTO910; ZTO910</t>
        </is>
      </c>
      <c r="E564" s="16" t="inlineStr">
        <is>
          <t>ДКС</t>
        </is>
      </c>
      <c r="F564" s="16" t="inlineStr">
        <is>
          <t>шт.</t>
        </is>
      </c>
      <c r="G564" s="16" t="n"/>
      <c r="H564" s="16" t="n">
        <v>19</v>
      </c>
      <c r="I564" s="28" t="n"/>
      <c r="J564" s="28" t="n"/>
      <c r="K564" s="33">
        <f>H564*I564</f>
        <v/>
      </c>
      <c r="L564" s="33">
        <f>H564*J564</f>
        <v/>
      </c>
      <c r="M564" s="33">
        <f>K564+L564</f>
        <v/>
      </c>
      <c r="N564" s="65" t="n"/>
    </row>
    <row outlineLevel="1" r="565">
      <c r="B565" s="38" t="n"/>
      <c r="C565" s="53" t="n">
        <v>559</v>
      </c>
      <c r="D565" s="17" t="inlineStr">
        <is>
          <t>Концевой фиксатор ZBT005; ZBT005</t>
        </is>
      </c>
      <c r="E565" s="16" t="inlineStr">
        <is>
          <t>ДКС</t>
        </is>
      </c>
      <c r="F565" s="16" t="inlineStr">
        <is>
          <t>шт.</t>
        </is>
      </c>
      <c r="G565" s="16" t="n"/>
      <c r="H565" s="16" t="n">
        <v>5</v>
      </c>
      <c r="I565" s="28" t="n"/>
      <c r="J565" s="28" t="n"/>
      <c r="K565" s="33">
        <f>H565*I565</f>
        <v/>
      </c>
      <c r="L565" s="33">
        <f>H565*J565</f>
        <v/>
      </c>
      <c r="M565" s="33">
        <f>K565+L565</f>
        <v/>
      </c>
      <c r="N565" s="65" t="n"/>
    </row>
    <row outlineLevel="1" r="566">
      <c r="B566" s="38" t="n"/>
      <c r="C566" s="53" t="n">
        <v>560</v>
      </c>
      <c r="D566" s="17" t="inlineStr">
        <is>
          <t>Торцевой разделитель ZDU04R; ZDU04R</t>
        </is>
      </c>
      <c r="E566" s="16" t="inlineStr">
        <is>
          <t>ДКС</t>
        </is>
      </c>
      <c r="F566" s="16" t="inlineStr">
        <is>
          <t>шт.</t>
        </is>
      </c>
      <c r="G566" s="16" t="n"/>
      <c r="H566" s="16" t="n">
        <v>2</v>
      </c>
      <c r="I566" s="28" t="n"/>
      <c r="J566" s="28" t="n"/>
      <c r="K566" s="33">
        <f>H566*I566</f>
        <v/>
      </c>
      <c r="L566" s="33">
        <f>H566*J566</f>
        <v/>
      </c>
      <c r="M566" s="33">
        <f>K566+L566</f>
        <v/>
      </c>
      <c r="N566" s="65" t="n"/>
    </row>
    <row outlineLevel="1" r="567">
      <c r="B567" s="38" t="n"/>
      <c r="C567" s="53" t="n">
        <v>561</v>
      </c>
      <c r="D567" s="17" t="inlineStr">
        <is>
          <t>Кабельный зажим с контргайкой IP68 52800; 52800</t>
        </is>
      </c>
      <c r="E567" s="16" t="inlineStr">
        <is>
          <t>ДКС</t>
        </is>
      </c>
      <c r="F567" s="16" t="inlineStr">
        <is>
          <t>шт.</t>
        </is>
      </c>
      <c r="G567" s="16" t="n"/>
      <c r="H567" s="16" t="n">
        <v>24</v>
      </c>
      <c r="I567" s="28" t="n"/>
      <c r="J567" s="28" t="n"/>
      <c r="K567" s="33">
        <f>H567*I567</f>
        <v/>
      </c>
      <c r="L567" s="33">
        <f>H567*J567</f>
        <v/>
      </c>
      <c r="M567" s="33">
        <f>K567+L567</f>
        <v/>
      </c>
      <c r="N567" s="65" t="n"/>
    </row>
    <row outlineLevel="1" r="568">
      <c r="B568" s="49" t="n"/>
      <c r="C568" s="53" t="n">
        <v>562</v>
      </c>
      <c r="D568" s="17" t="inlineStr">
        <is>
          <t>Дин рейка OMEGA 3F 1м; 02140-RET10</t>
        </is>
      </c>
      <c r="E568" s="16" t="inlineStr">
        <is>
          <t>ДКС</t>
        </is>
      </c>
      <c r="F568" s="16" t="inlineStr">
        <is>
          <t>шт.</t>
        </is>
      </c>
      <c r="G568" s="16" t="n"/>
      <c r="H568" s="16" t="n">
        <v>3</v>
      </c>
      <c r="I568" s="28" t="n"/>
      <c r="J568" s="28" t="n"/>
      <c r="K568" s="33">
        <f>H568*I568</f>
        <v/>
      </c>
      <c r="L568" s="33">
        <f>H568*J568</f>
        <v/>
      </c>
      <c r="M568" s="33">
        <f>K568+L568</f>
        <v/>
      </c>
      <c r="N568" s="65" t="n"/>
    </row>
    <row outlineLevel="1" r="569">
      <c r="B569" s="38" t="n"/>
      <c r="C569" s="53" t="n">
        <v>563</v>
      </c>
      <c r="D569" s="17" t="inlineStr">
        <is>
          <t>Кабельный канал перфорированный RL6-25x40 QUADRO -2m; 01163RL</t>
        </is>
      </c>
      <c r="E569" s="16" t="inlineStr">
        <is>
          <t>ДКС</t>
        </is>
      </c>
      <c r="F569" s="16" t="inlineStr">
        <is>
          <t>шт.</t>
        </is>
      </c>
      <c r="G569" s="16" t="n"/>
      <c r="H569" s="16" t="n">
        <v>1</v>
      </c>
      <c r="I569" s="28" t="n"/>
      <c r="J569" s="28" t="n"/>
      <c r="K569" s="33">
        <f>H569*I569</f>
        <v/>
      </c>
      <c r="L569" s="33">
        <f>H569*J569</f>
        <v/>
      </c>
      <c r="M569" s="33">
        <f>K569+L569</f>
        <v/>
      </c>
      <c r="N569" s="65" t="n"/>
    </row>
    <row outlineLevel="1" r="570">
      <c r="B570" s="38" t="n"/>
      <c r="C570" s="53" t="n">
        <v>564</v>
      </c>
      <c r="D570" s="17" t="inlineStr">
        <is>
          <t>Кабельный канал перфорированный RL12-60x60 QUADRO -2m; 00108RL</t>
        </is>
      </c>
      <c r="E570" s="16" t="inlineStr">
        <is>
          <t>ДКС</t>
        </is>
      </c>
      <c r="F570" s="16" t="inlineStr">
        <is>
          <t>шт.</t>
        </is>
      </c>
      <c r="G570" s="16" t="n"/>
      <c r="H570" s="16" t="n">
        <v>1</v>
      </c>
      <c r="I570" s="28" t="n"/>
      <c r="J570" s="28" t="n"/>
      <c r="K570" s="33">
        <f>H570*I570</f>
        <v/>
      </c>
      <c r="L570" s="33">
        <f>H570*J570</f>
        <v/>
      </c>
      <c r="M570" s="33">
        <f>K570+L570</f>
        <v/>
      </c>
      <c r="N570" s="65" t="n"/>
    </row>
    <row outlineLevel="1" r="571">
      <c r="B571" s="49" t="n"/>
      <c r="C571" s="53" t="n">
        <v>565</v>
      </c>
      <c r="D571" s="17" t="inlineStr">
        <is>
          <t>Втычная перемычка с изоляцией (30 полюсов) синяя; ZPTP0230B</t>
        </is>
      </c>
      <c r="E571" s="16" t="inlineStr">
        <is>
          <t>ДКС</t>
        </is>
      </c>
      <c r="F571" s="16" t="inlineStr">
        <is>
          <t>шт.</t>
        </is>
      </c>
      <c r="G571" s="16" t="n"/>
      <c r="H571" s="16" t="n">
        <v>2</v>
      </c>
      <c r="I571" s="28" t="n"/>
      <c r="J571" s="28" t="n"/>
      <c r="K571" s="33">
        <f>H571*I571</f>
        <v/>
      </c>
      <c r="L571" s="33">
        <f>H571*J571</f>
        <v/>
      </c>
      <c r="M571" s="33">
        <f>K571+L571</f>
        <v/>
      </c>
      <c r="N571" s="65" t="n"/>
    </row>
    <row outlineLevel="1" r="572">
      <c r="B572" s="38" t="n"/>
      <c r="C572" s="53" t="n">
        <v>566</v>
      </c>
      <c r="D572" s="17" t="inlineStr">
        <is>
          <t>Втычная перемычка с изоляцией (30 полюсов) красная; ZPTP0230R</t>
        </is>
      </c>
      <c r="E572" s="16" t="inlineStr">
        <is>
          <t>ДКС</t>
        </is>
      </c>
      <c r="F572" s="16" t="inlineStr">
        <is>
          <t>шт.</t>
        </is>
      </c>
      <c r="G572" s="16" t="n"/>
      <c r="H572" s="16" t="n">
        <v>1</v>
      </c>
      <c r="I572" s="28" t="n"/>
      <c r="J572" s="28" t="n"/>
      <c r="K572" s="33">
        <f>H572*I572</f>
        <v/>
      </c>
      <c r="L572" s="33">
        <f>H572*J572</f>
        <v/>
      </c>
      <c r="M572" s="33">
        <f>K572+L572</f>
        <v/>
      </c>
      <c r="N572" s="65" t="n"/>
    </row>
    <row outlineLevel="1" r="573">
      <c r="B573" s="38" t="n"/>
      <c r="C573" s="53" t="n">
        <v>567</v>
      </c>
      <c r="D573" s="17" t="inlineStr">
        <is>
          <t>Втычная перемычка с изоляцией (10 полюсов) синяя; ZPTP0230B</t>
        </is>
      </c>
      <c r="E573" s="16" t="inlineStr">
        <is>
          <t>ДКС</t>
        </is>
      </c>
      <c r="F573" s="16" t="inlineStr">
        <is>
          <t>шт.</t>
        </is>
      </c>
      <c r="G573" s="16" t="n"/>
      <c r="H573" s="16" t="n">
        <v>2</v>
      </c>
      <c r="I573" s="28" t="n"/>
      <c r="J573" s="28" t="n"/>
      <c r="K573" s="33">
        <f>H573*I573</f>
        <v/>
      </c>
      <c r="L573" s="33">
        <f>H573*J573</f>
        <v/>
      </c>
      <c r="M573" s="33">
        <f>K573+L573</f>
        <v/>
      </c>
      <c r="N573" s="65" t="n"/>
    </row>
    <row outlineLevel="1" r="574">
      <c r="B574" s="49" t="n"/>
      <c r="C574" s="53" t="n">
        <v>568</v>
      </c>
      <c r="D574" s="17" t="inlineStr">
        <is>
          <t>Втычная перемычка с изоляцией (10 полюсов) красная; ZPTP0230R</t>
        </is>
      </c>
      <c r="E574" s="16" t="inlineStr">
        <is>
          <t>ДКС</t>
        </is>
      </c>
      <c r="F574" s="16" t="inlineStr">
        <is>
          <t>шт.</t>
        </is>
      </c>
      <c r="G574" s="16" t="n"/>
      <c r="H574" s="16" t="n">
        <v>2</v>
      </c>
      <c r="I574" s="28" t="n"/>
      <c r="J574" s="28" t="n"/>
      <c r="K574" s="33">
        <f>H574*I574</f>
        <v/>
      </c>
      <c r="L574" s="33">
        <f>H574*J574</f>
        <v/>
      </c>
      <c r="M574" s="33">
        <f>K574+L574</f>
        <v/>
      </c>
      <c r="N574" s="65" t="n"/>
    </row>
    <row outlineLevel="1" r="575">
      <c r="B575" s="38" t="n"/>
      <c r="C575" s="53" t="n">
        <v>569</v>
      </c>
      <c r="D575" s="17" t="inlineStr">
        <is>
          <t xml:space="preserve">Комплект скоб для навески шкафа; R5A55;  </t>
        </is>
      </c>
      <c r="E575" s="16" t="inlineStr">
        <is>
          <t>ДКС</t>
        </is>
      </c>
      <c r="F575" s="16" t="inlineStr">
        <is>
          <t xml:space="preserve"> </t>
        </is>
      </c>
      <c r="G575" s="16" t="n"/>
      <c r="H575" s="16" t="n">
        <v>1</v>
      </c>
      <c r="I575" s="28" t="n"/>
      <c r="J575" s="28" t="n"/>
      <c r="K575" s="33">
        <f>H575*I575</f>
        <v/>
      </c>
      <c r="L575" s="33">
        <f>H575*J575</f>
        <v/>
      </c>
      <c r="M575" s="33">
        <f>K575+L575</f>
        <v/>
      </c>
      <c r="N575" s="65" t="n"/>
    </row>
    <row outlineLevel="1" r="576">
      <c r="B576" s="38" t="n"/>
      <c r="C576" s="53" t="n">
        <v>570</v>
      </c>
      <c r="D576" s="17" t="inlineStr">
        <is>
          <t xml:space="preserve">Ручная наборная маркировка, система  Марк3 (от 0 до 9); MKFxS1;  </t>
        </is>
      </c>
      <c r="E576" s="16" t="inlineStr">
        <is>
          <t>ДКС</t>
        </is>
      </c>
      <c r="F576" s="16" t="inlineStr">
        <is>
          <t xml:space="preserve"> </t>
        </is>
      </c>
      <c r="G576" s="16" t="n"/>
      <c r="H576" s="16" t="n">
        <v>10</v>
      </c>
      <c r="I576" s="28" t="n"/>
      <c r="J576" s="28" t="n"/>
      <c r="K576" s="33">
        <f>H576*I576</f>
        <v/>
      </c>
      <c r="L576" s="33">
        <f>H576*J576</f>
        <v/>
      </c>
      <c r="M576" s="33">
        <f>K576+L576</f>
        <v/>
      </c>
      <c r="N576" s="65" t="n"/>
    </row>
    <row outlineLevel="1" r="577">
      <c r="B577" s="49" t="n"/>
      <c r="C577" s="53" t="n">
        <v>571</v>
      </c>
      <c r="D577" s="17" t="inlineStr">
        <is>
          <t xml:space="preserve">провод питания (фаза), черный ; ПУВнг 1х0,75;  </t>
        </is>
      </c>
      <c r="E577" s="16" t="inlineStr">
        <is>
          <t>"Белкаб"</t>
        </is>
      </c>
      <c r="F577" s="16" t="inlineStr">
        <is>
          <t>м</t>
        </is>
      </c>
      <c r="G577" s="16" t="n"/>
      <c r="H577" s="16" t="n">
        <v>4</v>
      </c>
      <c r="I577" s="28" t="n"/>
      <c r="J577" s="28" t="n"/>
      <c r="K577" s="33">
        <f>H577*I577</f>
        <v/>
      </c>
      <c r="L577" s="33">
        <f>H577*J577</f>
        <v/>
      </c>
      <c r="M577" s="33">
        <f>K577+L577</f>
        <v/>
      </c>
      <c r="N577" s="65" t="n"/>
    </row>
    <row outlineLevel="1" r="578">
      <c r="B578" s="38" t="n"/>
      <c r="C578" s="53" t="n">
        <v>572</v>
      </c>
      <c r="D578" s="17" t="inlineStr">
        <is>
          <t xml:space="preserve">провод питания (нейтраль), синий ; ПУВнг 1х0,75;  </t>
        </is>
      </c>
      <c r="E578" s="16" t="inlineStr">
        <is>
          <t>"Белкаб"</t>
        </is>
      </c>
      <c r="F578" s="16" t="inlineStr">
        <is>
          <t>м</t>
        </is>
      </c>
      <c r="G578" s="16" t="n"/>
      <c r="H578" s="16" t="n">
        <v>4</v>
      </c>
      <c r="I578" s="28" t="n"/>
      <c r="J578" s="28" t="n"/>
      <c r="K578" s="33">
        <f>H578*I578</f>
        <v/>
      </c>
      <c r="L578" s="33">
        <f>H578*J578</f>
        <v/>
      </c>
      <c r="M578" s="33">
        <f>K578+L578</f>
        <v/>
      </c>
      <c r="N578" s="65" t="n"/>
    </row>
    <row outlineLevel="1" r="579">
      <c r="B579" s="38" t="n"/>
      <c r="C579" s="53" t="n">
        <v>573</v>
      </c>
      <c r="D579" s="17" t="inlineStr">
        <is>
          <t xml:space="preserve">провод заземления, желто-зеленый ; ПУВнг 1х0,75;  </t>
        </is>
      </c>
      <c r="E579" s="16" t="inlineStr">
        <is>
          <t>"Белкаб"</t>
        </is>
      </c>
      <c r="F579" s="16" t="inlineStr">
        <is>
          <t>м</t>
        </is>
      </c>
      <c r="G579" s="16" t="n"/>
      <c r="H579" s="16" t="n">
        <v>4</v>
      </c>
      <c r="I579" s="28" t="n"/>
      <c r="J579" s="28" t="n"/>
      <c r="K579" s="33">
        <f>H579*I579</f>
        <v/>
      </c>
      <c r="L579" s="33">
        <f>H579*J579</f>
        <v/>
      </c>
      <c r="M579" s="33">
        <f>K579+L579</f>
        <v/>
      </c>
      <c r="N579" s="65" t="n"/>
    </row>
    <row outlineLevel="1" r="580">
      <c r="B580" s="38" t="n"/>
      <c r="C580" s="53" t="n">
        <v>574</v>
      </c>
      <c r="D580" s="17" t="inlineStr">
        <is>
          <t xml:space="preserve">провод питания (плюс), красный ; ПУВнг 1х0,75;  </t>
        </is>
      </c>
      <c r="E580" s="16" t="inlineStr">
        <is>
          <t>"Белкаб"</t>
        </is>
      </c>
      <c r="F580" s="16" t="inlineStr">
        <is>
          <t>м</t>
        </is>
      </c>
      <c r="G580" s="16" t="n"/>
      <c r="H580" s="16" t="n">
        <v>4</v>
      </c>
      <c r="I580" s="28" t="n"/>
      <c r="J580" s="28" t="n"/>
      <c r="K580" s="33">
        <f>H580*I580</f>
        <v/>
      </c>
      <c r="L580" s="33">
        <f>H580*J580</f>
        <v/>
      </c>
      <c r="M580" s="33">
        <f>K580+L580</f>
        <v/>
      </c>
      <c r="N580" s="65" t="n"/>
    </row>
    <row outlineLevel="1" r="581">
      <c r="B581" s="49" t="n"/>
      <c r="C581" s="53" t="n">
        <v>575</v>
      </c>
      <c r="D581" s="17" t="inlineStr">
        <is>
          <t xml:space="preserve">провод питания (минус), белый ; ПУВнг 1х0,75;  </t>
        </is>
      </c>
      <c r="E581" s="16" t="inlineStr">
        <is>
          <t>"Белкаб"</t>
        </is>
      </c>
      <c r="F581" s="16" t="inlineStr">
        <is>
          <t>м</t>
        </is>
      </c>
      <c r="G581" s="16" t="n"/>
      <c r="H581" s="16" t="n">
        <v>4</v>
      </c>
      <c r="I581" s="28" t="n"/>
      <c r="J581" s="28" t="n"/>
      <c r="K581" s="33">
        <f>H581*I581</f>
        <v/>
      </c>
      <c r="L581" s="33">
        <f>H581*J581</f>
        <v/>
      </c>
      <c r="M581" s="33">
        <f>K581+L581</f>
        <v/>
      </c>
      <c r="N581" s="65" t="n"/>
    </row>
    <row outlineLevel="1" r="582">
      <c r="B582" s="38" t="n"/>
      <c r="C582" s="53" t="n">
        <v>576</v>
      </c>
      <c r="D582" s="17" t="inlineStr">
        <is>
          <t xml:space="preserve">патчкорд UTP RJ-45/RJ-45  1m cat. 5E ; PC-LPM-STP-RJ45-RJ45-C5e-1M ;  </t>
        </is>
      </c>
      <c r="E582" s="16" t="inlineStr">
        <is>
          <t>Hyperline</t>
        </is>
      </c>
      <c r="F582" s="16" t="inlineStr">
        <is>
          <t>шт.</t>
        </is>
      </c>
      <c r="G582" s="16" t="n"/>
      <c r="H582" s="16" t="n">
        <v>5</v>
      </c>
      <c r="I582" s="28" t="n"/>
      <c r="J582" s="28" t="n"/>
      <c r="K582" s="33">
        <f>H582*I582</f>
        <v/>
      </c>
      <c r="L582" s="33">
        <f>H582*J582</f>
        <v/>
      </c>
      <c r="M582" s="33">
        <f>K582+L582</f>
        <v/>
      </c>
      <c r="N582" s="65" t="n"/>
    </row>
    <row outlineLevel="1" r="583">
      <c r="B583" s="38" t="n"/>
      <c r="C583" s="53" t="n">
        <v>577</v>
      </c>
      <c r="D583" s="17" t="inlineStr">
        <is>
          <t xml:space="preserve">кабель каоксиальный 50 Oм; RG-58С/U;  </t>
        </is>
      </c>
      <c r="E583" s="16" t="inlineStr">
        <is>
          <t>CAVEL</t>
        </is>
      </c>
      <c r="F583" s="16" t="inlineStr">
        <is>
          <t>м</t>
        </is>
      </c>
      <c r="G583" s="16" t="inlineStr">
        <is>
          <t>для антенны к  УМ-31</t>
        </is>
      </c>
      <c r="H583" s="16" t="n">
        <v>20</v>
      </c>
      <c r="I583" s="28" t="n"/>
      <c r="J583" s="28" t="n"/>
      <c r="K583" s="33">
        <f>H583*I583</f>
        <v/>
      </c>
      <c r="L583" s="33">
        <f>H583*J583</f>
        <v/>
      </c>
      <c r="M583" s="33">
        <f>K583+L583</f>
        <v/>
      </c>
      <c r="N583" s="65" t="n"/>
    </row>
    <row outlineLevel="1" r="584">
      <c r="B584" s="49" t="n"/>
      <c r="C584" s="53" t="n">
        <v>578</v>
      </c>
      <c r="D584" s="17" t="inlineStr">
        <is>
          <t xml:space="preserve">коробка  60х60х30 мм 5 зажимов 2,5 кв.мм. IP20 ; ELJO;  </t>
        </is>
      </c>
      <c r="E584" s="16" t="inlineStr">
        <is>
          <t>Schneider Electric</t>
        </is>
      </c>
      <c r="F584" s="16" t="inlineStr">
        <is>
          <t>шт.</t>
        </is>
      </c>
      <c r="G584" s="16" t="inlineStr">
        <is>
          <t xml:space="preserve"> </t>
        </is>
      </c>
      <c r="H584" s="16" t="n">
        <v>146</v>
      </c>
      <c r="I584" s="28" t="n"/>
      <c r="J584" s="28" t="n"/>
      <c r="K584" s="33">
        <f>H584*I584</f>
        <v/>
      </c>
      <c r="L584" s="33">
        <f>H584*J584</f>
        <v/>
      </c>
      <c r="M584" s="33">
        <f>K584+L584</f>
        <v/>
      </c>
      <c r="N584" s="65" t="n"/>
    </row>
    <row outlineLevel="1" r="585">
      <c r="B585" s="38" t="n"/>
      <c r="C585" s="53" t="n">
        <v>579</v>
      </c>
      <c r="D585" s="17" t="inlineStr">
        <is>
          <t xml:space="preserve">согласующие резисторы (волновое сопротивление = 120 Ом);  </t>
        </is>
      </c>
      <c r="E585" s="16" t="n"/>
      <c r="F585" s="16" t="inlineStr">
        <is>
          <t>шт.</t>
        </is>
      </c>
      <c r="G585" s="16" t="inlineStr">
        <is>
          <t xml:space="preserve"> </t>
        </is>
      </c>
      <c r="H585" s="16" t="n">
        <v>21</v>
      </c>
      <c r="I585" s="28" t="n"/>
      <c r="J585" s="28" t="n"/>
      <c r="K585" s="33">
        <f>H585*I585</f>
        <v/>
      </c>
      <c r="L585" s="33">
        <f>H585*J585</f>
        <v/>
      </c>
      <c r="M585" s="33">
        <f>K585+L585</f>
        <v/>
      </c>
      <c r="N585" s="65" t="n"/>
    </row>
    <row outlineLevel="1" r="586">
      <c r="B586" s="38" t="n"/>
      <c r="C586" s="53" t="n">
        <v>580</v>
      </c>
      <c r="D586" s="15" t="inlineStr">
        <is>
          <t>Кабели и изделия</t>
        </is>
      </c>
      <c r="E586" s="16" t="n"/>
      <c r="F586" s="16" t="inlineStr">
        <is>
          <t xml:space="preserve"> </t>
        </is>
      </c>
      <c r="G586" s="16" t="n"/>
      <c r="H586" s="16" t="inlineStr">
        <is>
          <t xml:space="preserve"> </t>
        </is>
      </c>
      <c r="I586" s="27" t="n"/>
      <c r="J586" s="27" t="n"/>
      <c r="K586" s="33" t="n"/>
      <c r="L586" s="33" t="n"/>
      <c r="M586" s="33" t="n"/>
      <c r="N586" s="66" t="n"/>
    </row>
    <row customHeight="1" ht="26.4" outlineLevel="1" r="587">
      <c r="B587" s="49" t="n"/>
      <c r="C587" s="53" t="n">
        <v>581</v>
      </c>
      <c r="D587" s="17" t="inlineStr">
        <is>
          <t>Кабели симметричные для промышленного интерфейса RS-485, групповой прокладки, с пониженным дымо- и газовыделением КИПВЭВнг(А)-LS 4х2х0,78</t>
        </is>
      </c>
      <c r="E587" s="16" t="inlineStr">
        <is>
          <t>Спецкабель</t>
        </is>
      </c>
      <c r="F587" s="16" t="inlineStr">
        <is>
          <t>м</t>
        </is>
      </c>
      <c r="G587" s="16" t="inlineStr">
        <is>
          <t>кабель Ethernet</t>
        </is>
      </c>
      <c r="H587" s="16" t="n">
        <v>20</v>
      </c>
      <c r="I587" s="28" t="n">
        <v>230</v>
      </c>
      <c r="J587" s="28" t="n">
        <v>400</v>
      </c>
      <c r="K587" s="33">
        <f>H587*I587</f>
        <v/>
      </c>
      <c r="L587" s="33">
        <f>H587*J587</f>
        <v/>
      </c>
      <c r="M587" s="33">
        <f>K587+L587</f>
        <v/>
      </c>
      <c r="N587" s="65" t="n"/>
    </row>
    <row customHeight="1" ht="26.4" outlineLevel="1" r="588">
      <c r="B588" s="38" t="n"/>
      <c r="C588" s="53" t="n">
        <v>582</v>
      </c>
      <c r="D588" s="17" t="inlineStr">
        <is>
          <t>кабели симметричные для промышленного интерфейса RS-485, групповой прокладки, ; КИПЭВнг(А)-LS 1x2x0,6</t>
        </is>
      </c>
      <c r="E588" s="16" t="inlineStr">
        <is>
          <t>Спецкабель</t>
        </is>
      </c>
      <c r="F588" s="16" t="inlineStr">
        <is>
          <t>м</t>
        </is>
      </c>
      <c r="G588" s="16" t="inlineStr">
        <is>
          <t>кабель RS-485,САN</t>
        </is>
      </c>
      <c r="H588" s="16" t="n">
        <v>3055</v>
      </c>
      <c r="I588" s="28" t="n">
        <v>86</v>
      </c>
      <c r="J588" s="28" t="n">
        <v>400</v>
      </c>
      <c r="K588" s="33">
        <f>H588*I588</f>
        <v/>
      </c>
      <c r="L588" s="33">
        <f>H588*J588</f>
        <v/>
      </c>
      <c r="M588" s="33">
        <f>K588+L588</f>
        <v/>
      </c>
      <c r="N588" s="65" t="n"/>
    </row>
    <row customHeight="1" ht="26.4" outlineLevel="1" r="589">
      <c r="B589" s="38" t="n"/>
      <c r="C589" s="53" t="n">
        <v>583</v>
      </c>
      <c r="D589" s="17" t="inlineStr">
        <is>
          <t>кабели симметричные для систем сигнализации и управления, групповой прокладки, с пониженным дымо- и газовыделением КПСВВнг(А)-LS 1x2x1,0</t>
        </is>
      </c>
      <c r="E589" s="16" t="inlineStr">
        <is>
          <t>Спецкабель</t>
        </is>
      </c>
      <c r="F589" s="16" t="inlineStr">
        <is>
          <t>м</t>
        </is>
      </c>
      <c r="G589" s="16" t="inlineStr">
        <is>
          <t xml:space="preserve">кабель питания </t>
        </is>
      </c>
      <c r="H589" s="16" t="n">
        <v>3055</v>
      </c>
      <c r="I589" s="28" t="n">
        <v>19</v>
      </c>
      <c r="J589" s="28" t="n">
        <v>400</v>
      </c>
      <c r="K589" s="33">
        <f>H589*I589</f>
        <v/>
      </c>
      <c r="L589" s="33">
        <f>H589*J589</f>
        <v/>
      </c>
      <c r="M589" s="33">
        <f>K589+L589</f>
        <v/>
      </c>
      <c r="N589" s="65" t="n"/>
    </row>
    <row customHeight="1" ht="26.4" outlineLevel="1" r="590">
      <c r="B590" s="49" t="n"/>
      <c r="C590" s="53" t="n">
        <v>584</v>
      </c>
      <c r="D590" s="17" t="inlineStr">
        <is>
          <t>провод заземления гибкий, желто-зеленого цвета, из полимерных композиций, не содержащие галогенов на напряжение 0,45/0,75 кВ; ПуГПнг(А)-HF1х10,0 мм2</t>
        </is>
      </c>
      <c r="E590" s="16" t="n"/>
      <c r="F590" s="16" t="inlineStr">
        <is>
          <t>м</t>
        </is>
      </c>
      <c r="G590" s="16" t="inlineStr">
        <is>
          <t xml:space="preserve"> </t>
        </is>
      </c>
      <c r="H590" s="16" t="n">
        <v>6</v>
      </c>
      <c r="I590" s="28" t="n"/>
      <c r="J590" s="28" t="n"/>
      <c r="K590" s="33">
        <f>H590*I590</f>
        <v/>
      </c>
      <c r="L590" s="33">
        <f>H590*J590</f>
        <v/>
      </c>
      <c r="M590" s="33">
        <f>K590+L590</f>
        <v/>
      </c>
      <c r="N590" s="65" t="n"/>
    </row>
    <row outlineLevel="1" r="591">
      <c r="B591" s="38" t="n"/>
      <c r="C591" s="53" t="n">
        <v>585</v>
      </c>
      <c r="D591" s="15" t="inlineStr">
        <is>
          <t>Монтажные материалы</t>
        </is>
      </c>
      <c r="E591" s="16" t="n"/>
      <c r="F591" s="16" t="inlineStr">
        <is>
          <t xml:space="preserve"> </t>
        </is>
      </c>
      <c r="G591" s="16" t="n"/>
      <c r="H591" s="16" t="inlineStr">
        <is>
          <t xml:space="preserve"> </t>
        </is>
      </c>
      <c r="I591" s="27" t="n"/>
      <c r="J591" s="27" t="n"/>
      <c r="K591" s="33" t="n"/>
      <c r="L591" s="33" t="n"/>
      <c r="M591" s="33" t="n"/>
      <c r="N591" s="66" t="n"/>
    </row>
    <row outlineLevel="1" r="592">
      <c r="B592" s="38" t="n"/>
      <c r="C592" s="53" t="n">
        <v>586</v>
      </c>
      <c r="D592" s="17" t="inlineStr">
        <is>
          <t>труба гофрированная, Ду=16мм; 9191650</t>
        </is>
      </c>
      <c r="E592" s="16" t="inlineStr">
        <is>
          <t>ДКС</t>
        </is>
      </c>
      <c r="F592" s="16" t="inlineStr">
        <is>
          <t>м</t>
        </is>
      </c>
      <c r="G592" s="16" t="n"/>
      <c r="H592" s="16" t="n">
        <v>200</v>
      </c>
      <c r="I592" s="28" t="n"/>
      <c r="J592" s="28" t="n"/>
      <c r="K592" s="33">
        <f>H592*I592</f>
        <v/>
      </c>
      <c r="L592" s="33">
        <f>H592*J592</f>
        <v/>
      </c>
      <c r="M592" s="33">
        <f>K592+L592</f>
        <v/>
      </c>
      <c r="N592" s="65" t="n"/>
    </row>
    <row outlineLevel="1" r="593">
      <c r="B593" s="38" t="n"/>
      <c r="C593" s="53" t="n">
        <v>587</v>
      </c>
      <c r="D593" s="17" t="inlineStr">
        <is>
          <t>хомут 135х2,5 стандартный черный, уп. 100 шт.; 25305</t>
        </is>
      </c>
      <c r="E593" s="16" t="inlineStr">
        <is>
          <t>ДКС</t>
        </is>
      </c>
      <c r="F593" s="16" t="inlineStr">
        <is>
          <t>уп</t>
        </is>
      </c>
      <c r="G593" s="16" t="n"/>
      <c r="H593" s="16" t="n">
        <v>10</v>
      </c>
      <c r="I593" s="28" t="n">
        <v>2</v>
      </c>
      <c r="J593" s="28" t="n">
        <v>20</v>
      </c>
      <c r="K593" s="33">
        <f>H593*I593</f>
        <v/>
      </c>
      <c r="L593" s="33">
        <f>H593*J593</f>
        <v/>
      </c>
      <c r="M593" s="33">
        <f>K593+L593</f>
        <v/>
      </c>
      <c r="N593" s="65" t="n"/>
    </row>
    <row outlineLevel="1" r="594">
      <c r="B594" s="49" t="n"/>
      <c r="C594" s="53" t="n">
        <v>588</v>
      </c>
      <c r="D594" s="17" t="inlineStr">
        <is>
          <t>держатель с защелкой 16 мм, уп. 100 шт; 51016</t>
        </is>
      </c>
      <c r="E594" s="16" t="inlineStr">
        <is>
          <t>ДКС</t>
        </is>
      </c>
      <c r="F594" s="16" t="inlineStr">
        <is>
          <t>уп</t>
        </is>
      </c>
      <c r="G594" s="16" t="n"/>
      <c r="H594" s="16" t="n">
        <v>4</v>
      </c>
      <c r="I594" s="28" t="n"/>
      <c r="J594" s="28" t="n"/>
      <c r="K594" s="33">
        <f>H594*I594</f>
        <v/>
      </c>
      <c r="L594" s="33">
        <f>H594*J594</f>
        <v/>
      </c>
      <c r="M594" s="33">
        <f>K594+L594</f>
        <v/>
      </c>
      <c r="N594" s="65" t="n"/>
    </row>
    <row outlineLevel="1" r="595">
      <c r="B595" s="38" t="n"/>
      <c r="C595" s="53" t="n">
        <v>589</v>
      </c>
      <c r="D595" s="17" t="inlineStr">
        <is>
          <t>саморезы с дюбелем 4х35 (крепеж); СМ06520</t>
        </is>
      </c>
      <c r="E595" s="16" t="inlineStr">
        <is>
          <t>ДКС</t>
        </is>
      </c>
      <c r="F595" s="16" t="inlineStr">
        <is>
          <t>шт</t>
        </is>
      </c>
      <c r="G595" s="16" t="n"/>
      <c r="H595" s="16" t="n">
        <v>400</v>
      </c>
      <c r="I595" s="28" t="n"/>
      <c r="J595" s="28" t="n"/>
      <c r="K595" s="33">
        <f>H595*I595</f>
        <v/>
      </c>
      <c r="L595" s="33">
        <f>H595*J595</f>
        <v/>
      </c>
      <c r="M595" s="33">
        <f>K595+L595</f>
        <v/>
      </c>
      <c r="N595" s="65" t="n"/>
    </row>
    <row outlineLevel="1" r="596">
      <c r="B596" s="38" t="n"/>
      <c r="C596" s="53" t="n">
        <v>590</v>
      </c>
      <c r="D596" s="17" t="inlineStr">
        <is>
          <t>pазъем RJ-45(8P8C) под витую пару, кат. 5e, экранированный; PLUG-8P8C-U-C5-SH-100</t>
        </is>
      </c>
      <c r="E596" s="16" t="inlineStr">
        <is>
          <t>Hyperline</t>
        </is>
      </c>
      <c r="F596" s="16" t="inlineStr">
        <is>
          <t>шт</t>
        </is>
      </c>
      <c r="G596" s="16" t="n"/>
      <c r="H596" s="16" t="n">
        <v>2</v>
      </c>
      <c r="I596" s="28" t="n"/>
      <c r="J596" s="28" t="n"/>
      <c r="K596" s="33">
        <f>H596*I596</f>
        <v/>
      </c>
      <c r="L596" s="33">
        <f>H596*J596</f>
        <v/>
      </c>
      <c r="M596" s="33">
        <f>K596+L596</f>
        <v/>
      </c>
      <c r="N596" s="65" t="n"/>
    </row>
    <row outlineLevel="1" r="597">
      <c r="B597" s="49" t="n"/>
      <c r="C597" s="53" t="n">
        <v>591</v>
      </c>
      <c r="D597" s="17" t="inlineStr">
        <is>
          <t>саморезы по металлу 3,5х19 (крепеж)</t>
        </is>
      </c>
      <c r="E597" s="16" t="inlineStr">
        <is>
          <t xml:space="preserve"> </t>
        </is>
      </c>
      <c r="F597" s="16" t="inlineStr">
        <is>
          <t>кг</t>
        </is>
      </c>
      <c r="G597" s="16" t="n"/>
      <c r="H597" s="16" t="n">
        <v>0.1</v>
      </c>
      <c r="I597" s="28" t="n"/>
      <c r="J597" s="28" t="n"/>
      <c r="K597" s="33">
        <f>H597*I597</f>
        <v/>
      </c>
      <c r="L597" s="33">
        <f>H597*J597</f>
        <v/>
      </c>
      <c r="M597" s="33">
        <f>K597+L597</f>
        <v/>
      </c>
      <c r="N597" s="65" t="n"/>
    </row>
    <row outlineLevel="1" r="598">
      <c r="B598" s="38" t="n"/>
      <c r="C598" s="53" t="n">
        <v>592</v>
      </c>
      <c r="D598" s="17" t="inlineStr">
        <is>
          <t>кабельные наконечники втулочные НШВИ 2,5-8; НШВИ 2,5-8</t>
        </is>
      </c>
      <c r="E598" s="16" t="inlineStr">
        <is>
          <t>КВТ</t>
        </is>
      </c>
      <c r="F598" s="16" t="inlineStr">
        <is>
          <t>шт.</t>
        </is>
      </c>
      <c r="G598" s="16" t="n"/>
      <c r="H598" s="16" t="n">
        <v>6</v>
      </c>
      <c r="I598" s="28" t="n"/>
      <c r="J598" s="28" t="n"/>
      <c r="K598" s="33">
        <f>H598*I598</f>
        <v/>
      </c>
      <c r="L598" s="33">
        <f>H598*J598</f>
        <v/>
      </c>
      <c r="M598" s="33">
        <f>K598+L598</f>
        <v/>
      </c>
      <c r="N598" s="65" t="n"/>
    </row>
    <row outlineLevel="1" r="599">
      <c r="B599" s="38" t="n"/>
      <c r="C599" s="53" t="n">
        <v>593</v>
      </c>
      <c r="D599" s="17" t="inlineStr">
        <is>
          <t>кабельные наконечники втулочные НШВИ 0,75-8; НШВИ 0,75-8</t>
        </is>
      </c>
      <c r="E599" s="16" t="inlineStr">
        <is>
          <t>КВТ</t>
        </is>
      </c>
      <c r="F599" s="16" t="inlineStr">
        <is>
          <t>шт.</t>
        </is>
      </c>
      <c r="G599" s="16" t="n"/>
      <c r="H599" s="16" t="n">
        <v>7854</v>
      </c>
      <c r="I599" s="28" t="n"/>
      <c r="J599" s="28" t="n"/>
      <c r="K599" s="33">
        <f>H599*I599</f>
        <v/>
      </c>
      <c r="L599" s="33">
        <f>H599*J599</f>
        <v/>
      </c>
      <c r="M599" s="33">
        <f>K599+L599</f>
        <v/>
      </c>
      <c r="N599" s="65" t="n"/>
    </row>
    <row outlineLevel="1" r="600">
      <c r="B600" s="49" t="n"/>
      <c r="C600" s="53" t="n">
        <v>594</v>
      </c>
      <c r="D600" s="71" t="inlineStr">
        <is>
          <t>Пусконаладочные работы</t>
        </is>
      </c>
      <c r="E600" s="16" t="n"/>
      <c r="F600" s="16" t="inlineStr">
        <is>
          <t>шт.</t>
        </is>
      </c>
      <c r="G600" s="16" t="n"/>
      <c r="H600" s="16" t="n">
        <v>1</v>
      </c>
      <c r="I600" s="28" t="n"/>
      <c r="J600" s="28" t="n"/>
      <c r="K600" s="33">
        <f>H600*I600</f>
        <v/>
      </c>
      <c r="L600" s="33">
        <f>H600*J600</f>
        <v/>
      </c>
      <c r="M600" s="33">
        <f>K600+L600</f>
        <v/>
      </c>
      <c r="N600" s="65" t="n"/>
    </row>
    <row customHeight="1" ht="46.5" r="601">
      <c r="B601" s="38" t="n"/>
      <c r="C601" s="54" t="n">
        <v>595</v>
      </c>
      <c r="D601" s="6" t="inlineStr">
        <is>
          <t>Всего по разделу</t>
        </is>
      </c>
      <c r="E601" s="5" t="n"/>
      <c r="F601" s="7" t="n"/>
      <c r="G601" s="5" t="n"/>
      <c r="H601" s="8" t="n"/>
      <c r="I601" s="34" t="n"/>
      <c r="J601" s="34" t="n"/>
      <c r="K601" s="9">
        <f>SUM(K552:K600)</f>
        <v/>
      </c>
      <c r="L601" s="9">
        <f>SUM(L552:L600)</f>
        <v/>
      </c>
      <c r="M601" s="9">
        <f>SUM(M552:M600)</f>
        <v/>
      </c>
      <c r="N601" s="34" t="n"/>
    </row>
    <row customHeight="1" ht="38.25" r="602">
      <c r="B602" s="38" t="n"/>
      <c r="C602" s="56" t="n">
        <v>596</v>
      </c>
      <c r="D602" s="37" t="inlineStr">
        <is>
          <t>Итого корпус 4</t>
        </is>
      </c>
      <c r="E602" s="40" t="n"/>
      <c r="F602" s="40" t="n"/>
      <c r="G602" s="40" t="n"/>
      <c r="H602" s="40" t="n"/>
      <c r="I602" s="41" t="n"/>
      <c r="J602" s="41" t="n"/>
      <c r="K602" s="44">
        <f>K497+K548+K601</f>
        <v/>
      </c>
      <c r="L602" s="44">
        <f>L497+L548+L601</f>
        <v/>
      </c>
      <c r="M602" s="44">
        <f>M497+M548+M601</f>
        <v/>
      </c>
      <c r="N602" s="41" t="n"/>
    </row>
    <row customHeight="1" ht="38.25" r="603">
      <c r="B603" s="49" t="n"/>
      <c r="C603" s="55" t="n">
        <v>597</v>
      </c>
      <c r="D603" s="18" t="n"/>
      <c r="E603" s="19" t="n"/>
      <c r="F603" s="20" t="n"/>
      <c r="G603" s="19" t="n"/>
      <c r="H603" s="21" t="n"/>
      <c r="I603" s="35" t="n"/>
      <c r="J603" s="35" t="n"/>
      <c r="K603" s="22" t="n"/>
      <c r="L603" s="22" t="n"/>
      <c r="M603" s="22" t="n"/>
      <c r="N603" s="36" t="n"/>
    </row>
    <row customFormat="1" customHeight="1" ht="45" r="604" s="48">
      <c r="B604" s="38" t="n"/>
      <c r="C604" s="57" t="n">
        <v>598</v>
      </c>
      <c r="D604" s="46" t="inlineStr">
        <is>
          <t>Итого корпус 1+2+3+4</t>
        </is>
      </c>
      <c r="E604" s="45" t="n"/>
      <c r="F604" s="45" t="n"/>
      <c r="G604" s="45" t="n"/>
      <c r="H604" s="45" t="n"/>
      <c r="I604" s="47" t="n"/>
      <c r="J604" s="47" t="n"/>
      <c r="K604" s="47">
        <f>K151+K297+K443+K602</f>
        <v/>
      </c>
      <c r="L604" s="47">
        <f>L151+L297+L443+L602</f>
        <v/>
      </c>
      <c r="M604" s="47">
        <f>M151+M297+M443+M602</f>
        <v/>
      </c>
      <c r="N604" s="47" t="n"/>
    </row>
  </sheetData>
  <autoFilter ref="C4:N604">
    <filterColumn colId="6" showButton="0"/>
    <filterColumn colId="8" showButton="0"/>
  </autoFilter>
  <mergeCells count="12">
    <mergeCell ref="C2:N2"/>
    <mergeCell ref="C4:C6"/>
    <mergeCell ref="G4:G6"/>
    <mergeCell ref="H4:H6"/>
    <mergeCell ref="I4:J5"/>
    <mergeCell ref="K4:L5"/>
    <mergeCell ref="M4:M6"/>
    <mergeCell ref="N4:N6"/>
    <mergeCell ref="D4:D6"/>
    <mergeCell ref="F4:F6"/>
    <mergeCell ref="E4:E6"/>
    <mergeCell ref="C3:N3"/>
  </mergeCells>
  <printOptions horizontalCentered="1"/>
  <pageMargins bottom="0.1968503937007874" footer="0.3149606299212598" header="0.3149606299212598" left="0.1181102362204725" right="0.1181102362204725" top="0.1968503937007874"/>
  <pageSetup orientation="landscape" paperSize="9" scale="3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Агеева Елена Михайловна</dc:creator>
  <dcterms:created xsi:type="dcterms:W3CDTF">2019-02-22T11:23:32Z</dcterms:created>
  <dcterms:modified xsi:type="dcterms:W3CDTF">2019-10-09T16:18:58Z</dcterms:modified>
  <cp:lastModifiedBy>Пользователь Windows</cp:lastModifiedBy>
  <cp:lastPrinted>2019-10-01T09:42:11Z</cp:lastPrinted>
</cp:coreProperties>
</file>