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cuments/workspace-sts-3.9.5.RELEASE-WV2/weathervane/doc/sourceFiles/"/>
    </mc:Choice>
  </mc:AlternateContent>
  <xr:revisionPtr revIDLastSave="0" documentId="8_{4327CE9F-A69D-8346-83C0-ED56B93394B3}" xr6:coauthVersionLast="36" xr6:coauthVersionMax="36" xr10:uidLastSave="{00000000-0000-0000-0000-000000000000}"/>
  <bookViews>
    <workbookView xWindow="0" yWindow="460" windowWidth="33600" windowHeight="20540" xr2:uid="{AF3EA68B-9CB6-DF4D-B5EE-93D818FB352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" l="1"/>
  <c r="M24" i="1" l="1"/>
  <c r="L24" i="1"/>
  <c r="K24" i="1"/>
  <c r="J24" i="1"/>
  <c r="A25" i="1"/>
  <c r="I15" i="1"/>
  <c r="I17" i="1" s="1"/>
  <c r="H15" i="1"/>
  <c r="E24" i="1" s="1"/>
  <c r="G15" i="1"/>
  <c r="D24" i="1" s="1"/>
  <c r="H7" i="1"/>
  <c r="G7" i="1"/>
  <c r="K14" i="1"/>
  <c r="K11" i="1"/>
  <c r="K10" i="1"/>
  <c r="K8" i="1"/>
  <c r="Q15" i="1"/>
  <c r="Q17" i="1" s="1"/>
  <c r="P15" i="1"/>
  <c r="O15" i="1"/>
  <c r="H24" i="1" s="1"/>
  <c r="P7" i="1"/>
  <c r="O7" i="1"/>
  <c r="H17" i="1" l="1"/>
  <c r="I24" i="1"/>
  <c r="M25" i="1"/>
  <c r="L25" i="1"/>
  <c r="K25" i="1"/>
  <c r="J25" i="1"/>
  <c r="H25" i="1"/>
  <c r="E25" i="1"/>
  <c r="D25" i="1"/>
  <c r="A26" i="1"/>
  <c r="I25" i="1"/>
  <c r="I26" i="1"/>
  <c r="G17" i="1"/>
  <c r="P17" i="1"/>
  <c r="O17" i="1"/>
  <c r="M15" i="1"/>
  <c r="M17" i="1" s="1"/>
  <c r="E15" i="1"/>
  <c r="E17" i="1" s="1"/>
  <c r="K15" i="1"/>
  <c r="L15" i="1"/>
  <c r="D15" i="1"/>
  <c r="C15" i="1"/>
  <c r="B24" i="1" s="1"/>
  <c r="K7" i="1"/>
  <c r="C7" i="1"/>
  <c r="B25" i="1" l="1"/>
  <c r="C24" i="1"/>
  <c r="C25" i="1"/>
  <c r="F24" i="1"/>
  <c r="F25" i="1"/>
  <c r="A27" i="1"/>
  <c r="M26" i="1"/>
  <c r="L26" i="1"/>
  <c r="K26" i="1"/>
  <c r="J26" i="1"/>
  <c r="H26" i="1"/>
  <c r="F26" i="1"/>
  <c r="E26" i="1"/>
  <c r="D26" i="1"/>
  <c r="C26" i="1"/>
  <c r="B26" i="1"/>
  <c r="G26" i="1"/>
  <c r="G25" i="1"/>
  <c r="G24" i="1"/>
  <c r="G27" i="1"/>
  <c r="C17" i="1"/>
  <c r="K17" i="1"/>
  <c r="L7" i="1"/>
  <c r="L17" i="1" s="1"/>
  <c r="D7" i="1"/>
  <c r="D17" i="1" s="1"/>
  <c r="A28" i="1" l="1"/>
  <c r="M27" i="1"/>
  <c r="L27" i="1"/>
  <c r="K27" i="1"/>
  <c r="J27" i="1"/>
  <c r="I27" i="1"/>
  <c r="H27" i="1"/>
  <c r="F27" i="1"/>
  <c r="E27" i="1"/>
  <c r="D27" i="1"/>
  <c r="C27" i="1"/>
  <c r="B27" i="1"/>
  <c r="A29" i="1" l="1"/>
  <c r="M28" i="1"/>
  <c r="L28" i="1"/>
  <c r="K28" i="1"/>
  <c r="J28" i="1"/>
  <c r="H28" i="1"/>
  <c r="F28" i="1"/>
  <c r="E28" i="1"/>
  <c r="D28" i="1"/>
  <c r="C28" i="1"/>
  <c r="B28" i="1"/>
  <c r="I28" i="1"/>
  <c r="G28" i="1"/>
  <c r="A30" i="1" l="1"/>
  <c r="M29" i="1"/>
  <c r="L29" i="1"/>
  <c r="K29" i="1"/>
  <c r="J29" i="1"/>
  <c r="H29" i="1"/>
  <c r="F29" i="1"/>
  <c r="E29" i="1"/>
  <c r="D29" i="1"/>
  <c r="C29" i="1"/>
  <c r="B29" i="1"/>
  <c r="I29" i="1"/>
  <c r="G29" i="1"/>
  <c r="A31" i="1" l="1"/>
  <c r="M30" i="1"/>
  <c r="L30" i="1"/>
  <c r="K30" i="1"/>
  <c r="J30" i="1"/>
  <c r="H30" i="1"/>
  <c r="F30" i="1"/>
  <c r="E30" i="1"/>
  <c r="D30" i="1"/>
  <c r="C30" i="1"/>
  <c r="B30" i="1"/>
  <c r="I30" i="1"/>
  <c r="G30" i="1"/>
  <c r="A32" i="1" l="1"/>
  <c r="M31" i="1"/>
  <c r="L31" i="1"/>
  <c r="K31" i="1"/>
  <c r="J31" i="1"/>
  <c r="H31" i="1"/>
  <c r="F31" i="1"/>
  <c r="E31" i="1"/>
  <c r="D31" i="1"/>
  <c r="C31" i="1"/>
  <c r="B31" i="1"/>
  <c r="I31" i="1"/>
  <c r="G31" i="1"/>
  <c r="A33" i="1" l="1"/>
  <c r="M32" i="1"/>
  <c r="L32" i="1"/>
  <c r="K32" i="1"/>
  <c r="J32" i="1"/>
  <c r="H32" i="1"/>
  <c r="F32" i="1"/>
  <c r="E32" i="1"/>
  <c r="D32" i="1"/>
  <c r="C32" i="1"/>
  <c r="B32" i="1"/>
  <c r="I32" i="1"/>
  <c r="G32" i="1"/>
  <c r="A34" i="1" l="1"/>
  <c r="M33" i="1"/>
  <c r="L33" i="1"/>
  <c r="K33" i="1"/>
  <c r="J33" i="1"/>
  <c r="I33" i="1"/>
  <c r="H33" i="1"/>
  <c r="F33" i="1"/>
  <c r="E33" i="1"/>
  <c r="D33" i="1"/>
  <c r="C33" i="1"/>
  <c r="B33" i="1"/>
  <c r="G33" i="1"/>
  <c r="A35" i="1" l="1"/>
  <c r="M34" i="1"/>
  <c r="L34" i="1"/>
  <c r="K34" i="1"/>
  <c r="J34" i="1"/>
  <c r="H34" i="1"/>
  <c r="F34" i="1"/>
  <c r="E34" i="1"/>
  <c r="D34" i="1"/>
  <c r="C34" i="1"/>
  <c r="B34" i="1"/>
  <c r="I34" i="1"/>
  <c r="G34" i="1"/>
  <c r="A36" i="1" l="1"/>
  <c r="M35" i="1"/>
  <c r="L35" i="1"/>
  <c r="K35" i="1"/>
  <c r="J35" i="1"/>
  <c r="H35" i="1"/>
  <c r="F35" i="1"/>
  <c r="E35" i="1"/>
  <c r="D35" i="1"/>
  <c r="C35" i="1"/>
  <c r="B35" i="1"/>
  <c r="I35" i="1"/>
  <c r="G35" i="1"/>
  <c r="A37" i="1" l="1"/>
  <c r="M36" i="1"/>
  <c r="L36" i="1"/>
  <c r="K36" i="1"/>
  <c r="J36" i="1"/>
  <c r="I36" i="1"/>
  <c r="H36" i="1"/>
  <c r="F36" i="1"/>
  <c r="E36" i="1"/>
  <c r="D36" i="1"/>
  <c r="C36" i="1"/>
  <c r="B36" i="1"/>
  <c r="G36" i="1"/>
  <c r="A38" i="1" l="1"/>
  <c r="M37" i="1"/>
  <c r="L37" i="1"/>
  <c r="K37" i="1"/>
  <c r="J37" i="1"/>
  <c r="H37" i="1"/>
  <c r="F37" i="1"/>
  <c r="E37" i="1"/>
  <c r="D37" i="1"/>
  <c r="C37" i="1"/>
  <c r="B37" i="1"/>
  <c r="I37" i="1"/>
  <c r="G37" i="1"/>
  <c r="A39" i="1" l="1"/>
  <c r="M38" i="1"/>
  <c r="L38" i="1"/>
  <c r="K38" i="1"/>
  <c r="J38" i="1"/>
  <c r="H38" i="1"/>
  <c r="F38" i="1"/>
  <c r="E38" i="1"/>
  <c r="D38" i="1"/>
  <c r="C38" i="1"/>
  <c r="B38" i="1"/>
  <c r="I38" i="1"/>
  <c r="G38" i="1"/>
  <c r="A40" i="1" l="1"/>
  <c r="M39" i="1"/>
  <c r="L39" i="1"/>
  <c r="K39" i="1"/>
  <c r="J39" i="1"/>
  <c r="H39" i="1"/>
  <c r="F39" i="1"/>
  <c r="E39" i="1"/>
  <c r="D39" i="1"/>
  <c r="C39" i="1"/>
  <c r="B39" i="1"/>
  <c r="I39" i="1"/>
  <c r="G39" i="1"/>
  <c r="A41" i="1" l="1"/>
  <c r="M40" i="1"/>
  <c r="L40" i="1"/>
  <c r="K40" i="1"/>
  <c r="J40" i="1"/>
  <c r="H40" i="1"/>
  <c r="F40" i="1"/>
  <c r="E40" i="1"/>
  <c r="D40" i="1"/>
  <c r="C40" i="1"/>
  <c r="B40" i="1"/>
  <c r="I40" i="1"/>
  <c r="G40" i="1"/>
  <c r="A42" i="1" l="1"/>
  <c r="M41" i="1"/>
  <c r="L41" i="1"/>
  <c r="K41" i="1"/>
  <c r="J41" i="1"/>
  <c r="I41" i="1"/>
  <c r="H41" i="1"/>
  <c r="F41" i="1"/>
  <c r="E41" i="1"/>
  <c r="D41" i="1"/>
  <c r="C41" i="1"/>
  <c r="B41" i="1"/>
  <c r="G41" i="1"/>
  <c r="A43" i="1" l="1"/>
  <c r="B43" i="1" s="1"/>
  <c r="M42" i="1"/>
  <c r="L42" i="1"/>
  <c r="K42" i="1"/>
  <c r="J42" i="1"/>
  <c r="H42" i="1"/>
  <c r="F42" i="1"/>
  <c r="E42" i="1"/>
  <c r="D42" i="1"/>
  <c r="C42" i="1"/>
  <c r="B42" i="1"/>
  <c r="I42" i="1"/>
  <c r="G42" i="1"/>
  <c r="M43" i="1" l="1"/>
  <c r="L43" i="1"/>
  <c r="K43" i="1"/>
  <c r="J43" i="1"/>
  <c r="H43" i="1"/>
  <c r="F43" i="1"/>
  <c r="E43" i="1"/>
  <c r="D43" i="1"/>
  <c r="C43" i="1"/>
  <c r="I43" i="1"/>
  <c r="G43" i="1"/>
</calcChain>
</file>

<file path=xl/sharedStrings.xml><?xml version="1.0" encoding="utf-8"?>
<sst xmlns="http://schemas.openxmlformats.org/spreadsheetml/2006/main" count="63" uniqueCount="28">
  <si>
    <t>Weathervane Version:</t>
  </si>
  <si>
    <t>2.0.3</t>
  </si>
  <si>
    <t>micro</t>
  </si>
  <si>
    <t>microLowCpu</t>
  </si>
  <si>
    <t>smallLowCpu</t>
  </si>
  <si>
    <t>small</t>
  </si>
  <si>
    <t>medium</t>
  </si>
  <si>
    <t>large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</si>
  <si>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</si>
  <si>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</si>
  <si>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</si>
  <si>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</si>
  <si>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</si>
  <si>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</si>
  <si>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</si>
  <si>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</si>
  <si>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</si>
  <si>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</si>
  <si>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</si>
  <si>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</si>
  <si>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</si>
  <si>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</si>
  <si>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</si>
  <si>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</si>
  <si>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</si>
  <si>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</si>
  <si>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Num Instances</t>
  </si>
  <si>
    <t>Memory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</si>
</sst>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0" fillId="0" borderId="1" xfId="0" applyBorder="1"/>
    <xf numFmtId="0" fontId="0" fillId="0" borderId="14" xfId="0" applyBorder="1"/>
    <xf numFmtId="0" fontId="0" fillId="0" borderId="14" xfId="0" applyFill="1" applyBorder="1"/>
    <xf numFmtId="0" fontId="0" fillId="0" borderId="3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0" xfId="0" applyFill="1" applyBorder="1"/>
    <xf numFmtId="0" fontId="0" fillId="0" borderId="21" xfId="0" applyBorder="1"/>
    <xf numFmtId="0" fontId="0" fillId="0" borderId="9" xfId="0" applyFill="1" applyBorder="1"/>
    <xf numFmtId="0" fontId="0" fillId="0" borderId="0" xfId="0" applyBorder="1" applyAlignment="1"/>
    <xf numFmtId="0" fontId="0" fillId="0" borderId="2" xfId="0" applyBorder="1" applyAlignment="1"/>
    <xf numFmtId="0" fontId="0" fillId="0" borderId="3" xfId="0" applyBorder="1" applyAlignment="1"/>
    <xf numFmtId="43" fontId="0" fillId="0" borderId="2" xfId="1" applyFont="1" applyBorder="1"/>
    <xf numFmtId="164" fontId="0" fillId="0" borderId="3" xfId="1" applyNumberFormat="1" applyFont="1" applyBorder="1"/>
    <xf numFmtId="43" fontId="0" fillId="0" borderId="15" xfId="1" applyFont="1" applyBorder="1"/>
    <xf numFmtId="164" fontId="0" fillId="0" borderId="17" xfId="1" applyNumberFormat="1" applyFont="1" applyBorder="1"/>
    <xf numFmtId="43" fontId="0" fillId="0" borderId="3" xfId="1" applyFont="1" applyBorder="1"/>
    <xf numFmtId="43" fontId="0" fillId="0" borderId="17" xfId="1" applyFont="1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D292-11A6-9249-B2F1-03CB5FB5427D}">
  <dimension ref="A1:W43"/>
  <sheetViews>
    <sheetView tabSelected="1" workbookViewId="0">
      <selection activeCell="C1" sqref="C1"/>
    </sheetView>
  </sheetViews>
  <sheetFormatPr baseColWidth="10" defaultColWidth="11" defaultRowHeight="16" x14ac:dyDescent="0.2"/>
  <cols>
    <col min="1" max="1" width="28.5" bestFit="1" customWidth="1"/>
    <col min="2" max="2" width="8.83203125" bestFit="1" customWidth="1"/>
    <col min="3" max="3" width="13.1640625" bestFit="1" customWidth="1"/>
    <col min="4" max="4" width="8" bestFit="1" customWidth="1"/>
    <col min="5" max="5" width="13.1640625" bestFit="1" customWidth="1"/>
    <col min="6" max="6" width="8.83203125" bestFit="1" customWidth="1"/>
    <col min="7" max="7" width="13.1640625" bestFit="1" customWidth="1"/>
    <col min="8" max="8" width="8" bestFit="1" customWidth="1"/>
    <col min="9" max="9" width="13.1640625" bestFit="1" customWidth="1"/>
    <col min="10" max="10" width="8.83203125" bestFit="1" customWidth="1"/>
    <col min="11" max="11" width="13.1640625" bestFit="1" customWidth="1"/>
    <col min="12" max="12" width="8" bestFit="1" customWidth="1"/>
    <col min="13" max="13" width="13.1640625" bestFit="1" customWidth="1"/>
    <col min="14" max="14" width="8.83203125" bestFit="1" customWidth="1"/>
    <col min="15" max="15" width="5.1640625" bestFit="1" customWidth="1"/>
    <col min="16" max="16" width="8" bestFit="1" customWidth="1"/>
    <col min="17" max="17" width="4.5" bestFit="1" customWidth="1"/>
    <col min="18" max="18" width="8.83203125" bestFit="1" customWidth="1"/>
    <col min="19" max="19" width="4.5" bestFit="1" customWidth="1"/>
    <col min="20" max="20" width="8" bestFit="1" customWidth="1"/>
    <col min="21" max="21" width="8.83203125" bestFit="1" customWidth="1"/>
    <col min="22" max="22" width="4.5" bestFit="1" customWidth="1"/>
    <col min="23" max="23" width="8" bestFit="1" customWidth="1"/>
  </cols>
  <sheetData>
    <row r="1" spans="1:23" x14ac:dyDescent="0.2">
      <c r="A1" t="s">
        <v>0</v>
      </c>
      <c r="B1" t="s">
        <v>1</v>
      </c>
    </row>
    <row r="2" spans="1:23" ht="17" thickBot="1" x14ac:dyDescent="0.25"/>
    <row r="3" spans="1:23" x14ac:dyDescent="0.2">
      <c r="B3" s="33" t="s">
        <v>2</v>
      </c>
      <c r="C3" s="34"/>
      <c r="D3" s="34"/>
      <c r="E3" s="36"/>
      <c r="F3" s="33" t="s">
        <v>3</v>
      </c>
      <c r="G3" s="34"/>
      <c r="H3" s="34"/>
      <c r="I3" s="36"/>
      <c r="J3" s="37" t="s">
        <v>4</v>
      </c>
      <c r="K3" s="34"/>
      <c r="L3" s="34"/>
      <c r="M3" s="35"/>
      <c r="N3" s="37" t="s">
        <v>5</v>
      </c>
      <c r="O3" s="34"/>
      <c r="P3" s="34"/>
      <c r="Q3" s="35"/>
      <c r="R3" s="34" t="s">
        <v>6</v>
      </c>
      <c r="S3" s="34"/>
      <c r="T3" s="35"/>
      <c r="U3" s="33" t="s">
        <v>7</v>
      </c>
      <c r="V3" s="34"/>
      <c r="W3" s="35"/>
    </row>
    <row r="4" spans="1:23" ht="17" thickBot="1" x14ac:dyDescent="0.25">
      <c r="A4" t="s">
        <v>8</v>
      </c>
      <c r="B4" s="4" t="s">
        <v>9</v>
      </c>
      <c r="C4" s="5" t="s">
        <v>10</v>
      </c>
      <c r="D4" s="5" t="s">
        <v>11</v>
      </c>
      <c r="E4" s="19" t="s">
        <v>12</v>
      </c>
      <c r="F4" s="4" t="s">
        <v>9</v>
      </c>
      <c r="G4" s="5" t="s">
        <v>10</v>
      </c>
      <c r="H4" s="5" t="s">
        <v>11</v>
      </c>
      <c r="I4" s="19" t="s">
        <v>12</v>
      </c>
      <c r="J4" s="20" t="s">
        <v>9</v>
      </c>
      <c r="K4" s="5" t="s">
        <v>10</v>
      </c>
      <c r="L4" s="5" t="s">
        <v>11</v>
      </c>
      <c r="M4" s="21" t="s">
        <v>12</v>
      </c>
      <c r="N4" s="20" t="s">
        <v>9</v>
      </c>
      <c r="O4" s="5" t="s">
        <v>10</v>
      </c>
      <c r="P4" s="5" t="s">
        <v>11</v>
      </c>
      <c r="Q4" s="21" t="s">
        <v>12</v>
      </c>
      <c r="R4" s="5" t="s">
        <v>9</v>
      </c>
      <c r="S4" s="5" t="s">
        <v>10</v>
      </c>
      <c r="T4" s="6" t="s">
        <v>11</v>
      </c>
      <c r="U4" s="4" t="s">
        <v>9</v>
      </c>
      <c r="V4" s="5" t="s">
        <v>10</v>
      </c>
      <c r="W4" s="6" t="s">
        <v>11</v>
      </c>
    </row>
    <row r="5" spans="1:23" x14ac:dyDescent="0.2">
      <c r="A5" s="12" t="s">
        <v>13</v>
      </c>
      <c r="B5" s="1">
        <v>1</v>
      </c>
      <c r="C5" s="2">
        <v>450</v>
      </c>
      <c r="D5" s="2">
        <v>1300</v>
      </c>
      <c r="E5" s="3"/>
      <c r="F5" s="1">
        <v>1</v>
      </c>
      <c r="G5" s="2">
        <v>450</v>
      </c>
      <c r="H5" s="2">
        <v>1300</v>
      </c>
      <c r="I5" s="3"/>
      <c r="J5" s="1">
        <v>4</v>
      </c>
      <c r="K5" s="2">
        <v>750</v>
      </c>
      <c r="L5" s="2">
        <v>4500</v>
      </c>
      <c r="M5" s="3"/>
      <c r="N5" s="1">
        <v>4</v>
      </c>
      <c r="O5" s="2">
        <v>700</v>
      </c>
      <c r="P5" s="2">
        <v>4500</v>
      </c>
      <c r="Q5" s="3"/>
      <c r="R5" s="2"/>
      <c r="S5" s="2"/>
      <c r="T5" s="3"/>
      <c r="U5" s="1"/>
      <c r="V5" s="2"/>
      <c r="W5" s="3"/>
    </row>
    <row r="6" spans="1:23" ht="17" thickBot="1" x14ac:dyDescent="0.25">
      <c r="A6" s="1" t="s">
        <v>14</v>
      </c>
      <c r="B6" s="1">
        <v>1</v>
      </c>
      <c r="C6" s="2">
        <v>50</v>
      </c>
      <c r="D6" s="2">
        <v>400</v>
      </c>
      <c r="E6" s="3"/>
      <c r="F6" s="1">
        <v>1</v>
      </c>
      <c r="G6" s="2">
        <v>50</v>
      </c>
      <c r="H6" s="2">
        <v>400</v>
      </c>
      <c r="I6" s="3"/>
      <c r="J6" s="1">
        <v>1</v>
      </c>
      <c r="K6" s="2">
        <v>300</v>
      </c>
      <c r="L6" s="2">
        <v>1500</v>
      </c>
      <c r="M6" s="3"/>
      <c r="N6" s="1">
        <v>1</v>
      </c>
      <c r="O6" s="2">
        <v>300</v>
      </c>
      <c r="P6" s="2">
        <v>1500</v>
      </c>
      <c r="Q6" s="3"/>
      <c r="R6" s="2"/>
      <c r="S6" s="2"/>
      <c r="T6" s="3"/>
      <c r="U6" s="1"/>
      <c r="V6" s="2"/>
      <c r="W6" s="3"/>
    </row>
    <row r="7" spans="1:23" ht="17" thickBot="1" x14ac:dyDescent="0.25">
      <c r="A7" s="13" t="s">
        <v>15</v>
      </c>
      <c r="B7" s="7"/>
      <c r="C7" s="8">
        <f>SUM(B5*C5,B6*C6)/1000</f>
        <v>0.5</v>
      </c>
      <c r="D7" s="8">
        <f>SUM(B5*D5,B6*D6)</f>
        <v>1700</v>
      </c>
      <c r="E7" s="9"/>
      <c r="F7" s="7"/>
      <c r="G7" s="8">
        <f>SUM(F5*G5,F6*G6)/1000</f>
        <v>0.5</v>
      </c>
      <c r="H7" s="8">
        <f>SUM(F5*H5,F6*H6)</f>
        <v>1700</v>
      </c>
      <c r="I7" s="9"/>
      <c r="J7" s="7"/>
      <c r="K7" s="8">
        <f>SUM(J5*K5,J6*K6)/1000</f>
        <v>3.3</v>
      </c>
      <c r="L7" s="8">
        <f>SUM(J5*L5,J6*L6)</f>
        <v>19500</v>
      </c>
      <c r="M7" s="10"/>
      <c r="N7" s="7"/>
      <c r="O7" s="8">
        <f>SUM(N5*O5,N6*O6)/1000</f>
        <v>3.1</v>
      </c>
      <c r="P7" s="8">
        <f>SUM(N5*P5,N6*P6)</f>
        <v>19500</v>
      </c>
      <c r="Q7" s="10"/>
      <c r="R7" s="8"/>
      <c r="S7" s="8"/>
      <c r="T7" s="9"/>
      <c r="U7" s="7"/>
      <c r="V7" s="8"/>
      <c r="W7" s="10"/>
    </row>
    <row r="8" spans="1:23" x14ac:dyDescent="0.2">
      <c r="A8" s="1" t="s">
        <v>16</v>
      </c>
      <c r="B8" s="1">
        <v>1</v>
      </c>
      <c r="C8" s="2">
        <v>150</v>
      </c>
      <c r="D8" s="2">
        <v>600</v>
      </c>
      <c r="E8" s="15">
        <v>2</v>
      </c>
      <c r="F8" s="1">
        <v>1</v>
      </c>
      <c r="G8" s="2">
        <v>15</v>
      </c>
      <c r="H8" s="2">
        <v>600</v>
      </c>
      <c r="I8" s="15">
        <v>2</v>
      </c>
      <c r="J8" s="1">
        <v>2</v>
      </c>
      <c r="K8" s="2">
        <f>O8/10</f>
        <v>40</v>
      </c>
      <c r="L8" s="2">
        <v>5500</v>
      </c>
      <c r="M8" s="15">
        <v>5</v>
      </c>
      <c r="N8" s="1">
        <v>2</v>
      </c>
      <c r="O8" s="2">
        <v>400</v>
      </c>
      <c r="P8" s="2">
        <v>5500</v>
      </c>
      <c r="Q8" s="15">
        <v>5</v>
      </c>
      <c r="R8" s="2"/>
      <c r="S8" s="2"/>
      <c r="T8" s="3"/>
      <c r="U8" s="1"/>
      <c r="V8" s="2"/>
      <c r="W8" s="3"/>
    </row>
    <row r="9" spans="1:23" x14ac:dyDescent="0.2">
      <c r="A9" s="1" t="s">
        <v>17</v>
      </c>
      <c r="B9" s="1">
        <v>1</v>
      </c>
      <c r="C9" s="11">
        <v>400</v>
      </c>
      <c r="D9" s="2">
        <v>1500</v>
      </c>
      <c r="E9" s="3"/>
      <c r="F9" s="1">
        <v>1</v>
      </c>
      <c r="G9" s="11">
        <v>400</v>
      </c>
      <c r="H9" s="2">
        <v>1500</v>
      </c>
      <c r="I9" s="3"/>
      <c r="J9" s="1">
        <v>1</v>
      </c>
      <c r="K9" s="11">
        <v>2000</v>
      </c>
      <c r="L9" s="2">
        <v>5000</v>
      </c>
      <c r="M9" s="3"/>
      <c r="N9" s="1">
        <v>1</v>
      </c>
      <c r="O9" s="11">
        <v>1500</v>
      </c>
      <c r="P9" s="2">
        <v>5000</v>
      </c>
      <c r="Q9" s="3"/>
      <c r="R9" s="2"/>
      <c r="S9" s="2"/>
      <c r="T9" s="3"/>
      <c r="U9" s="1"/>
      <c r="V9" s="2"/>
      <c r="W9" s="3"/>
    </row>
    <row r="10" spans="1:23" x14ac:dyDescent="0.2">
      <c r="A10" s="1" t="s">
        <v>18</v>
      </c>
      <c r="B10" s="1">
        <v>0</v>
      </c>
      <c r="C10" s="11">
        <v>0</v>
      </c>
      <c r="D10" s="2">
        <v>0</v>
      </c>
      <c r="E10" s="3"/>
      <c r="F10" s="1">
        <v>0</v>
      </c>
      <c r="G10" s="11">
        <v>0</v>
      </c>
      <c r="H10" s="2">
        <v>0</v>
      </c>
      <c r="I10" s="3"/>
      <c r="J10" s="1">
        <v>1</v>
      </c>
      <c r="K10" s="2">
        <f>O10/10</f>
        <v>99</v>
      </c>
      <c r="L10" s="2">
        <v>5500</v>
      </c>
      <c r="M10" s="3"/>
      <c r="N10" s="1">
        <v>1</v>
      </c>
      <c r="O10" s="11">
        <v>990</v>
      </c>
      <c r="P10" s="2">
        <v>5500</v>
      </c>
      <c r="Q10" s="3"/>
      <c r="R10" s="2"/>
      <c r="S10" s="2"/>
      <c r="T10" s="3"/>
      <c r="U10" s="1"/>
      <c r="V10" s="2"/>
      <c r="W10" s="3"/>
    </row>
    <row r="11" spans="1:23" x14ac:dyDescent="0.2">
      <c r="A11" s="1" t="s">
        <v>19</v>
      </c>
      <c r="B11" s="1">
        <v>1</v>
      </c>
      <c r="C11" s="11">
        <v>1</v>
      </c>
      <c r="D11" s="2">
        <v>100</v>
      </c>
      <c r="E11" s="3"/>
      <c r="F11" s="1">
        <v>1</v>
      </c>
      <c r="G11" s="11">
        <v>1</v>
      </c>
      <c r="H11" s="2">
        <v>100</v>
      </c>
      <c r="I11" s="3"/>
      <c r="J11" s="1">
        <v>1</v>
      </c>
      <c r="K11" s="2">
        <f>O11/10</f>
        <v>1</v>
      </c>
      <c r="L11" s="2">
        <v>200</v>
      </c>
      <c r="M11" s="3"/>
      <c r="N11" s="1">
        <v>1</v>
      </c>
      <c r="O11" s="11">
        <v>10</v>
      </c>
      <c r="P11" s="2">
        <v>200</v>
      </c>
      <c r="Q11" s="3"/>
      <c r="R11" s="2"/>
      <c r="S11" s="2"/>
      <c r="T11" s="3"/>
      <c r="U11" s="1"/>
      <c r="V11" s="2"/>
      <c r="W11" s="3"/>
    </row>
    <row r="12" spans="1:23" x14ac:dyDescent="0.2">
      <c r="A12" s="1" t="s">
        <v>20</v>
      </c>
      <c r="B12" s="1">
        <v>1</v>
      </c>
      <c r="C12" s="11">
        <v>40</v>
      </c>
      <c r="D12" s="2">
        <v>1000</v>
      </c>
      <c r="E12" s="3"/>
      <c r="F12" s="1">
        <v>1</v>
      </c>
      <c r="G12" s="11">
        <v>30</v>
      </c>
      <c r="H12" s="2">
        <v>1000</v>
      </c>
      <c r="I12" s="3"/>
      <c r="J12" s="1">
        <v>1</v>
      </c>
      <c r="K12" s="2">
        <v>38</v>
      </c>
      <c r="L12" s="2">
        <v>1000</v>
      </c>
      <c r="M12" s="3"/>
      <c r="N12" s="1">
        <v>1</v>
      </c>
      <c r="O12" s="11">
        <v>50</v>
      </c>
      <c r="P12" s="2">
        <v>1000</v>
      </c>
      <c r="Q12" s="3"/>
      <c r="R12" s="2"/>
      <c r="S12" s="2"/>
      <c r="T12" s="3"/>
      <c r="U12" s="1"/>
      <c r="V12" s="2"/>
      <c r="W12" s="3"/>
    </row>
    <row r="13" spans="1:23" x14ac:dyDescent="0.2">
      <c r="A13" s="1" t="s">
        <v>21</v>
      </c>
      <c r="B13" s="1">
        <v>1</v>
      </c>
      <c r="C13" s="11">
        <v>50</v>
      </c>
      <c r="D13" s="2">
        <v>1000</v>
      </c>
      <c r="E13" s="15">
        <v>10</v>
      </c>
      <c r="F13" s="1">
        <v>1</v>
      </c>
      <c r="G13" s="11">
        <v>6</v>
      </c>
      <c r="H13" s="2">
        <v>1000</v>
      </c>
      <c r="I13" s="15">
        <v>10</v>
      </c>
      <c r="J13" s="1">
        <v>1</v>
      </c>
      <c r="K13" s="2">
        <v>38</v>
      </c>
      <c r="L13" s="2">
        <v>8000</v>
      </c>
      <c r="M13" s="15">
        <v>40</v>
      </c>
      <c r="N13" s="1">
        <v>1</v>
      </c>
      <c r="O13" s="11">
        <v>250</v>
      </c>
      <c r="P13" s="2">
        <v>8000</v>
      </c>
      <c r="Q13" s="15">
        <v>40</v>
      </c>
      <c r="R13" s="2"/>
      <c r="S13" s="2"/>
      <c r="T13" s="3"/>
      <c r="U13" s="1"/>
      <c r="V13" s="2"/>
      <c r="W13" s="3"/>
    </row>
    <row r="14" spans="1:23" ht="17" thickBot="1" x14ac:dyDescent="0.25">
      <c r="A14" s="1" t="s">
        <v>22</v>
      </c>
      <c r="B14" s="1">
        <v>1</v>
      </c>
      <c r="C14" s="11">
        <v>150</v>
      </c>
      <c r="D14" s="2">
        <v>1500</v>
      </c>
      <c r="E14" s="15">
        <v>20</v>
      </c>
      <c r="F14" s="1">
        <v>1</v>
      </c>
      <c r="G14" s="11">
        <v>30</v>
      </c>
      <c r="H14" s="2">
        <v>1500</v>
      </c>
      <c r="I14" s="15">
        <v>20</v>
      </c>
      <c r="J14" s="1">
        <v>1</v>
      </c>
      <c r="K14" s="2">
        <f>O14/10</f>
        <v>40</v>
      </c>
      <c r="L14" s="2">
        <v>24000</v>
      </c>
      <c r="M14" s="15">
        <v>100</v>
      </c>
      <c r="N14" s="1">
        <v>1</v>
      </c>
      <c r="O14" s="11">
        <v>400</v>
      </c>
      <c r="P14" s="2">
        <v>24000</v>
      </c>
      <c r="Q14" s="15">
        <v>100</v>
      </c>
      <c r="R14" s="2"/>
      <c r="S14" s="2"/>
      <c r="T14" s="3"/>
      <c r="U14" s="1"/>
      <c r="V14" s="2"/>
      <c r="W14" s="3"/>
    </row>
    <row r="15" spans="1:23" ht="17" thickBot="1" x14ac:dyDescent="0.25">
      <c r="A15" s="14" t="s">
        <v>23</v>
      </c>
      <c r="B15" s="13"/>
      <c r="C15" s="8">
        <f>SUM(B8*C8,B9*C9,B10*C10,B11*C11,B12*C12,B13*C13,B14*C14)/1000</f>
        <v>0.79100000000000004</v>
      </c>
      <c r="D15" s="8">
        <f>SUM(B8*D8,B9*D9,B10*D10,B11*D11,B12*D12,B13*D13,B14*D14)</f>
        <v>5700</v>
      </c>
      <c r="E15" s="9">
        <f>SUM(B8*E8,B13*E13,B14*E14)</f>
        <v>32</v>
      </c>
      <c r="F15" s="13"/>
      <c r="G15" s="8">
        <f>SUM(F8*G8,F9*G9,F10*G10,F11*G11,F12*G12,F13*G13,F14*G14)/1000</f>
        <v>0.48199999999999998</v>
      </c>
      <c r="H15" s="8">
        <f>SUM(F8*H8,F9*H9,F10*H10,F11*H11,F12*H12,F13*H13,F14*H14)</f>
        <v>5700</v>
      </c>
      <c r="I15" s="9">
        <f>SUM(F8*I8,F13*I13,F14*I14)</f>
        <v>32</v>
      </c>
      <c r="J15" s="7">
        <f>SUM(J8:J14)</f>
        <v>8</v>
      </c>
      <c r="K15" s="8">
        <f>SUM(J8*K8,J9*K9,J10*K10,J11*K11,J12*K12,J13*K13,J14*K14)/1000</f>
        <v>2.2959999999999998</v>
      </c>
      <c r="L15" s="8">
        <f>SUM(J8*L8,J9*L9,J10*L10,J11*L11,J12*L12,J13*L13,J14*L14)</f>
        <v>54700</v>
      </c>
      <c r="M15" s="10">
        <f>SUM(J8*M8,J13*M13,J14*M14)</f>
        <v>150</v>
      </c>
      <c r="N15" s="7"/>
      <c r="O15" s="8">
        <f>SUM(N8*O8,N9*O9,N10*O10,N11*O11,N12*O12,N13*O13,N14*O14)/1000</f>
        <v>4</v>
      </c>
      <c r="P15" s="8">
        <f>SUM(N8*P8,N9*P9,N10*P10,N11*P11,N12*P12,N13*P13,N14*P14)</f>
        <v>54700</v>
      </c>
      <c r="Q15" s="10">
        <f>SUM(N8*Q8,N13*Q13,N14*Q14)</f>
        <v>150</v>
      </c>
      <c r="R15" s="8"/>
      <c r="S15" s="8"/>
      <c r="T15" s="8"/>
      <c r="U15" s="8"/>
      <c r="V15" s="8"/>
      <c r="W15" s="10"/>
    </row>
    <row r="16" spans="1:23" x14ac:dyDescent="0.2">
      <c r="B16" s="1"/>
      <c r="C16" s="2"/>
      <c r="D16" s="2"/>
      <c r="E16" s="3"/>
      <c r="F16" s="1"/>
      <c r="G16" s="2"/>
      <c r="H16" s="2"/>
      <c r="I16" s="3"/>
      <c r="J16" s="1"/>
      <c r="K16" s="2"/>
      <c r="L16" s="2"/>
      <c r="M16" s="3"/>
      <c r="N16" s="1"/>
      <c r="O16" s="2"/>
      <c r="P16" s="2"/>
      <c r="Q16" s="3"/>
    </row>
    <row r="17" spans="1:23" x14ac:dyDescent="0.2">
      <c r="A17" t="s">
        <v>24</v>
      </c>
      <c r="B17" s="16"/>
      <c r="C17" s="17">
        <f>C7+C15</f>
        <v>1.2909999999999999</v>
      </c>
      <c r="D17" s="17">
        <f>D7+D15</f>
        <v>7400</v>
      </c>
      <c r="E17" s="18">
        <f>E15</f>
        <v>32</v>
      </c>
      <c r="F17" s="16"/>
      <c r="G17" s="17">
        <f>G7+G15</f>
        <v>0.98199999999999998</v>
      </c>
      <c r="H17" s="17">
        <f>H7+H15</f>
        <v>7400</v>
      </c>
      <c r="I17" s="18">
        <f>I15</f>
        <v>32</v>
      </c>
      <c r="J17" s="16"/>
      <c r="K17" s="17">
        <f>K7+K15</f>
        <v>5.5960000000000001</v>
      </c>
      <c r="L17" s="17">
        <f>L7+L15</f>
        <v>74200</v>
      </c>
      <c r="M17" s="18">
        <f>M15</f>
        <v>150</v>
      </c>
      <c r="N17" s="16"/>
      <c r="O17" s="17">
        <f>O7+O15</f>
        <v>7.1</v>
      </c>
      <c r="P17" s="17">
        <f>P7+P15</f>
        <v>74200</v>
      </c>
      <c r="Q17" s="18">
        <f>Q15</f>
        <v>150</v>
      </c>
    </row>
    <row r="21" spans="1:23" x14ac:dyDescent="0.2">
      <c r="A21" t="s">
        <v>25</v>
      </c>
    </row>
    <row r="22" spans="1:23" x14ac:dyDescent="0.2">
      <c r="B22" s="31" t="s">
        <v>2</v>
      </c>
      <c r="C22" s="32"/>
      <c r="D22" s="31" t="s">
        <v>3</v>
      </c>
      <c r="E22" s="32"/>
      <c r="F22" s="31" t="s">
        <v>4</v>
      </c>
      <c r="G22" s="32"/>
      <c r="H22" s="31" t="s">
        <v>5</v>
      </c>
      <c r="I22" s="32"/>
      <c r="J22" s="31" t="s">
        <v>6</v>
      </c>
      <c r="K22" s="32"/>
      <c r="L22" s="31" t="s">
        <v>7</v>
      </c>
      <c r="M22" s="32"/>
      <c r="O22" s="22"/>
      <c r="P22" s="22"/>
      <c r="Q22" s="22"/>
      <c r="S22" s="22"/>
      <c r="T22" s="22"/>
      <c r="V22" s="22"/>
      <c r="W22" s="22"/>
    </row>
    <row r="23" spans="1:23" x14ac:dyDescent="0.2">
      <c r="A23" t="s">
        <v>26</v>
      </c>
      <c r="B23" s="23" t="s">
        <v>10</v>
      </c>
      <c r="C23" s="24" t="s">
        <v>27</v>
      </c>
      <c r="D23" s="23" t="s">
        <v>10</v>
      </c>
      <c r="E23" s="24" t="s">
        <v>27</v>
      </c>
      <c r="F23" s="23" t="s">
        <v>10</v>
      </c>
      <c r="G23" s="24" t="s">
        <v>27</v>
      </c>
      <c r="H23" s="23" t="s">
        <v>10</v>
      </c>
      <c r="I23" s="24" t="s">
        <v>27</v>
      </c>
      <c r="J23" s="23" t="s">
        <v>10</v>
      </c>
      <c r="K23" s="24" t="s">
        <v>27</v>
      </c>
      <c r="L23" s="23" t="s">
        <v>10</v>
      </c>
      <c r="M23" s="24" t="s">
        <v>27</v>
      </c>
      <c r="O23" s="22"/>
      <c r="P23" s="22"/>
      <c r="Q23" s="22"/>
      <c r="S23" s="22"/>
      <c r="T23" s="22"/>
      <c r="V23" s="22"/>
      <c r="W23" s="22"/>
    </row>
    <row r="24" spans="1:23" x14ac:dyDescent="0.2">
      <c r="A24">
        <v>1</v>
      </c>
      <c r="B24" s="25">
        <f>$A24*C$15</f>
        <v>0.79100000000000004</v>
      </c>
      <c r="C24" s="26">
        <f>$A24*D$15</f>
        <v>5700</v>
      </c>
      <c r="D24" s="25">
        <f>$A24*G$15</f>
        <v>0.48199999999999998</v>
      </c>
      <c r="E24" s="26">
        <f>$A24*H$15</f>
        <v>5700</v>
      </c>
      <c r="F24" s="25">
        <f>$A24*K$15</f>
        <v>2.2959999999999998</v>
      </c>
      <c r="G24" s="26">
        <f>$A24*L$15</f>
        <v>54700</v>
      </c>
      <c r="H24" s="25">
        <f>$A24*O$15</f>
        <v>4</v>
      </c>
      <c r="I24" s="26">
        <f>$A24*P$15</f>
        <v>54700</v>
      </c>
      <c r="J24" s="25">
        <f>$A24*S$15</f>
        <v>0</v>
      </c>
      <c r="K24" s="29">
        <f>$A24*T$15</f>
        <v>0</v>
      </c>
      <c r="L24" s="25">
        <f>$A24*V$15</f>
        <v>0</v>
      </c>
      <c r="M24" s="29">
        <f>$A24*W$15</f>
        <v>0</v>
      </c>
    </row>
    <row r="25" spans="1:23" x14ac:dyDescent="0.2">
      <c r="A25">
        <f>A24+1</f>
        <v>2</v>
      </c>
      <c r="B25" s="25">
        <f t="shared" ref="B25:C25" si="0">$A25*C$15</f>
        <v>1.5820000000000001</v>
      </c>
      <c r="C25" s="26">
        <f t="shared" si="0"/>
        <v>11400</v>
      </c>
      <c r="D25" s="25">
        <f t="shared" ref="D25:D43" si="1">$A25*G$15</f>
        <v>0.96399999999999997</v>
      </c>
      <c r="E25" s="26">
        <f t="shared" ref="E25:E43" si="2">$A25*H$15</f>
        <v>11400</v>
      </c>
      <c r="F25" s="25">
        <f t="shared" ref="F25:F43" si="3">$A25*K$15</f>
        <v>4.5919999999999996</v>
      </c>
      <c r="G25" s="26">
        <f t="shared" ref="G25:G43" si="4">$A25*L$15</f>
        <v>109400</v>
      </c>
      <c r="H25" s="25">
        <f t="shared" ref="H25:H43" si="5">$A25*O$15</f>
        <v>8</v>
      </c>
      <c r="I25" s="26">
        <f t="shared" ref="I25:I43" si="6">$A25*P$15</f>
        <v>109400</v>
      </c>
      <c r="J25" s="25">
        <f t="shared" ref="J25:J43" si="7">$A25*S$15</f>
        <v>0</v>
      </c>
      <c r="K25" s="29">
        <f t="shared" ref="K25:K43" si="8">$A25*T$15</f>
        <v>0</v>
      </c>
      <c r="L25" s="25">
        <f t="shared" ref="L25:L43" si="9">$A25*V$15</f>
        <v>0</v>
      </c>
      <c r="M25" s="29">
        <f t="shared" ref="M25:M43" si="10">$A25*W$15</f>
        <v>0</v>
      </c>
    </row>
    <row r="26" spans="1:23" x14ac:dyDescent="0.2">
      <c r="A26">
        <f t="shared" ref="A26:A43" si="11">A25+1</f>
        <v>3</v>
      </c>
      <c r="B26" s="25">
        <f t="shared" ref="B26:C26" si="12">$A26*C$15</f>
        <v>2.3730000000000002</v>
      </c>
      <c r="C26" s="26">
        <f t="shared" si="12"/>
        <v>17100</v>
      </c>
      <c r="D26" s="25">
        <f t="shared" si="1"/>
        <v>1.446</v>
      </c>
      <c r="E26" s="26">
        <f t="shared" si="2"/>
        <v>17100</v>
      </c>
      <c r="F26" s="25">
        <f t="shared" si="3"/>
        <v>6.8879999999999999</v>
      </c>
      <c r="G26" s="26">
        <f t="shared" si="4"/>
        <v>164100</v>
      </c>
      <c r="H26" s="25">
        <f t="shared" si="5"/>
        <v>12</v>
      </c>
      <c r="I26" s="26">
        <f t="shared" si="6"/>
        <v>164100</v>
      </c>
      <c r="J26" s="25">
        <f t="shared" si="7"/>
        <v>0</v>
      </c>
      <c r="K26" s="29">
        <f t="shared" si="8"/>
        <v>0</v>
      </c>
      <c r="L26" s="25">
        <f t="shared" si="9"/>
        <v>0</v>
      </c>
      <c r="M26" s="29">
        <f t="shared" si="10"/>
        <v>0</v>
      </c>
    </row>
    <row r="27" spans="1:23" x14ac:dyDescent="0.2">
      <c r="A27">
        <f t="shared" si="11"/>
        <v>4</v>
      </c>
      <c r="B27" s="25">
        <f t="shared" ref="B27:C27" si="13">$A27*C$15</f>
        <v>3.1640000000000001</v>
      </c>
      <c r="C27" s="26">
        <f t="shared" si="13"/>
        <v>22800</v>
      </c>
      <c r="D27" s="25">
        <f t="shared" si="1"/>
        <v>1.9279999999999999</v>
      </c>
      <c r="E27" s="26">
        <f t="shared" si="2"/>
        <v>22800</v>
      </c>
      <c r="F27" s="25">
        <f t="shared" si="3"/>
        <v>9.1839999999999993</v>
      </c>
      <c r="G27" s="26">
        <f t="shared" si="4"/>
        <v>218800</v>
      </c>
      <c r="H27" s="25">
        <f t="shared" si="5"/>
        <v>16</v>
      </c>
      <c r="I27" s="26">
        <f t="shared" si="6"/>
        <v>218800</v>
      </c>
      <c r="J27" s="25">
        <f t="shared" si="7"/>
        <v>0</v>
      </c>
      <c r="K27" s="29">
        <f t="shared" si="8"/>
        <v>0</v>
      </c>
      <c r="L27" s="25">
        <f t="shared" si="9"/>
        <v>0</v>
      </c>
      <c r="M27" s="29">
        <f t="shared" si="10"/>
        <v>0</v>
      </c>
    </row>
    <row r="28" spans="1:23" x14ac:dyDescent="0.2">
      <c r="A28">
        <f t="shared" si="11"/>
        <v>5</v>
      </c>
      <c r="B28" s="25">
        <f t="shared" ref="B28:C28" si="14">$A28*C$15</f>
        <v>3.9550000000000001</v>
      </c>
      <c r="C28" s="26">
        <f t="shared" si="14"/>
        <v>28500</v>
      </c>
      <c r="D28" s="25">
        <f t="shared" si="1"/>
        <v>2.41</v>
      </c>
      <c r="E28" s="26">
        <f t="shared" si="2"/>
        <v>28500</v>
      </c>
      <c r="F28" s="25">
        <f t="shared" si="3"/>
        <v>11.479999999999999</v>
      </c>
      <c r="G28" s="26">
        <f t="shared" si="4"/>
        <v>273500</v>
      </c>
      <c r="H28" s="25">
        <f t="shared" si="5"/>
        <v>20</v>
      </c>
      <c r="I28" s="26">
        <f t="shared" si="6"/>
        <v>273500</v>
      </c>
      <c r="J28" s="25">
        <f t="shared" si="7"/>
        <v>0</v>
      </c>
      <c r="K28" s="29">
        <f t="shared" si="8"/>
        <v>0</v>
      </c>
      <c r="L28" s="25">
        <f t="shared" si="9"/>
        <v>0</v>
      </c>
      <c r="M28" s="29">
        <f t="shared" si="10"/>
        <v>0</v>
      </c>
    </row>
    <row r="29" spans="1:23" x14ac:dyDescent="0.2">
      <c r="A29">
        <f t="shared" si="11"/>
        <v>6</v>
      </c>
      <c r="B29" s="25">
        <f t="shared" ref="B29:C29" si="15">$A29*C$15</f>
        <v>4.7460000000000004</v>
      </c>
      <c r="C29" s="26">
        <f t="shared" si="15"/>
        <v>34200</v>
      </c>
      <c r="D29" s="25">
        <f t="shared" si="1"/>
        <v>2.8919999999999999</v>
      </c>
      <c r="E29" s="26">
        <f t="shared" si="2"/>
        <v>34200</v>
      </c>
      <c r="F29" s="25">
        <f t="shared" si="3"/>
        <v>13.776</v>
      </c>
      <c r="G29" s="26">
        <f t="shared" si="4"/>
        <v>328200</v>
      </c>
      <c r="H29" s="25">
        <f t="shared" si="5"/>
        <v>24</v>
      </c>
      <c r="I29" s="26">
        <f t="shared" si="6"/>
        <v>328200</v>
      </c>
      <c r="J29" s="25">
        <f t="shared" si="7"/>
        <v>0</v>
      </c>
      <c r="K29" s="29">
        <f t="shared" si="8"/>
        <v>0</v>
      </c>
      <c r="L29" s="25">
        <f t="shared" si="9"/>
        <v>0</v>
      </c>
      <c r="M29" s="29">
        <f t="shared" si="10"/>
        <v>0</v>
      </c>
    </row>
    <row r="30" spans="1:23" x14ac:dyDescent="0.2">
      <c r="A30">
        <f t="shared" si="11"/>
        <v>7</v>
      </c>
      <c r="B30" s="25">
        <f t="shared" ref="B30:C30" si="16">$A30*C$15</f>
        <v>5.5369999999999999</v>
      </c>
      <c r="C30" s="26">
        <f t="shared" si="16"/>
        <v>39900</v>
      </c>
      <c r="D30" s="25">
        <f t="shared" si="1"/>
        <v>3.3739999999999997</v>
      </c>
      <c r="E30" s="26">
        <f t="shared" si="2"/>
        <v>39900</v>
      </c>
      <c r="F30" s="25">
        <f t="shared" si="3"/>
        <v>16.071999999999999</v>
      </c>
      <c r="G30" s="26">
        <f t="shared" si="4"/>
        <v>382900</v>
      </c>
      <c r="H30" s="25">
        <f t="shared" si="5"/>
        <v>28</v>
      </c>
      <c r="I30" s="26">
        <f>$A30*P$15</f>
        <v>382900</v>
      </c>
      <c r="J30" s="25">
        <f t="shared" si="7"/>
        <v>0</v>
      </c>
      <c r="K30" s="29">
        <f t="shared" si="8"/>
        <v>0</v>
      </c>
      <c r="L30" s="25">
        <f t="shared" si="9"/>
        <v>0</v>
      </c>
      <c r="M30" s="29">
        <f t="shared" si="10"/>
        <v>0</v>
      </c>
    </row>
    <row r="31" spans="1:23" x14ac:dyDescent="0.2">
      <c r="A31">
        <f t="shared" si="11"/>
        <v>8</v>
      </c>
      <c r="B31" s="25">
        <f t="shared" ref="B31:C31" si="17">$A31*C$15</f>
        <v>6.3280000000000003</v>
      </c>
      <c r="C31" s="26">
        <f t="shared" si="17"/>
        <v>45600</v>
      </c>
      <c r="D31" s="25">
        <f t="shared" si="1"/>
        <v>3.8559999999999999</v>
      </c>
      <c r="E31" s="26">
        <f t="shared" si="2"/>
        <v>45600</v>
      </c>
      <c r="F31" s="25">
        <f t="shared" si="3"/>
        <v>18.367999999999999</v>
      </c>
      <c r="G31" s="26">
        <f t="shared" si="4"/>
        <v>437600</v>
      </c>
      <c r="H31" s="25">
        <f t="shared" si="5"/>
        <v>32</v>
      </c>
      <c r="I31" s="26">
        <f t="shared" si="6"/>
        <v>437600</v>
      </c>
      <c r="J31" s="25">
        <f t="shared" si="7"/>
        <v>0</v>
      </c>
      <c r="K31" s="29">
        <f t="shared" si="8"/>
        <v>0</v>
      </c>
      <c r="L31" s="25">
        <f t="shared" si="9"/>
        <v>0</v>
      </c>
      <c r="M31" s="29">
        <f t="shared" si="10"/>
        <v>0</v>
      </c>
    </row>
    <row r="32" spans="1:23" x14ac:dyDescent="0.2">
      <c r="A32">
        <f t="shared" si="11"/>
        <v>9</v>
      </c>
      <c r="B32" s="25">
        <f t="shared" ref="B32:C32" si="18">$A32*C$15</f>
        <v>7.1190000000000007</v>
      </c>
      <c r="C32" s="26">
        <f t="shared" si="18"/>
        <v>51300</v>
      </c>
      <c r="D32" s="25">
        <f t="shared" si="1"/>
        <v>4.3380000000000001</v>
      </c>
      <c r="E32" s="26">
        <f t="shared" si="2"/>
        <v>51300</v>
      </c>
      <c r="F32" s="25">
        <f t="shared" si="3"/>
        <v>20.663999999999998</v>
      </c>
      <c r="G32" s="26">
        <f t="shared" si="4"/>
        <v>492300</v>
      </c>
      <c r="H32" s="25">
        <f t="shared" si="5"/>
        <v>36</v>
      </c>
      <c r="I32" s="26">
        <f t="shared" si="6"/>
        <v>492300</v>
      </c>
      <c r="J32" s="25">
        <f t="shared" si="7"/>
        <v>0</v>
      </c>
      <c r="K32" s="29">
        <f t="shared" si="8"/>
        <v>0</v>
      </c>
      <c r="L32" s="25">
        <f t="shared" si="9"/>
        <v>0</v>
      </c>
      <c r="M32" s="29">
        <f t="shared" si="10"/>
        <v>0</v>
      </c>
    </row>
    <row r="33" spans="1:13" x14ac:dyDescent="0.2">
      <c r="A33">
        <f t="shared" si="11"/>
        <v>10</v>
      </c>
      <c r="B33" s="25">
        <f t="shared" ref="B33:C33" si="19">$A33*C$15</f>
        <v>7.91</v>
      </c>
      <c r="C33" s="26">
        <f t="shared" si="19"/>
        <v>57000</v>
      </c>
      <c r="D33" s="25">
        <f t="shared" si="1"/>
        <v>4.82</v>
      </c>
      <c r="E33" s="26">
        <f t="shared" si="2"/>
        <v>57000</v>
      </c>
      <c r="F33" s="25">
        <f t="shared" si="3"/>
        <v>22.959999999999997</v>
      </c>
      <c r="G33" s="26">
        <f t="shared" si="4"/>
        <v>547000</v>
      </c>
      <c r="H33" s="25">
        <f t="shared" si="5"/>
        <v>40</v>
      </c>
      <c r="I33" s="26">
        <f t="shared" si="6"/>
        <v>547000</v>
      </c>
      <c r="J33" s="25">
        <f t="shared" si="7"/>
        <v>0</v>
      </c>
      <c r="K33" s="29">
        <f t="shared" si="8"/>
        <v>0</v>
      </c>
      <c r="L33" s="25">
        <f t="shared" si="9"/>
        <v>0</v>
      </c>
      <c r="M33" s="29">
        <f t="shared" si="10"/>
        <v>0</v>
      </c>
    </row>
    <row r="34" spans="1:13" x14ac:dyDescent="0.2">
      <c r="A34">
        <f t="shared" si="11"/>
        <v>11</v>
      </c>
      <c r="B34" s="25">
        <f t="shared" ref="B34:C34" si="20">$A34*C$15</f>
        <v>8.7010000000000005</v>
      </c>
      <c r="C34" s="26">
        <f t="shared" si="20"/>
        <v>62700</v>
      </c>
      <c r="D34" s="25">
        <f t="shared" si="1"/>
        <v>5.3019999999999996</v>
      </c>
      <c r="E34" s="26">
        <f t="shared" si="2"/>
        <v>62700</v>
      </c>
      <c r="F34" s="25">
        <f t="shared" si="3"/>
        <v>25.255999999999997</v>
      </c>
      <c r="G34" s="26">
        <f t="shared" si="4"/>
        <v>601700</v>
      </c>
      <c r="H34" s="25">
        <f t="shared" si="5"/>
        <v>44</v>
      </c>
      <c r="I34" s="26">
        <f t="shared" si="6"/>
        <v>601700</v>
      </c>
      <c r="J34" s="25">
        <f t="shared" si="7"/>
        <v>0</v>
      </c>
      <c r="K34" s="29">
        <f t="shared" si="8"/>
        <v>0</v>
      </c>
      <c r="L34" s="25">
        <f t="shared" si="9"/>
        <v>0</v>
      </c>
      <c r="M34" s="29">
        <f t="shared" si="10"/>
        <v>0</v>
      </c>
    </row>
    <row r="35" spans="1:13" x14ac:dyDescent="0.2">
      <c r="A35">
        <f t="shared" si="11"/>
        <v>12</v>
      </c>
      <c r="B35" s="25">
        <f t="shared" ref="B35:C35" si="21">$A35*C$15</f>
        <v>9.4920000000000009</v>
      </c>
      <c r="C35" s="26">
        <f t="shared" si="21"/>
        <v>68400</v>
      </c>
      <c r="D35" s="25">
        <f t="shared" si="1"/>
        <v>5.7839999999999998</v>
      </c>
      <c r="E35" s="26">
        <f t="shared" si="2"/>
        <v>68400</v>
      </c>
      <c r="F35" s="25">
        <f t="shared" si="3"/>
        <v>27.552</v>
      </c>
      <c r="G35" s="26">
        <f t="shared" si="4"/>
        <v>656400</v>
      </c>
      <c r="H35" s="25">
        <f t="shared" si="5"/>
        <v>48</v>
      </c>
      <c r="I35" s="26">
        <f t="shared" si="6"/>
        <v>656400</v>
      </c>
      <c r="J35" s="25">
        <f t="shared" si="7"/>
        <v>0</v>
      </c>
      <c r="K35" s="29">
        <f t="shared" si="8"/>
        <v>0</v>
      </c>
      <c r="L35" s="25">
        <f t="shared" si="9"/>
        <v>0</v>
      </c>
      <c r="M35" s="29">
        <f t="shared" si="10"/>
        <v>0</v>
      </c>
    </row>
    <row r="36" spans="1:13" x14ac:dyDescent="0.2">
      <c r="A36">
        <f t="shared" si="11"/>
        <v>13</v>
      </c>
      <c r="B36" s="25">
        <f t="shared" ref="B36:C36" si="22">$A36*C$15</f>
        <v>10.283000000000001</v>
      </c>
      <c r="C36" s="26">
        <f t="shared" si="22"/>
        <v>74100</v>
      </c>
      <c r="D36" s="25">
        <f t="shared" si="1"/>
        <v>6.266</v>
      </c>
      <c r="E36" s="26">
        <f t="shared" si="2"/>
        <v>74100</v>
      </c>
      <c r="F36" s="25">
        <f t="shared" si="3"/>
        <v>29.847999999999999</v>
      </c>
      <c r="G36" s="26">
        <f t="shared" si="4"/>
        <v>711100</v>
      </c>
      <c r="H36" s="25">
        <f t="shared" si="5"/>
        <v>52</v>
      </c>
      <c r="I36" s="26">
        <f t="shared" si="6"/>
        <v>711100</v>
      </c>
      <c r="J36" s="25">
        <f t="shared" si="7"/>
        <v>0</v>
      </c>
      <c r="K36" s="29">
        <f t="shared" si="8"/>
        <v>0</v>
      </c>
      <c r="L36" s="25">
        <f t="shared" si="9"/>
        <v>0</v>
      </c>
      <c r="M36" s="29">
        <f t="shared" si="10"/>
        <v>0</v>
      </c>
    </row>
    <row r="37" spans="1:13" x14ac:dyDescent="0.2">
      <c r="A37">
        <f t="shared" si="11"/>
        <v>14</v>
      </c>
      <c r="B37" s="25">
        <f t="shared" ref="B37:C37" si="23">$A37*C$15</f>
        <v>11.074</v>
      </c>
      <c r="C37" s="26">
        <f t="shared" si="23"/>
        <v>79800</v>
      </c>
      <c r="D37" s="25">
        <f t="shared" si="1"/>
        <v>6.7479999999999993</v>
      </c>
      <c r="E37" s="26">
        <f t="shared" si="2"/>
        <v>79800</v>
      </c>
      <c r="F37" s="25">
        <f t="shared" si="3"/>
        <v>32.143999999999998</v>
      </c>
      <c r="G37" s="26">
        <f t="shared" si="4"/>
        <v>765800</v>
      </c>
      <c r="H37" s="25">
        <f t="shared" si="5"/>
        <v>56</v>
      </c>
      <c r="I37" s="26">
        <f t="shared" si="6"/>
        <v>765800</v>
      </c>
      <c r="J37" s="25">
        <f t="shared" si="7"/>
        <v>0</v>
      </c>
      <c r="K37" s="29">
        <f t="shared" si="8"/>
        <v>0</v>
      </c>
      <c r="L37" s="25">
        <f t="shared" si="9"/>
        <v>0</v>
      </c>
      <c r="M37" s="29">
        <f t="shared" si="10"/>
        <v>0</v>
      </c>
    </row>
    <row r="38" spans="1:13" x14ac:dyDescent="0.2">
      <c r="A38">
        <f t="shared" si="11"/>
        <v>15</v>
      </c>
      <c r="B38" s="25">
        <f t="shared" ref="B38:C38" si="24">$A38*C$15</f>
        <v>11.865</v>
      </c>
      <c r="C38" s="26">
        <f t="shared" si="24"/>
        <v>85500</v>
      </c>
      <c r="D38" s="25">
        <f t="shared" si="1"/>
        <v>7.2299999999999995</v>
      </c>
      <c r="E38" s="26">
        <f t="shared" si="2"/>
        <v>85500</v>
      </c>
      <c r="F38" s="25">
        <f t="shared" si="3"/>
        <v>34.44</v>
      </c>
      <c r="G38" s="26">
        <f t="shared" si="4"/>
        <v>820500</v>
      </c>
      <c r="H38" s="25">
        <f t="shared" si="5"/>
        <v>60</v>
      </c>
      <c r="I38" s="26">
        <f t="shared" si="6"/>
        <v>820500</v>
      </c>
      <c r="J38" s="25">
        <f t="shared" si="7"/>
        <v>0</v>
      </c>
      <c r="K38" s="29">
        <f t="shared" si="8"/>
        <v>0</v>
      </c>
      <c r="L38" s="25">
        <f t="shared" si="9"/>
        <v>0</v>
      </c>
      <c r="M38" s="29">
        <f t="shared" si="10"/>
        <v>0</v>
      </c>
    </row>
    <row r="39" spans="1:13" x14ac:dyDescent="0.2">
      <c r="A39">
        <f t="shared" si="11"/>
        <v>16</v>
      </c>
      <c r="B39" s="25">
        <f t="shared" ref="B39:C39" si="25">$A39*C$15</f>
        <v>12.656000000000001</v>
      </c>
      <c r="C39" s="26">
        <f t="shared" si="25"/>
        <v>91200</v>
      </c>
      <c r="D39" s="25">
        <f t="shared" si="1"/>
        <v>7.7119999999999997</v>
      </c>
      <c r="E39" s="26">
        <f t="shared" si="2"/>
        <v>91200</v>
      </c>
      <c r="F39" s="25">
        <f t="shared" si="3"/>
        <v>36.735999999999997</v>
      </c>
      <c r="G39" s="26">
        <f t="shared" si="4"/>
        <v>875200</v>
      </c>
      <c r="H39" s="25">
        <f t="shared" si="5"/>
        <v>64</v>
      </c>
      <c r="I39" s="26">
        <f t="shared" si="6"/>
        <v>875200</v>
      </c>
      <c r="J39" s="25">
        <f t="shared" si="7"/>
        <v>0</v>
      </c>
      <c r="K39" s="29">
        <f t="shared" si="8"/>
        <v>0</v>
      </c>
      <c r="L39" s="25">
        <f t="shared" si="9"/>
        <v>0</v>
      </c>
      <c r="M39" s="29">
        <f t="shared" si="10"/>
        <v>0</v>
      </c>
    </row>
    <row r="40" spans="1:13" x14ac:dyDescent="0.2">
      <c r="A40">
        <f t="shared" si="11"/>
        <v>17</v>
      </c>
      <c r="B40" s="25">
        <f t="shared" ref="B40:C40" si="26">$A40*C$15</f>
        <v>13.447000000000001</v>
      </c>
      <c r="C40" s="26">
        <f t="shared" si="26"/>
        <v>96900</v>
      </c>
      <c r="D40" s="25">
        <f t="shared" si="1"/>
        <v>8.1939999999999991</v>
      </c>
      <c r="E40" s="26">
        <f t="shared" si="2"/>
        <v>96900</v>
      </c>
      <c r="F40" s="25">
        <f t="shared" si="3"/>
        <v>39.031999999999996</v>
      </c>
      <c r="G40" s="26">
        <f t="shared" si="4"/>
        <v>929900</v>
      </c>
      <c r="H40" s="25">
        <f t="shared" si="5"/>
        <v>68</v>
      </c>
      <c r="I40" s="26">
        <f t="shared" si="6"/>
        <v>929900</v>
      </c>
      <c r="J40" s="25">
        <f t="shared" si="7"/>
        <v>0</v>
      </c>
      <c r="K40" s="29">
        <f t="shared" si="8"/>
        <v>0</v>
      </c>
      <c r="L40" s="25">
        <f t="shared" si="9"/>
        <v>0</v>
      </c>
      <c r="M40" s="29">
        <f t="shared" si="10"/>
        <v>0</v>
      </c>
    </row>
    <row r="41" spans="1:13" x14ac:dyDescent="0.2">
      <c r="A41">
        <f t="shared" si="11"/>
        <v>18</v>
      </c>
      <c r="B41" s="25">
        <f t="shared" ref="B41:C41" si="27">$A41*C$15</f>
        <v>14.238000000000001</v>
      </c>
      <c r="C41" s="26">
        <f t="shared" si="27"/>
        <v>102600</v>
      </c>
      <c r="D41" s="25">
        <f t="shared" si="1"/>
        <v>8.6760000000000002</v>
      </c>
      <c r="E41" s="26">
        <f t="shared" si="2"/>
        <v>102600</v>
      </c>
      <c r="F41" s="25">
        <f t="shared" si="3"/>
        <v>41.327999999999996</v>
      </c>
      <c r="G41" s="26">
        <f t="shared" si="4"/>
        <v>984600</v>
      </c>
      <c r="H41" s="25">
        <f t="shared" si="5"/>
        <v>72</v>
      </c>
      <c r="I41" s="26">
        <f t="shared" si="6"/>
        <v>984600</v>
      </c>
      <c r="J41" s="25">
        <f t="shared" si="7"/>
        <v>0</v>
      </c>
      <c r="K41" s="29">
        <f t="shared" si="8"/>
        <v>0</v>
      </c>
      <c r="L41" s="25">
        <f t="shared" si="9"/>
        <v>0</v>
      </c>
      <c r="M41" s="29">
        <f t="shared" si="10"/>
        <v>0</v>
      </c>
    </row>
    <row r="42" spans="1:13" x14ac:dyDescent="0.2">
      <c r="A42">
        <f t="shared" si="11"/>
        <v>19</v>
      </c>
      <c r="B42" s="25">
        <f t="shared" ref="B42:C42" si="28">$A42*C$15</f>
        <v>15.029</v>
      </c>
      <c r="C42" s="26">
        <f t="shared" si="28"/>
        <v>108300</v>
      </c>
      <c r="D42" s="25">
        <f t="shared" si="1"/>
        <v>9.1579999999999995</v>
      </c>
      <c r="E42" s="26">
        <f t="shared" si="2"/>
        <v>108300</v>
      </c>
      <c r="F42" s="25">
        <f t="shared" si="3"/>
        <v>43.623999999999995</v>
      </c>
      <c r="G42" s="26">
        <f t="shared" si="4"/>
        <v>1039300</v>
      </c>
      <c r="H42" s="25">
        <f t="shared" si="5"/>
        <v>76</v>
      </c>
      <c r="I42" s="26">
        <f t="shared" si="6"/>
        <v>1039300</v>
      </c>
      <c r="J42" s="25">
        <f t="shared" si="7"/>
        <v>0</v>
      </c>
      <c r="K42" s="29">
        <f t="shared" si="8"/>
        <v>0</v>
      </c>
      <c r="L42" s="25">
        <f t="shared" si="9"/>
        <v>0</v>
      </c>
      <c r="M42" s="29">
        <f t="shared" si="10"/>
        <v>0</v>
      </c>
    </row>
    <row r="43" spans="1:13" x14ac:dyDescent="0.2">
      <c r="A43">
        <f t="shared" si="11"/>
        <v>20</v>
      </c>
      <c r="B43" s="27">
        <f>$A43*C$15</f>
        <v>15.82</v>
      </c>
      <c r="C43" s="28">
        <f t="shared" ref="C43" si="29">$A43*D$15</f>
        <v>114000</v>
      </c>
      <c r="D43" s="27">
        <f t="shared" si="1"/>
        <v>9.64</v>
      </c>
      <c r="E43" s="28">
        <f t="shared" si="2"/>
        <v>114000</v>
      </c>
      <c r="F43" s="27">
        <f t="shared" si="3"/>
        <v>45.919999999999995</v>
      </c>
      <c r="G43" s="28">
        <f t="shared" si="4"/>
        <v>1094000</v>
      </c>
      <c r="H43" s="27">
        <f t="shared" si="5"/>
        <v>80</v>
      </c>
      <c r="I43" s="28">
        <f t="shared" si="6"/>
        <v>1094000</v>
      </c>
      <c r="J43" s="27">
        <f t="shared" si="7"/>
        <v>0</v>
      </c>
      <c r="K43" s="30">
        <f t="shared" si="8"/>
        <v>0</v>
      </c>
      <c r="L43" s="27">
        <f t="shared" si="9"/>
        <v>0</v>
      </c>
      <c r="M43" s="30">
        <f t="shared" si="10"/>
        <v>0</v>
      </c>
    </row>
  </sheetData>
  <mergeCells count="12">
    <mergeCell ref="L22:M22"/>
    <mergeCell ref="U3:W3"/>
    <mergeCell ref="B3:E3"/>
    <mergeCell ref="J3:M3"/>
    <mergeCell ref="R3:T3"/>
    <mergeCell ref="N3:Q3"/>
    <mergeCell ref="F3:I3"/>
    <mergeCell ref="B22:C22"/>
    <mergeCell ref="D22:E22"/>
    <mergeCell ref="F22:G22"/>
    <mergeCell ref="H22:I22"/>
    <mergeCell ref="J22:K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Harold Rosenberg</dc:creator>
  <cp:keywords/>
  <dc:description/>
  <cp:lastModifiedBy>Rebecca Yo</cp:lastModifiedBy>
  <cp:revision/>
  <dcterms:created xsi:type="dcterms:W3CDTF">2019-06-18T13:50:08Z</dcterms:created>
  <dcterms:modified xsi:type="dcterms:W3CDTF">2020-02-21T23:11:56Z</dcterms:modified>
  <cp:category/>
  <cp:contentStatus/>
</cp:coreProperties>
</file>