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istrator/Documents/workspace-sts-3.9.5.RELEASE-WV2/weathervane/doc/sourceFiles/"/>
    </mc:Choice>
  </mc:AlternateContent>
  <xr:revisionPtr revIDLastSave="0" documentId="13_ncr:1_{1CC5D0EC-02A6-B742-B65A-CCEB4C8CECA9}" xr6:coauthVersionLast="36" xr6:coauthVersionMax="36" xr10:uidLastSave="{00000000-0000-0000-0000-000000000000}"/>
  <bookViews>
    <workbookView xWindow="0" yWindow="1440" windowWidth="33600" windowHeight="20540" xr2:uid="{AF3EA68B-9CB6-DF4D-B5EE-93D818FB3527}"/>
  </bookViews>
  <sheets>
    <sheet name="Sheet1" sheetId="1" r:id="rId1"/>
    <sheet name="Table1" sheetId="2" r:id="rId2"/>
    <sheet name="Table2" sheetId="3" r:id="rId3"/>
    <sheet name="Table3" sheetId="5" r:id="rId4"/>
    <sheet name="readme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5" l="1"/>
  <c r="F4" i="5"/>
  <c r="G4" i="5"/>
  <c r="E5" i="5"/>
  <c r="F5" i="5"/>
  <c r="G5" i="5"/>
  <c r="E6" i="5"/>
  <c r="F6" i="5"/>
  <c r="G6" i="5"/>
  <c r="E7" i="5"/>
  <c r="F7" i="5"/>
  <c r="G7" i="5"/>
  <c r="E8" i="5"/>
  <c r="F8" i="5"/>
  <c r="G8" i="5"/>
  <c r="E9" i="5"/>
  <c r="F9" i="5"/>
  <c r="G9" i="5"/>
  <c r="E10" i="5"/>
  <c r="F10" i="5"/>
  <c r="G10" i="5"/>
  <c r="E11" i="5"/>
  <c r="F11" i="5"/>
  <c r="G11" i="5"/>
  <c r="E12" i="5"/>
  <c r="F12" i="5"/>
  <c r="G12" i="5"/>
  <c r="E13" i="5"/>
  <c r="F13" i="5"/>
  <c r="G13" i="5"/>
  <c r="E14" i="5"/>
  <c r="F14" i="5"/>
  <c r="G14" i="5"/>
  <c r="E15" i="5"/>
  <c r="F15" i="5"/>
  <c r="G15" i="5"/>
  <c r="E16" i="5"/>
  <c r="F16" i="5"/>
  <c r="G16" i="5"/>
  <c r="E17" i="5"/>
  <c r="F17" i="5"/>
  <c r="G17" i="5"/>
  <c r="E18" i="5"/>
  <c r="F18" i="5"/>
  <c r="G18" i="5"/>
  <c r="E19" i="5"/>
  <c r="F19" i="5"/>
  <c r="G19" i="5"/>
  <c r="E20" i="5"/>
  <c r="F20" i="5"/>
  <c r="G20" i="5"/>
  <c r="E21" i="5"/>
  <c r="F21" i="5"/>
  <c r="G21" i="5"/>
  <c r="E22" i="5"/>
  <c r="F22" i="5"/>
  <c r="G22" i="5"/>
  <c r="B4" i="5"/>
  <c r="C4" i="5"/>
  <c r="D4" i="5"/>
  <c r="B5" i="5"/>
  <c r="C5" i="5"/>
  <c r="D5" i="5"/>
  <c r="B6" i="5"/>
  <c r="C6" i="5"/>
  <c r="D6" i="5"/>
  <c r="B7" i="5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G3" i="5"/>
  <c r="F3" i="5"/>
  <c r="E3" i="5"/>
  <c r="D3" i="5"/>
  <c r="C3" i="5"/>
  <c r="B3" i="5"/>
  <c r="K7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K49" i="1"/>
  <c r="L49" i="1"/>
  <c r="M49" i="1"/>
  <c r="J49" i="1"/>
  <c r="I49" i="1"/>
  <c r="H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G49" i="1"/>
  <c r="F49" i="1"/>
  <c r="E49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D50" i="1"/>
  <c r="D49" i="1"/>
  <c r="C50" i="1"/>
  <c r="B50" i="1"/>
  <c r="D25" i="1"/>
  <c r="D24" i="1"/>
  <c r="C49" i="1"/>
  <c r="B49" i="1"/>
  <c r="A50" i="1"/>
  <c r="Q50" i="1" s="1"/>
  <c r="R49" i="1"/>
  <c r="Q49" i="1"/>
  <c r="O49" i="1"/>
  <c r="N49" i="1"/>
  <c r="O50" i="1" l="1"/>
  <c r="A51" i="1"/>
  <c r="N50" i="1"/>
  <c r="R50" i="1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G3" i="3"/>
  <c r="F3" i="3"/>
  <c r="E3" i="3"/>
  <c r="C5" i="2"/>
  <c r="C4" i="2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3" i="3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27" i="1"/>
  <c r="L26" i="1"/>
  <c r="L25" i="1"/>
  <c r="L2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G3" i="2"/>
  <c r="D3" i="2"/>
  <c r="A52" i="1" l="1"/>
  <c r="N51" i="1"/>
  <c r="R51" i="1"/>
  <c r="Q51" i="1"/>
  <c r="O51" i="1"/>
  <c r="J15" i="1"/>
  <c r="R52" i="1" l="1"/>
  <c r="Q52" i="1"/>
  <c r="O52" i="1"/>
  <c r="A53" i="1"/>
  <c r="N52" i="1"/>
  <c r="R24" i="1"/>
  <c r="Q24" i="1"/>
  <c r="O24" i="1"/>
  <c r="N24" i="1"/>
  <c r="A25" i="1"/>
  <c r="I15" i="1"/>
  <c r="I17" i="1" s="1"/>
  <c r="H15" i="1"/>
  <c r="G15" i="1"/>
  <c r="E24" i="1" s="1"/>
  <c r="H7" i="1"/>
  <c r="G7" i="1"/>
  <c r="K14" i="1"/>
  <c r="K11" i="1"/>
  <c r="K10" i="1"/>
  <c r="K8" i="1"/>
  <c r="Q15" i="1"/>
  <c r="M24" i="1" s="1"/>
  <c r="P15" i="1"/>
  <c r="F4" i="2" s="1"/>
  <c r="O15" i="1"/>
  <c r="P7" i="1"/>
  <c r="F3" i="2" s="1"/>
  <c r="O7" i="1"/>
  <c r="E3" i="2" s="1"/>
  <c r="Q53" i="1" l="1"/>
  <c r="O53" i="1"/>
  <c r="N53" i="1"/>
  <c r="R53" i="1"/>
  <c r="A54" i="1"/>
  <c r="M25" i="1"/>
  <c r="Q17" i="1"/>
  <c r="G5" i="2" s="1"/>
  <c r="G4" i="2"/>
  <c r="K24" i="1"/>
  <c r="E4" i="2"/>
  <c r="H17" i="1"/>
  <c r="R25" i="1"/>
  <c r="Q25" i="1"/>
  <c r="O25" i="1"/>
  <c r="N25" i="1"/>
  <c r="K25" i="1"/>
  <c r="E25" i="1"/>
  <c r="A26" i="1"/>
  <c r="G17" i="1"/>
  <c r="P17" i="1"/>
  <c r="F5" i="2" s="1"/>
  <c r="O17" i="1"/>
  <c r="E5" i="2" s="1"/>
  <c r="M15" i="1"/>
  <c r="M17" i="1" s="1"/>
  <c r="E15" i="1"/>
  <c r="K15" i="1"/>
  <c r="L15" i="1"/>
  <c r="D15" i="1"/>
  <c r="C15" i="1"/>
  <c r="C7" i="1"/>
  <c r="B3" i="2" s="1"/>
  <c r="O54" i="1" l="1"/>
  <c r="A55" i="1"/>
  <c r="N54" i="1"/>
  <c r="Q54" i="1"/>
  <c r="R54" i="1"/>
  <c r="M26" i="1"/>
  <c r="D26" i="1"/>
  <c r="B24" i="1"/>
  <c r="B3" i="3" s="1"/>
  <c r="B4" i="2"/>
  <c r="E17" i="1"/>
  <c r="D5" i="2" s="1"/>
  <c r="D4" i="2"/>
  <c r="B25" i="1"/>
  <c r="B4" i="3" s="1"/>
  <c r="H24" i="1"/>
  <c r="H25" i="1"/>
  <c r="A27" i="1"/>
  <c r="R26" i="1"/>
  <c r="Q26" i="1"/>
  <c r="O26" i="1"/>
  <c r="N26" i="1"/>
  <c r="K26" i="1"/>
  <c r="H26" i="1"/>
  <c r="E26" i="1"/>
  <c r="B26" i="1"/>
  <c r="B5" i="3" s="1"/>
  <c r="C17" i="1"/>
  <c r="B5" i="2" s="1"/>
  <c r="K17" i="1"/>
  <c r="L7" i="1"/>
  <c r="L17" i="1" s="1"/>
  <c r="D7" i="1"/>
  <c r="A56" i="1" l="1"/>
  <c r="N55" i="1"/>
  <c r="R55" i="1"/>
  <c r="O55" i="1"/>
  <c r="Q55" i="1"/>
  <c r="D27" i="1"/>
  <c r="M27" i="1"/>
  <c r="D17" i="1"/>
  <c r="C3" i="2"/>
  <c r="A28" i="1"/>
  <c r="R27" i="1"/>
  <c r="Q27" i="1"/>
  <c r="O27" i="1"/>
  <c r="N27" i="1"/>
  <c r="K27" i="1"/>
  <c r="H27" i="1"/>
  <c r="E27" i="1"/>
  <c r="B27" i="1"/>
  <c r="B6" i="3" s="1"/>
  <c r="R56" i="1" l="1"/>
  <c r="Q56" i="1"/>
  <c r="A57" i="1"/>
  <c r="N56" i="1"/>
  <c r="O56" i="1"/>
  <c r="M28" i="1"/>
  <c r="D28" i="1"/>
  <c r="A29" i="1"/>
  <c r="R28" i="1"/>
  <c r="Q28" i="1"/>
  <c r="O28" i="1"/>
  <c r="N28" i="1"/>
  <c r="K28" i="1"/>
  <c r="H28" i="1"/>
  <c r="E28" i="1"/>
  <c r="B28" i="1"/>
  <c r="B7" i="3" s="1"/>
  <c r="Q57" i="1" l="1"/>
  <c r="O57" i="1"/>
  <c r="A58" i="1"/>
  <c r="R57" i="1"/>
  <c r="N57" i="1"/>
  <c r="D29" i="1"/>
  <c r="M29" i="1"/>
  <c r="A30" i="1"/>
  <c r="R29" i="1"/>
  <c r="Q29" i="1"/>
  <c r="O29" i="1"/>
  <c r="N29" i="1"/>
  <c r="K29" i="1"/>
  <c r="H29" i="1"/>
  <c r="E29" i="1"/>
  <c r="B29" i="1"/>
  <c r="B8" i="3" s="1"/>
  <c r="O58" i="1" l="1"/>
  <c r="A59" i="1"/>
  <c r="N58" i="1"/>
  <c r="R58" i="1"/>
  <c r="Q58" i="1"/>
  <c r="D30" i="1"/>
  <c r="M30" i="1"/>
  <c r="A31" i="1"/>
  <c r="R30" i="1"/>
  <c r="Q30" i="1"/>
  <c r="O30" i="1"/>
  <c r="N30" i="1"/>
  <c r="K30" i="1"/>
  <c r="H30" i="1"/>
  <c r="E30" i="1"/>
  <c r="B30" i="1"/>
  <c r="B9" i="3" s="1"/>
  <c r="A60" i="1" l="1"/>
  <c r="N59" i="1"/>
  <c r="R59" i="1"/>
  <c r="Q59" i="1"/>
  <c r="O59" i="1"/>
  <c r="D31" i="1"/>
  <c r="M31" i="1"/>
  <c r="A32" i="1"/>
  <c r="R31" i="1"/>
  <c r="Q31" i="1"/>
  <c r="O31" i="1"/>
  <c r="N31" i="1"/>
  <c r="K31" i="1"/>
  <c r="H31" i="1"/>
  <c r="E31" i="1"/>
  <c r="B31" i="1"/>
  <c r="B10" i="3" s="1"/>
  <c r="R60" i="1" l="1"/>
  <c r="Q60" i="1"/>
  <c r="O60" i="1"/>
  <c r="A61" i="1"/>
  <c r="N60" i="1"/>
  <c r="D32" i="1"/>
  <c r="M32" i="1"/>
  <c r="A33" i="1"/>
  <c r="R32" i="1"/>
  <c r="Q32" i="1"/>
  <c r="O32" i="1"/>
  <c r="N32" i="1"/>
  <c r="K32" i="1"/>
  <c r="H32" i="1"/>
  <c r="E32" i="1"/>
  <c r="B32" i="1"/>
  <c r="B11" i="3" s="1"/>
  <c r="Q61" i="1" l="1"/>
  <c r="O61" i="1"/>
  <c r="N61" i="1"/>
  <c r="R61" i="1"/>
  <c r="A62" i="1"/>
  <c r="D33" i="1"/>
  <c r="M33" i="1"/>
  <c r="A34" i="1"/>
  <c r="R33" i="1"/>
  <c r="Q33" i="1"/>
  <c r="O33" i="1"/>
  <c r="N33" i="1"/>
  <c r="K33" i="1"/>
  <c r="H33" i="1"/>
  <c r="E33" i="1"/>
  <c r="B33" i="1"/>
  <c r="B12" i="3" s="1"/>
  <c r="O62" i="1" l="1"/>
  <c r="A63" i="1"/>
  <c r="N62" i="1"/>
  <c r="Q62" i="1"/>
  <c r="R62" i="1"/>
  <c r="D34" i="1"/>
  <c r="M34" i="1"/>
  <c r="A35" i="1"/>
  <c r="R34" i="1"/>
  <c r="Q34" i="1"/>
  <c r="O34" i="1"/>
  <c r="N34" i="1"/>
  <c r="K34" i="1"/>
  <c r="H34" i="1"/>
  <c r="E34" i="1"/>
  <c r="B34" i="1"/>
  <c r="B13" i="3" s="1"/>
  <c r="A64" i="1" l="1"/>
  <c r="N63" i="1"/>
  <c r="R63" i="1"/>
  <c r="O63" i="1"/>
  <c r="Q63" i="1"/>
  <c r="D35" i="1"/>
  <c r="M35" i="1"/>
  <c r="A36" i="1"/>
  <c r="R35" i="1"/>
  <c r="Q35" i="1"/>
  <c r="O35" i="1"/>
  <c r="N35" i="1"/>
  <c r="K35" i="1"/>
  <c r="H35" i="1"/>
  <c r="E35" i="1"/>
  <c r="B35" i="1"/>
  <c r="B14" i="3" s="1"/>
  <c r="R64" i="1" l="1"/>
  <c r="Q64" i="1"/>
  <c r="N64" i="1"/>
  <c r="A65" i="1"/>
  <c r="O64" i="1"/>
  <c r="D36" i="1"/>
  <c r="M36" i="1"/>
  <c r="A37" i="1"/>
  <c r="R36" i="1"/>
  <c r="Q36" i="1"/>
  <c r="O36" i="1"/>
  <c r="N36" i="1"/>
  <c r="K36" i="1"/>
  <c r="H36" i="1"/>
  <c r="E36" i="1"/>
  <c r="B36" i="1"/>
  <c r="B15" i="3" s="1"/>
  <c r="Q65" i="1" l="1"/>
  <c r="O65" i="1"/>
  <c r="A66" i="1"/>
  <c r="R65" i="1"/>
  <c r="N65" i="1"/>
  <c r="D37" i="1"/>
  <c r="M37" i="1"/>
  <c r="A38" i="1"/>
  <c r="R37" i="1"/>
  <c r="Q37" i="1"/>
  <c r="O37" i="1"/>
  <c r="N37" i="1"/>
  <c r="K37" i="1"/>
  <c r="H37" i="1"/>
  <c r="E37" i="1"/>
  <c r="B37" i="1"/>
  <c r="B16" i="3" s="1"/>
  <c r="O66" i="1" l="1"/>
  <c r="A67" i="1"/>
  <c r="N66" i="1"/>
  <c r="R66" i="1"/>
  <c r="Q66" i="1"/>
  <c r="D38" i="1"/>
  <c r="M38" i="1"/>
  <c r="A39" i="1"/>
  <c r="R38" i="1"/>
  <c r="Q38" i="1"/>
  <c r="O38" i="1"/>
  <c r="N38" i="1"/>
  <c r="K38" i="1"/>
  <c r="H38" i="1"/>
  <c r="E38" i="1"/>
  <c r="B38" i="1"/>
  <c r="B17" i="3" s="1"/>
  <c r="A68" i="1" l="1"/>
  <c r="N67" i="1"/>
  <c r="R67" i="1"/>
  <c r="Q67" i="1"/>
  <c r="O67" i="1"/>
  <c r="D39" i="1"/>
  <c r="M39" i="1"/>
  <c r="A40" i="1"/>
  <c r="R39" i="1"/>
  <c r="Q39" i="1"/>
  <c r="O39" i="1"/>
  <c r="N39" i="1"/>
  <c r="K39" i="1"/>
  <c r="H39" i="1"/>
  <c r="E39" i="1"/>
  <c r="B39" i="1"/>
  <c r="B18" i="3" s="1"/>
  <c r="R68" i="1" l="1"/>
  <c r="O68" i="1"/>
  <c r="Q68" i="1"/>
  <c r="N68" i="1"/>
  <c r="D40" i="1"/>
  <c r="M40" i="1"/>
  <c r="A41" i="1"/>
  <c r="R40" i="1"/>
  <c r="Q40" i="1"/>
  <c r="O40" i="1"/>
  <c r="N40" i="1"/>
  <c r="K40" i="1"/>
  <c r="H40" i="1"/>
  <c r="E40" i="1"/>
  <c r="B40" i="1"/>
  <c r="B19" i="3" s="1"/>
  <c r="D41" i="1" l="1"/>
  <c r="M41" i="1"/>
  <c r="A42" i="1"/>
  <c r="R41" i="1"/>
  <c r="Q41" i="1"/>
  <c r="O41" i="1"/>
  <c r="N41" i="1"/>
  <c r="K41" i="1"/>
  <c r="H41" i="1"/>
  <c r="E41" i="1"/>
  <c r="B41" i="1"/>
  <c r="B20" i="3" s="1"/>
  <c r="D42" i="1" l="1"/>
  <c r="M42" i="1"/>
  <c r="A43" i="1"/>
  <c r="M43" i="1" s="1"/>
  <c r="R42" i="1"/>
  <c r="Q42" i="1"/>
  <c r="O42" i="1"/>
  <c r="N42" i="1"/>
  <c r="K42" i="1"/>
  <c r="H42" i="1"/>
  <c r="E42" i="1"/>
  <c r="B42" i="1"/>
  <c r="B21" i="3" s="1"/>
  <c r="B43" i="1" l="1"/>
  <c r="B22" i="3" s="1"/>
  <c r="D43" i="1"/>
  <c r="R43" i="1"/>
  <c r="Q43" i="1"/>
  <c r="O43" i="1"/>
  <c r="N43" i="1"/>
  <c r="K43" i="1"/>
  <c r="H43" i="1"/>
  <c r="E43" i="1"/>
</calcChain>
</file>

<file path=xl/sharedStrings.xml><?xml version="1.0" encoding="utf-8"?>
<sst xmlns="http://schemas.openxmlformats.org/spreadsheetml/2006/main" count="141" uniqueCount="49">
  <si>
    <t>Weathervane Version:</t>
  </si>
  <si>
    <t>2.0.3</t>
  </si>
  <si>
    <t>micro</t>
  </si>
  <si>
    <t>microLowCpu</t>
  </si>
  <si>
    <t>smallLowCpu</t>
  </si>
  <si>
    <t>small</t>
  </si>
  <si>
    <t>medium</t>
  </si>
  <si>
    <t>large</t>
  </si>
  <si>
    <t>Tier</t>
  </si>
  <si>
    <t>Instances</t>
  </si>
  <si>
    <t>CPU</t>
  </si>
  <si>
    <t>Memory</t>
  </si>
  <si>
    <t>Disk</t>
  </si>
  <si>
    <t>Driver</t>
  </si>
  <si>
    <t>DriverController</t>
  </si>
  <si>
    <t>Total Driver</t>
  </si>
  <si>
    <t>Web</t>
  </si>
  <si>
    <t>AppServer</t>
  </si>
  <si>
    <t>Bid Server</t>
  </si>
  <si>
    <t>CoordinationServer</t>
  </si>
  <si>
    <t>MessageServer</t>
  </si>
  <si>
    <t>DbServer</t>
  </si>
  <si>
    <t>NosqlServer</t>
  </si>
  <si>
    <t>Total App</t>
  </si>
  <si>
    <t>Total</t>
  </si>
  <si>
    <t>SUT Required Free CPU/Memory</t>
  </si>
  <si>
    <t>Num Instances</t>
  </si>
  <si>
    <t>Memory (MiB)</t>
  </si>
  <si>
    <t>Memory (GiB)</t>
  </si>
  <si>
    <t>Disk (GiB)</t>
  </si>
  <si>
    <t>Number of&lt;BR&gt;Application&lt;BR&gt;Instances</t>
  </si>
  <si>
    <t>Configuration&lt;BR&gt;Size</t>
  </si>
  <si>
    <t>To convert spreadsheets to markdown tables:</t>
  </si>
  <si>
    <t>https://tableconvert.com/</t>
  </si>
  <si>
    <t>Go to the website</t>
  </si>
  <si>
    <t xml:space="preserve">Click "Import" </t>
  </si>
  <si>
    <t>Paste into the popup box</t>
  </si>
  <si>
    <t>Click Import Data</t>
  </si>
  <si>
    <t>Click Copy at the bottom</t>
  </si>
  <si>
    <t>right side of the page</t>
  </si>
  <si>
    <t>next to the markdown</t>
  </si>
  <si>
    <t>text</t>
  </si>
  <si>
    <t>Paste this into usersGuide.md</t>
  </si>
  <si>
    <t>Memory&lt;BR&gt;(GiB)</t>
  </si>
  <si>
    <t>Disk&lt;BR&gt;(GiB)</t>
  </si>
  <si>
    <t>(there are other excel to markdown converters online too)</t>
  </si>
  <si>
    <t>Also see this page: https://tableconvert.com/Excel-Converter/excel-to-markdown-table.html</t>
  </si>
  <si>
    <t>Driver Required Free CPU/Memory</t>
  </si>
  <si>
    <t>Copy all of the yellow cells from the spreadsheet you want to convert (Table1, Table2, Table3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</si>
</sst>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Fill="1" applyBorder="1"/>
    <xf numFmtId="0" fontId="0" fillId="0" borderId="1" xfId="0" applyBorder="1"/>
    <xf numFmtId="0" fontId="0" fillId="0" borderId="14" xfId="0" applyBorder="1"/>
    <xf numFmtId="0" fontId="0" fillId="0" borderId="14" xfId="0" applyFill="1" applyBorder="1"/>
    <xf numFmtId="0" fontId="0" fillId="0" borderId="3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20" xfId="0" applyFill="1" applyBorder="1"/>
    <xf numFmtId="0" fontId="0" fillId="0" borderId="21" xfId="0" applyBorder="1"/>
    <xf numFmtId="0" fontId="0" fillId="0" borderId="9" xfId="0" applyFill="1" applyBorder="1"/>
    <xf numFmtId="0" fontId="0" fillId="0" borderId="0" xfId="0" applyBorder="1" applyAlignment="1"/>
    <xf numFmtId="43" fontId="0" fillId="0" borderId="2" xfId="1" applyFont="1" applyBorder="1"/>
    <xf numFmtId="43" fontId="0" fillId="0" borderId="15" xfId="1" applyFont="1" applyBorder="1"/>
    <xf numFmtId="43" fontId="0" fillId="0" borderId="3" xfId="1" applyFont="1" applyBorder="1"/>
    <xf numFmtId="43" fontId="0" fillId="0" borderId="17" xfId="1" applyFont="1" applyBorder="1"/>
    <xf numFmtId="43" fontId="0" fillId="0" borderId="0" xfId="1" applyFont="1" applyBorder="1"/>
    <xf numFmtId="43" fontId="0" fillId="0" borderId="16" xfId="1" applyFont="1" applyBorder="1"/>
    <xf numFmtId="0" fontId="0" fillId="0" borderId="1" xfId="0" applyBorder="1" applyAlignment="1"/>
    <xf numFmtId="0" fontId="0" fillId="0" borderId="23" xfId="0" applyBorder="1" applyAlignment="1"/>
    <xf numFmtId="2" fontId="0" fillId="0" borderId="0" xfId="1" applyNumberFormat="1" applyFont="1" applyBorder="1"/>
    <xf numFmtId="0" fontId="0" fillId="0" borderId="22" xfId="0" applyFill="1" applyBorder="1" applyAlignment="1"/>
    <xf numFmtId="2" fontId="0" fillId="0" borderId="3" xfId="0" applyNumberFormat="1" applyBorder="1"/>
    <xf numFmtId="2" fontId="0" fillId="0" borderId="17" xfId="0" applyNumberFormat="1" applyBorder="1"/>
    <xf numFmtId="2" fontId="0" fillId="0" borderId="3" xfId="1" applyNumberFormat="1" applyFont="1" applyBorder="1"/>
    <xf numFmtId="2" fontId="0" fillId="0" borderId="17" xfId="1" applyNumberFormat="1" applyFont="1" applyBorder="1"/>
    <xf numFmtId="0" fontId="2" fillId="0" borderId="0" xfId="2"/>
    <xf numFmtId="2" fontId="0" fillId="0" borderId="16" xfId="1" applyNumberFormat="1" applyFont="1" applyBorder="1"/>
    <xf numFmtId="0" fontId="0" fillId="2" borderId="0" xfId="0" applyFill="1"/>
    <xf numFmtId="43" fontId="0" fillId="2" borderId="0" xfId="0" applyNumberFormat="1" applyFill="1"/>
    <xf numFmtId="2" fontId="0" fillId="2" borderId="0" xfId="0" applyNumberFormat="1" applyFill="1"/>
    <xf numFmtId="0" fontId="0" fillId="2" borderId="0" xfId="0" applyFont="1" applyFill="1"/>
    <xf numFmtId="0" fontId="0" fillId="0" borderId="2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50800</xdr:colOff>
      <xdr:row>5</xdr:row>
      <xdr:rowOff>12700</xdr:rowOff>
    </xdr:from>
    <xdr:to>
      <xdr:col>3</xdr:col>
      <xdr:colOff>546100</xdr:colOff>
      <xdr:row>7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3BE85B-979B-794A-8CD3-1F2AF2AEE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1800" y="1028700"/>
          <a:ext cx="1320800" cy="482600"/>
        </a:xfrm>
        <a:prstGeom prst="rect">
          <a:avLst/>
        </a:prstGeom>
      </xdr:spPr>
    </xdr:pic>
    <xdr:clientData/>
  </xdr:twoCellAnchor>
  <xdr:twoCellAnchor editAs="oneCell">
    <xdr:from>
      <xdr:col>2</xdr:col>
      <xdr:colOff>12700</xdr:colOff>
      <xdr:row>8</xdr:row>
      <xdr:rowOff>0</xdr:rowOff>
    </xdr:from>
    <xdr:to>
      <xdr:col>5</xdr:col>
      <xdr:colOff>342900</xdr:colOff>
      <xdr:row>19</xdr:row>
      <xdr:rowOff>66665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97F42E7-1C16-6A44-B8C6-C91D8AF76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3700" y="1625600"/>
          <a:ext cx="2806700" cy="230186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3</xdr:col>
      <xdr:colOff>419100</xdr:colOff>
      <xdr:row>23</xdr:row>
      <xdr:rowOff>12700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EBF32BD-2405-5E45-B34F-81FEC6D31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51000" y="4064000"/>
          <a:ext cx="1244600" cy="622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tableconver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BD292-11A6-9249-B2F1-03CB5FB5427D}">
  <dimension ref="A1:AC68"/>
  <sheetViews>
    <sheetView tabSelected="1" workbookViewId="0">
      <selection activeCell="R43" sqref="R43"/>
    </sheetView>
  </sheetViews>
  <sheetFormatPr baseColWidth="10" defaultColWidth="11" defaultRowHeight="16" x14ac:dyDescent="0.2"/>
  <cols>
    <col min="1" max="1" width="28.5" bestFit="1" customWidth="1"/>
    <col min="2" max="2" width="8.83203125" bestFit="1" customWidth="1"/>
    <col min="3" max="3" width="8.6640625" customWidth="1"/>
    <col min="4" max="4" width="8" bestFit="1" customWidth="1"/>
    <col min="5" max="5" width="7" bestFit="1" customWidth="1"/>
    <col min="6" max="6" width="8.83203125" bestFit="1" customWidth="1"/>
    <col min="7" max="7" width="9.33203125" bestFit="1" customWidth="1"/>
    <col min="8" max="8" width="10.5" customWidth="1"/>
    <col min="9" max="9" width="7.6640625" customWidth="1"/>
    <col min="10" max="10" width="10.33203125" customWidth="1"/>
    <col min="11" max="11" width="10.1640625" customWidth="1"/>
    <col min="12" max="12" width="8" bestFit="1" customWidth="1"/>
    <col min="13" max="13" width="9.33203125" bestFit="1" customWidth="1"/>
    <col min="14" max="14" width="8.83203125" bestFit="1" customWidth="1"/>
    <col min="15" max="15" width="5.1640625" bestFit="1" customWidth="1"/>
    <col min="16" max="16" width="8" bestFit="1" customWidth="1"/>
    <col min="17" max="17" width="4.5" bestFit="1" customWidth="1"/>
    <col min="18" max="18" width="8.83203125" bestFit="1" customWidth="1"/>
    <col min="19" max="19" width="4.5" bestFit="1" customWidth="1"/>
    <col min="20" max="20" width="8" bestFit="1" customWidth="1"/>
    <col min="21" max="21" width="8.83203125" bestFit="1" customWidth="1"/>
    <col min="22" max="22" width="4.5" bestFit="1" customWidth="1"/>
    <col min="23" max="23" width="8" bestFit="1" customWidth="1"/>
  </cols>
  <sheetData>
    <row r="1" spans="1:23" x14ac:dyDescent="0.2">
      <c r="A1" t="s">
        <v>0</v>
      </c>
      <c r="B1" t="s">
        <v>1</v>
      </c>
    </row>
    <row r="2" spans="1:23" ht="17" thickBot="1" x14ac:dyDescent="0.25"/>
    <row r="3" spans="1:23" x14ac:dyDescent="0.2">
      <c r="B3" s="47" t="s">
        <v>2</v>
      </c>
      <c r="C3" s="48"/>
      <c r="D3" s="48"/>
      <c r="E3" s="50"/>
      <c r="F3" s="47" t="s">
        <v>3</v>
      </c>
      <c r="G3" s="48"/>
      <c r="H3" s="48"/>
      <c r="I3" s="50"/>
      <c r="J3" s="51" t="s">
        <v>4</v>
      </c>
      <c r="K3" s="48"/>
      <c r="L3" s="48"/>
      <c r="M3" s="49"/>
      <c r="N3" s="51" t="s">
        <v>5</v>
      </c>
      <c r="O3" s="48"/>
      <c r="P3" s="48"/>
      <c r="Q3" s="49"/>
      <c r="R3" s="48" t="s">
        <v>6</v>
      </c>
      <c r="S3" s="48"/>
      <c r="T3" s="49"/>
      <c r="U3" s="47" t="s">
        <v>7</v>
      </c>
      <c r="V3" s="48"/>
      <c r="W3" s="49"/>
    </row>
    <row r="4" spans="1:23" ht="17" thickBot="1" x14ac:dyDescent="0.25">
      <c r="A4" t="s">
        <v>8</v>
      </c>
      <c r="B4" s="4" t="s">
        <v>9</v>
      </c>
      <c r="C4" s="5" t="s">
        <v>10</v>
      </c>
      <c r="D4" s="5" t="s">
        <v>11</v>
      </c>
      <c r="E4" s="19" t="s">
        <v>12</v>
      </c>
      <c r="F4" s="4" t="s">
        <v>9</v>
      </c>
      <c r="G4" s="5" t="s">
        <v>10</v>
      </c>
      <c r="H4" s="5" t="s">
        <v>11</v>
      </c>
      <c r="I4" s="19" t="s">
        <v>12</v>
      </c>
      <c r="J4" s="20" t="s">
        <v>9</v>
      </c>
      <c r="K4" s="5" t="s">
        <v>10</v>
      </c>
      <c r="L4" s="5" t="s">
        <v>11</v>
      </c>
      <c r="M4" s="21" t="s">
        <v>12</v>
      </c>
      <c r="N4" s="20" t="s">
        <v>9</v>
      </c>
      <c r="O4" s="5" t="s">
        <v>10</v>
      </c>
      <c r="P4" s="5" t="s">
        <v>11</v>
      </c>
      <c r="Q4" s="21" t="s">
        <v>12</v>
      </c>
      <c r="R4" s="5" t="s">
        <v>9</v>
      </c>
      <c r="S4" s="5" t="s">
        <v>10</v>
      </c>
      <c r="T4" s="6" t="s">
        <v>11</v>
      </c>
      <c r="U4" s="4" t="s">
        <v>9</v>
      </c>
      <c r="V4" s="5" t="s">
        <v>10</v>
      </c>
      <c r="W4" s="6" t="s">
        <v>11</v>
      </c>
    </row>
    <row r="5" spans="1:23" x14ac:dyDescent="0.2">
      <c r="A5" s="12" t="s">
        <v>13</v>
      </c>
      <c r="B5" s="1">
        <v>1</v>
      </c>
      <c r="C5" s="2">
        <v>450</v>
      </c>
      <c r="D5" s="2">
        <v>1300</v>
      </c>
      <c r="E5" s="3"/>
      <c r="F5" s="1">
        <v>1</v>
      </c>
      <c r="G5" s="2">
        <v>450</v>
      </c>
      <c r="H5" s="2">
        <v>1300</v>
      </c>
      <c r="I5" s="3"/>
      <c r="J5" s="1">
        <v>4</v>
      </c>
      <c r="K5" s="2">
        <v>750</v>
      </c>
      <c r="L5" s="2">
        <v>4500</v>
      </c>
      <c r="M5" s="3"/>
      <c r="N5" s="1">
        <v>4</v>
      </c>
      <c r="O5" s="2">
        <v>700</v>
      </c>
      <c r="P5" s="2">
        <v>4500</v>
      </c>
      <c r="Q5" s="3"/>
      <c r="R5" s="2"/>
      <c r="S5" s="2"/>
      <c r="T5" s="3"/>
      <c r="U5" s="1"/>
      <c r="V5" s="2"/>
      <c r="W5" s="3"/>
    </row>
    <row r="6" spans="1:23" ht="17" thickBot="1" x14ac:dyDescent="0.25">
      <c r="A6" s="1" t="s">
        <v>14</v>
      </c>
      <c r="B6" s="1">
        <v>1</v>
      </c>
      <c r="C6" s="2">
        <v>50</v>
      </c>
      <c r="D6" s="2">
        <v>400</v>
      </c>
      <c r="E6" s="3"/>
      <c r="F6" s="1">
        <v>1</v>
      </c>
      <c r="G6" s="2">
        <v>50</v>
      </c>
      <c r="H6" s="2">
        <v>400</v>
      </c>
      <c r="I6" s="3"/>
      <c r="J6" s="1">
        <v>1</v>
      </c>
      <c r="K6" s="2">
        <v>300</v>
      </c>
      <c r="L6" s="2">
        <v>1500</v>
      </c>
      <c r="M6" s="3"/>
      <c r="N6" s="1">
        <v>1</v>
      </c>
      <c r="O6" s="2">
        <v>300</v>
      </c>
      <c r="P6" s="2">
        <v>1500</v>
      </c>
      <c r="Q6" s="3"/>
      <c r="R6" s="2"/>
      <c r="S6" s="2"/>
      <c r="T6" s="3"/>
      <c r="U6" s="1"/>
      <c r="V6" s="2"/>
      <c r="W6" s="3"/>
    </row>
    <row r="7" spans="1:23" ht="17" thickBot="1" x14ac:dyDescent="0.25">
      <c r="A7" s="13" t="s">
        <v>15</v>
      </c>
      <c r="B7" s="7"/>
      <c r="C7" s="8">
        <f>SUM(B5*C5,B6*C6)/1000</f>
        <v>0.5</v>
      </c>
      <c r="D7" s="8">
        <f>SUM(B5*D5,B6*D6)</f>
        <v>1700</v>
      </c>
      <c r="E7" s="9"/>
      <c r="F7" s="7"/>
      <c r="G7" s="8">
        <f>SUM(F5*G5,F6*G6)/1000</f>
        <v>0.5</v>
      </c>
      <c r="H7" s="8">
        <f>SUM(F5*H5,F6*H6)</f>
        <v>1700</v>
      </c>
      <c r="I7" s="9"/>
      <c r="J7" s="7"/>
      <c r="K7" s="8">
        <f>SUM(J5*K5,J6*K6)/1000</f>
        <v>3.3</v>
      </c>
      <c r="L7" s="8">
        <f>SUM(J5*L5,J6*L6)</f>
        <v>19500</v>
      </c>
      <c r="M7" s="10"/>
      <c r="N7" s="7"/>
      <c r="O7" s="8">
        <f>SUM(N5*O5,N6*O6)/1000</f>
        <v>3.1</v>
      </c>
      <c r="P7" s="8">
        <f>SUM(N5*P5,N6*P6)</f>
        <v>19500</v>
      </c>
      <c r="Q7" s="10"/>
      <c r="R7" s="8"/>
      <c r="S7" s="8"/>
      <c r="T7" s="9"/>
      <c r="U7" s="7"/>
      <c r="V7" s="8"/>
      <c r="W7" s="10"/>
    </row>
    <row r="8" spans="1:23" x14ac:dyDescent="0.2">
      <c r="A8" s="1" t="s">
        <v>16</v>
      </c>
      <c r="B8" s="1">
        <v>1</v>
      </c>
      <c r="C8" s="2">
        <v>150</v>
      </c>
      <c r="D8" s="2">
        <v>600</v>
      </c>
      <c r="E8" s="15">
        <v>2</v>
      </c>
      <c r="F8" s="1">
        <v>1</v>
      </c>
      <c r="G8" s="2">
        <v>15</v>
      </c>
      <c r="H8" s="2">
        <v>600</v>
      </c>
      <c r="I8" s="15">
        <v>2</v>
      </c>
      <c r="J8" s="1">
        <v>2</v>
      </c>
      <c r="K8" s="2">
        <f>O8/10</f>
        <v>40</v>
      </c>
      <c r="L8" s="2">
        <v>5500</v>
      </c>
      <c r="M8" s="15">
        <v>5</v>
      </c>
      <c r="N8" s="1">
        <v>2</v>
      </c>
      <c r="O8" s="2">
        <v>400</v>
      </c>
      <c r="P8" s="2">
        <v>5500</v>
      </c>
      <c r="Q8" s="15">
        <v>5</v>
      </c>
      <c r="R8" s="2"/>
      <c r="S8" s="2"/>
      <c r="T8" s="3"/>
      <c r="U8" s="1"/>
      <c r="V8" s="2"/>
      <c r="W8" s="3"/>
    </row>
    <row r="9" spans="1:23" x14ac:dyDescent="0.2">
      <c r="A9" s="1" t="s">
        <v>17</v>
      </c>
      <c r="B9" s="1">
        <v>1</v>
      </c>
      <c r="C9" s="11">
        <v>400</v>
      </c>
      <c r="D9" s="2">
        <v>1500</v>
      </c>
      <c r="E9" s="3"/>
      <c r="F9" s="1">
        <v>1</v>
      </c>
      <c r="G9" s="11">
        <v>400</v>
      </c>
      <c r="H9" s="2">
        <v>1500</v>
      </c>
      <c r="I9" s="3"/>
      <c r="J9" s="1">
        <v>1</v>
      </c>
      <c r="K9" s="11">
        <v>2000</v>
      </c>
      <c r="L9" s="2">
        <v>5000</v>
      </c>
      <c r="M9" s="3"/>
      <c r="N9" s="1">
        <v>1</v>
      </c>
      <c r="O9" s="11">
        <v>1500</v>
      </c>
      <c r="P9" s="2">
        <v>5000</v>
      </c>
      <c r="Q9" s="3"/>
      <c r="R9" s="2"/>
      <c r="S9" s="2"/>
      <c r="T9" s="3"/>
      <c r="U9" s="1"/>
      <c r="V9" s="2"/>
      <c r="W9" s="3"/>
    </row>
    <row r="10" spans="1:23" x14ac:dyDescent="0.2">
      <c r="A10" s="1" t="s">
        <v>18</v>
      </c>
      <c r="B10" s="1">
        <v>0</v>
      </c>
      <c r="C10" s="11">
        <v>0</v>
      </c>
      <c r="D10" s="2">
        <v>0</v>
      </c>
      <c r="E10" s="3"/>
      <c r="F10" s="1">
        <v>0</v>
      </c>
      <c r="G10" s="11">
        <v>0</v>
      </c>
      <c r="H10" s="2">
        <v>0</v>
      </c>
      <c r="I10" s="3"/>
      <c r="J10" s="1">
        <v>1</v>
      </c>
      <c r="K10" s="2">
        <f>O10/10</f>
        <v>99</v>
      </c>
      <c r="L10" s="2">
        <v>5500</v>
      </c>
      <c r="M10" s="3"/>
      <c r="N10" s="1">
        <v>1</v>
      </c>
      <c r="O10" s="11">
        <v>990</v>
      </c>
      <c r="P10" s="2">
        <v>5500</v>
      </c>
      <c r="Q10" s="3"/>
      <c r="R10" s="2"/>
      <c r="S10" s="2"/>
      <c r="T10" s="3"/>
      <c r="U10" s="1"/>
      <c r="V10" s="2"/>
      <c r="W10" s="3"/>
    </row>
    <row r="11" spans="1:23" x14ac:dyDescent="0.2">
      <c r="A11" s="1" t="s">
        <v>19</v>
      </c>
      <c r="B11" s="1">
        <v>1</v>
      </c>
      <c r="C11" s="11">
        <v>1</v>
      </c>
      <c r="D11" s="2">
        <v>100</v>
      </c>
      <c r="E11" s="3"/>
      <c r="F11" s="1">
        <v>1</v>
      </c>
      <c r="G11" s="11">
        <v>1</v>
      </c>
      <c r="H11" s="2">
        <v>100</v>
      </c>
      <c r="I11" s="3"/>
      <c r="J11" s="1">
        <v>1</v>
      </c>
      <c r="K11" s="2">
        <f>O11/10</f>
        <v>1</v>
      </c>
      <c r="L11" s="2">
        <v>200</v>
      </c>
      <c r="M11" s="3"/>
      <c r="N11" s="1">
        <v>1</v>
      </c>
      <c r="O11" s="11">
        <v>10</v>
      </c>
      <c r="P11" s="2">
        <v>200</v>
      </c>
      <c r="Q11" s="3"/>
      <c r="R11" s="2"/>
      <c r="S11" s="2"/>
      <c r="T11" s="3"/>
      <c r="U11" s="1"/>
      <c r="V11" s="2"/>
      <c r="W11" s="3"/>
    </row>
    <row r="12" spans="1:23" x14ac:dyDescent="0.2">
      <c r="A12" s="1" t="s">
        <v>20</v>
      </c>
      <c r="B12" s="1">
        <v>1</v>
      </c>
      <c r="C12" s="11">
        <v>40</v>
      </c>
      <c r="D12" s="2">
        <v>1000</v>
      </c>
      <c r="E12" s="3"/>
      <c r="F12" s="1">
        <v>1</v>
      </c>
      <c r="G12" s="11">
        <v>30</v>
      </c>
      <c r="H12" s="2">
        <v>1000</v>
      </c>
      <c r="I12" s="3"/>
      <c r="J12" s="1">
        <v>1</v>
      </c>
      <c r="K12" s="2">
        <v>38</v>
      </c>
      <c r="L12" s="2">
        <v>1000</v>
      </c>
      <c r="M12" s="3"/>
      <c r="N12" s="1">
        <v>1</v>
      </c>
      <c r="O12" s="11">
        <v>50</v>
      </c>
      <c r="P12" s="2">
        <v>1000</v>
      </c>
      <c r="Q12" s="3"/>
      <c r="R12" s="2"/>
      <c r="S12" s="2"/>
      <c r="T12" s="3"/>
      <c r="U12" s="1"/>
      <c r="V12" s="2"/>
      <c r="W12" s="3"/>
    </row>
    <row r="13" spans="1:23" x14ac:dyDescent="0.2">
      <c r="A13" s="1" t="s">
        <v>21</v>
      </c>
      <c r="B13" s="1">
        <v>1</v>
      </c>
      <c r="C13" s="11">
        <v>50</v>
      </c>
      <c r="D13" s="2">
        <v>1000</v>
      </c>
      <c r="E13" s="15">
        <v>10</v>
      </c>
      <c r="F13" s="1">
        <v>1</v>
      </c>
      <c r="G13" s="11">
        <v>6</v>
      </c>
      <c r="H13" s="2">
        <v>1000</v>
      </c>
      <c r="I13" s="15">
        <v>10</v>
      </c>
      <c r="J13" s="1">
        <v>1</v>
      </c>
      <c r="K13" s="2">
        <v>38</v>
      </c>
      <c r="L13" s="2">
        <v>8000</v>
      </c>
      <c r="M13" s="15">
        <v>40</v>
      </c>
      <c r="N13" s="1">
        <v>1</v>
      </c>
      <c r="O13" s="11">
        <v>250</v>
      </c>
      <c r="P13" s="2">
        <v>8000</v>
      </c>
      <c r="Q13" s="15">
        <v>40</v>
      </c>
      <c r="R13" s="2"/>
      <c r="S13" s="2"/>
      <c r="T13" s="3"/>
      <c r="U13" s="1"/>
      <c r="V13" s="2"/>
      <c r="W13" s="3"/>
    </row>
    <row r="14" spans="1:23" ht="17" thickBot="1" x14ac:dyDescent="0.25">
      <c r="A14" s="1" t="s">
        <v>22</v>
      </c>
      <c r="B14" s="1">
        <v>1</v>
      </c>
      <c r="C14" s="11">
        <v>150</v>
      </c>
      <c r="D14" s="2">
        <v>1500</v>
      </c>
      <c r="E14" s="15">
        <v>20</v>
      </c>
      <c r="F14" s="1">
        <v>1</v>
      </c>
      <c r="G14" s="11">
        <v>30</v>
      </c>
      <c r="H14" s="2">
        <v>1500</v>
      </c>
      <c r="I14" s="15">
        <v>20</v>
      </c>
      <c r="J14" s="1">
        <v>1</v>
      </c>
      <c r="K14" s="2">
        <f>O14/10</f>
        <v>40</v>
      </c>
      <c r="L14" s="2">
        <v>24000</v>
      </c>
      <c r="M14" s="15">
        <v>100</v>
      </c>
      <c r="N14" s="1">
        <v>1</v>
      </c>
      <c r="O14" s="11">
        <v>400</v>
      </c>
      <c r="P14" s="2">
        <v>24000</v>
      </c>
      <c r="Q14" s="15">
        <v>100</v>
      </c>
      <c r="R14" s="2"/>
      <c r="S14" s="2"/>
      <c r="T14" s="3"/>
      <c r="U14" s="1"/>
      <c r="V14" s="2"/>
      <c r="W14" s="3"/>
    </row>
    <row r="15" spans="1:23" ht="17" thickBot="1" x14ac:dyDescent="0.25">
      <c r="A15" s="14" t="s">
        <v>23</v>
      </c>
      <c r="B15" s="13"/>
      <c r="C15" s="8">
        <f>SUM(B8*C8,B9*C9,B10*C10,B11*C11,B12*C12,B13*C13,B14*C14)/1000</f>
        <v>0.79100000000000004</v>
      </c>
      <c r="D15" s="8">
        <f>SUM(B8*D8,B9*D9,B10*D10,B11*D11,B12*D12,B13*D13,B14*D14)</f>
        <v>5700</v>
      </c>
      <c r="E15" s="9">
        <f>SUM(B8*E8,B13*E13,B14*E14)</f>
        <v>32</v>
      </c>
      <c r="F15" s="13"/>
      <c r="G15" s="8">
        <f>SUM(F8*G8,F9*G9,F10*G10,F11*G11,F12*G12,F13*G13,F14*G14)/1000</f>
        <v>0.48199999999999998</v>
      </c>
      <c r="H15" s="8">
        <f>SUM(F8*H8,F9*H9,F10*H10,F11*H11,F12*H12,F13*H13,F14*H14)</f>
        <v>5700</v>
      </c>
      <c r="I15" s="9">
        <f>SUM(F8*I8,F13*I13,F14*I14)</f>
        <v>32</v>
      </c>
      <c r="J15" s="7">
        <f>SUM(J8:J14)</f>
        <v>8</v>
      </c>
      <c r="K15" s="8">
        <f>SUM(J8*K8,J9*K9,J10*K10,J11*K11,J12*K12,J13*K13,J14*K14)/1000</f>
        <v>2.2959999999999998</v>
      </c>
      <c r="L15" s="8">
        <f>SUM(J8*L8,J9*L9,J10*L10,J11*L11,J12*L12,J13*L13,J14*L14)</f>
        <v>54700</v>
      </c>
      <c r="M15" s="10">
        <f>SUM(J8*M8,J13*M13,J14*M14)</f>
        <v>150</v>
      </c>
      <c r="N15" s="7"/>
      <c r="O15" s="8">
        <f>SUM(N8*O8,N9*O9,N10*O10,N11*O11,N12*O12,N13*O13,N14*O14)/1000</f>
        <v>4</v>
      </c>
      <c r="P15" s="8">
        <f>SUM(N8*P8,N9*P9,N10*P10,N11*P11,N12*P12,N13*P13,N14*P14)</f>
        <v>54700</v>
      </c>
      <c r="Q15" s="10">
        <f>SUM(N8*Q8,N13*Q13,N14*Q14)</f>
        <v>150</v>
      </c>
      <c r="R15" s="8"/>
      <c r="S15" s="8"/>
      <c r="T15" s="8"/>
      <c r="U15" s="8"/>
      <c r="V15" s="8"/>
      <c r="W15" s="10"/>
    </row>
    <row r="16" spans="1:23" x14ac:dyDescent="0.2">
      <c r="B16" s="1"/>
      <c r="C16" s="2"/>
      <c r="D16" s="2"/>
      <c r="E16" s="3"/>
      <c r="F16" s="1"/>
      <c r="G16" s="2"/>
      <c r="H16" s="2"/>
      <c r="I16" s="3"/>
      <c r="J16" s="1"/>
      <c r="K16" s="2"/>
      <c r="L16" s="2"/>
      <c r="M16" s="3"/>
      <c r="N16" s="1"/>
      <c r="O16" s="2"/>
      <c r="P16" s="2"/>
      <c r="Q16" s="3"/>
    </row>
    <row r="17" spans="1:29" x14ac:dyDescent="0.2">
      <c r="A17" t="s">
        <v>24</v>
      </c>
      <c r="B17" s="16"/>
      <c r="C17" s="17">
        <f>C7+C15</f>
        <v>1.2909999999999999</v>
      </c>
      <c r="D17" s="17">
        <f>D7+D15</f>
        <v>7400</v>
      </c>
      <c r="E17" s="18">
        <f>E15</f>
        <v>32</v>
      </c>
      <c r="F17" s="16"/>
      <c r="G17" s="17">
        <f>G7+G15</f>
        <v>0.98199999999999998</v>
      </c>
      <c r="H17" s="17">
        <f>H7+H15</f>
        <v>7400</v>
      </c>
      <c r="I17" s="18">
        <f>I15</f>
        <v>32</v>
      </c>
      <c r="J17" s="16"/>
      <c r="K17" s="17">
        <f>K7+K15</f>
        <v>5.5960000000000001</v>
      </c>
      <c r="L17" s="17">
        <f>L7+L15</f>
        <v>74200</v>
      </c>
      <c r="M17" s="18">
        <f>M15</f>
        <v>150</v>
      </c>
      <c r="N17" s="16"/>
      <c r="O17" s="17">
        <f>O7+O15</f>
        <v>7.1</v>
      </c>
      <c r="P17" s="17">
        <f>P7+P15</f>
        <v>74200</v>
      </c>
      <c r="Q17" s="18">
        <f>Q15</f>
        <v>150</v>
      </c>
    </row>
    <row r="21" spans="1:29" x14ac:dyDescent="0.2">
      <c r="A21" t="s">
        <v>25</v>
      </c>
    </row>
    <row r="22" spans="1:29" x14ac:dyDescent="0.2">
      <c r="B22" s="44" t="s">
        <v>2</v>
      </c>
      <c r="C22" s="45"/>
      <c r="D22" s="46"/>
      <c r="E22" s="43" t="s">
        <v>3</v>
      </c>
      <c r="F22" s="43"/>
      <c r="G22" s="43"/>
      <c r="H22" s="43" t="s">
        <v>4</v>
      </c>
      <c r="I22" s="43"/>
      <c r="J22" s="43"/>
      <c r="K22" s="43" t="s">
        <v>5</v>
      </c>
      <c r="L22" s="43"/>
      <c r="M22" s="43"/>
      <c r="N22" s="43" t="s">
        <v>6</v>
      </c>
      <c r="O22" s="43"/>
      <c r="P22" s="43"/>
      <c r="Q22" s="43" t="s">
        <v>7</v>
      </c>
      <c r="R22" s="43"/>
      <c r="S22" s="43"/>
      <c r="T22" s="22"/>
      <c r="V22" s="22"/>
      <c r="W22" s="22"/>
      <c r="Y22" s="22"/>
      <c r="Z22" s="22"/>
    </row>
    <row r="23" spans="1:29" x14ac:dyDescent="0.2">
      <c r="A23" t="s">
        <v>26</v>
      </c>
      <c r="B23" s="29" t="s">
        <v>10</v>
      </c>
      <c r="C23" s="30" t="s">
        <v>28</v>
      </c>
      <c r="D23" s="32" t="s">
        <v>29</v>
      </c>
      <c r="E23" s="29" t="s">
        <v>10</v>
      </c>
      <c r="F23" s="30" t="s">
        <v>28</v>
      </c>
      <c r="G23" s="32" t="s">
        <v>29</v>
      </c>
      <c r="H23" s="29" t="s">
        <v>10</v>
      </c>
      <c r="I23" s="30" t="s">
        <v>28</v>
      </c>
      <c r="J23" s="32" t="s">
        <v>29</v>
      </c>
      <c r="K23" s="29" t="s">
        <v>10</v>
      </c>
      <c r="L23" s="30" t="s">
        <v>28</v>
      </c>
      <c r="M23" s="32" t="s">
        <v>29</v>
      </c>
      <c r="N23" s="29" t="s">
        <v>10</v>
      </c>
      <c r="O23" s="30" t="s">
        <v>27</v>
      </c>
      <c r="P23" s="32" t="s">
        <v>29</v>
      </c>
      <c r="Q23" s="29" t="s">
        <v>10</v>
      </c>
      <c r="R23" s="30" t="s">
        <v>27</v>
      </c>
      <c r="S23" s="32" t="s">
        <v>29</v>
      </c>
      <c r="U23" s="22"/>
      <c r="V23" s="22"/>
      <c r="W23" s="22"/>
      <c r="Y23" s="22"/>
      <c r="Z23" s="22"/>
      <c r="AB23" s="22"/>
      <c r="AC23" s="22"/>
    </row>
    <row r="24" spans="1:29" x14ac:dyDescent="0.2">
      <c r="A24">
        <v>1</v>
      </c>
      <c r="B24" s="23">
        <f>$A24*C$15</f>
        <v>0.79100000000000004</v>
      </c>
      <c r="C24" s="31">
        <f t="shared" ref="C24:C43" si="0">($A24*D$15)/1024</f>
        <v>5.56640625</v>
      </c>
      <c r="D24" s="33">
        <f>A24*E15</f>
        <v>32</v>
      </c>
      <c r="E24" s="23">
        <f t="shared" ref="E24:E43" si="1">$A24*G$15</f>
        <v>0.48199999999999998</v>
      </c>
      <c r="F24" s="31">
        <f t="shared" ref="F24:F43" si="2">($A24*H$15)/1024</f>
        <v>5.56640625</v>
      </c>
      <c r="G24" s="35">
        <f>A24*I15</f>
        <v>32</v>
      </c>
      <c r="H24" s="23">
        <f t="shared" ref="H24:H43" si="3">$A24*K$15</f>
        <v>2.2959999999999998</v>
      </c>
      <c r="I24" s="31">
        <f t="shared" ref="I24:I43" si="4">($A24*L$15)/1024</f>
        <v>53.41796875</v>
      </c>
      <c r="J24" s="35">
        <f>A24*M15</f>
        <v>150</v>
      </c>
      <c r="K24" s="23">
        <f t="shared" ref="K24:K43" si="5">$A24*O$15</f>
        <v>4</v>
      </c>
      <c r="L24" s="31">
        <f>($A24*P$15)/1024</f>
        <v>53.41796875</v>
      </c>
      <c r="M24" s="35">
        <f>A24*Q15</f>
        <v>150</v>
      </c>
      <c r="N24" s="23">
        <f t="shared" ref="N24:N43" si="6">$A24*S$15</f>
        <v>0</v>
      </c>
      <c r="O24" s="27">
        <f t="shared" ref="O24:O43" si="7">$A24*T$15</f>
        <v>0</v>
      </c>
      <c r="P24" s="27"/>
      <c r="Q24" s="23">
        <f t="shared" ref="Q24:Q43" si="8">$A24*V$15</f>
        <v>0</v>
      </c>
      <c r="R24" s="27">
        <f t="shared" ref="R24:R43" si="9">$A24*W$15</f>
        <v>0</v>
      </c>
      <c r="S24" s="25"/>
    </row>
    <row r="25" spans="1:29" x14ac:dyDescent="0.2">
      <c r="A25">
        <f>A24+1</f>
        <v>2</v>
      </c>
      <c r="B25" s="23">
        <f t="shared" ref="B25" si="10">$A25*C$15</f>
        <v>1.5820000000000001</v>
      </c>
      <c r="C25" s="31">
        <f t="shared" si="0"/>
        <v>11.1328125</v>
      </c>
      <c r="D25" s="33">
        <f>A25*E15</f>
        <v>64</v>
      </c>
      <c r="E25" s="23">
        <f t="shared" si="1"/>
        <v>0.96399999999999997</v>
      </c>
      <c r="F25" s="31">
        <f t="shared" si="2"/>
        <v>11.1328125</v>
      </c>
      <c r="G25" s="35">
        <f>A25*I15</f>
        <v>64</v>
      </c>
      <c r="H25" s="23">
        <f t="shared" si="3"/>
        <v>4.5919999999999996</v>
      </c>
      <c r="I25" s="31">
        <f t="shared" si="4"/>
        <v>106.8359375</v>
      </c>
      <c r="J25" s="35">
        <f>A25*M15</f>
        <v>300</v>
      </c>
      <c r="K25" s="23">
        <f t="shared" si="5"/>
        <v>8</v>
      </c>
      <c r="L25" s="31">
        <f>($A25*P$15)/1024</f>
        <v>106.8359375</v>
      </c>
      <c r="M25" s="35">
        <f>A25*Q15</f>
        <v>300</v>
      </c>
      <c r="N25" s="23">
        <f t="shared" si="6"/>
        <v>0</v>
      </c>
      <c r="O25" s="27">
        <f t="shared" si="7"/>
        <v>0</v>
      </c>
      <c r="P25" s="27"/>
      <c r="Q25" s="23">
        <f t="shared" si="8"/>
        <v>0</v>
      </c>
      <c r="R25" s="27">
        <f t="shared" si="9"/>
        <v>0</v>
      </c>
      <c r="S25" s="25"/>
    </row>
    <row r="26" spans="1:29" x14ac:dyDescent="0.2">
      <c r="A26">
        <f t="shared" ref="A26:A43" si="11">A25+1</f>
        <v>3</v>
      </c>
      <c r="B26" s="23">
        <f t="shared" ref="B26" si="12">$A26*C$15</f>
        <v>2.3730000000000002</v>
      </c>
      <c r="C26" s="31">
        <f t="shared" si="0"/>
        <v>16.69921875</v>
      </c>
      <c r="D26" s="33">
        <f>A26*E15</f>
        <v>96</v>
      </c>
      <c r="E26" s="23">
        <f t="shared" si="1"/>
        <v>1.446</v>
      </c>
      <c r="F26" s="31">
        <f t="shared" si="2"/>
        <v>16.69921875</v>
      </c>
      <c r="G26" s="35">
        <f>A26*I15</f>
        <v>96</v>
      </c>
      <c r="H26" s="23">
        <f t="shared" si="3"/>
        <v>6.8879999999999999</v>
      </c>
      <c r="I26" s="31">
        <f t="shared" si="4"/>
        <v>160.25390625</v>
      </c>
      <c r="J26" s="35">
        <f>A26*M15</f>
        <v>450</v>
      </c>
      <c r="K26" s="23">
        <f t="shared" si="5"/>
        <v>12</v>
      </c>
      <c r="L26" s="31">
        <f>($A26*P$15)/1024</f>
        <v>160.25390625</v>
      </c>
      <c r="M26" s="35">
        <f>A26*Q15</f>
        <v>450</v>
      </c>
      <c r="N26" s="23">
        <f t="shared" si="6"/>
        <v>0</v>
      </c>
      <c r="O26" s="27">
        <f t="shared" si="7"/>
        <v>0</v>
      </c>
      <c r="P26" s="25"/>
      <c r="Q26" s="23">
        <f t="shared" si="8"/>
        <v>0</v>
      </c>
      <c r="R26" s="27">
        <f t="shared" si="9"/>
        <v>0</v>
      </c>
      <c r="S26" s="25"/>
    </row>
    <row r="27" spans="1:29" x14ac:dyDescent="0.2">
      <c r="A27">
        <f t="shared" si="11"/>
        <v>4</v>
      </c>
      <c r="B27" s="23">
        <f t="shared" ref="B27" si="13">$A27*C$15</f>
        <v>3.1640000000000001</v>
      </c>
      <c r="C27" s="31">
        <f t="shared" si="0"/>
        <v>22.265625</v>
      </c>
      <c r="D27" s="33">
        <f>A27*E15</f>
        <v>128</v>
      </c>
      <c r="E27" s="23">
        <f t="shared" si="1"/>
        <v>1.9279999999999999</v>
      </c>
      <c r="F27" s="31">
        <f t="shared" si="2"/>
        <v>22.265625</v>
      </c>
      <c r="G27" s="35">
        <f>A27*I15</f>
        <v>128</v>
      </c>
      <c r="H27" s="23">
        <f t="shared" si="3"/>
        <v>9.1839999999999993</v>
      </c>
      <c r="I27" s="31">
        <f t="shared" si="4"/>
        <v>213.671875</v>
      </c>
      <c r="J27" s="35">
        <f>A27*M15</f>
        <v>600</v>
      </c>
      <c r="K27" s="23">
        <f t="shared" si="5"/>
        <v>16</v>
      </c>
      <c r="L27" s="31">
        <f>($A27*P$15)/1024</f>
        <v>213.671875</v>
      </c>
      <c r="M27" s="35">
        <f>A27*Q15</f>
        <v>600</v>
      </c>
      <c r="N27" s="23">
        <f t="shared" si="6"/>
        <v>0</v>
      </c>
      <c r="O27" s="27">
        <f t="shared" si="7"/>
        <v>0</v>
      </c>
      <c r="P27" s="25"/>
      <c r="Q27" s="23">
        <f t="shared" si="8"/>
        <v>0</v>
      </c>
      <c r="R27" s="27">
        <f t="shared" si="9"/>
        <v>0</v>
      </c>
      <c r="S27" s="25"/>
    </row>
    <row r="28" spans="1:29" x14ac:dyDescent="0.2">
      <c r="A28">
        <f t="shared" si="11"/>
        <v>5</v>
      </c>
      <c r="B28" s="23">
        <f t="shared" ref="B28" si="14">$A28*C$15</f>
        <v>3.9550000000000001</v>
      </c>
      <c r="C28" s="31">
        <f t="shared" si="0"/>
        <v>27.83203125</v>
      </c>
      <c r="D28" s="33">
        <f>A28*E15</f>
        <v>160</v>
      </c>
      <c r="E28" s="23">
        <f t="shared" si="1"/>
        <v>2.41</v>
      </c>
      <c r="F28" s="31">
        <f t="shared" si="2"/>
        <v>27.83203125</v>
      </c>
      <c r="G28" s="35">
        <f>A28*I15</f>
        <v>160</v>
      </c>
      <c r="H28" s="23">
        <f t="shared" si="3"/>
        <v>11.479999999999999</v>
      </c>
      <c r="I28" s="31">
        <f t="shared" si="4"/>
        <v>267.08984375</v>
      </c>
      <c r="J28" s="35">
        <f>A28*M15</f>
        <v>750</v>
      </c>
      <c r="K28" s="23">
        <f t="shared" si="5"/>
        <v>20</v>
      </c>
      <c r="L28" s="31">
        <f t="shared" ref="L28:L43" si="15">($A28*P$15)/1024</f>
        <v>267.08984375</v>
      </c>
      <c r="M28" s="35">
        <f>A28*Q15</f>
        <v>750</v>
      </c>
      <c r="N28" s="23">
        <f t="shared" si="6"/>
        <v>0</v>
      </c>
      <c r="O28" s="27">
        <f t="shared" si="7"/>
        <v>0</v>
      </c>
      <c r="P28" s="25"/>
      <c r="Q28" s="23">
        <f t="shared" si="8"/>
        <v>0</v>
      </c>
      <c r="R28" s="27">
        <f t="shared" si="9"/>
        <v>0</v>
      </c>
      <c r="S28" s="25"/>
    </row>
    <row r="29" spans="1:29" x14ac:dyDescent="0.2">
      <c r="A29">
        <f t="shared" si="11"/>
        <v>6</v>
      </c>
      <c r="B29" s="23">
        <f t="shared" ref="B29" si="16">$A29*C$15</f>
        <v>4.7460000000000004</v>
      </c>
      <c r="C29" s="31">
        <f t="shared" si="0"/>
        <v>33.3984375</v>
      </c>
      <c r="D29" s="33">
        <f>A29*E15</f>
        <v>192</v>
      </c>
      <c r="E29" s="23">
        <f t="shared" si="1"/>
        <v>2.8919999999999999</v>
      </c>
      <c r="F29" s="31">
        <f t="shared" si="2"/>
        <v>33.3984375</v>
      </c>
      <c r="G29" s="35">
        <f>A29*I15</f>
        <v>192</v>
      </c>
      <c r="H29" s="23">
        <f t="shared" si="3"/>
        <v>13.776</v>
      </c>
      <c r="I29" s="31">
        <f t="shared" si="4"/>
        <v>320.5078125</v>
      </c>
      <c r="J29" s="35">
        <f>A29*M15</f>
        <v>900</v>
      </c>
      <c r="K29" s="23">
        <f t="shared" si="5"/>
        <v>24</v>
      </c>
      <c r="L29" s="31">
        <f t="shared" si="15"/>
        <v>320.5078125</v>
      </c>
      <c r="M29" s="35">
        <f>A29*Q15</f>
        <v>900</v>
      </c>
      <c r="N29" s="23">
        <f t="shared" si="6"/>
        <v>0</v>
      </c>
      <c r="O29" s="27">
        <f t="shared" si="7"/>
        <v>0</v>
      </c>
      <c r="P29" s="25"/>
      <c r="Q29" s="23">
        <f t="shared" si="8"/>
        <v>0</v>
      </c>
      <c r="R29" s="27">
        <f t="shared" si="9"/>
        <v>0</v>
      </c>
      <c r="S29" s="25"/>
    </row>
    <row r="30" spans="1:29" x14ac:dyDescent="0.2">
      <c r="A30">
        <f t="shared" si="11"/>
        <v>7</v>
      </c>
      <c r="B30" s="23">
        <f t="shared" ref="B30" si="17">$A30*C$15</f>
        <v>5.5369999999999999</v>
      </c>
      <c r="C30" s="31">
        <f t="shared" si="0"/>
        <v>38.96484375</v>
      </c>
      <c r="D30" s="33">
        <f>A30*E15</f>
        <v>224</v>
      </c>
      <c r="E30" s="23">
        <f t="shared" si="1"/>
        <v>3.3739999999999997</v>
      </c>
      <c r="F30" s="31">
        <f t="shared" si="2"/>
        <v>38.96484375</v>
      </c>
      <c r="G30" s="35">
        <f>A30*I15</f>
        <v>224</v>
      </c>
      <c r="H30" s="23">
        <f t="shared" si="3"/>
        <v>16.071999999999999</v>
      </c>
      <c r="I30" s="31">
        <f t="shared" si="4"/>
        <v>373.92578125</v>
      </c>
      <c r="J30" s="35">
        <f>A30*M15</f>
        <v>1050</v>
      </c>
      <c r="K30" s="23">
        <f t="shared" si="5"/>
        <v>28</v>
      </c>
      <c r="L30" s="31">
        <f t="shared" si="15"/>
        <v>373.92578125</v>
      </c>
      <c r="M30" s="35">
        <f>A30*Q15</f>
        <v>1050</v>
      </c>
      <c r="N30" s="23">
        <f t="shared" si="6"/>
        <v>0</v>
      </c>
      <c r="O30" s="27">
        <f t="shared" si="7"/>
        <v>0</v>
      </c>
      <c r="P30" s="25"/>
      <c r="Q30" s="23">
        <f t="shared" si="8"/>
        <v>0</v>
      </c>
      <c r="R30" s="27">
        <f t="shared" si="9"/>
        <v>0</v>
      </c>
      <c r="S30" s="25"/>
    </row>
    <row r="31" spans="1:29" x14ac:dyDescent="0.2">
      <c r="A31">
        <f t="shared" si="11"/>
        <v>8</v>
      </c>
      <c r="B31" s="23">
        <f t="shared" ref="B31" si="18">$A31*C$15</f>
        <v>6.3280000000000003</v>
      </c>
      <c r="C31" s="31">
        <f t="shared" si="0"/>
        <v>44.53125</v>
      </c>
      <c r="D31" s="33">
        <f>A31*E15</f>
        <v>256</v>
      </c>
      <c r="E31" s="23">
        <f t="shared" si="1"/>
        <v>3.8559999999999999</v>
      </c>
      <c r="F31" s="31">
        <f t="shared" si="2"/>
        <v>44.53125</v>
      </c>
      <c r="G31" s="35">
        <f>A31*I15</f>
        <v>256</v>
      </c>
      <c r="H31" s="23">
        <f t="shared" si="3"/>
        <v>18.367999999999999</v>
      </c>
      <c r="I31" s="31">
        <f t="shared" si="4"/>
        <v>427.34375</v>
      </c>
      <c r="J31" s="35">
        <f>A31*M15</f>
        <v>1200</v>
      </c>
      <c r="K31" s="23">
        <f t="shared" si="5"/>
        <v>32</v>
      </c>
      <c r="L31" s="31">
        <f t="shared" si="15"/>
        <v>427.34375</v>
      </c>
      <c r="M31" s="35">
        <f>A31*Q15</f>
        <v>1200</v>
      </c>
      <c r="N31" s="23">
        <f t="shared" si="6"/>
        <v>0</v>
      </c>
      <c r="O31" s="27">
        <f t="shared" si="7"/>
        <v>0</v>
      </c>
      <c r="P31" s="25"/>
      <c r="Q31" s="23">
        <f t="shared" si="8"/>
        <v>0</v>
      </c>
      <c r="R31" s="27">
        <f t="shared" si="9"/>
        <v>0</v>
      </c>
      <c r="S31" s="25"/>
    </row>
    <row r="32" spans="1:29" x14ac:dyDescent="0.2">
      <c r="A32">
        <f t="shared" si="11"/>
        <v>9</v>
      </c>
      <c r="B32" s="23">
        <f t="shared" ref="B32" si="19">$A32*C$15</f>
        <v>7.1190000000000007</v>
      </c>
      <c r="C32" s="31">
        <f t="shared" si="0"/>
        <v>50.09765625</v>
      </c>
      <c r="D32" s="33">
        <f>A32*E15</f>
        <v>288</v>
      </c>
      <c r="E32" s="23">
        <f t="shared" si="1"/>
        <v>4.3380000000000001</v>
      </c>
      <c r="F32" s="31">
        <f t="shared" si="2"/>
        <v>50.09765625</v>
      </c>
      <c r="G32" s="35">
        <f>A32*I15</f>
        <v>288</v>
      </c>
      <c r="H32" s="23">
        <f t="shared" si="3"/>
        <v>20.663999999999998</v>
      </c>
      <c r="I32" s="31">
        <f t="shared" si="4"/>
        <v>480.76171875</v>
      </c>
      <c r="J32" s="35">
        <f>A32*M15</f>
        <v>1350</v>
      </c>
      <c r="K32" s="23">
        <f t="shared" si="5"/>
        <v>36</v>
      </c>
      <c r="L32" s="31">
        <f t="shared" si="15"/>
        <v>480.76171875</v>
      </c>
      <c r="M32" s="35">
        <f>A32*Q15</f>
        <v>1350</v>
      </c>
      <c r="N32" s="23">
        <f t="shared" si="6"/>
        <v>0</v>
      </c>
      <c r="O32" s="27">
        <f t="shared" si="7"/>
        <v>0</v>
      </c>
      <c r="P32" s="25"/>
      <c r="Q32" s="23">
        <f t="shared" si="8"/>
        <v>0</v>
      </c>
      <c r="R32" s="27">
        <f t="shared" si="9"/>
        <v>0</v>
      </c>
      <c r="S32" s="25"/>
    </row>
    <row r="33" spans="1:19" x14ac:dyDescent="0.2">
      <c r="A33">
        <f t="shared" si="11"/>
        <v>10</v>
      </c>
      <c r="B33" s="23">
        <f t="shared" ref="B33" si="20">$A33*C$15</f>
        <v>7.91</v>
      </c>
      <c r="C33" s="31">
        <f t="shared" si="0"/>
        <v>55.6640625</v>
      </c>
      <c r="D33" s="33">
        <f>A33*E15</f>
        <v>320</v>
      </c>
      <c r="E33" s="23">
        <f t="shared" si="1"/>
        <v>4.82</v>
      </c>
      <c r="F33" s="31">
        <f t="shared" si="2"/>
        <v>55.6640625</v>
      </c>
      <c r="G33" s="35">
        <f>A33*I15</f>
        <v>320</v>
      </c>
      <c r="H33" s="23">
        <f t="shared" si="3"/>
        <v>22.959999999999997</v>
      </c>
      <c r="I33" s="31">
        <f t="shared" si="4"/>
        <v>534.1796875</v>
      </c>
      <c r="J33" s="35">
        <f>A33*M15</f>
        <v>1500</v>
      </c>
      <c r="K33" s="23">
        <f t="shared" si="5"/>
        <v>40</v>
      </c>
      <c r="L33" s="31">
        <f t="shared" si="15"/>
        <v>534.1796875</v>
      </c>
      <c r="M33" s="35">
        <f>A33*Q15</f>
        <v>1500</v>
      </c>
      <c r="N33" s="23">
        <f t="shared" si="6"/>
        <v>0</v>
      </c>
      <c r="O33" s="27">
        <f t="shared" si="7"/>
        <v>0</v>
      </c>
      <c r="P33" s="25"/>
      <c r="Q33" s="23">
        <f t="shared" si="8"/>
        <v>0</v>
      </c>
      <c r="R33" s="27">
        <f t="shared" si="9"/>
        <v>0</v>
      </c>
      <c r="S33" s="25"/>
    </row>
    <row r="34" spans="1:19" x14ac:dyDescent="0.2">
      <c r="A34">
        <f t="shared" si="11"/>
        <v>11</v>
      </c>
      <c r="B34" s="23">
        <f t="shared" ref="B34" si="21">$A34*C$15</f>
        <v>8.7010000000000005</v>
      </c>
      <c r="C34" s="31">
        <f t="shared" si="0"/>
        <v>61.23046875</v>
      </c>
      <c r="D34" s="33">
        <f>A34*E15</f>
        <v>352</v>
      </c>
      <c r="E34" s="23">
        <f t="shared" si="1"/>
        <v>5.3019999999999996</v>
      </c>
      <c r="F34" s="31">
        <f t="shared" si="2"/>
        <v>61.23046875</v>
      </c>
      <c r="G34" s="35">
        <f>A34*I15</f>
        <v>352</v>
      </c>
      <c r="H34" s="23">
        <f t="shared" si="3"/>
        <v>25.255999999999997</v>
      </c>
      <c r="I34" s="31">
        <f t="shared" si="4"/>
        <v>587.59765625</v>
      </c>
      <c r="J34" s="35">
        <f>A34*M15</f>
        <v>1650</v>
      </c>
      <c r="K34" s="23">
        <f t="shared" si="5"/>
        <v>44</v>
      </c>
      <c r="L34" s="31">
        <f t="shared" si="15"/>
        <v>587.59765625</v>
      </c>
      <c r="M34" s="35">
        <f>A34*Q15</f>
        <v>1650</v>
      </c>
      <c r="N34" s="23">
        <f t="shared" si="6"/>
        <v>0</v>
      </c>
      <c r="O34" s="27">
        <f t="shared" si="7"/>
        <v>0</v>
      </c>
      <c r="P34" s="25"/>
      <c r="Q34" s="23">
        <f t="shared" si="8"/>
        <v>0</v>
      </c>
      <c r="R34" s="27">
        <f t="shared" si="9"/>
        <v>0</v>
      </c>
      <c r="S34" s="25"/>
    </row>
    <row r="35" spans="1:19" x14ac:dyDescent="0.2">
      <c r="A35">
        <f t="shared" si="11"/>
        <v>12</v>
      </c>
      <c r="B35" s="23">
        <f t="shared" ref="B35" si="22">$A35*C$15</f>
        <v>9.4920000000000009</v>
      </c>
      <c r="C35" s="31">
        <f t="shared" si="0"/>
        <v>66.796875</v>
      </c>
      <c r="D35" s="33">
        <f>A35*E15</f>
        <v>384</v>
      </c>
      <c r="E35" s="23">
        <f t="shared" si="1"/>
        <v>5.7839999999999998</v>
      </c>
      <c r="F35" s="31">
        <f t="shared" si="2"/>
        <v>66.796875</v>
      </c>
      <c r="G35" s="35">
        <f>A35*I15</f>
        <v>384</v>
      </c>
      <c r="H35" s="23">
        <f t="shared" si="3"/>
        <v>27.552</v>
      </c>
      <c r="I35" s="31">
        <f t="shared" si="4"/>
        <v>641.015625</v>
      </c>
      <c r="J35" s="35">
        <f>A35*M15</f>
        <v>1800</v>
      </c>
      <c r="K35" s="23">
        <f t="shared" si="5"/>
        <v>48</v>
      </c>
      <c r="L35" s="31">
        <f t="shared" si="15"/>
        <v>641.015625</v>
      </c>
      <c r="M35" s="35">
        <f>A35*Q15</f>
        <v>1800</v>
      </c>
      <c r="N35" s="23">
        <f t="shared" si="6"/>
        <v>0</v>
      </c>
      <c r="O35" s="27">
        <f t="shared" si="7"/>
        <v>0</v>
      </c>
      <c r="P35" s="25"/>
      <c r="Q35" s="23">
        <f t="shared" si="8"/>
        <v>0</v>
      </c>
      <c r="R35" s="27">
        <f t="shared" si="9"/>
        <v>0</v>
      </c>
      <c r="S35" s="25"/>
    </row>
    <row r="36" spans="1:19" x14ac:dyDescent="0.2">
      <c r="A36">
        <f t="shared" si="11"/>
        <v>13</v>
      </c>
      <c r="B36" s="23">
        <f t="shared" ref="B36" si="23">$A36*C$15</f>
        <v>10.283000000000001</v>
      </c>
      <c r="C36" s="31">
        <f t="shared" si="0"/>
        <v>72.36328125</v>
      </c>
      <c r="D36" s="33">
        <f>A36*E15</f>
        <v>416</v>
      </c>
      <c r="E36" s="23">
        <f t="shared" si="1"/>
        <v>6.266</v>
      </c>
      <c r="F36" s="31">
        <f t="shared" si="2"/>
        <v>72.36328125</v>
      </c>
      <c r="G36" s="35">
        <f>A36*I15</f>
        <v>416</v>
      </c>
      <c r="H36" s="23">
        <f t="shared" si="3"/>
        <v>29.847999999999999</v>
      </c>
      <c r="I36" s="31">
        <f t="shared" si="4"/>
        <v>694.43359375</v>
      </c>
      <c r="J36" s="35">
        <f>A36*M15</f>
        <v>1950</v>
      </c>
      <c r="K36" s="23">
        <f t="shared" si="5"/>
        <v>52</v>
      </c>
      <c r="L36" s="31">
        <f t="shared" si="15"/>
        <v>694.43359375</v>
      </c>
      <c r="M36" s="35">
        <f>A36*Q15</f>
        <v>1950</v>
      </c>
      <c r="N36" s="23">
        <f t="shared" si="6"/>
        <v>0</v>
      </c>
      <c r="O36" s="27">
        <f t="shared" si="7"/>
        <v>0</v>
      </c>
      <c r="P36" s="25"/>
      <c r="Q36" s="23">
        <f t="shared" si="8"/>
        <v>0</v>
      </c>
      <c r="R36" s="27">
        <f t="shared" si="9"/>
        <v>0</v>
      </c>
      <c r="S36" s="25"/>
    </row>
    <row r="37" spans="1:19" x14ac:dyDescent="0.2">
      <c r="A37">
        <f t="shared" si="11"/>
        <v>14</v>
      </c>
      <c r="B37" s="23">
        <f t="shared" ref="B37" si="24">$A37*C$15</f>
        <v>11.074</v>
      </c>
      <c r="C37" s="31">
        <f t="shared" si="0"/>
        <v>77.9296875</v>
      </c>
      <c r="D37" s="33">
        <f>A37*E15</f>
        <v>448</v>
      </c>
      <c r="E37" s="23">
        <f t="shared" si="1"/>
        <v>6.7479999999999993</v>
      </c>
      <c r="F37" s="31">
        <f t="shared" si="2"/>
        <v>77.9296875</v>
      </c>
      <c r="G37" s="35">
        <f>A37*I15</f>
        <v>448</v>
      </c>
      <c r="H37" s="23">
        <f t="shared" si="3"/>
        <v>32.143999999999998</v>
      </c>
      <c r="I37" s="31">
        <f t="shared" si="4"/>
        <v>747.8515625</v>
      </c>
      <c r="J37" s="35">
        <f>A37*M15</f>
        <v>2100</v>
      </c>
      <c r="K37" s="23">
        <f t="shared" si="5"/>
        <v>56</v>
      </c>
      <c r="L37" s="31">
        <f t="shared" si="15"/>
        <v>747.8515625</v>
      </c>
      <c r="M37" s="35">
        <f>A37*Q15</f>
        <v>2100</v>
      </c>
      <c r="N37" s="23">
        <f t="shared" si="6"/>
        <v>0</v>
      </c>
      <c r="O37" s="27">
        <f t="shared" si="7"/>
        <v>0</v>
      </c>
      <c r="P37" s="25"/>
      <c r="Q37" s="23">
        <f t="shared" si="8"/>
        <v>0</v>
      </c>
      <c r="R37" s="27">
        <f t="shared" si="9"/>
        <v>0</v>
      </c>
      <c r="S37" s="25"/>
    </row>
    <row r="38" spans="1:19" x14ac:dyDescent="0.2">
      <c r="A38">
        <f t="shared" si="11"/>
        <v>15</v>
      </c>
      <c r="B38" s="23">
        <f t="shared" ref="B38" si="25">$A38*C$15</f>
        <v>11.865</v>
      </c>
      <c r="C38" s="31">
        <f t="shared" si="0"/>
        <v>83.49609375</v>
      </c>
      <c r="D38" s="33">
        <f>A38*E15</f>
        <v>480</v>
      </c>
      <c r="E38" s="23">
        <f t="shared" si="1"/>
        <v>7.2299999999999995</v>
      </c>
      <c r="F38" s="31">
        <f t="shared" si="2"/>
        <v>83.49609375</v>
      </c>
      <c r="G38" s="35">
        <f>A38*I15</f>
        <v>480</v>
      </c>
      <c r="H38" s="23">
        <f t="shared" si="3"/>
        <v>34.44</v>
      </c>
      <c r="I38" s="31">
        <f t="shared" si="4"/>
        <v>801.26953125</v>
      </c>
      <c r="J38" s="35">
        <f>A38*M15</f>
        <v>2250</v>
      </c>
      <c r="K38" s="23">
        <f t="shared" si="5"/>
        <v>60</v>
      </c>
      <c r="L38" s="31">
        <f t="shared" si="15"/>
        <v>801.26953125</v>
      </c>
      <c r="M38" s="35">
        <f>A38*Q15</f>
        <v>2250</v>
      </c>
      <c r="N38" s="23">
        <f t="shared" si="6"/>
        <v>0</v>
      </c>
      <c r="O38" s="27">
        <f t="shared" si="7"/>
        <v>0</v>
      </c>
      <c r="P38" s="25"/>
      <c r="Q38" s="23">
        <f t="shared" si="8"/>
        <v>0</v>
      </c>
      <c r="R38" s="27">
        <f t="shared" si="9"/>
        <v>0</v>
      </c>
      <c r="S38" s="25"/>
    </row>
    <row r="39" spans="1:19" x14ac:dyDescent="0.2">
      <c r="A39">
        <f t="shared" si="11"/>
        <v>16</v>
      </c>
      <c r="B39" s="23">
        <f t="shared" ref="B39" si="26">$A39*C$15</f>
        <v>12.656000000000001</v>
      </c>
      <c r="C39" s="31">
        <f t="shared" si="0"/>
        <v>89.0625</v>
      </c>
      <c r="D39" s="33">
        <f>A39*E15</f>
        <v>512</v>
      </c>
      <c r="E39" s="23">
        <f t="shared" si="1"/>
        <v>7.7119999999999997</v>
      </c>
      <c r="F39" s="31">
        <f t="shared" si="2"/>
        <v>89.0625</v>
      </c>
      <c r="G39" s="35">
        <f>A39*I15</f>
        <v>512</v>
      </c>
      <c r="H39" s="23">
        <f t="shared" si="3"/>
        <v>36.735999999999997</v>
      </c>
      <c r="I39" s="31">
        <f t="shared" si="4"/>
        <v>854.6875</v>
      </c>
      <c r="J39" s="35">
        <f>A39*M15</f>
        <v>2400</v>
      </c>
      <c r="K39" s="23">
        <f t="shared" si="5"/>
        <v>64</v>
      </c>
      <c r="L39" s="31">
        <f t="shared" si="15"/>
        <v>854.6875</v>
      </c>
      <c r="M39" s="35">
        <f>A39*Q15</f>
        <v>2400</v>
      </c>
      <c r="N39" s="23">
        <f t="shared" si="6"/>
        <v>0</v>
      </c>
      <c r="O39" s="27">
        <f t="shared" si="7"/>
        <v>0</v>
      </c>
      <c r="P39" s="25"/>
      <c r="Q39" s="23">
        <f t="shared" si="8"/>
        <v>0</v>
      </c>
      <c r="R39" s="27">
        <f t="shared" si="9"/>
        <v>0</v>
      </c>
      <c r="S39" s="25"/>
    </row>
    <row r="40" spans="1:19" x14ac:dyDescent="0.2">
      <c r="A40">
        <f t="shared" si="11"/>
        <v>17</v>
      </c>
      <c r="B40" s="23">
        <f t="shared" ref="B40" si="27">$A40*C$15</f>
        <v>13.447000000000001</v>
      </c>
      <c r="C40" s="31">
        <f t="shared" si="0"/>
        <v>94.62890625</v>
      </c>
      <c r="D40" s="33">
        <f>A40*E15</f>
        <v>544</v>
      </c>
      <c r="E40" s="23">
        <f t="shared" si="1"/>
        <v>8.1939999999999991</v>
      </c>
      <c r="F40" s="31">
        <f t="shared" si="2"/>
        <v>94.62890625</v>
      </c>
      <c r="G40" s="35">
        <f>A40*I15</f>
        <v>544</v>
      </c>
      <c r="H40" s="23">
        <f t="shared" si="3"/>
        <v>39.031999999999996</v>
      </c>
      <c r="I40" s="31">
        <f t="shared" si="4"/>
        <v>908.10546875</v>
      </c>
      <c r="J40" s="35">
        <f>A40*M15</f>
        <v>2550</v>
      </c>
      <c r="K40" s="23">
        <f t="shared" si="5"/>
        <v>68</v>
      </c>
      <c r="L40" s="31">
        <f t="shared" si="15"/>
        <v>908.10546875</v>
      </c>
      <c r="M40" s="35">
        <f>A40*Q15</f>
        <v>2550</v>
      </c>
      <c r="N40" s="23">
        <f t="shared" si="6"/>
        <v>0</v>
      </c>
      <c r="O40" s="27">
        <f t="shared" si="7"/>
        <v>0</v>
      </c>
      <c r="P40" s="25"/>
      <c r="Q40" s="23">
        <f t="shared" si="8"/>
        <v>0</v>
      </c>
      <c r="R40" s="27">
        <f t="shared" si="9"/>
        <v>0</v>
      </c>
      <c r="S40" s="25"/>
    </row>
    <row r="41" spans="1:19" x14ac:dyDescent="0.2">
      <c r="A41">
        <f t="shared" si="11"/>
        <v>18</v>
      </c>
      <c r="B41" s="23">
        <f t="shared" ref="B41" si="28">$A41*C$15</f>
        <v>14.238000000000001</v>
      </c>
      <c r="C41" s="31">
        <f t="shared" si="0"/>
        <v>100.1953125</v>
      </c>
      <c r="D41" s="33">
        <f>A41*E15</f>
        <v>576</v>
      </c>
      <c r="E41" s="23">
        <f t="shared" si="1"/>
        <v>8.6760000000000002</v>
      </c>
      <c r="F41" s="31">
        <f t="shared" si="2"/>
        <v>100.1953125</v>
      </c>
      <c r="G41" s="35">
        <f>A41*I15</f>
        <v>576</v>
      </c>
      <c r="H41" s="23">
        <f t="shared" si="3"/>
        <v>41.327999999999996</v>
      </c>
      <c r="I41" s="31">
        <f t="shared" si="4"/>
        <v>961.5234375</v>
      </c>
      <c r="J41" s="35">
        <f>A41*M15</f>
        <v>2700</v>
      </c>
      <c r="K41" s="23">
        <f t="shared" si="5"/>
        <v>72</v>
      </c>
      <c r="L41" s="31">
        <f t="shared" si="15"/>
        <v>961.5234375</v>
      </c>
      <c r="M41" s="35">
        <f>A41*Q15</f>
        <v>2700</v>
      </c>
      <c r="N41" s="23">
        <f t="shared" si="6"/>
        <v>0</v>
      </c>
      <c r="O41" s="27">
        <f t="shared" si="7"/>
        <v>0</v>
      </c>
      <c r="P41" s="25"/>
      <c r="Q41" s="23">
        <f t="shared" si="8"/>
        <v>0</v>
      </c>
      <c r="R41" s="27">
        <f t="shared" si="9"/>
        <v>0</v>
      </c>
      <c r="S41" s="25"/>
    </row>
    <row r="42" spans="1:19" x14ac:dyDescent="0.2">
      <c r="A42">
        <f t="shared" si="11"/>
        <v>19</v>
      </c>
      <c r="B42" s="23">
        <f t="shared" ref="B42" si="29">$A42*C$15</f>
        <v>15.029</v>
      </c>
      <c r="C42" s="31">
        <f t="shared" si="0"/>
        <v>105.76171875</v>
      </c>
      <c r="D42" s="33">
        <f>A42*E15</f>
        <v>608</v>
      </c>
      <c r="E42" s="23">
        <f t="shared" si="1"/>
        <v>9.1579999999999995</v>
      </c>
      <c r="F42" s="31">
        <f t="shared" si="2"/>
        <v>105.76171875</v>
      </c>
      <c r="G42" s="35">
        <f>A42*I15</f>
        <v>608</v>
      </c>
      <c r="H42" s="23">
        <f t="shared" si="3"/>
        <v>43.623999999999995</v>
      </c>
      <c r="I42" s="31">
        <f t="shared" si="4"/>
        <v>1014.94140625</v>
      </c>
      <c r="J42" s="35">
        <f>A42*M15</f>
        <v>2850</v>
      </c>
      <c r="K42" s="23">
        <f t="shared" si="5"/>
        <v>76</v>
      </c>
      <c r="L42" s="31">
        <f t="shared" si="15"/>
        <v>1014.94140625</v>
      </c>
      <c r="M42" s="35">
        <f>A42*Q15</f>
        <v>2850</v>
      </c>
      <c r="N42" s="23">
        <f t="shared" si="6"/>
        <v>0</v>
      </c>
      <c r="O42" s="27">
        <f t="shared" si="7"/>
        <v>0</v>
      </c>
      <c r="P42" s="25"/>
      <c r="Q42" s="23">
        <f t="shared" si="8"/>
        <v>0</v>
      </c>
      <c r="R42" s="27">
        <f t="shared" si="9"/>
        <v>0</v>
      </c>
      <c r="S42" s="25"/>
    </row>
    <row r="43" spans="1:19" x14ac:dyDescent="0.2">
      <c r="A43">
        <f t="shared" si="11"/>
        <v>20</v>
      </c>
      <c r="B43" s="24">
        <f>$A43*C$15</f>
        <v>15.82</v>
      </c>
      <c r="C43" s="38">
        <f t="shared" si="0"/>
        <v>111.328125</v>
      </c>
      <c r="D43" s="34">
        <f>A43*E15</f>
        <v>640</v>
      </c>
      <c r="E43" s="24">
        <f t="shared" si="1"/>
        <v>9.64</v>
      </c>
      <c r="F43" s="38">
        <f t="shared" si="2"/>
        <v>111.328125</v>
      </c>
      <c r="G43" s="36">
        <f>A43*I15</f>
        <v>640</v>
      </c>
      <c r="H43" s="24">
        <f t="shared" si="3"/>
        <v>45.919999999999995</v>
      </c>
      <c r="I43" s="38">
        <f t="shared" si="4"/>
        <v>1068.359375</v>
      </c>
      <c r="J43" s="36">
        <f>A43*M15</f>
        <v>3000</v>
      </c>
      <c r="K43" s="24">
        <f t="shared" si="5"/>
        <v>80</v>
      </c>
      <c r="L43" s="38">
        <f t="shared" si="15"/>
        <v>1068.359375</v>
      </c>
      <c r="M43" s="36">
        <f>A43*Q15</f>
        <v>3000</v>
      </c>
      <c r="N43" s="24">
        <f t="shared" si="6"/>
        <v>0</v>
      </c>
      <c r="O43" s="28">
        <f t="shared" si="7"/>
        <v>0</v>
      </c>
      <c r="P43" s="26"/>
      <c r="Q43" s="24">
        <f t="shared" si="8"/>
        <v>0</v>
      </c>
      <c r="R43" s="28">
        <f t="shared" si="9"/>
        <v>0</v>
      </c>
      <c r="S43" s="26"/>
    </row>
    <row r="46" spans="1:19" x14ac:dyDescent="0.2">
      <c r="A46" t="s">
        <v>47</v>
      </c>
    </row>
    <row r="47" spans="1:19" x14ac:dyDescent="0.2">
      <c r="B47" s="44" t="s">
        <v>2</v>
      </c>
      <c r="C47" s="45"/>
      <c r="D47" s="46"/>
      <c r="E47" s="43" t="s">
        <v>3</v>
      </c>
      <c r="F47" s="43"/>
      <c r="G47" s="43"/>
      <c r="H47" s="43" t="s">
        <v>4</v>
      </c>
      <c r="I47" s="43"/>
      <c r="J47" s="43"/>
      <c r="K47" s="43" t="s">
        <v>5</v>
      </c>
      <c r="L47" s="43"/>
      <c r="M47" s="43"/>
      <c r="N47" s="43" t="s">
        <v>6</v>
      </c>
      <c r="O47" s="43"/>
      <c r="P47" s="43"/>
      <c r="Q47" s="43" t="s">
        <v>7</v>
      </c>
      <c r="R47" s="43"/>
      <c r="S47" s="43"/>
    </row>
    <row r="48" spans="1:19" x14ac:dyDescent="0.2">
      <c r="A48" t="s">
        <v>26</v>
      </c>
      <c r="B48" s="29" t="s">
        <v>10</v>
      </c>
      <c r="C48" s="30" t="s">
        <v>28</v>
      </c>
      <c r="D48" s="32" t="s">
        <v>29</v>
      </c>
      <c r="E48" s="29" t="s">
        <v>10</v>
      </c>
      <c r="F48" s="30" t="s">
        <v>28</v>
      </c>
      <c r="G48" s="32" t="s">
        <v>29</v>
      </c>
      <c r="H48" s="29" t="s">
        <v>10</v>
      </c>
      <c r="I48" s="30" t="s">
        <v>28</v>
      </c>
      <c r="J48" s="32" t="s">
        <v>29</v>
      </c>
      <c r="K48" s="29" t="s">
        <v>10</v>
      </c>
      <c r="L48" s="30" t="s">
        <v>28</v>
      </c>
      <c r="M48" s="32" t="s">
        <v>29</v>
      </c>
      <c r="N48" s="29" t="s">
        <v>10</v>
      </c>
      <c r="O48" s="30" t="s">
        <v>27</v>
      </c>
      <c r="P48" s="32" t="s">
        <v>29</v>
      </c>
      <c r="Q48" s="29" t="s">
        <v>10</v>
      </c>
      <c r="R48" s="30" t="s">
        <v>27</v>
      </c>
      <c r="S48" s="32" t="s">
        <v>29</v>
      </c>
    </row>
    <row r="49" spans="1:19" x14ac:dyDescent="0.2">
      <c r="A49">
        <v>1</v>
      </c>
      <c r="B49" s="23">
        <f>$A49*C$7</f>
        <v>0.5</v>
      </c>
      <c r="C49" s="31">
        <f>($A49*D$7)/1024</f>
        <v>1.66015625</v>
      </c>
      <c r="D49" s="33">
        <f>A49*E$7</f>
        <v>0</v>
      </c>
      <c r="E49" s="23">
        <f>$A49*G$7</f>
        <v>0.5</v>
      </c>
      <c r="F49" s="31">
        <f>($A49*H$7)/1024</f>
        <v>1.66015625</v>
      </c>
      <c r="G49" s="35">
        <f>A49*I$7</f>
        <v>0</v>
      </c>
      <c r="H49" s="23">
        <f>$A49*K$7</f>
        <v>3.3</v>
      </c>
      <c r="I49" s="31">
        <f>($A49*L$7)/1024</f>
        <v>19.04296875</v>
      </c>
      <c r="J49" s="35">
        <f>A49*M$7</f>
        <v>0</v>
      </c>
      <c r="K49" s="23">
        <f>$A49*O$7</f>
        <v>3.1</v>
      </c>
      <c r="L49" s="31">
        <f>($A49*P$7)/1024</f>
        <v>19.04296875</v>
      </c>
      <c r="M49" s="35">
        <f>A49*Q$7</f>
        <v>0</v>
      </c>
      <c r="N49" s="23">
        <f t="shared" ref="N49:N68" si="30">$A49*S$15</f>
        <v>0</v>
      </c>
      <c r="O49" s="27">
        <f t="shared" ref="O49:O68" si="31">$A49*T$15</f>
        <v>0</v>
      </c>
      <c r="P49" s="27"/>
      <c r="Q49" s="23">
        <f t="shared" ref="Q49:Q68" si="32">$A49*V$15</f>
        <v>0</v>
      </c>
      <c r="R49" s="27">
        <f t="shared" ref="R49:R68" si="33">$A49*W$15</f>
        <v>0</v>
      </c>
      <c r="S49" s="25"/>
    </row>
    <row r="50" spans="1:19" x14ac:dyDescent="0.2">
      <c r="A50">
        <f>A49+1</f>
        <v>2</v>
      </c>
      <c r="B50" s="23">
        <f>$A50*C$7</f>
        <v>1</v>
      </c>
      <c r="C50" s="31">
        <f>($A50*D$7)/1024</f>
        <v>3.3203125</v>
      </c>
      <c r="D50" s="33">
        <f>A50*E$7</f>
        <v>0</v>
      </c>
      <c r="E50" s="23">
        <f t="shared" ref="E50:E68" si="34">$A50*G$7</f>
        <v>1</v>
      </c>
      <c r="F50" s="31">
        <f t="shared" ref="F50:F68" si="35">($A50*H$7)/1024</f>
        <v>3.3203125</v>
      </c>
      <c r="G50" s="35">
        <f t="shared" ref="G50:G68" si="36">A50*I$7</f>
        <v>0</v>
      </c>
      <c r="H50" s="23">
        <f t="shared" ref="H50:H68" si="37">$A50*K$7</f>
        <v>6.6</v>
      </c>
      <c r="I50" s="31">
        <f t="shared" ref="I50:I68" si="38">($A50*L$7)/1024</f>
        <v>38.0859375</v>
      </c>
      <c r="J50" s="35">
        <f t="shared" ref="J50:J68" si="39">A50*M$7</f>
        <v>0</v>
      </c>
      <c r="K50" s="23">
        <f t="shared" ref="K50:K68" si="40">$A50*O$7</f>
        <v>6.2</v>
      </c>
      <c r="L50" s="31">
        <f t="shared" ref="L50:L68" si="41">($A50*P$7)/1024</f>
        <v>38.0859375</v>
      </c>
      <c r="M50" s="35">
        <f t="shared" ref="M50:M68" si="42">A50*Q$7</f>
        <v>0</v>
      </c>
      <c r="N50" s="23">
        <f t="shared" si="30"/>
        <v>0</v>
      </c>
      <c r="O50" s="27">
        <f t="shared" si="31"/>
        <v>0</v>
      </c>
      <c r="P50" s="27"/>
      <c r="Q50" s="23">
        <f t="shared" si="32"/>
        <v>0</v>
      </c>
      <c r="R50" s="27">
        <f t="shared" si="33"/>
        <v>0</v>
      </c>
      <c r="S50" s="25"/>
    </row>
    <row r="51" spans="1:19" x14ac:dyDescent="0.2">
      <c r="A51">
        <f t="shared" ref="A51:A68" si="43">A50+1</f>
        <v>3</v>
      </c>
      <c r="B51" s="23">
        <f t="shared" ref="B51:B68" si="44">$A51*C$7</f>
        <v>1.5</v>
      </c>
      <c r="C51" s="31">
        <f t="shared" ref="C51:C68" si="45">($A51*D$7)/1024</f>
        <v>4.98046875</v>
      </c>
      <c r="D51" s="33">
        <f t="shared" ref="D51:D68" si="46">A51*E$7</f>
        <v>0</v>
      </c>
      <c r="E51" s="23">
        <f t="shared" si="34"/>
        <v>1.5</v>
      </c>
      <c r="F51" s="31">
        <f t="shared" si="35"/>
        <v>4.98046875</v>
      </c>
      <c r="G51" s="35">
        <f t="shared" si="36"/>
        <v>0</v>
      </c>
      <c r="H51" s="23">
        <f t="shared" si="37"/>
        <v>9.8999999999999986</v>
      </c>
      <c r="I51" s="31">
        <f t="shared" si="38"/>
        <v>57.12890625</v>
      </c>
      <c r="J51" s="35">
        <f t="shared" si="39"/>
        <v>0</v>
      </c>
      <c r="K51" s="23">
        <f t="shared" si="40"/>
        <v>9.3000000000000007</v>
      </c>
      <c r="L51" s="31">
        <f t="shared" si="41"/>
        <v>57.12890625</v>
      </c>
      <c r="M51" s="35">
        <f t="shared" si="42"/>
        <v>0</v>
      </c>
      <c r="N51" s="23">
        <f t="shared" si="30"/>
        <v>0</v>
      </c>
      <c r="O51" s="27">
        <f t="shared" si="31"/>
        <v>0</v>
      </c>
      <c r="P51" s="25"/>
      <c r="Q51" s="23">
        <f t="shared" si="32"/>
        <v>0</v>
      </c>
      <c r="R51" s="27">
        <f t="shared" si="33"/>
        <v>0</v>
      </c>
      <c r="S51" s="25"/>
    </row>
    <row r="52" spans="1:19" x14ac:dyDescent="0.2">
      <c r="A52">
        <f t="shared" si="43"/>
        <v>4</v>
      </c>
      <c r="B52" s="23">
        <f t="shared" si="44"/>
        <v>2</v>
      </c>
      <c r="C52" s="31">
        <f t="shared" si="45"/>
        <v>6.640625</v>
      </c>
      <c r="D52" s="33">
        <f t="shared" si="46"/>
        <v>0</v>
      </c>
      <c r="E52" s="23">
        <f t="shared" si="34"/>
        <v>2</v>
      </c>
      <c r="F52" s="31">
        <f t="shared" si="35"/>
        <v>6.640625</v>
      </c>
      <c r="G52" s="35">
        <f t="shared" si="36"/>
        <v>0</v>
      </c>
      <c r="H52" s="23">
        <f t="shared" si="37"/>
        <v>13.2</v>
      </c>
      <c r="I52" s="31">
        <f t="shared" si="38"/>
        <v>76.171875</v>
      </c>
      <c r="J52" s="35">
        <f t="shared" si="39"/>
        <v>0</v>
      </c>
      <c r="K52" s="23">
        <f t="shared" si="40"/>
        <v>12.4</v>
      </c>
      <c r="L52" s="31">
        <f t="shared" si="41"/>
        <v>76.171875</v>
      </c>
      <c r="M52" s="35">
        <f t="shared" si="42"/>
        <v>0</v>
      </c>
      <c r="N52" s="23">
        <f t="shared" si="30"/>
        <v>0</v>
      </c>
      <c r="O52" s="27">
        <f t="shared" si="31"/>
        <v>0</v>
      </c>
      <c r="P52" s="25"/>
      <c r="Q52" s="23">
        <f t="shared" si="32"/>
        <v>0</v>
      </c>
      <c r="R52" s="27">
        <f t="shared" si="33"/>
        <v>0</v>
      </c>
      <c r="S52" s="25"/>
    </row>
    <row r="53" spans="1:19" x14ac:dyDescent="0.2">
      <c r="A53">
        <f t="shared" si="43"/>
        <v>5</v>
      </c>
      <c r="B53" s="23">
        <f t="shared" si="44"/>
        <v>2.5</v>
      </c>
      <c r="C53" s="31">
        <f t="shared" si="45"/>
        <v>8.30078125</v>
      </c>
      <c r="D53" s="33">
        <f t="shared" si="46"/>
        <v>0</v>
      </c>
      <c r="E53" s="23">
        <f t="shared" si="34"/>
        <v>2.5</v>
      </c>
      <c r="F53" s="31">
        <f t="shared" si="35"/>
        <v>8.30078125</v>
      </c>
      <c r="G53" s="35">
        <f t="shared" si="36"/>
        <v>0</v>
      </c>
      <c r="H53" s="23">
        <f t="shared" si="37"/>
        <v>16.5</v>
      </c>
      <c r="I53" s="31">
        <f t="shared" si="38"/>
        <v>95.21484375</v>
      </c>
      <c r="J53" s="35">
        <f t="shared" si="39"/>
        <v>0</v>
      </c>
      <c r="K53" s="23">
        <f t="shared" si="40"/>
        <v>15.5</v>
      </c>
      <c r="L53" s="31">
        <f t="shared" si="41"/>
        <v>95.21484375</v>
      </c>
      <c r="M53" s="35">
        <f t="shared" si="42"/>
        <v>0</v>
      </c>
      <c r="N53" s="23">
        <f t="shared" si="30"/>
        <v>0</v>
      </c>
      <c r="O53" s="27">
        <f t="shared" si="31"/>
        <v>0</v>
      </c>
      <c r="P53" s="25"/>
      <c r="Q53" s="23">
        <f t="shared" si="32"/>
        <v>0</v>
      </c>
      <c r="R53" s="27">
        <f t="shared" si="33"/>
        <v>0</v>
      </c>
      <c r="S53" s="25"/>
    </row>
    <row r="54" spans="1:19" x14ac:dyDescent="0.2">
      <c r="A54">
        <f t="shared" si="43"/>
        <v>6</v>
      </c>
      <c r="B54" s="23">
        <f t="shared" si="44"/>
        <v>3</v>
      </c>
      <c r="C54" s="31">
        <f t="shared" si="45"/>
        <v>9.9609375</v>
      </c>
      <c r="D54" s="33">
        <f t="shared" si="46"/>
        <v>0</v>
      </c>
      <c r="E54" s="23">
        <f t="shared" si="34"/>
        <v>3</v>
      </c>
      <c r="F54" s="31">
        <f t="shared" si="35"/>
        <v>9.9609375</v>
      </c>
      <c r="G54" s="35">
        <f t="shared" si="36"/>
        <v>0</v>
      </c>
      <c r="H54" s="23">
        <f t="shared" si="37"/>
        <v>19.799999999999997</v>
      </c>
      <c r="I54" s="31">
        <f t="shared" si="38"/>
        <v>114.2578125</v>
      </c>
      <c r="J54" s="35">
        <f t="shared" si="39"/>
        <v>0</v>
      </c>
      <c r="K54" s="23">
        <f t="shared" si="40"/>
        <v>18.600000000000001</v>
      </c>
      <c r="L54" s="31">
        <f t="shared" si="41"/>
        <v>114.2578125</v>
      </c>
      <c r="M54" s="35">
        <f t="shared" si="42"/>
        <v>0</v>
      </c>
      <c r="N54" s="23">
        <f t="shared" si="30"/>
        <v>0</v>
      </c>
      <c r="O54" s="27">
        <f t="shared" si="31"/>
        <v>0</v>
      </c>
      <c r="P54" s="25"/>
      <c r="Q54" s="23">
        <f t="shared" si="32"/>
        <v>0</v>
      </c>
      <c r="R54" s="27">
        <f t="shared" si="33"/>
        <v>0</v>
      </c>
      <c r="S54" s="25"/>
    </row>
    <row r="55" spans="1:19" x14ac:dyDescent="0.2">
      <c r="A55">
        <f t="shared" si="43"/>
        <v>7</v>
      </c>
      <c r="B55" s="23">
        <f t="shared" si="44"/>
        <v>3.5</v>
      </c>
      <c r="C55" s="31">
        <f t="shared" si="45"/>
        <v>11.62109375</v>
      </c>
      <c r="D55" s="33">
        <f t="shared" si="46"/>
        <v>0</v>
      </c>
      <c r="E55" s="23">
        <f t="shared" si="34"/>
        <v>3.5</v>
      </c>
      <c r="F55" s="31">
        <f t="shared" si="35"/>
        <v>11.62109375</v>
      </c>
      <c r="G55" s="35">
        <f t="shared" si="36"/>
        <v>0</v>
      </c>
      <c r="H55" s="23">
        <f t="shared" si="37"/>
        <v>23.099999999999998</v>
      </c>
      <c r="I55" s="31">
        <f t="shared" si="38"/>
        <v>133.30078125</v>
      </c>
      <c r="J55" s="35">
        <f t="shared" si="39"/>
        <v>0</v>
      </c>
      <c r="K55" s="23">
        <f t="shared" si="40"/>
        <v>21.7</v>
      </c>
      <c r="L55" s="31">
        <f t="shared" si="41"/>
        <v>133.30078125</v>
      </c>
      <c r="M55" s="35">
        <f t="shared" si="42"/>
        <v>0</v>
      </c>
      <c r="N55" s="23">
        <f t="shared" si="30"/>
        <v>0</v>
      </c>
      <c r="O55" s="27">
        <f t="shared" si="31"/>
        <v>0</v>
      </c>
      <c r="P55" s="25"/>
      <c r="Q55" s="23">
        <f t="shared" si="32"/>
        <v>0</v>
      </c>
      <c r="R55" s="27">
        <f t="shared" si="33"/>
        <v>0</v>
      </c>
      <c r="S55" s="25"/>
    </row>
    <row r="56" spans="1:19" x14ac:dyDescent="0.2">
      <c r="A56">
        <f t="shared" si="43"/>
        <v>8</v>
      </c>
      <c r="B56" s="23">
        <f t="shared" si="44"/>
        <v>4</v>
      </c>
      <c r="C56" s="31">
        <f t="shared" si="45"/>
        <v>13.28125</v>
      </c>
      <c r="D56" s="33">
        <f t="shared" si="46"/>
        <v>0</v>
      </c>
      <c r="E56" s="23">
        <f t="shared" si="34"/>
        <v>4</v>
      </c>
      <c r="F56" s="31">
        <f t="shared" si="35"/>
        <v>13.28125</v>
      </c>
      <c r="G56" s="35">
        <f t="shared" si="36"/>
        <v>0</v>
      </c>
      <c r="H56" s="23">
        <f t="shared" si="37"/>
        <v>26.4</v>
      </c>
      <c r="I56" s="31">
        <f t="shared" si="38"/>
        <v>152.34375</v>
      </c>
      <c r="J56" s="35">
        <f t="shared" si="39"/>
        <v>0</v>
      </c>
      <c r="K56" s="23">
        <f t="shared" si="40"/>
        <v>24.8</v>
      </c>
      <c r="L56" s="31">
        <f t="shared" si="41"/>
        <v>152.34375</v>
      </c>
      <c r="M56" s="35">
        <f t="shared" si="42"/>
        <v>0</v>
      </c>
      <c r="N56" s="23">
        <f t="shared" si="30"/>
        <v>0</v>
      </c>
      <c r="O56" s="27">
        <f t="shared" si="31"/>
        <v>0</v>
      </c>
      <c r="P56" s="25"/>
      <c r="Q56" s="23">
        <f t="shared" si="32"/>
        <v>0</v>
      </c>
      <c r="R56" s="27">
        <f t="shared" si="33"/>
        <v>0</v>
      </c>
      <c r="S56" s="25"/>
    </row>
    <row r="57" spans="1:19" x14ac:dyDescent="0.2">
      <c r="A57">
        <f t="shared" si="43"/>
        <v>9</v>
      </c>
      <c r="B57" s="23">
        <f t="shared" si="44"/>
        <v>4.5</v>
      </c>
      <c r="C57" s="31">
        <f t="shared" si="45"/>
        <v>14.94140625</v>
      </c>
      <c r="D57" s="33">
        <f t="shared" si="46"/>
        <v>0</v>
      </c>
      <c r="E57" s="23">
        <f t="shared" si="34"/>
        <v>4.5</v>
      </c>
      <c r="F57" s="31">
        <f t="shared" si="35"/>
        <v>14.94140625</v>
      </c>
      <c r="G57" s="35">
        <f t="shared" si="36"/>
        <v>0</v>
      </c>
      <c r="H57" s="23">
        <f t="shared" si="37"/>
        <v>29.7</v>
      </c>
      <c r="I57" s="31">
        <f t="shared" si="38"/>
        <v>171.38671875</v>
      </c>
      <c r="J57" s="35">
        <f t="shared" si="39"/>
        <v>0</v>
      </c>
      <c r="K57" s="23">
        <f t="shared" si="40"/>
        <v>27.900000000000002</v>
      </c>
      <c r="L57" s="31">
        <f t="shared" si="41"/>
        <v>171.38671875</v>
      </c>
      <c r="M57" s="35">
        <f t="shared" si="42"/>
        <v>0</v>
      </c>
      <c r="N57" s="23">
        <f t="shared" si="30"/>
        <v>0</v>
      </c>
      <c r="O57" s="27">
        <f t="shared" si="31"/>
        <v>0</v>
      </c>
      <c r="P57" s="25"/>
      <c r="Q57" s="23">
        <f t="shared" si="32"/>
        <v>0</v>
      </c>
      <c r="R57" s="27">
        <f t="shared" si="33"/>
        <v>0</v>
      </c>
      <c r="S57" s="25"/>
    </row>
    <row r="58" spans="1:19" x14ac:dyDescent="0.2">
      <c r="A58">
        <f t="shared" si="43"/>
        <v>10</v>
      </c>
      <c r="B58" s="23">
        <f t="shared" si="44"/>
        <v>5</v>
      </c>
      <c r="C58" s="31">
        <f t="shared" si="45"/>
        <v>16.6015625</v>
      </c>
      <c r="D58" s="33">
        <f t="shared" si="46"/>
        <v>0</v>
      </c>
      <c r="E58" s="23">
        <f t="shared" si="34"/>
        <v>5</v>
      </c>
      <c r="F58" s="31">
        <f t="shared" si="35"/>
        <v>16.6015625</v>
      </c>
      <c r="G58" s="35">
        <f t="shared" si="36"/>
        <v>0</v>
      </c>
      <c r="H58" s="23">
        <f t="shared" si="37"/>
        <v>33</v>
      </c>
      <c r="I58" s="31">
        <f t="shared" si="38"/>
        <v>190.4296875</v>
      </c>
      <c r="J58" s="35">
        <f t="shared" si="39"/>
        <v>0</v>
      </c>
      <c r="K58" s="23">
        <f t="shared" si="40"/>
        <v>31</v>
      </c>
      <c r="L58" s="31">
        <f t="shared" si="41"/>
        <v>190.4296875</v>
      </c>
      <c r="M58" s="35">
        <f t="shared" si="42"/>
        <v>0</v>
      </c>
      <c r="N58" s="23">
        <f t="shared" si="30"/>
        <v>0</v>
      </c>
      <c r="O58" s="27">
        <f t="shared" si="31"/>
        <v>0</v>
      </c>
      <c r="P58" s="25"/>
      <c r="Q58" s="23">
        <f t="shared" si="32"/>
        <v>0</v>
      </c>
      <c r="R58" s="27">
        <f t="shared" si="33"/>
        <v>0</v>
      </c>
      <c r="S58" s="25"/>
    </row>
    <row r="59" spans="1:19" x14ac:dyDescent="0.2">
      <c r="A59">
        <f t="shared" si="43"/>
        <v>11</v>
      </c>
      <c r="B59" s="23">
        <f t="shared" si="44"/>
        <v>5.5</v>
      </c>
      <c r="C59" s="31">
        <f t="shared" si="45"/>
        <v>18.26171875</v>
      </c>
      <c r="D59" s="33">
        <f t="shared" si="46"/>
        <v>0</v>
      </c>
      <c r="E59" s="23">
        <f t="shared" si="34"/>
        <v>5.5</v>
      </c>
      <c r="F59" s="31">
        <f t="shared" si="35"/>
        <v>18.26171875</v>
      </c>
      <c r="G59" s="35">
        <f t="shared" si="36"/>
        <v>0</v>
      </c>
      <c r="H59" s="23">
        <f t="shared" si="37"/>
        <v>36.299999999999997</v>
      </c>
      <c r="I59" s="31">
        <f t="shared" si="38"/>
        <v>209.47265625</v>
      </c>
      <c r="J59" s="35">
        <f t="shared" si="39"/>
        <v>0</v>
      </c>
      <c r="K59" s="23">
        <f t="shared" si="40"/>
        <v>34.1</v>
      </c>
      <c r="L59" s="31">
        <f t="shared" si="41"/>
        <v>209.47265625</v>
      </c>
      <c r="M59" s="35">
        <f t="shared" si="42"/>
        <v>0</v>
      </c>
      <c r="N59" s="23">
        <f t="shared" si="30"/>
        <v>0</v>
      </c>
      <c r="O59" s="27">
        <f t="shared" si="31"/>
        <v>0</v>
      </c>
      <c r="P59" s="25"/>
      <c r="Q59" s="23">
        <f t="shared" si="32"/>
        <v>0</v>
      </c>
      <c r="R59" s="27">
        <f t="shared" si="33"/>
        <v>0</v>
      </c>
      <c r="S59" s="25"/>
    </row>
    <row r="60" spans="1:19" x14ac:dyDescent="0.2">
      <c r="A60">
        <f t="shared" si="43"/>
        <v>12</v>
      </c>
      <c r="B60" s="23">
        <f t="shared" si="44"/>
        <v>6</v>
      </c>
      <c r="C60" s="31">
        <f t="shared" si="45"/>
        <v>19.921875</v>
      </c>
      <c r="D60" s="33">
        <f t="shared" si="46"/>
        <v>0</v>
      </c>
      <c r="E60" s="23">
        <f t="shared" si="34"/>
        <v>6</v>
      </c>
      <c r="F60" s="31">
        <f t="shared" si="35"/>
        <v>19.921875</v>
      </c>
      <c r="G60" s="35">
        <f t="shared" si="36"/>
        <v>0</v>
      </c>
      <c r="H60" s="23">
        <f t="shared" si="37"/>
        <v>39.599999999999994</v>
      </c>
      <c r="I60" s="31">
        <f t="shared" si="38"/>
        <v>228.515625</v>
      </c>
      <c r="J60" s="35">
        <f t="shared" si="39"/>
        <v>0</v>
      </c>
      <c r="K60" s="23">
        <f t="shared" si="40"/>
        <v>37.200000000000003</v>
      </c>
      <c r="L60" s="31">
        <f t="shared" si="41"/>
        <v>228.515625</v>
      </c>
      <c r="M60" s="35">
        <f t="shared" si="42"/>
        <v>0</v>
      </c>
      <c r="N60" s="23">
        <f t="shared" si="30"/>
        <v>0</v>
      </c>
      <c r="O60" s="27">
        <f t="shared" si="31"/>
        <v>0</v>
      </c>
      <c r="P60" s="25"/>
      <c r="Q60" s="23">
        <f t="shared" si="32"/>
        <v>0</v>
      </c>
      <c r="R60" s="27">
        <f t="shared" si="33"/>
        <v>0</v>
      </c>
      <c r="S60" s="25"/>
    </row>
    <row r="61" spans="1:19" x14ac:dyDescent="0.2">
      <c r="A61">
        <f t="shared" si="43"/>
        <v>13</v>
      </c>
      <c r="B61" s="23">
        <f t="shared" si="44"/>
        <v>6.5</v>
      </c>
      <c r="C61" s="31">
        <f t="shared" si="45"/>
        <v>21.58203125</v>
      </c>
      <c r="D61" s="33">
        <f t="shared" si="46"/>
        <v>0</v>
      </c>
      <c r="E61" s="23">
        <f t="shared" si="34"/>
        <v>6.5</v>
      </c>
      <c r="F61" s="31">
        <f t="shared" si="35"/>
        <v>21.58203125</v>
      </c>
      <c r="G61" s="35">
        <f t="shared" si="36"/>
        <v>0</v>
      </c>
      <c r="H61" s="23">
        <f t="shared" si="37"/>
        <v>42.9</v>
      </c>
      <c r="I61" s="31">
        <f t="shared" si="38"/>
        <v>247.55859375</v>
      </c>
      <c r="J61" s="35">
        <f t="shared" si="39"/>
        <v>0</v>
      </c>
      <c r="K61" s="23">
        <f t="shared" si="40"/>
        <v>40.300000000000004</v>
      </c>
      <c r="L61" s="31">
        <f t="shared" si="41"/>
        <v>247.55859375</v>
      </c>
      <c r="M61" s="35">
        <f t="shared" si="42"/>
        <v>0</v>
      </c>
      <c r="N61" s="23">
        <f t="shared" si="30"/>
        <v>0</v>
      </c>
      <c r="O61" s="27">
        <f t="shared" si="31"/>
        <v>0</v>
      </c>
      <c r="P61" s="25"/>
      <c r="Q61" s="23">
        <f t="shared" si="32"/>
        <v>0</v>
      </c>
      <c r="R61" s="27">
        <f t="shared" si="33"/>
        <v>0</v>
      </c>
      <c r="S61" s="25"/>
    </row>
    <row r="62" spans="1:19" x14ac:dyDescent="0.2">
      <c r="A62">
        <f t="shared" si="43"/>
        <v>14</v>
      </c>
      <c r="B62" s="23">
        <f t="shared" si="44"/>
        <v>7</v>
      </c>
      <c r="C62" s="31">
        <f t="shared" si="45"/>
        <v>23.2421875</v>
      </c>
      <c r="D62" s="33">
        <f t="shared" si="46"/>
        <v>0</v>
      </c>
      <c r="E62" s="23">
        <f t="shared" si="34"/>
        <v>7</v>
      </c>
      <c r="F62" s="31">
        <f t="shared" si="35"/>
        <v>23.2421875</v>
      </c>
      <c r="G62" s="35">
        <f t="shared" si="36"/>
        <v>0</v>
      </c>
      <c r="H62" s="23">
        <f t="shared" si="37"/>
        <v>46.199999999999996</v>
      </c>
      <c r="I62" s="31">
        <f t="shared" si="38"/>
        <v>266.6015625</v>
      </c>
      <c r="J62" s="35">
        <f t="shared" si="39"/>
        <v>0</v>
      </c>
      <c r="K62" s="23">
        <f t="shared" si="40"/>
        <v>43.4</v>
      </c>
      <c r="L62" s="31">
        <f t="shared" si="41"/>
        <v>266.6015625</v>
      </c>
      <c r="M62" s="35">
        <f t="shared" si="42"/>
        <v>0</v>
      </c>
      <c r="N62" s="23">
        <f t="shared" si="30"/>
        <v>0</v>
      </c>
      <c r="O62" s="27">
        <f t="shared" si="31"/>
        <v>0</v>
      </c>
      <c r="P62" s="25"/>
      <c r="Q62" s="23">
        <f t="shared" si="32"/>
        <v>0</v>
      </c>
      <c r="R62" s="27">
        <f t="shared" si="33"/>
        <v>0</v>
      </c>
      <c r="S62" s="25"/>
    </row>
    <row r="63" spans="1:19" x14ac:dyDescent="0.2">
      <c r="A63">
        <f t="shared" si="43"/>
        <v>15</v>
      </c>
      <c r="B63" s="23">
        <f t="shared" si="44"/>
        <v>7.5</v>
      </c>
      <c r="C63" s="31">
        <f t="shared" si="45"/>
        <v>24.90234375</v>
      </c>
      <c r="D63" s="33">
        <f t="shared" si="46"/>
        <v>0</v>
      </c>
      <c r="E63" s="23">
        <f t="shared" si="34"/>
        <v>7.5</v>
      </c>
      <c r="F63" s="31">
        <f t="shared" si="35"/>
        <v>24.90234375</v>
      </c>
      <c r="G63" s="35">
        <f t="shared" si="36"/>
        <v>0</v>
      </c>
      <c r="H63" s="23">
        <f t="shared" si="37"/>
        <v>49.5</v>
      </c>
      <c r="I63" s="31">
        <f t="shared" si="38"/>
        <v>285.64453125</v>
      </c>
      <c r="J63" s="35">
        <f t="shared" si="39"/>
        <v>0</v>
      </c>
      <c r="K63" s="23">
        <f t="shared" si="40"/>
        <v>46.5</v>
      </c>
      <c r="L63" s="31">
        <f t="shared" si="41"/>
        <v>285.64453125</v>
      </c>
      <c r="M63" s="35">
        <f t="shared" si="42"/>
        <v>0</v>
      </c>
      <c r="N63" s="23">
        <f t="shared" si="30"/>
        <v>0</v>
      </c>
      <c r="O63" s="27">
        <f t="shared" si="31"/>
        <v>0</v>
      </c>
      <c r="P63" s="25"/>
      <c r="Q63" s="23">
        <f t="shared" si="32"/>
        <v>0</v>
      </c>
      <c r="R63" s="27">
        <f t="shared" si="33"/>
        <v>0</v>
      </c>
      <c r="S63" s="25"/>
    </row>
    <row r="64" spans="1:19" x14ac:dyDescent="0.2">
      <c r="A64">
        <f t="shared" si="43"/>
        <v>16</v>
      </c>
      <c r="B64" s="23">
        <f t="shared" si="44"/>
        <v>8</v>
      </c>
      <c r="C64" s="31">
        <f t="shared" si="45"/>
        <v>26.5625</v>
      </c>
      <c r="D64" s="33">
        <f t="shared" si="46"/>
        <v>0</v>
      </c>
      <c r="E64" s="23">
        <f t="shared" si="34"/>
        <v>8</v>
      </c>
      <c r="F64" s="31">
        <f t="shared" si="35"/>
        <v>26.5625</v>
      </c>
      <c r="G64" s="35">
        <f t="shared" si="36"/>
        <v>0</v>
      </c>
      <c r="H64" s="23">
        <f t="shared" si="37"/>
        <v>52.8</v>
      </c>
      <c r="I64" s="31">
        <f t="shared" si="38"/>
        <v>304.6875</v>
      </c>
      <c r="J64" s="35">
        <f t="shared" si="39"/>
        <v>0</v>
      </c>
      <c r="K64" s="23">
        <f t="shared" si="40"/>
        <v>49.6</v>
      </c>
      <c r="L64" s="31">
        <f t="shared" si="41"/>
        <v>304.6875</v>
      </c>
      <c r="M64" s="35">
        <f t="shared" si="42"/>
        <v>0</v>
      </c>
      <c r="N64" s="23">
        <f t="shared" si="30"/>
        <v>0</v>
      </c>
      <c r="O64" s="27">
        <f t="shared" si="31"/>
        <v>0</v>
      </c>
      <c r="P64" s="25"/>
      <c r="Q64" s="23">
        <f t="shared" si="32"/>
        <v>0</v>
      </c>
      <c r="R64" s="27">
        <f t="shared" si="33"/>
        <v>0</v>
      </c>
      <c r="S64" s="25"/>
    </row>
    <row r="65" spans="1:19" x14ac:dyDescent="0.2">
      <c r="A65">
        <f t="shared" si="43"/>
        <v>17</v>
      </c>
      <c r="B65" s="23">
        <f t="shared" si="44"/>
        <v>8.5</v>
      </c>
      <c r="C65" s="31">
        <f t="shared" si="45"/>
        <v>28.22265625</v>
      </c>
      <c r="D65" s="33">
        <f t="shared" si="46"/>
        <v>0</v>
      </c>
      <c r="E65" s="23">
        <f t="shared" si="34"/>
        <v>8.5</v>
      </c>
      <c r="F65" s="31">
        <f t="shared" si="35"/>
        <v>28.22265625</v>
      </c>
      <c r="G65" s="35">
        <f t="shared" si="36"/>
        <v>0</v>
      </c>
      <c r="H65" s="23">
        <f t="shared" si="37"/>
        <v>56.099999999999994</v>
      </c>
      <c r="I65" s="31">
        <f t="shared" si="38"/>
        <v>323.73046875</v>
      </c>
      <c r="J65" s="35">
        <f t="shared" si="39"/>
        <v>0</v>
      </c>
      <c r="K65" s="23">
        <f t="shared" si="40"/>
        <v>52.7</v>
      </c>
      <c r="L65" s="31">
        <f t="shared" si="41"/>
        <v>323.73046875</v>
      </c>
      <c r="M65" s="35">
        <f t="shared" si="42"/>
        <v>0</v>
      </c>
      <c r="N65" s="23">
        <f t="shared" si="30"/>
        <v>0</v>
      </c>
      <c r="O65" s="27">
        <f t="shared" si="31"/>
        <v>0</v>
      </c>
      <c r="P65" s="25"/>
      <c r="Q65" s="23">
        <f t="shared" si="32"/>
        <v>0</v>
      </c>
      <c r="R65" s="27">
        <f t="shared" si="33"/>
        <v>0</v>
      </c>
      <c r="S65" s="25"/>
    </row>
    <row r="66" spans="1:19" x14ac:dyDescent="0.2">
      <c r="A66">
        <f t="shared" si="43"/>
        <v>18</v>
      </c>
      <c r="B66" s="23">
        <f t="shared" si="44"/>
        <v>9</v>
      </c>
      <c r="C66" s="31">
        <f t="shared" si="45"/>
        <v>29.8828125</v>
      </c>
      <c r="D66" s="33">
        <f t="shared" si="46"/>
        <v>0</v>
      </c>
      <c r="E66" s="23">
        <f t="shared" si="34"/>
        <v>9</v>
      </c>
      <c r="F66" s="31">
        <f t="shared" si="35"/>
        <v>29.8828125</v>
      </c>
      <c r="G66" s="35">
        <f t="shared" si="36"/>
        <v>0</v>
      </c>
      <c r="H66" s="23">
        <f t="shared" si="37"/>
        <v>59.4</v>
      </c>
      <c r="I66" s="31">
        <f t="shared" si="38"/>
        <v>342.7734375</v>
      </c>
      <c r="J66" s="35">
        <f t="shared" si="39"/>
        <v>0</v>
      </c>
      <c r="K66" s="23">
        <f t="shared" si="40"/>
        <v>55.800000000000004</v>
      </c>
      <c r="L66" s="31">
        <f t="shared" si="41"/>
        <v>342.7734375</v>
      </c>
      <c r="M66" s="35">
        <f t="shared" si="42"/>
        <v>0</v>
      </c>
      <c r="N66" s="23">
        <f t="shared" si="30"/>
        <v>0</v>
      </c>
      <c r="O66" s="27">
        <f t="shared" si="31"/>
        <v>0</v>
      </c>
      <c r="P66" s="25"/>
      <c r="Q66" s="23">
        <f t="shared" si="32"/>
        <v>0</v>
      </c>
      <c r="R66" s="27">
        <f t="shared" si="33"/>
        <v>0</v>
      </c>
      <c r="S66" s="25"/>
    </row>
    <row r="67" spans="1:19" x14ac:dyDescent="0.2">
      <c r="A67">
        <f t="shared" si="43"/>
        <v>19</v>
      </c>
      <c r="B67" s="23">
        <f t="shared" si="44"/>
        <v>9.5</v>
      </c>
      <c r="C67" s="31">
        <f t="shared" si="45"/>
        <v>31.54296875</v>
      </c>
      <c r="D67" s="33">
        <f t="shared" si="46"/>
        <v>0</v>
      </c>
      <c r="E67" s="23">
        <f t="shared" si="34"/>
        <v>9.5</v>
      </c>
      <c r="F67" s="31">
        <f t="shared" si="35"/>
        <v>31.54296875</v>
      </c>
      <c r="G67" s="35">
        <f t="shared" si="36"/>
        <v>0</v>
      </c>
      <c r="H67" s="23">
        <f t="shared" si="37"/>
        <v>62.699999999999996</v>
      </c>
      <c r="I67" s="31">
        <f t="shared" si="38"/>
        <v>361.81640625</v>
      </c>
      <c r="J67" s="35">
        <f t="shared" si="39"/>
        <v>0</v>
      </c>
      <c r="K67" s="23">
        <f t="shared" si="40"/>
        <v>58.9</v>
      </c>
      <c r="L67" s="31">
        <f t="shared" si="41"/>
        <v>361.81640625</v>
      </c>
      <c r="M67" s="35">
        <f t="shared" si="42"/>
        <v>0</v>
      </c>
      <c r="N67" s="23">
        <f t="shared" si="30"/>
        <v>0</v>
      </c>
      <c r="O67" s="27">
        <f t="shared" si="31"/>
        <v>0</v>
      </c>
      <c r="P67" s="25"/>
      <c r="Q67" s="23">
        <f t="shared" si="32"/>
        <v>0</v>
      </c>
      <c r="R67" s="27">
        <f t="shared" si="33"/>
        <v>0</v>
      </c>
      <c r="S67" s="25"/>
    </row>
    <row r="68" spans="1:19" x14ac:dyDescent="0.2">
      <c r="A68">
        <f t="shared" si="43"/>
        <v>20</v>
      </c>
      <c r="B68" s="24">
        <f t="shared" si="44"/>
        <v>10</v>
      </c>
      <c r="C68" s="38">
        <f t="shared" si="45"/>
        <v>33.203125</v>
      </c>
      <c r="D68" s="34">
        <f t="shared" si="46"/>
        <v>0</v>
      </c>
      <c r="E68" s="24">
        <f t="shared" si="34"/>
        <v>10</v>
      </c>
      <c r="F68" s="38">
        <f t="shared" si="35"/>
        <v>33.203125</v>
      </c>
      <c r="G68" s="36">
        <f t="shared" si="36"/>
        <v>0</v>
      </c>
      <c r="H68" s="24">
        <f t="shared" si="37"/>
        <v>66</v>
      </c>
      <c r="I68" s="38">
        <f t="shared" si="38"/>
        <v>380.859375</v>
      </c>
      <c r="J68" s="36">
        <f t="shared" si="39"/>
        <v>0</v>
      </c>
      <c r="K68" s="24">
        <f t="shared" si="40"/>
        <v>62</v>
      </c>
      <c r="L68" s="38">
        <f t="shared" si="41"/>
        <v>380.859375</v>
      </c>
      <c r="M68" s="36">
        <f t="shared" si="42"/>
        <v>0</v>
      </c>
      <c r="N68" s="24">
        <f t="shared" si="30"/>
        <v>0</v>
      </c>
      <c r="O68" s="28">
        <f t="shared" si="31"/>
        <v>0</v>
      </c>
      <c r="P68" s="26"/>
      <c r="Q68" s="24">
        <f t="shared" si="32"/>
        <v>0</v>
      </c>
      <c r="R68" s="28">
        <f t="shared" si="33"/>
        <v>0</v>
      </c>
      <c r="S68" s="26"/>
    </row>
  </sheetData>
  <mergeCells count="18">
    <mergeCell ref="B22:D22"/>
    <mergeCell ref="U3:W3"/>
    <mergeCell ref="B3:E3"/>
    <mergeCell ref="J3:M3"/>
    <mergeCell ref="R3:T3"/>
    <mergeCell ref="N3:Q3"/>
    <mergeCell ref="F3:I3"/>
    <mergeCell ref="E22:G22"/>
    <mergeCell ref="H22:J22"/>
    <mergeCell ref="K22:M22"/>
    <mergeCell ref="N22:P22"/>
    <mergeCell ref="Q22:S22"/>
    <mergeCell ref="Q47:S47"/>
    <mergeCell ref="B47:D47"/>
    <mergeCell ref="E47:G47"/>
    <mergeCell ref="H47:J47"/>
    <mergeCell ref="K47:M47"/>
    <mergeCell ref="N47:P4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04EA0-BEB2-2D4D-AB49-307F1D632573}">
  <dimension ref="A1:G5"/>
  <sheetViews>
    <sheetView workbookViewId="0">
      <selection activeCell="F39" sqref="F39"/>
    </sheetView>
  </sheetViews>
  <sheetFormatPr baseColWidth="10" defaultRowHeight="16" x14ac:dyDescent="0.2"/>
  <cols>
    <col min="1" max="1" width="16" bestFit="1" customWidth="1"/>
    <col min="2" max="2" width="4.5" bestFit="1" customWidth="1"/>
    <col min="3" max="3" width="13" bestFit="1" customWidth="1"/>
    <col min="4" max="4" width="9.33203125" bestFit="1" customWidth="1"/>
    <col min="5" max="5" width="4.5" bestFit="1" customWidth="1"/>
    <col min="6" max="6" width="12.83203125" bestFit="1" customWidth="1"/>
    <col min="7" max="7" width="9.33203125" bestFit="1" customWidth="1"/>
  </cols>
  <sheetData>
    <row r="1" spans="1:7" x14ac:dyDescent="0.2">
      <c r="A1" s="39" t="s">
        <v>31</v>
      </c>
      <c r="B1" s="39"/>
      <c r="C1" s="39" t="s">
        <v>2</v>
      </c>
      <c r="D1" s="39"/>
      <c r="E1" s="39"/>
      <c r="F1" s="39" t="s">
        <v>5</v>
      </c>
      <c r="G1" s="39"/>
    </row>
    <row r="2" spans="1:7" x14ac:dyDescent="0.2">
      <c r="A2" s="39"/>
      <c r="B2" s="42" t="s">
        <v>10</v>
      </c>
      <c r="C2" s="42" t="s">
        <v>43</v>
      </c>
      <c r="D2" s="42" t="s">
        <v>44</v>
      </c>
      <c r="E2" s="42" t="s">
        <v>10</v>
      </c>
      <c r="F2" s="42" t="s">
        <v>43</v>
      </c>
      <c r="G2" s="42" t="s">
        <v>44</v>
      </c>
    </row>
    <row r="3" spans="1:7" x14ac:dyDescent="0.2">
      <c r="A3" s="39" t="s">
        <v>15</v>
      </c>
      <c r="B3" s="41">
        <f>Sheet1!C7</f>
        <v>0.5</v>
      </c>
      <c r="C3" s="41">
        <f>(Sheet1!D7)/1024</f>
        <v>1.66015625</v>
      </c>
      <c r="D3" s="41">
        <f>Sheet1!E7</f>
        <v>0</v>
      </c>
      <c r="E3" s="41">
        <f>Sheet1!O7</f>
        <v>3.1</v>
      </c>
      <c r="F3" s="41">
        <f>(Sheet1!P7)/1024</f>
        <v>19.04296875</v>
      </c>
      <c r="G3" s="41">
        <f>Sheet1!Q7</f>
        <v>0</v>
      </c>
    </row>
    <row r="4" spans="1:7" x14ac:dyDescent="0.2">
      <c r="A4" s="39" t="s">
        <v>23</v>
      </c>
      <c r="B4" s="41">
        <f>Sheet1!C15</f>
        <v>0.79100000000000004</v>
      </c>
      <c r="C4" s="41">
        <f>(Sheet1!D15)/1024</f>
        <v>5.56640625</v>
      </c>
      <c r="D4" s="41">
        <f>Sheet1!E15</f>
        <v>32</v>
      </c>
      <c r="E4" s="41">
        <f>Sheet1!O15</f>
        <v>4</v>
      </c>
      <c r="F4" s="41">
        <f>(Sheet1!P15)/1024</f>
        <v>53.41796875</v>
      </c>
      <c r="G4" s="41">
        <f>Sheet1!Q15</f>
        <v>150</v>
      </c>
    </row>
    <row r="5" spans="1:7" x14ac:dyDescent="0.2">
      <c r="A5" s="39" t="s">
        <v>24</v>
      </c>
      <c r="B5" s="41">
        <f>Sheet1!C17</f>
        <v>1.2909999999999999</v>
      </c>
      <c r="C5" s="41">
        <f>(Sheet1!D17)/1024</f>
        <v>7.2265625</v>
      </c>
      <c r="D5" s="41">
        <f>Sheet1!E17</f>
        <v>32</v>
      </c>
      <c r="E5" s="41">
        <f>Sheet1!O17</f>
        <v>7.1</v>
      </c>
      <c r="F5" s="41">
        <f>(Sheet1!P17)/1024</f>
        <v>72.4609375</v>
      </c>
      <c r="G5" s="41">
        <f>Sheet1!Q17</f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0A9E6-81B6-1248-8047-08D204A815BC}">
  <dimension ref="A1:G22"/>
  <sheetViews>
    <sheetView workbookViewId="0">
      <selection sqref="A1:G22"/>
    </sheetView>
  </sheetViews>
  <sheetFormatPr baseColWidth="10" defaultRowHeight="16" x14ac:dyDescent="0.2"/>
  <cols>
    <col min="1" max="1" width="21" customWidth="1"/>
  </cols>
  <sheetData>
    <row r="1" spans="1:7" x14ac:dyDescent="0.2">
      <c r="A1" s="39" t="s">
        <v>31</v>
      </c>
      <c r="B1" s="39"/>
      <c r="C1" s="39" t="s">
        <v>2</v>
      </c>
      <c r="D1" s="39"/>
      <c r="E1" s="39"/>
      <c r="F1" s="39" t="s">
        <v>5</v>
      </c>
      <c r="G1" s="39"/>
    </row>
    <row r="2" spans="1:7" x14ac:dyDescent="0.2">
      <c r="A2" s="39" t="s">
        <v>30</v>
      </c>
      <c r="B2" s="39" t="s">
        <v>10</v>
      </c>
      <c r="C2" s="39" t="s">
        <v>43</v>
      </c>
      <c r="D2" s="39" t="s">
        <v>44</v>
      </c>
      <c r="E2" s="39" t="s">
        <v>10</v>
      </c>
      <c r="F2" s="39" t="s">
        <v>43</v>
      </c>
      <c r="G2" s="39" t="s">
        <v>44</v>
      </c>
    </row>
    <row r="3" spans="1:7" x14ac:dyDescent="0.2">
      <c r="A3" s="39">
        <v>1</v>
      </c>
      <c r="B3" s="40">
        <f>Sheet1!B24</f>
        <v>0.79100000000000004</v>
      </c>
      <c r="C3" s="41">
        <f>Sheet1!C24</f>
        <v>5.56640625</v>
      </c>
      <c r="D3" s="41">
        <f>Sheet1!D24</f>
        <v>32</v>
      </c>
      <c r="E3" s="40">
        <f>Sheet1!K24</f>
        <v>4</v>
      </c>
      <c r="F3" s="41">
        <f>Sheet1!L24</f>
        <v>53.41796875</v>
      </c>
      <c r="G3" s="41">
        <f>Sheet1!M24</f>
        <v>150</v>
      </c>
    </row>
    <row r="4" spans="1:7" x14ac:dyDescent="0.2">
      <c r="A4" s="39">
        <v>2</v>
      </c>
      <c r="B4" s="40">
        <f>Sheet1!B25</f>
        <v>1.5820000000000001</v>
      </c>
      <c r="C4" s="41">
        <f>Sheet1!C25</f>
        <v>11.1328125</v>
      </c>
      <c r="D4" s="41">
        <f>Sheet1!D25</f>
        <v>64</v>
      </c>
      <c r="E4" s="40">
        <f>Sheet1!K25</f>
        <v>8</v>
      </c>
      <c r="F4" s="41">
        <f>Sheet1!L25</f>
        <v>106.8359375</v>
      </c>
      <c r="G4" s="41">
        <f>Sheet1!M25</f>
        <v>300</v>
      </c>
    </row>
    <row r="5" spans="1:7" x14ac:dyDescent="0.2">
      <c r="A5" s="39">
        <v>3</v>
      </c>
      <c r="B5" s="40">
        <f>Sheet1!B26</f>
        <v>2.3730000000000002</v>
      </c>
      <c r="C5" s="41">
        <f>Sheet1!C26</f>
        <v>16.69921875</v>
      </c>
      <c r="D5" s="41">
        <f>Sheet1!D26</f>
        <v>96</v>
      </c>
      <c r="E5" s="40">
        <f>Sheet1!K26</f>
        <v>12</v>
      </c>
      <c r="F5" s="41">
        <f>Sheet1!L26</f>
        <v>160.25390625</v>
      </c>
      <c r="G5" s="41">
        <f>Sheet1!M26</f>
        <v>450</v>
      </c>
    </row>
    <row r="6" spans="1:7" x14ac:dyDescent="0.2">
      <c r="A6" s="39">
        <v>4</v>
      </c>
      <c r="B6" s="40">
        <f>Sheet1!B27</f>
        <v>3.1640000000000001</v>
      </c>
      <c r="C6" s="41">
        <f>Sheet1!C27</f>
        <v>22.265625</v>
      </c>
      <c r="D6" s="41">
        <f>Sheet1!D27</f>
        <v>128</v>
      </c>
      <c r="E6" s="40">
        <f>Sheet1!K27</f>
        <v>16</v>
      </c>
      <c r="F6" s="41">
        <f>Sheet1!L27</f>
        <v>213.671875</v>
      </c>
      <c r="G6" s="41">
        <f>Sheet1!M27</f>
        <v>600</v>
      </c>
    </row>
    <row r="7" spans="1:7" x14ac:dyDescent="0.2">
      <c r="A7" s="39">
        <v>5</v>
      </c>
      <c r="B7" s="40">
        <f>Sheet1!B28</f>
        <v>3.9550000000000001</v>
      </c>
      <c r="C7" s="41">
        <f>Sheet1!C28</f>
        <v>27.83203125</v>
      </c>
      <c r="D7" s="41">
        <f>Sheet1!D28</f>
        <v>160</v>
      </c>
      <c r="E7" s="40">
        <f>Sheet1!K28</f>
        <v>20</v>
      </c>
      <c r="F7" s="41">
        <f>Sheet1!L28</f>
        <v>267.08984375</v>
      </c>
      <c r="G7" s="41">
        <f>Sheet1!M28</f>
        <v>750</v>
      </c>
    </row>
    <row r="8" spans="1:7" x14ac:dyDescent="0.2">
      <c r="A8" s="39">
        <v>6</v>
      </c>
      <c r="B8" s="40">
        <f>Sheet1!B29</f>
        <v>4.7460000000000004</v>
      </c>
      <c r="C8" s="41">
        <f>Sheet1!C29</f>
        <v>33.3984375</v>
      </c>
      <c r="D8" s="41">
        <f>Sheet1!D29</f>
        <v>192</v>
      </c>
      <c r="E8" s="40">
        <f>Sheet1!K29</f>
        <v>24</v>
      </c>
      <c r="F8" s="41">
        <f>Sheet1!L29</f>
        <v>320.5078125</v>
      </c>
      <c r="G8" s="41">
        <f>Sheet1!M29</f>
        <v>900</v>
      </c>
    </row>
    <row r="9" spans="1:7" x14ac:dyDescent="0.2">
      <c r="A9" s="39">
        <v>7</v>
      </c>
      <c r="B9" s="40">
        <f>Sheet1!B30</f>
        <v>5.5369999999999999</v>
      </c>
      <c r="C9" s="41">
        <f>Sheet1!C30</f>
        <v>38.96484375</v>
      </c>
      <c r="D9" s="41">
        <f>Sheet1!D30</f>
        <v>224</v>
      </c>
      <c r="E9" s="40">
        <f>Sheet1!K30</f>
        <v>28</v>
      </c>
      <c r="F9" s="41">
        <f>Sheet1!L30</f>
        <v>373.92578125</v>
      </c>
      <c r="G9" s="41">
        <f>Sheet1!M30</f>
        <v>1050</v>
      </c>
    </row>
    <row r="10" spans="1:7" x14ac:dyDescent="0.2">
      <c r="A10" s="39">
        <v>8</v>
      </c>
      <c r="B10" s="40">
        <f>Sheet1!B31</f>
        <v>6.3280000000000003</v>
      </c>
      <c r="C10" s="41">
        <f>Sheet1!C31</f>
        <v>44.53125</v>
      </c>
      <c r="D10" s="41">
        <f>Sheet1!D31</f>
        <v>256</v>
      </c>
      <c r="E10" s="40">
        <f>Sheet1!K31</f>
        <v>32</v>
      </c>
      <c r="F10" s="41">
        <f>Sheet1!L31</f>
        <v>427.34375</v>
      </c>
      <c r="G10" s="41">
        <f>Sheet1!M31</f>
        <v>1200</v>
      </c>
    </row>
    <row r="11" spans="1:7" x14ac:dyDescent="0.2">
      <c r="A11" s="39">
        <v>9</v>
      </c>
      <c r="B11" s="40">
        <f>Sheet1!B32</f>
        <v>7.1190000000000007</v>
      </c>
      <c r="C11" s="41">
        <f>Sheet1!C32</f>
        <v>50.09765625</v>
      </c>
      <c r="D11" s="41">
        <f>Sheet1!D32</f>
        <v>288</v>
      </c>
      <c r="E11" s="40">
        <f>Sheet1!K32</f>
        <v>36</v>
      </c>
      <c r="F11" s="41">
        <f>Sheet1!L32</f>
        <v>480.76171875</v>
      </c>
      <c r="G11" s="41">
        <f>Sheet1!M32</f>
        <v>1350</v>
      </c>
    </row>
    <row r="12" spans="1:7" x14ac:dyDescent="0.2">
      <c r="A12" s="39">
        <v>10</v>
      </c>
      <c r="B12" s="40">
        <f>Sheet1!B33</f>
        <v>7.91</v>
      </c>
      <c r="C12" s="41">
        <f>Sheet1!C33</f>
        <v>55.6640625</v>
      </c>
      <c r="D12" s="41">
        <f>Sheet1!D33</f>
        <v>320</v>
      </c>
      <c r="E12" s="40">
        <f>Sheet1!K33</f>
        <v>40</v>
      </c>
      <c r="F12" s="41">
        <f>Sheet1!L33</f>
        <v>534.1796875</v>
      </c>
      <c r="G12" s="41">
        <f>Sheet1!M33</f>
        <v>1500</v>
      </c>
    </row>
    <row r="13" spans="1:7" x14ac:dyDescent="0.2">
      <c r="A13" s="39">
        <v>11</v>
      </c>
      <c r="B13" s="40">
        <f>Sheet1!B34</f>
        <v>8.7010000000000005</v>
      </c>
      <c r="C13" s="41">
        <f>Sheet1!C34</f>
        <v>61.23046875</v>
      </c>
      <c r="D13" s="41">
        <f>Sheet1!D34</f>
        <v>352</v>
      </c>
      <c r="E13" s="40">
        <f>Sheet1!K34</f>
        <v>44</v>
      </c>
      <c r="F13" s="41">
        <f>Sheet1!L34</f>
        <v>587.59765625</v>
      </c>
      <c r="G13" s="41">
        <f>Sheet1!M34</f>
        <v>1650</v>
      </c>
    </row>
    <row r="14" spans="1:7" x14ac:dyDescent="0.2">
      <c r="A14" s="39">
        <v>12</v>
      </c>
      <c r="B14" s="40">
        <f>Sheet1!B35</f>
        <v>9.4920000000000009</v>
      </c>
      <c r="C14" s="41">
        <f>Sheet1!C35</f>
        <v>66.796875</v>
      </c>
      <c r="D14" s="41">
        <f>Sheet1!D35</f>
        <v>384</v>
      </c>
      <c r="E14" s="40">
        <f>Sheet1!K35</f>
        <v>48</v>
      </c>
      <c r="F14" s="41">
        <f>Sheet1!L35</f>
        <v>641.015625</v>
      </c>
      <c r="G14" s="41">
        <f>Sheet1!M35</f>
        <v>1800</v>
      </c>
    </row>
    <row r="15" spans="1:7" x14ac:dyDescent="0.2">
      <c r="A15" s="39">
        <v>13</v>
      </c>
      <c r="B15" s="40">
        <f>Sheet1!B36</f>
        <v>10.283000000000001</v>
      </c>
      <c r="C15" s="41">
        <f>Sheet1!C36</f>
        <v>72.36328125</v>
      </c>
      <c r="D15" s="41">
        <f>Sheet1!D36</f>
        <v>416</v>
      </c>
      <c r="E15" s="40">
        <f>Sheet1!K36</f>
        <v>52</v>
      </c>
      <c r="F15" s="41">
        <f>Sheet1!L36</f>
        <v>694.43359375</v>
      </c>
      <c r="G15" s="41">
        <f>Sheet1!M36</f>
        <v>1950</v>
      </c>
    </row>
    <row r="16" spans="1:7" x14ac:dyDescent="0.2">
      <c r="A16" s="39">
        <v>14</v>
      </c>
      <c r="B16" s="40">
        <f>Sheet1!B37</f>
        <v>11.074</v>
      </c>
      <c r="C16" s="41">
        <f>Sheet1!C37</f>
        <v>77.9296875</v>
      </c>
      <c r="D16" s="41">
        <f>Sheet1!D37</f>
        <v>448</v>
      </c>
      <c r="E16" s="40">
        <f>Sheet1!K37</f>
        <v>56</v>
      </c>
      <c r="F16" s="41">
        <f>Sheet1!L37</f>
        <v>747.8515625</v>
      </c>
      <c r="G16" s="41">
        <f>Sheet1!M37</f>
        <v>2100</v>
      </c>
    </row>
    <row r="17" spans="1:7" x14ac:dyDescent="0.2">
      <c r="A17" s="39">
        <v>15</v>
      </c>
      <c r="B17" s="40">
        <f>Sheet1!B38</f>
        <v>11.865</v>
      </c>
      <c r="C17" s="41">
        <f>Sheet1!C38</f>
        <v>83.49609375</v>
      </c>
      <c r="D17" s="41">
        <f>Sheet1!D38</f>
        <v>480</v>
      </c>
      <c r="E17" s="40">
        <f>Sheet1!K38</f>
        <v>60</v>
      </c>
      <c r="F17" s="41">
        <f>Sheet1!L38</f>
        <v>801.26953125</v>
      </c>
      <c r="G17" s="41">
        <f>Sheet1!M38</f>
        <v>2250</v>
      </c>
    </row>
    <row r="18" spans="1:7" x14ac:dyDescent="0.2">
      <c r="A18" s="39">
        <v>16</v>
      </c>
      <c r="B18" s="40">
        <f>Sheet1!B39</f>
        <v>12.656000000000001</v>
      </c>
      <c r="C18" s="41">
        <f>Sheet1!C39</f>
        <v>89.0625</v>
      </c>
      <c r="D18" s="41">
        <f>Sheet1!D39</f>
        <v>512</v>
      </c>
      <c r="E18" s="40">
        <f>Sheet1!K39</f>
        <v>64</v>
      </c>
      <c r="F18" s="41">
        <f>Sheet1!L39</f>
        <v>854.6875</v>
      </c>
      <c r="G18" s="41">
        <f>Sheet1!M39</f>
        <v>2400</v>
      </c>
    </row>
    <row r="19" spans="1:7" x14ac:dyDescent="0.2">
      <c r="A19" s="39">
        <v>17</v>
      </c>
      <c r="B19" s="40">
        <f>Sheet1!B40</f>
        <v>13.447000000000001</v>
      </c>
      <c r="C19" s="41">
        <f>Sheet1!C40</f>
        <v>94.62890625</v>
      </c>
      <c r="D19" s="41">
        <f>Sheet1!D40</f>
        <v>544</v>
      </c>
      <c r="E19" s="40">
        <f>Sheet1!K40</f>
        <v>68</v>
      </c>
      <c r="F19" s="41">
        <f>Sheet1!L40</f>
        <v>908.10546875</v>
      </c>
      <c r="G19" s="41">
        <f>Sheet1!M40</f>
        <v>2550</v>
      </c>
    </row>
    <row r="20" spans="1:7" x14ac:dyDescent="0.2">
      <c r="A20" s="39">
        <v>18</v>
      </c>
      <c r="B20" s="40">
        <f>Sheet1!B41</f>
        <v>14.238000000000001</v>
      </c>
      <c r="C20" s="41">
        <f>Sheet1!C41</f>
        <v>100.1953125</v>
      </c>
      <c r="D20" s="41">
        <f>Sheet1!D41</f>
        <v>576</v>
      </c>
      <c r="E20" s="40">
        <f>Sheet1!K41</f>
        <v>72</v>
      </c>
      <c r="F20" s="41">
        <f>Sheet1!L41</f>
        <v>961.5234375</v>
      </c>
      <c r="G20" s="41">
        <f>Sheet1!M41</f>
        <v>2700</v>
      </c>
    </row>
    <row r="21" spans="1:7" x14ac:dyDescent="0.2">
      <c r="A21" s="39">
        <v>19</v>
      </c>
      <c r="B21" s="40">
        <f>Sheet1!B42</f>
        <v>15.029</v>
      </c>
      <c r="C21" s="41">
        <f>Sheet1!C42</f>
        <v>105.76171875</v>
      </c>
      <c r="D21" s="41">
        <f>Sheet1!D42</f>
        <v>608</v>
      </c>
      <c r="E21" s="40">
        <f>Sheet1!K42</f>
        <v>76</v>
      </c>
      <c r="F21" s="41">
        <f>Sheet1!L42</f>
        <v>1014.94140625</v>
      </c>
      <c r="G21" s="41">
        <f>Sheet1!M42</f>
        <v>2850</v>
      </c>
    </row>
    <row r="22" spans="1:7" x14ac:dyDescent="0.2">
      <c r="A22" s="39">
        <v>20</v>
      </c>
      <c r="B22" s="40">
        <f>Sheet1!B43</f>
        <v>15.82</v>
      </c>
      <c r="C22" s="41">
        <f>Sheet1!C43</f>
        <v>111.328125</v>
      </c>
      <c r="D22" s="41">
        <f>Sheet1!D43</f>
        <v>640</v>
      </c>
      <c r="E22" s="40">
        <f>Sheet1!K43</f>
        <v>80</v>
      </c>
      <c r="F22" s="41">
        <f>Sheet1!L43</f>
        <v>1068.359375</v>
      </c>
      <c r="G22" s="41">
        <f>Sheet1!M43</f>
        <v>3000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5B4FD-560C-A543-87B9-95B3AFC6627B}">
  <dimension ref="A1:G22"/>
  <sheetViews>
    <sheetView workbookViewId="0">
      <selection activeCell="J28" sqref="J28"/>
    </sheetView>
  </sheetViews>
  <sheetFormatPr baseColWidth="10" defaultRowHeight="16" x14ac:dyDescent="0.2"/>
  <sheetData>
    <row r="1" spans="1:7" x14ac:dyDescent="0.2">
      <c r="A1" s="39" t="s">
        <v>31</v>
      </c>
      <c r="B1" s="39"/>
      <c r="C1" s="39" t="s">
        <v>2</v>
      </c>
      <c r="D1" s="39"/>
      <c r="E1" s="39"/>
      <c r="F1" s="39" t="s">
        <v>5</v>
      </c>
      <c r="G1" s="39"/>
    </row>
    <row r="2" spans="1:7" x14ac:dyDescent="0.2">
      <c r="A2" s="39" t="s">
        <v>30</v>
      </c>
      <c r="B2" s="39" t="s">
        <v>10</v>
      </c>
      <c r="C2" s="39" t="s">
        <v>43</v>
      </c>
      <c r="D2" s="39" t="s">
        <v>44</v>
      </c>
      <c r="E2" s="39" t="s">
        <v>10</v>
      </c>
      <c r="F2" s="39" t="s">
        <v>43</v>
      </c>
      <c r="G2" s="39" t="s">
        <v>44</v>
      </c>
    </row>
    <row r="3" spans="1:7" x14ac:dyDescent="0.2">
      <c r="A3" s="39">
        <v>1</v>
      </c>
      <c r="B3" s="40">
        <f>Sheet1!B49</f>
        <v>0.5</v>
      </c>
      <c r="C3" s="41">
        <f>Sheet1!C49</f>
        <v>1.66015625</v>
      </c>
      <c r="D3" s="41">
        <f>Sheet1!D49</f>
        <v>0</v>
      </c>
      <c r="E3" s="40">
        <f>Sheet1!K49</f>
        <v>3.1</v>
      </c>
      <c r="F3" s="41">
        <f>Sheet1!L49</f>
        <v>19.04296875</v>
      </c>
      <c r="G3" s="41">
        <f>Sheet1!M49</f>
        <v>0</v>
      </c>
    </row>
    <row r="4" spans="1:7" x14ac:dyDescent="0.2">
      <c r="A4" s="39">
        <v>2</v>
      </c>
      <c r="B4" s="40">
        <f>Sheet1!B50</f>
        <v>1</v>
      </c>
      <c r="C4" s="41">
        <f>Sheet1!C50</f>
        <v>3.3203125</v>
      </c>
      <c r="D4" s="41">
        <f>Sheet1!D50</f>
        <v>0</v>
      </c>
      <c r="E4" s="40">
        <f>Sheet1!K50</f>
        <v>6.2</v>
      </c>
      <c r="F4" s="41">
        <f>Sheet1!L50</f>
        <v>38.0859375</v>
      </c>
      <c r="G4" s="41">
        <f>Sheet1!M50</f>
        <v>0</v>
      </c>
    </row>
    <row r="5" spans="1:7" x14ac:dyDescent="0.2">
      <c r="A5" s="39">
        <v>3</v>
      </c>
      <c r="B5" s="40">
        <f>Sheet1!B51</f>
        <v>1.5</v>
      </c>
      <c r="C5" s="41">
        <f>Sheet1!C51</f>
        <v>4.98046875</v>
      </c>
      <c r="D5" s="41">
        <f>Sheet1!D51</f>
        <v>0</v>
      </c>
      <c r="E5" s="40">
        <f>Sheet1!K51</f>
        <v>9.3000000000000007</v>
      </c>
      <c r="F5" s="41">
        <f>Sheet1!L51</f>
        <v>57.12890625</v>
      </c>
      <c r="G5" s="41">
        <f>Sheet1!M51</f>
        <v>0</v>
      </c>
    </row>
    <row r="6" spans="1:7" x14ac:dyDescent="0.2">
      <c r="A6" s="39">
        <v>4</v>
      </c>
      <c r="B6" s="40">
        <f>Sheet1!B52</f>
        <v>2</v>
      </c>
      <c r="C6" s="41">
        <f>Sheet1!C52</f>
        <v>6.640625</v>
      </c>
      <c r="D6" s="41">
        <f>Sheet1!D52</f>
        <v>0</v>
      </c>
      <c r="E6" s="40">
        <f>Sheet1!K52</f>
        <v>12.4</v>
      </c>
      <c r="F6" s="41">
        <f>Sheet1!L52</f>
        <v>76.171875</v>
      </c>
      <c r="G6" s="41">
        <f>Sheet1!M52</f>
        <v>0</v>
      </c>
    </row>
    <row r="7" spans="1:7" x14ac:dyDescent="0.2">
      <c r="A7" s="39">
        <v>5</v>
      </c>
      <c r="B7" s="40">
        <f>Sheet1!B53</f>
        <v>2.5</v>
      </c>
      <c r="C7" s="41">
        <f>Sheet1!C53</f>
        <v>8.30078125</v>
      </c>
      <c r="D7" s="41">
        <f>Sheet1!D53</f>
        <v>0</v>
      </c>
      <c r="E7" s="40">
        <f>Sheet1!K53</f>
        <v>15.5</v>
      </c>
      <c r="F7" s="41">
        <f>Sheet1!L53</f>
        <v>95.21484375</v>
      </c>
      <c r="G7" s="41">
        <f>Sheet1!M53</f>
        <v>0</v>
      </c>
    </row>
    <row r="8" spans="1:7" x14ac:dyDescent="0.2">
      <c r="A8" s="39">
        <v>6</v>
      </c>
      <c r="B8" s="40">
        <f>Sheet1!B54</f>
        <v>3</v>
      </c>
      <c r="C8" s="41">
        <f>Sheet1!C54</f>
        <v>9.9609375</v>
      </c>
      <c r="D8" s="41">
        <f>Sheet1!D54</f>
        <v>0</v>
      </c>
      <c r="E8" s="40">
        <f>Sheet1!K54</f>
        <v>18.600000000000001</v>
      </c>
      <c r="F8" s="41">
        <f>Sheet1!L54</f>
        <v>114.2578125</v>
      </c>
      <c r="G8" s="41">
        <f>Sheet1!M54</f>
        <v>0</v>
      </c>
    </row>
    <row r="9" spans="1:7" x14ac:dyDescent="0.2">
      <c r="A9" s="39">
        <v>7</v>
      </c>
      <c r="B9" s="40">
        <f>Sheet1!B55</f>
        <v>3.5</v>
      </c>
      <c r="C9" s="41">
        <f>Sheet1!C55</f>
        <v>11.62109375</v>
      </c>
      <c r="D9" s="41">
        <f>Sheet1!D55</f>
        <v>0</v>
      </c>
      <c r="E9" s="40">
        <f>Sheet1!K55</f>
        <v>21.7</v>
      </c>
      <c r="F9" s="41">
        <f>Sheet1!L55</f>
        <v>133.30078125</v>
      </c>
      <c r="G9" s="41">
        <f>Sheet1!M55</f>
        <v>0</v>
      </c>
    </row>
    <row r="10" spans="1:7" x14ac:dyDescent="0.2">
      <c r="A10" s="39">
        <v>8</v>
      </c>
      <c r="B10" s="40">
        <f>Sheet1!B56</f>
        <v>4</v>
      </c>
      <c r="C10" s="41">
        <f>Sheet1!C56</f>
        <v>13.28125</v>
      </c>
      <c r="D10" s="41">
        <f>Sheet1!D56</f>
        <v>0</v>
      </c>
      <c r="E10" s="40">
        <f>Sheet1!K56</f>
        <v>24.8</v>
      </c>
      <c r="F10" s="41">
        <f>Sheet1!L56</f>
        <v>152.34375</v>
      </c>
      <c r="G10" s="41">
        <f>Sheet1!M56</f>
        <v>0</v>
      </c>
    </row>
    <row r="11" spans="1:7" x14ac:dyDescent="0.2">
      <c r="A11" s="39">
        <v>9</v>
      </c>
      <c r="B11" s="40">
        <f>Sheet1!B57</f>
        <v>4.5</v>
      </c>
      <c r="C11" s="41">
        <f>Sheet1!C57</f>
        <v>14.94140625</v>
      </c>
      <c r="D11" s="41">
        <f>Sheet1!D57</f>
        <v>0</v>
      </c>
      <c r="E11" s="40">
        <f>Sheet1!K57</f>
        <v>27.900000000000002</v>
      </c>
      <c r="F11" s="41">
        <f>Sheet1!L57</f>
        <v>171.38671875</v>
      </c>
      <c r="G11" s="41">
        <f>Sheet1!M57</f>
        <v>0</v>
      </c>
    </row>
    <row r="12" spans="1:7" x14ac:dyDescent="0.2">
      <c r="A12" s="39">
        <v>10</v>
      </c>
      <c r="B12" s="40">
        <f>Sheet1!B58</f>
        <v>5</v>
      </c>
      <c r="C12" s="41">
        <f>Sheet1!C58</f>
        <v>16.6015625</v>
      </c>
      <c r="D12" s="41">
        <f>Sheet1!D58</f>
        <v>0</v>
      </c>
      <c r="E12" s="40">
        <f>Sheet1!K58</f>
        <v>31</v>
      </c>
      <c r="F12" s="41">
        <f>Sheet1!L58</f>
        <v>190.4296875</v>
      </c>
      <c r="G12" s="41">
        <f>Sheet1!M58</f>
        <v>0</v>
      </c>
    </row>
    <row r="13" spans="1:7" x14ac:dyDescent="0.2">
      <c r="A13" s="39">
        <v>11</v>
      </c>
      <c r="B13" s="40">
        <f>Sheet1!B59</f>
        <v>5.5</v>
      </c>
      <c r="C13" s="41">
        <f>Sheet1!C59</f>
        <v>18.26171875</v>
      </c>
      <c r="D13" s="41">
        <f>Sheet1!D59</f>
        <v>0</v>
      </c>
      <c r="E13" s="40">
        <f>Sheet1!K59</f>
        <v>34.1</v>
      </c>
      <c r="F13" s="41">
        <f>Sheet1!L59</f>
        <v>209.47265625</v>
      </c>
      <c r="G13" s="41">
        <f>Sheet1!M59</f>
        <v>0</v>
      </c>
    </row>
    <row r="14" spans="1:7" x14ac:dyDescent="0.2">
      <c r="A14" s="39">
        <v>12</v>
      </c>
      <c r="B14" s="40">
        <f>Sheet1!B60</f>
        <v>6</v>
      </c>
      <c r="C14" s="41">
        <f>Sheet1!C60</f>
        <v>19.921875</v>
      </c>
      <c r="D14" s="41">
        <f>Sheet1!D60</f>
        <v>0</v>
      </c>
      <c r="E14" s="40">
        <f>Sheet1!K60</f>
        <v>37.200000000000003</v>
      </c>
      <c r="F14" s="41">
        <f>Sheet1!L60</f>
        <v>228.515625</v>
      </c>
      <c r="G14" s="41">
        <f>Sheet1!M60</f>
        <v>0</v>
      </c>
    </row>
    <row r="15" spans="1:7" x14ac:dyDescent="0.2">
      <c r="A15" s="39">
        <v>13</v>
      </c>
      <c r="B15" s="40">
        <f>Sheet1!B61</f>
        <v>6.5</v>
      </c>
      <c r="C15" s="41">
        <f>Sheet1!C61</f>
        <v>21.58203125</v>
      </c>
      <c r="D15" s="41">
        <f>Sheet1!D61</f>
        <v>0</v>
      </c>
      <c r="E15" s="40">
        <f>Sheet1!K61</f>
        <v>40.300000000000004</v>
      </c>
      <c r="F15" s="41">
        <f>Sheet1!L61</f>
        <v>247.55859375</v>
      </c>
      <c r="G15" s="41">
        <f>Sheet1!M61</f>
        <v>0</v>
      </c>
    </row>
    <row r="16" spans="1:7" x14ac:dyDescent="0.2">
      <c r="A16" s="39">
        <v>14</v>
      </c>
      <c r="B16" s="40">
        <f>Sheet1!B62</f>
        <v>7</v>
      </c>
      <c r="C16" s="41">
        <f>Sheet1!C62</f>
        <v>23.2421875</v>
      </c>
      <c r="D16" s="41">
        <f>Sheet1!D62</f>
        <v>0</v>
      </c>
      <c r="E16" s="40">
        <f>Sheet1!K62</f>
        <v>43.4</v>
      </c>
      <c r="F16" s="41">
        <f>Sheet1!L62</f>
        <v>266.6015625</v>
      </c>
      <c r="G16" s="41">
        <f>Sheet1!M62</f>
        <v>0</v>
      </c>
    </row>
    <row r="17" spans="1:7" x14ac:dyDescent="0.2">
      <c r="A17" s="39">
        <v>15</v>
      </c>
      <c r="B17" s="40">
        <f>Sheet1!B63</f>
        <v>7.5</v>
      </c>
      <c r="C17" s="41">
        <f>Sheet1!C63</f>
        <v>24.90234375</v>
      </c>
      <c r="D17" s="41">
        <f>Sheet1!D63</f>
        <v>0</v>
      </c>
      <c r="E17" s="40">
        <f>Sheet1!K63</f>
        <v>46.5</v>
      </c>
      <c r="F17" s="41">
        <f>Sheet1!L63</f>
        <v>285.64453125</v>
      </c>
      <c r="G17" s="41">
        <f>Sheet1!M63</f>
        <v>0</v>
      </c>
    </row>
    <row r="18" spans="1:7" x14ac:dyDescent="0.2">
      <c r="A18" s="39">
        <v>16</v>
      </c>
      <c r="B18" s="40">
        <f>Sheet1!B64</f>
        <v>8</v>
      </c>
      <c r="C18" s="41">
        <f>Sheet1!C64</f>
        <v>26.5625</v>
      </c>
      <c r="D18" s="41">
        <f>Sheet1!D64</f>
        <v>0</v>
      </c>
      <c r="E18" s="40">
        <f>Sheet1!K64</f>
        <v>49.6</v>
      </c>
      <c r="F18" s="41">
        <f>Sheet1!L64</f>
        <v>304.6875</v>
      </c>
      <c r="G18" s="41">
        <f>Sheet1!M64</f>
        <v>0</v>
      </c>
    </row>
    <row r="19" spans="1:7" x14ac:dyDescent="0.2">
      <c r="A19" s="39">
        <v>17</v>
      </c>
      <c r="B19" s="40">
        <f>Sheet1!B65</f>
        <v>8.5</v>
      </c>
      <c r="C19" s="41">
        <f>Sheet1!C65</f>
        <v>28.22265625</v>
      </c>
      <c r="D19" s="41">
        <f>Sheet1!D65</f>
        <v>0</v>
      </c>
      <c r="E19" s="40">
        <f>Sheet1!K65</f>
        <v>52.7</v>
      </c>
      <c r="F19" s="41">
        <f>Sheet1!L65</f>
        <v>323.73046875</v>
      </c>
      <c r="G19" s="41">
        <f>Sheet1!M65</f>
        <v>0</v>
      </c>
    </row>
    <row r="20" spans="1:7" x14ac:dyDescent="0.2">
      <c r="A20" s="39">
        <v>18</v>
      </c>
      <c r="B20" s="40">
        <f>Sheet1!B66</f>
        <v>9</v>
      </c>
      <c r="C20" s="41">
        <f>Sheet1!C66</f>
        <v>29.8828125</v>
      </c>
      <c r="D20" s="41">
        <f>Sheet1!D66</f>
        <v>0</v>
      </c>
      <c r="E20" s="40">
        <f>Sheet1!K66</f>
        <v>55.800000000000004</v>
      </c>
      <c r="F20" s="41">
        <f>Sheet1!L66</f>
        <v>342.7734375</v>
      </c>
      <c r="G20" s="41">
        <f>Sheet1!M66</f>
        <v>0</v>
      </c>
    </row>
    <row r="21" spans="1:7" x14ac:dyDescent="0.2">
      <c r="A21" s="39">
        <v>19</v>
      </c>
      <c r="B21" s="40">
        <f>Sheet1!B67</f>
        <v>9.5</v>
      </c>
      <c r="C21" s="41">
        <f>Sheet1!C67</f>
        <v>31.54296875</v>
      </c>
      <c r="D21" s="41">
        <f>Sheet1!D67</f>
        <v>0</v>
      </c>
      <c r="E21" s="40">
        <f>Sheet1!K67</f>
        <v>58.9</v>
      </c>
      <c r="F21" s="41">
        <f>Sheet1!L67</f>
        <v>361.81640625</v>
      </c>
      <c r="G21" s="41">
        <f>Sheet1!M67</f>
        <v>0</v>
      </c>
    </row>
    <row r="22" spans="1:7" x14ac:dyDescent="0.2">
      <c r="A22" s="39">
        <v>20</v>
      </c>
      <c r="B22" s="40">
        <f>Sheet1!B68</f>
        <v>10</v>
      </c>
      <c r="C22" s="41">
        <f>Sheet1!C68</f>
        <v>33.203125</v>
      </c>
      <c r="D22" s="41">
        <f>Sheet1!D68</f>
        <v>0</v>
      </c>
      <c r="E22" s="40">
        <f>Sheet1!K68</f>
        <v>62</v>
      </c>
      <c r="F22" s="41">
        <f>Sheet1!L68</f>
        <v>380.859375</v>
      </c>
      <c r="G22" s="41">
        <f>Sheet1!M68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FE546-8080-2A45-A22C-2BF119538D85}">
  <dimension ref="A1:D26"/>
  <sheetViews>
    <sheetView workbookViewId="0">
      <selection activeCell="K15" sqref="K15"/>
    </sheetView>
  </sheetViews>
  <sheetFormatPr baseColWidth="10" defaultRowHeight="16" x14ac:dyDescent="0.2"/>
  <sheetData>
    <row r="1" spans="1:4" x14ac:dyDescent="0.2">
      <c r="A1" t="s">
        <v>32</v>
      </c>
    </row>
    <row r="2" spans="1:4" x14ac:dyDescent="0.2">
      <c r="A2" t="s">
        <v>48</v>
      </c>
    </row>
    <row r="3" spans="1:4" x14ac:dyDescent="0.2">
      <c r="A3" t="s">
        <v>34</v>
      </c>
    </row>
    <row r="4" spans="1:4" x14ac:dyDescent="0.2">
      <c r="A4" s="37" t="s">
        <v>33</v>
      </c>
      <c r="D4" t="s">
        <v>45</v>
      </c>
    </row>
    <row r="5" spans="1:4" x14ac:dyDescent="0.2">
      <c r="D5" t="s">
        <v>46</v>
      </c>
    </row>
    <row r="6" spans="1:4" x14ac:dyDescent="0.2">
      <c r="A6" t="s">
        <v>35</v>
      </c>
    </row>
    <row r="9" spans="1:4" x14ac:dyDescent="0.2">
      <c r="A9" t="s">
        <v>36</v>
      </c>
    </row>
    <row r="10" spans="1:4" x14ac:dyDescent="0.2">
      <c r="A10" t="s">
        <v>37</v>
      </c>
    </row>
    <row r="21" spans="1:1" x14ac:dyDescent="0.2">
      <c r="A21" t="s">
        <v>38</v>
      </c>
    </row>
    <row r="22" spans="1:1" x14ac:dyDescent="0.2">
      <c r="A22" t="s">
        <v>39</v>
      </c>
    </row>
    <row r="23" spans="1:1" x14ac:dyDescent="0.2">
      <c r="A23" t="s">
        <v>40</v>
      </c>
    </row>
    <row r="24" spans="1:1" x14ac:dyDescent="0.2">
      <c r="A24" t="s">
        <v>41</v>
      </c>
    </row>
    <row r="26" spans="1:1" x14ac:dyDescent="0.2">
      <c r="A26" t="s">
        <v>42</v>
      </c>
    </row>
  </sheetData>
  <hyperlinks>
    <hyperlink ref="A4" r:id="rId1" xr:uid="{BC1E629E-D46A-2246-8F32-9A8BBF84D467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Table1</vt:lpstr>
      <vt:lpstr>Table2</vt:lpstr>
      <vt:lpstr>Table3</vt:lpstr>
      <vt:lpstr>readme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Harold Rosenberg</dc:creator>
  <cp:keywords/>
  <dc:description/>
  <cp:lastModifiedBy>Rebecca Yo</cp:lastModifiedBy>
  <cp:revision/>
  <dcterms:created xsi:type="dcterms:W3CDTF">2019-06-18T13:50:08Z</dcterms:created>
  <dcterms:modified xsi:type="dcterms:W3CDTF">2020-02-26T19:35:38Z</dcterms:modified>
  <cp:category/>
  <cp:contentStatus/>
</cp:coreProperties>
</file>