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ordano\Desktop\docker_build\"/>
    </mc:Choice>
  </mc:AlternateContent>
  <xr:revisionPtr revIDLastSave="0" documentId="13_ncr:1_{F1EDCA40-07B9-4291-A4DE-43E5BAEC7426}" xr6:coauthVersionLast="43" xr6:coauthVersionMax="43" xr10:uidLastSave="{00000000-0000-0000-0000-000000000000}"/>
  <bookViews>
    <workbookView xWindow="-120" yWindow="-120" windowWidth="29040" windowHeight="17640" activeTab="1" xr2:uid="{A86A885E-E10F-45E7-8575-D224E2CE0157}"/>
  </bookViews>
  <sheets>
    <sheet name="OverHead Benchmark" sheetId="3" r:id="rId1"/>
    <sheet name="Tempi di Esecuzione" sheetId="1" r:id="rId2"/>
    <sheet name="Grafici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50" i="1"/>
  <c r="F66" i="1"/>
  <c r="G50" i="1"/>
  <c r="H50" i="1" s="1"/>
  <c r="B44" i="1"/>
  <c r="B42" i="1"/>
  <c r="B43" i="1"/>
  <c r="G35" i="1"/>
  <c r="H29" i="1"/>
  <c r="H35" i="1"/>
  <c r="G34" i="1"/>
  <c r="G33" i="1"/>
  <c r="G32" i="1"/>
  <c r="I29" i="1"/>
  <c r="I23" i="1"/>
  <c r="I17" i="1"/>
  <c r="I11" i="1"/>
  <c r="I5" i="1"/>
  <c r="G45" i="1" l="1"/>
  <c r="H45" i="1" s="1"/>
  <c r="G40" i="1" l="1"/>
  <c r="G39" i="1"/>
  <c r="G38" i="1"/>
  <c r="G37" i="1"/>
  <c r="G29" i="1"/>
  <c r="G28" i="1"/>
  <c r="G27" i="1"/>
  <c r="G26" i="1"/>
  <c r="G23" i="1"/>
  <c r="H23" i="1" s="1"/>
  <c r="G22" i="1"/>
  <c r="G21" i="1"/>
  <c r="G20" i="1"/>
  <c r="G17" i="1"/>
  <c r="H17" i="1" s="1"/>
  <c r="G16" i="1"/>
  <c r="G15" i="1"/>
  <c r="G14" i="1"/>
  <c r="G11" i="1"/>
  <c r="H11" i="1" s="1"/>
  <c r="G10" i="1"/>
  <c r="G9" i="1"/>
  <c r="G8" i="1"/>
  <c r="G5" i="1"/>
  <c r="G4" i="1"/>
  <c r="G3" i="1"/>
  <c r="G2" i="1"/>
  <c r="H40" i="1" l="1"/>
  <c r="I40" i="1"/>
  <c r="A13" i="3"/>
  <c r="B13" i="3"/>
  <c r="B16" i="3" s="1"/>
  <c r="B18" i="3" s="1"/>
  <c r="D13" i="3"/>
</calcChain>
</file>

<file path=xl/sharedStrings.xml><?xml version="1.0" encoding="utf-8"?>
<sst xmlns="http://schemas.openxmlformats.org/spreadsheetml/2006/main" count="62" uniqueCount="30">
  <si>
    <t>primo processo</t>
  </si>
  <si>
    <t>secondo processo</t>
  </si>
  <si>
    <t>processo totale</t>
  </si>
  <si>
    <t>2 cotainer</t>
  </si>
  <si>
    <t xml:space="preserve">primo processo </t>
  </si>
  <si>
    <t xml:space="preserve">3 container </t>
  </si>
  <si>
    <t>4 container</t>
  </si>
  <si>
    <t xml:space="preserve">5 container </t>
  </si>
  <si>
    <t>overhead</t>
  </si>
  <si>
    <t>Pratica</t>
  </si>
  <si>
    <t>teoria</t>
  </si>
  <si>
    <t>Scipt 3</t>
  </si>
  <si>
    <t>Script2</t>
  </si>
  <si>
    <t>Script1</t>
  </si>
  <si>
    <t>prova 1</t>
  </si>
  <si>
    <t>prova2</t>
  </si>
  <si>
    <t>prova3</t>
  </si>
  <si>
    <t>prova4</t>
  </si>
  <si>
    <t>prova5</t>
  </si>
  <si>
    <t>media</t>
  </si>
  <si>
    <t xml:space="preserve">1 container  </t>
  </si>
  <si>
    <t>10 container</t>
  </si>
  <si>
    <t>terzo processo (1+2)</t>
  </si>
  <si>
    <t>50 container</t>
  </si>
  <si>
    <t>Processo Totale</t>
  </si>
  <si>
    <t>Docker compose 
per singolo container</t>
  </si>
  <si>
    <t>Differenza
docker compose-processo totale</t>
  </si>
  <si>
    <t>8 container</t>
  </si>
  <si>
    <t>100 container</t>
  </si>
  <si>
    <t>terzo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</si>
</sst>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1" xfId="1"/>
    <xf numFmtId="165" fontId="1" fillId="0" borderId="1" xfId="1" applyNumberFormat="1"/>
    <xf numFmtId="0" fontId="1" fillId="0" borderId="1" xfId="1" applyAlignment="1">
      <alignment wrapText="1"/>
    </xf>
    <xf numFmtId="0" fontId="1" fillId="3" borderId="1" xfId="1" applyFill="1"/>
    <xf numFmtId="0" fontId="3" fillId="4" borderId="2" xfId="2" applyFont="1" applyFill="1"/>
    <xf numFmtId="0" fontId="3" fillId="5" borderId="2" xfId="2" applyFont="1" applyFill="1"/>
    <xf numFmtId="0" fontId="3" fillId="6" borderId="2" xfId="2" applyFont="1" applyFill="1"/>
    <xf numFmtId="0" fontId="3" fillId="7" borderId="2" xfId="2" applyFont="1" applyFill="1"/>
    <xf numFmtId="0" fontId="3" fillId="0" borderId="2" xfId="2" applyFont="1" applyFill="1"/>
    <xf numFmtId="0" fontId="0" fillId="0" borderId="0" xfId="0" applyAlignment="1">
      <alignment wrapText="1"/>
    </xf>
    <xf numFmtId="0" fontId="1" fillId="0" borderId="1" xfId="1" applyFill="1"/>
    <xf numFmtId="0" fontId="1" fillId="0" borderId="0" xfId="1" applyFill="1" applyBorder="1"/>
    <xf numFmtId="2" fontId="1" fillId="0" borderId="1" xfId="1" applyNumberFormat="1"/>
  </cellXfs>
  <cellStyles count="3">
    <cellStyle name="Calcolo" xfId="2" builtinId="22"/>
    <cellStyle name="Normale" xfId="0" builtinId="0"/>
    <cellStyle name="Tito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di docker compose</a:t>
            </a:r>
            <a:r>
              <a:rPr lang="en-US" baseline="0"/>
              <a:t> sulla computazione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processo totale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('Tempi di Esecuzione'!$A$1,'Tempi di Esecuzione'!$A$7,'Tempi di Esecuzione'!$A$13,'Tempi di Esecuzione'!$A$19,'Tempi di Esecuzione'!$A$25,'Tempi di Esecuzione'!$A$36,'Tempi di Esecuzione'!$A$41)</c:f>
              <c:strCache>
                <c:ptCount val="7"/>
                <c:pt idx="0">
                  <c:v>1 container  </c:v>
                </c:pt>
                <c:pt idx="1">
                  <c:v>2 cotainer</c:v>
                </c:pt>
                <c:pt idx="2">
                  <c:v>3 container </c:v>
                </c:pt>
                <c:pt idx="3">
                  <c:v>4 container</c:v>
                </c:pt>
                <c:pt idx="4">
                  <c:v>5 container </c:v>
                </c:pt>
                <c:pt idx="5">
                  <c:v>10 container</c:v>
                </c:pt>
                <c:pt idx="6">
                  <c:v>50 container</c:v>
                </c:pt>
              </c:strCache>
            </c:strRef>
          </c:cat>
          <c:val>
            <c:numRef>
              <c:f>('Tempi di Esecuzione'!$G$5,'Tempi di Esecuzione'!$H$11,'Tempi di Esecuzione'!$H$17,'Tempi di Esecuzione'!$H$23,'Tempi di Esecuzione'!$H$29,'Tempi di Esecuzione'!$H$40,'Tempi di Esecuzione'!$H$45)</c:f>
              <c:numCache>
                <c:formatCode>General</c:formatCode>
                <c:ptCount val="7"/>
                <c:pt idx="0">
                  <c:v>7.94</c:v>
                </c:pt>
                <c:pt idx="1">
                  <c:v>4.7560000000000002</c:v>
                </c:pt>
                <c:pt idx="2" formatCode="0.0000">
                  <c:v>4.4333333333333336</c:v>
                </c:pt>
                <c:pt idx="3">
                  <c:v>4.3005000000000004</c:v>
                </c:pt>
                <c:pt idx="4">
                  <c:v>4.2071999999999994</c:v>
                </c:pt>
                <c:pt idx="5">
                  <c:v>4.0793999999999997</c:v>
                </c:pt>
                <c:pt idx="6">
                  <c:v>3.8695600000000003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DD1-ABEB-E0647A73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6960"/>
        <c:axId val="457511224"/>
      </c:lineChart>
      <c:catAx>
        <c:axId val="4575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11224"/>
        <c:crosses val="autoZero"/>
        <c:auto val="1"/>
        <c:lblAlgn val="ctr"/>
        <c:lblOffset val="100"/>
        <c:noMultiLvlLbl val="0"/>
      </c:catAx>
      <c:valAx>
        <c:axId val="4575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0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esecuzione in</a:t>
            </a:r>
            <a:r>
              <a:rPr lang="it-IT" baseline="0"/>
              <a:t> funzione dei container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('Tempi di Esecuzione'!$A$1,'Tempi di Esecuzione'!$A$7,'Tempi di Esecuzione'!$A$13,'Tempi di Esecuzione'!$A$19,'Tempi di Esecuzione'!$A$25,'Tempi di Esecuzione'!$A$36,'Tempi di Esecuzione'!$A$41)</c:f>
              <c:strCache>
                <c:ptCount val="7"/>
                <c:pt idx="0">
                  <c:v>1 container  </c:v>
                </c:pt>
                <c:pt idx="1">
                  <c:v>2 cotainer</c:v>
                </c:pt>
                <c:pt idx="2">
                  <c:v>3 container </c:v>
                </c:pt>
                <c:pt idx="3">
                  <c:v>4 container</c:v>
                </c:pt>
                <c:pt idx="4">
                  <c:v>5 container </c:v>
                </c:pt>
                <c:pt idx="5">
                  <c:v>10 container</c:v>
                </c:pt>
                <c:pt idx="6">
                  <c:v>50 container</c:v>
                </c:pt>
              </c:strCache>
            </c:strRef>
          </c:cat>
          <c:val>
            <c:numRef>
              <c:f>('Tempi di Esecuzione'!$G$2,'Tempi di Esecuzione'!$G$8,'Tempi di Esecuzione'!$G$14,'Tempi di Esecuzione'!$G$20,'Tempi di Esecuzione'!$G$26,'Tempi di Esecuzione'!$G$37)</c:f>
              <c:numCache>
                <c:formatCode>General</c:formatCode>
                <c:ptCount val="6"/>
                <c:pt idx="0">
                  <c:v>1.389</c:v>
                </c:pt>
                <c:pt idx="1">
                  <c:v>1.5185599999999999</c:v>
                </c:pt>
                <c:pt idx="2">
                  <c:v>2.02494</c:v>
                </c:pt>
                <c:pt idx="3">
                  <c:v>2.94428</c:v>
                </c:pt>
                <c:pt idx="4">
                  <c:v>3.3913939999999996</c:v>
                </c:pt>
                <c:pt idx="5">
                  <c:v>6.78078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F4E-8AB4-4C1564814134}"/>
            </c:ext>
          </c:extLst>
        </c:ser>
        <c:ser>
          <c:idx val="1"/>
          <c:order val="1"/>
          <c:tx>
            <c:v>processo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('Tempi di Esecuzione'!$A$1,'Tempi di Esecuzione'!$A$7,'Tempi di Esecuzione'!$A$13,'Tempi di Esecuzione'!$A$19,'Tempi di Esecuzione'!$A$25,'Tempi di Esecuzione'!$A$36,'Tempi di Esecuzione'!$A$41)</c:f>
              <c:strCache>
                <c:ptCount val="7"/>
                <c:pt idx="0">
                  <c:v>1 container  </c:v>
                </c:pt>
                <c:pt idx="1">
                  <c:v>2 cotainer</c:v>
                </c:pt>
                <c:pt idx="2">
                  <c:v>3 container </c:v>
                </c:pt>
                <c:pt idx="3">
                  <c:v>4 container</c:v>
                </c:pt>
                <c:pt idx="4">
                  <c:v>5 container </c:v>
                </c:pt>
                <c:pt idx="5">
                  <c:v>10 container</c:v>
                </c:pt>
                <c:pt idx="6">
                  <c:v>50 container</c:v>
                </c:pt>
              </c:strCache>
            </c:strRef>
          </c:cat>
          <c:val>
            <c:numRef>
              <c:f>('Tempi di Esecuzione'!$G$3,'Tempi di Esecuzione'!$G$9,'Tempi di Esecuzione'!$G$15,'Tempi di Esecuzione'!$G$21,'Tempi di Esecuzione'!$G$27,'Tempi di Esecuzione'!$G$38)</c:f>
              <c:numCache>
                <c:formatCode>General</c:formatCode>
                <c:ptCount val="6"/>
                <c:pt idx="0">
                  <c:v>4.0937399999999995</c:v>
                </c:pt>
                <c:pt idx="1">
                  <c:v>4.6007999999999996</c:v>
                </c:pt>
                <c:pt idx="2">
                  <c:v>6.9645399999999995</c:v>
                </c:pt>
                <c:pt idx="3">
                  <c:v>8.9343199999999996</c:v>
                </c:pt>
                <c:pt idx="4">
                  <c:v>11.482028</c:v>
                </c:pt>
                <c:pt idx="5">
                  <c:v>23.132620000000003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C-4F4E-8AB4-4C1564814134}"/>
            </c:ext>
          </c:extLst>
        </c:ser>
        <c:ser>
          <c:idx val="2"/>
          <c:order val="2"/>
          <c:tx>
            <c:v>processo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('Tempi di Esecuzione'!$A$1,'Tempi di Esecuzione'!$A$7,'Tempi di Esecuzione'!$A$13,'Tempi di Esecuzione'!$A$19,'Tempi di Esecuzione'!$A$25,'Tempi di Esecuzione'!$A$36,'Tempi di Esecuzione'!$A$41)</c:f>
              <c:strCache>
                <c:ptCount val="7"/>
                <c:pt idx="0">
                  <c:v>1 container  </c:v>
                </c:pt>
                <c:pt idx="1">
                  <c:v>2 cotainer</c:v>
                </c:pt>
                <c:pt idx="2">
                  <c:v>3 container </c:v>
                </c:pt>
                <c:pt idx="3">
                  <c:v>4 container</c:v>
                </c:pt>
                <c:pt idx="4">
                  <c:v>5 container </c:v>
                </c:pt>
                <c:pt idx="5">
                  <c:v>10 container</c:v>
                </c:pt>
                <c:pt idx="6">
                  <c:v>50 container</c:v>
                </c:pt>
              </c:strCache>
            </c:strRef>
          </c:cat>
          <c:val>
            <c:numRef>
              <c:f>('Tempi di Esecuzione'!$G$4,'Tempi di Esecuzione'!$G$10,'Tempi di Esecuzione'!$G$16,'Tempi di Esecuzione'!$G$22,'Tempi di Esecuzione'!$G$28,'Tempi di Esecuzione'!$G$39)</c:f>
              <c:numCache>
                <c:formatCode>General</c:formatCode>
                <c:ptCount val="6"/>
                <c:pt idx="0">
                  <c:v>5.4827399999999997</c:v>
                </c:pt>
                <c:pt idx="1">
                  <c:v>6.1196199999999994</c:v>
                </c:pt>
                <c:pt idx="2">
                  <c:v>8.9895600000000009</c:v>
                </c:pt>
                <c:pt idx="3">
                  <c:v>11.878719999999998</c:v>
                </c:pt>
                <c:pt idx="4">
                  <c:v>14.889436</c:v>
                </c:pt>
                <c:pt idx="5">
                  <c:v>29.775639999999999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C-4F4E-8AB4-4C1564814134}"/>
            </c:ext>
          </c:extLst>
        </c:ser>
        <c:ser>
          <c:idx val="3"/>
          <c:order val="3"/>
          <c:tx>
            <c:v>docker compose tot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('Tempi di Esecuzione'!$A$1,'Tempi di Esecuzione'!$A$7,'Tempi di Esecuzione'!$A$13,'Tempi di Esecuzione'!$A$19,'Tempi di Esecuzione'!$A$25,'Tempi di Esecuzione'!$A$36,'Tempi di Esecuzione'!$A$41)</c:f>
              <c:strCache>
                <c:ptCount val="7"/>
                <c:pt idx="0">
                  <c:v>1 container  </c:v>
                </c:pt>
                <c:pt idx="1">
                  <c:v>2 cotainer</c:v>
                </c:pt>
                <c:pt idx="2">
                  <c:v>3 container </c:v>
                </c:pt>
                <c:pt idx="3">
                  <c:v>4 container</c:v>
                </c:pt>
                <c:pt idx="4">
                  <c:v>5 container </c:v>
                </c:pt>
                <c:pt idx="5">
                  <c:v>10 container</c:v>
                </c:pt>
                <c:pt idx="6">
                  <c:v>50 container</c:v>
                </c:pt>
              </c:strCache>
            </c:strRef>
          </c:cat>
          <c:val>
            <c:numRef>
              <c:f>('Tempi di Esecuzione'!$G$5,'Tempi di Esecuzione'!$G$11,'Tempi di Esecuzione'!$G$17,'Tempi di Esecuzione'!$G$23,'Tempi di Esecuzione'!$G$29,'Tempi di Esecuzione'!$G$40)</c:f>
              <c:numCache>
                <c:formatCode>General</c:formatCode>
                <c:ptCount val="6"/>
                <c:pt idx="0">
                  <c:v>7.94</c:v>
                </c:pt>
                <c:pt idx="1">
                  <c:v>9.5120000000000005</c:v>
                </c:pt>
                <c:pt idx="2">
                  <c:v>13.3</c:v>
                </c:pt>
                <c:pt idx="3">
                  <c:v>17.202000000000002</c:v>
                </c:pt>
                <c:pt idx="4">
                  <c:v>21.035999999999998</c:v>
                </c:pt>
                <c:pt idx="5">
                  <c:v>40.793999999999997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C-4F4E-8AB4-4C156481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06856"/>
        <c:axId val="542105544"/>
      </c:lineChart>
      <c:catAx>
        <c:axId val="54210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05544"/>
        <c:crosses val="autoZero"/>
        <c:auto val="1"/>
        <c:lblAlgn val="ctr"/>
        <c:lblOffset val="100"/>
        <c:noMultiLvlLbl val="0"/>
      </c:catAx>
      <c:valAx>
        <c:axId val="542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d'esecuzione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0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23812</xdr:rowOff>
    </xdr:from>
    <xdr:to>
      <xdr:col>8</xdr:col>
      <xdr:colOff>595312</xdr:colOff>
      <xdr:row>50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087A1C-A4B0-40EF-A302-954A5C071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6</xdr:row>
      <xdr:rowOff>0</xdr:rowOff>
    </xdr:from>
    <xdr:to>
      <xdr:col>18</xdr:col>
      <xdr:colOff>-1</xdr:colOff>
      <xdr:row>30</xdr:row>
      <xdr:rowOff>166687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DE17D8-92E5-4891-8EF2-B68708BE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2B10-D260-4430-8791-ED04C9565C36}">
  <dimension ref="A1:D18"/>
  <sheetViews>
    <sheetView workbookViewId="0">
      <selection activeCell="H19" sqref="H19:H20"/>
    </sheetView>
  </sheetViews>
  <sheetFormatPr defaultRowHeight="15" x14ac:dyDescent="0.25"/>
  <cols>
    <col min="1" max="1" width="12" bestFit="1" customWidth="1"/>
  </cols>
  <sheetData>
    <row r="1" spans="1:4" x14ac:dyDescent="0.25">
      <c r="A1" s="6" t="s">
        <v>13</v>
      </c>
      <c r="B1" s="7" t="s">
        <v>12</v>
      </c>
      <c r="C1" s="6"/>
      <c r="D1" s="7" t="s">
        <v>11</v>
      </c>
    </row>
    <row r="2" spans="1:4" x14ac:dyDescent="0.25">
      <c r="A2" s="6">
        <v>1.6281000000000001</v>
      </c>
      <c r="B2" s="7">
        <v>4.2645999999999997</v>
      </c>
      <c r="C2" s="6"/>
      <c r="D2" s="7">
        <v>5.94</v>
      </c>
    </row>
    <row r="3" spans="1:4" x14ac:dyDescent="0.25">
      <c r="A3" s="6">
        <v>1.6941999999999999</v>
      </c>
      <c r="B3" s="7">
        <v>4.0354999999999999</v>
      </c>
      <c r="C3" s="6"/>
      <c r="D3" s="7">
        <v>6.2192999999999996</v>
      </c>
    </row>
    <row r="4" spans="1:4" x14ac:dyDescent="0.25">
      <c r="A4" s="6">
        <v>1.6609</v>
      </c>
      <c r="B4" s="7">
        <v>4.1424000000000003</v>
      </c>
      <c r="C4" s="6"/>
      <c r="D4" s="7">
        <v>6.1177000000000001</v>
      </c>
    </row>
    <row r="5" spans="1:4" x14ac:dyDescent="0.25">
      <c r="A5" s="6">
        <v>1.7466999999999999</v>
      </c>
      <c r="B5" s="7">
        <v>4.0483000000000002</v>
      </c>
      <c r="C5" s="6"/>
      <c r="D5" s="7">
        <v>5.7803000000000004</v>
      </c>
    </row>
    <row r="6" spans="1:4" x14ac:dyDescent="0.25">
      <c r="A6" s="6">
        <v>1.6780999999999999</v>
      </c>
      <c r="B6" s="7">
        <v>4.0526999999999997</v>
      </c>
      <c r="C6" s="6"/>
      <c r="D6" s="7">
        <v>6.1721000000000004</v>
      </c>
    </row>
    <row r="7" spans="1:4" x14ac:dyDescent="0.25">
      <c r="A7" s="6">
        <v>1.6921999999999999</v>
      </c>
      <c r="B7" s="7">
        <v>4.0811000000000002</v>
      </c>
      <c r="C7" s="6"/>
      <c r="D7" s="7">
        <v>6.2047999999999996</v>
      </c>
    </row>
    <row r="8" spans="1:4" x14ac:dyDescent="0.25">
      <c r="A8" s="6">
        <v>1.728</v>
      </c>
      <c r="B8" s="7">
        <v>4.2710999999999997</v>
      </c>
      <c r="C8" s="6"/>
      <c r="D8" s="7">
        <v>6.3185000000000002</v>
      </c>
    </row>
    <row r="9" spans="1:4" x14ac:dyDescent="0.25">
      <c r="A9" s="6">
        <v>1.681</v>
      </c>
      <c r="B9" s="7">
        <v>4.7907999999999999</v>
      </c>
      <c r="C9" s="6"/>
      <c r="D9" s="7">
        <v>5.8977000000000004</v>
      </c>
    </row>
    <row r="10" spans="1:4" x14ac:dyDescent="0.25">
      <c r="A10" s="6">
        <v>1.6957</v>
      </c>
      <c r="B10" s="7">
        <v>4.1234000000000002</v>
      </c>
      <c r="C10" s="6"/>
      <c r="D10" s="7">
        <v>6.0145999999999997</v>
      </c>
    </row>
    <row r="11" spans="1:4" x14ac:dyDescent="0.25">
      <c r="A11" s="6">
        <v>1.6627000000000001</v>
      </c>
      <c r="B11" s="7">
        <v>4.2916999999999996</v>
      </c>
      <c r="C11" s="6"/>
      <c r="D11" s="7">
        <v>5.8513999999999999</v>
      </c>
    </row>
    <row r="12" spans="1:4" x14ac:dyDescent="0.25">
      <c r="A12" s="9" t="s">
        <v>19</v>
      </c>
      <c r="B12" s="9" t="s">
        <v>19</v>
      </c>
      <c r="C12" s="9"/>
      <c r="D12" s="9" t="s">
        <v>19</v>
      </c>
    </row>
    <row r="13" spans="1:4" x14ac:dyDescent="0.25">
      <c r="A13" s="9">
        <f>AVERAGE(A2:A11)</f>
        <v>1.68676</v>
      </c>
      <c r="B13" s="9">
        <f>AVERAGE(B2:B11)</f>
        <v>4.2101600000000001</v>
      </c>
      <c r="C13" s="9"/>
      <c r="D13" s="9">
        <f>AVERAGE(D2:D11)</f>
        <v>6.0516400000000008</v>
      </c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8" t="s">
        <v>10</v>
      </c>
      <c r="B16" s="8">
        <f>SUM(A13:B13)</f>
        <v>5.8969199999999997</v>
      </c>
      <c r="C16" s="10"/>
      <c r="D16" s="10"/>
    </row>
    <row r="17" spans="1:4" x14ac:dyDescent="0.25">
      <c r="A17" s="8" t="s">
        <v>9</v>
      </c>
      <c r="B17" s="8">
        <v>6.0516399999999999</v>
      </c>
      <c r="C17" s="10"/>
      <c r="D17" s="10"/>
    </row>
    <row r="18" spans="1:4" x14ac:dyDescent="0.25">
      <c r="A18" s="8" t="s">
        <v>8</v>
      </c>
      <c r="B18" s="8">
        <f>SUM(B17-B16)</f>
        <v>0.15472000000000019</v>
      </c>
      <c r="C18" s="10"/>
      <c r="D1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105-E257-4E5D-838E-B8CAEDC2EC7D}">
  <dimension ref="A1:N66"/>
  <sheetViews>
    <sheetView tabSelected="1" topLeftCell="A10" zoomScale="85" zoomScaleNormal="85" workbookViewId="0">
      <selection activeCell="I46" sqref="I46"/>
    </sheetView>
  </sheetViews>
  <sheetFormatPr defaultRowHeight="15" x14ac:dyDescent="0.25"/>
  <cols>
    <col min="1" max="1" width="30.42578125" bestFit="1" customWidth="1"/>
    <col min="2" max="2" width="15" bestFit="1" customWidth="1"/>
    <col min="3" max="4" width="14.7109375" bestFit="1" customWidth="1"/>
    <col min="5" max="5" width="13.140625" bestFit="1" customWidth="1"/>
    <col min="6" max="6" width="16" bestFit="1" customWidth="1"/>
    <col min="7" max="7" width="16.28515625" bestFit="1" customWidth="1"/>
    <col min="8" max="8" width="20" bestFit="1" customWidth="1"/>
    <col min="9" max="9" width="18" customWidth="1"/>
    <col min="13" max="13" width="16.85546875" bestFit="1" customWidth="1"/>
  </cols>
  <sheetData>
    <row r="1" spans="1:14" ht="90.75" thickBot="1" x14ac:dyDescent="0.3">
      <c r="A1" s="5" t="s">
        <v>20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4" t="s">
        <v>25</v>
      </c>
      <c r="I1" s="11" t="s">
        <v>26</v>
      </c>
    </row>
    <row r="2" spans="1:14" ht="15.75" thickBot="1" x14ac:dyDescent="0.3">
      <c r="A2" s="2" t="s">
        <v>0</v>
      </c>
      <c r="B2" s="2">
        <v>1.4047000000000001</v>
      </c>
      <c r="C2" s="2">
        <v>1.3859999999999999</v>
      </c>
      <c r="D2" s="2">
        <v>1.3772</v>
      </c>
      <c r="E2" s="2">
        <v>1.3859999999999999</v>
      </c>
      <c r="F2" s="2">
        <v>1.3911</v>
      </c>
      <c r="G2" s="2">
        <f>AVERAGE(B2:F2)</f>
        <v>1.389</v>
      </c>
      <c r="H2" s="2"/>
    </row>
    <row r="3" spans="1:14" ht="15.75" thickBot="1" x14ac:dyDescent="0.3">
      <c r="A3" s="2" t="s">
        <v>1</v>
      </c>
      <c r="B3" s="2">
        <v>3.9912999999999998</v>
      </c>
      <c r="C3" s="2">
        <v>4.2355999999999998</v>
      </c>
      <c r="D3" s="2">
        <v>4.1254999999999997</v>
      </c>
      <c r="E3" s="2">
        <v>3.9601999999999999</v>
      </c>
      <c r="F3" s="2">
        <v>4.1561000000000003</v>
      </c>
      <c r="G3" s="2">
        <f>AVERAGE(B3:F3)</f>
        <v>4.0937399999999995</v>
      </c>
      <c r="H3" s="2"/>
    </row>
    <row r="4" spans="1:14" ht="15.75" thickBot="1" x14ac:dyDescent="0.3">
      <c r="A4" s="2" t="s">
        <v>22</v>
      </c>
      <c r="B4" s="2">
        <v>5.3960999999999997</v>
      </c>
      <c r="C4" s="2">
        <v>5.6214000000000004</v>
      </c>
      <c r="D4" s="2">
        <v>5.5026999999999999</v>
      </c>
      <c r="E4" s="2">
        <v>5.3463000000000003</v>
      </c>
      <c r="F4" s="2">
        <v>5.5472000000000001</v>
      </c>
      <c r="G4" s="2">
        <f>AVERAGE(B4:F4)</f>
        <v>5.4827399999999997</v>
      </c>
      <c r="H4" s="2"/>
    </row>
    <row r="5" spans="1:14" ht="15.75" thickBot="1" x14ac:dyDescent="0.3">
      <c r="A5" s="2" t="s">
        <v>2</v>
      </c>
      <c r="B5" s="2">
        <v>7.81</v>
      </c>
      <c r="C5" s="2">
        <v>8.1300000000000008</v>
      </c>
      <c r="D5" s="2">
        <v>7.9</v>
      </c>
      <c r="E5" s="2">
        <v>7.8</v>
      </c>
      <c r="F5" s="2">
        <v>8.06</v>
      </c>
      <c r="G5" s="2">
        <f>AVERAGE(B5:F5)</f>
        <v>7.94</v>
      </c>
      <c r="H5" s="2">
        <v>7.94</v>
      </c>
      <c r="I5">
        <f>SUM(G5-G4)</f>
        <v>2.4572600000000007</v>
      </c>
    </row>
    <row r="6" spans="1:14" x14ac:dyDescent="0.25">
      <c r="N6" s="1"/>
    </row>
    <row r="7" spans="1:14" ht="15.75" thickBot="1" x14ac:dyDescent="0.3">
      <c r="A7" s="5" t="s">
        <v>3</v>
      </c>
      <c r="B7" s="2"/>
      <c r="C7" s="2"/>
      <c r="D7" s="2"/>
      <c r="E7" s="2"/>
      <c r="F7" s="2"/>
      <c r="G7" s="2"/>
      <c r="H7" s="2"/>
      <c r="N7" s="1"/>
    </row>
    <row r="8" spans="1:14" ht="15.75" thickBot="1" x14ac:dyDescent="0.3">
      <c r="A8" s="2" t="s">
        <v>4</v>
      </c>
      <c r="B8" s="2">
        <v>1.484</v>
      </c>
      <c r="C8" s="2">
        <v>1.5428999999999999</v>
      </c>
      <c r="D8" s="2">
        <v>1.5624</v>
      </c>
      <c r="E8" s="2">
        <v>1.508</v>
      </c>
      <c r="F8" s="2">
        <v>1.4955000000000001</v>
      </c>
      <c r="G8" s="2">
        <f>AVERAGE(B8:F8)</f>
        <v>1.5185599999999999</v>
      </c>
      <c r="H8" s="2"/>
      <c r="N8" s="1"/>
    </row>
    <row r="9" spans="1:14" ht="15.75" thickBot="1" x14ac:dyDescent="0.3">
      <c r="A9" s="2" t="s">
        <v>1</v>
      </c>
      <c r="B9" s="2">
        <v>4.5491000000000001</v>
      </c>
      <c r="C9" s="2">
        <v>4.6536999999999997</v>
      </c>
      <c r="D9" s="2">
        <v>4.6010999999999997</v>
      </c>
      <c r="E9" s="2">
        <v>4.4995000000000003</v>
      </c>
      <c r="F9" s="2">
        <v>4.7005999999999997</v>
      </c>
      <c r="G9" s="2">
        <f>AVERAGE(B9:F9)</f>
        <v>4.6007999999999996</v>
      </c>
      <c r="H9" s="2"/>
      <c r="N9" s="1"/>
    </row>
    <row r="10" spans="1:14" ht="15.75" thickBot="1" x14ac:dyDescent="0.3">
      <c r="A10" s="2" t="s">
        <v>22</v>
      </c>
      <c r="B10" s="2">
        <v>6.0331000000000001</v>
      </c>
      <c r="C10" s="2">
        <v>6.1966999999999999</v>
      </c>
      <c r="D10" s="2">
        <v>6.1635999999999997</v>
      </c>
      <c r="E10" s="2">
        <v>6.0076000000000001</v>
      </c>
      <c r="F10" s="2">
        <v>6.1970999999999998</v>
      </c>
      <c r="G10" s="2">
        <f>AVERAGE(B10:F10)</f>
        <v>6.1196199999999994</v>
      </c>
      <c r="H10" s="2"/>
      <c r="N10" s="1"/>
    </row>
    <row r="11" spans="1:14" ht="15.75" thickBot="1" x14ac:dyDescent="0.3">
      <c r="A11" s="2" t="s">
        <v>2</v>
      </c>
      <c r="B11" s="2">
        <v>9.39</v>
      </c>
      <c r="C11" s="2">
        <v>9.59</v>
      </c>
      <c r="D11" s="2">
        <v>9.4499999999999993</v>
      </c>
      <c r="E11" s="2">
        <v>9.5299999999999994</v>
      </c>
      <c r="F11" s="2">
        <v>9.6</v>
      </c>
      <c r="G11" s="2">
        <f>AVERAGE(B11:F11)</f>
        <v>9.5120000000000005</v>
      </c>
      <c r="H11" s="2">
        <f>G11/2</f>
        <v>4.7560000000000002</v>
      </c>
      <c r="I11">
        <f>SUM(G11-G10)</f>
        <v>3.3923800000000011</v>
      </c>
    </row>
    <row r="12" spans="1:14" ht="15.75" thickBot="1" x14ac:dyDescent="0.3">
      <c r="A12" s="2"/>
      <c r="B12" s="2"/>
      <c r="C12" s="2"/>
      <c r="D12" s="2"/>
      <c r="E12" s="2"/>
      <c r="F12" s="2"/>
      <c r="G12" s="2"/>
      <c r="H12" s="2"/>
    </row>
    <row r="13" spans="1:14" ht="15.75" thickBot="1" x14ac:dyDescent="0.3">
      <c r="A13" s="5" t="s">
        <v>5</v>
      </c>
      <c r="B13" s="2"/>
      <c r="C13" s="2"/>
      <c r="D13" s="2"/>
      <c r="E13" s="2"/>
      <c r="F13" s="2"/>
      <c r="G13" s="2"/>
      <c r="H13" s="2"/>
    </row>
    <row r="14" spans="1:14" ht="15.75" thickBot="1" x14ac:dyDescent="0.3">
      <c r="A14" s="2" t="s">
        <v>4</v>
      </c>
      <c r="B14" s="2">
        <v>1.9098999999999999</v>
      </c>
      <c r="C14" s="2">
        <v>1.8320000000000001</v>
      </c>
      <c r="D14" s="2">
        <v>2.2179000000000002</v>
      </c>
      <c r="E14" s="2">
        <v>2.0712000000000002</v>
      </c>
      <c r="F14" s="2">
        <v>2.0937000000000001</v>
      </c>
      <c r="G14" s="2">
        <f>AVERAGE(B14:F14)</f>
        <v>2.02494</v>
      </c>
      <c r="H14" s="2"/>
    </row>
    <row r="15" spans="1:14" ht="15.75" thickBot="1" x14ac:dyDescent="0.3">
      <c r="A15" s="2" t="s">
        <v>1</v>
      </c>
      <c r="B15" s="2">
        <v>6.8716999999999997</v>
      </c>
      <c r="C15" s="2">
        <v>7.2797000000000001</v>
      </c>
      <c r="D15" s="2">
        <v>6.8901000000000003</v>
      </c>
      <c r="E15" s="2">
        <v>6.8959999999999999</v>
      </c>
      <c r="F15" s="2">
        <v>6.8852000000000002</v>
      </c>
      <c r="G15" s="2">
        <f>AVERAGE(B15:F15)</f>
        <v>6.9645399999999995</v>
      </c>
      <c r="H15" s="2"/>
    </row>
    <row r="16" spans="1:14" ht="15.75" thickBot="1" x14ac:dyDescent="0.3">
      <c r="A16" s="2" t="s">
        <v>22</v>
      </c>
      <c r="B16" s="2">
        <v>8.7817000000000007</v>
      </c>
      <c r="C16" s="2">
        <v>9.1118000000000006</v>
      </c>
      <c r="D16" s="2">
        <v>9.1081000000000003</v>
      </c>
      <c r="E16" s="2">
        <v>8.9672999999999998</v>
      </c>
      <c r="F16" s="2">
        <v>8.9788999999999994</v>
      </c>
      <c r="G16" s="2">
        <f>AVERAGE(B16:F16)</f>
        <v>8.9895600000000009</v>
      </c>
      <c r="H16" s="2"/>
    </row>
    <row r="17" spans="1:9" ht="15.75" thickBot="1" x14ac:dyDescent="0.3">
      <c r="A17" s="2" t="s">
        <v>2</v>
      </c>
      <c r="B17" s="2">
        <v>13.35</v>
      </c>
      <c r="C17" s="2">
        <v>13.49</v>
      </c>
      <c r="D17" s="2">
        <v>13.33</v>
      </c>
      <c r="E17" s="2">
        <v>12.98</v>
      </c>
      <c r="F17" s="2">
        <v>13.35</v>
      </c>
      <c r="G17" s="2">
        <f>AVERAGE(B17:F17)</f>
        <v>13.3</v>
      </c>
      <c r="H17" s="3">
        <f>G17/3</f>
        <v>4.4333333333333336</v>
      </c>
      <c r="I17">
        <f>SUM(G17-G16)</f>
        <v>4.3104399999999998</v>
      </c>
    </row>
    <row r="18" spans="1:9" ht="15.75" thickBot="1" x14ac:dyDescent="0.3">
      <c r="A18" s="2"/>
      <c r="B18" s="2"/>
      <c r="C18" s="2"/>
      <c r="D18" s="2"/>
      <c r="E18" s="2"/>
      <c r="F18" s="2"/>
      <c r="G18" s="2"/>
      <c r="H18" s="2"/>
    </row>
    <row r="19" spans="1:9" ht="15.75" thickBot="1" x14ac:dyDescent="0.3">
      <c r="A19" s="5" t="s">
        <v>6</v>
      </c>
      <c r="B19" s="2"/>
      <c r="C19" s="2"/>
      <c r="D19" s="2"/>
      <c r="E19" s="2"/>
      <c r="F19" s="2"/>
      <c r="G19" s="2"/>
      <c r="H19" s="2"/>
    </row>
    <row r="20" spans="1:9" ht="15.75" thickBot="1" x14ac:dyDescent="0.3">
      <c r="A20" s="2" t="s">
        <v>0</v>
      </c>
      <c r="B20" s="2">
        <v>3.0424000000000002</v>
      </c>
      <c r="C20" s="2">
        <v>2.9573999999999998</v>
      </c>
      <c r="D20" s="2">
        <v>2.9039999999999999</v>
      </c>
      <c r="E20" s="2">
        <v>2.8199000000000001</v>
      </c>
      <c r="F20" s="2">
        <v>2.9977</v>
      </c>
      <c r="G20" s="2">
        <f>AVERAGE(B20:F20)</f>
        <v>2.94428</v>
      </c>
      <c r="H20" s="2"/>
    </row>
    <row r="21" spans="1:9" ht="15.75" thickBot="1" x14ac:dyDescent="0.3">
      <c r="A21" s="2" t="s">
        <v>1</v>
      </c>
      <c r="B21" s="2">
        <v>9.1940000000000008</v>
      </c>
      <c r="C21" s="2">
        <v>8.9072999999999993</v>
      </c>
      <c r="D21" s="2">
        <v>8.8003999999999998</v>
      </c>
      <c r="E21" s="2">
        <v>8.9940999999999995</v>
      </c>
      <c r="F21" s="2">
        <v>8.7758000000000003</v>
      </c>
      <c r="G21" s="2">
        <f>AVERAGE(B21:F21)</f>
        <v>8.9343199999999996</v>
      </c>
      <c r="H21" s="2"/>
    </row>
    <row r="22" spans="1:9" ht="15.75" thickBot="1" x14ac:dyDescent="0.3">
      <c r="A22" s="2" t="s">
        <v>22</v>
      </c>
      <c r="B22" s="2">
        <v>12.236499999999999</v>
      </c>
      <c r="C22" s="2">
        <v>11.8649</v>
      </c>
      <c r="D22" s="2">
        <v>11.704499999999999</v>
      </c>
      <c r="E22" s="2">
        <v>11.8141</v>
      </c>
      <c r="F22" s="2">
        <v>11.7736</v>
      </c>
      <c r="G22" s="2">
        <f>AVERAGE(B22:F22)</f>
        <v>11.878719999999998</v>
      </c>
      <c r="H22" s="2"/>
    </row>
    <row r="23" spans="1:9" ht="15.75" thickBot="1" x14ac:dyDescent="0.3">
      <c r="A23" s="2" t="s">
        <v>2</v>
      </c>
      <c r="B23" s="2">
        <v>17.8</v>
      </c>
      <c r="C23" s="2">
        <v>17.34</v>
      </c>
      <c r="D23" s="2">
        <v>16.98</v>
      </c>
      <c r="E23" s="2">
        <v>16.920000000000002</v>
      </c>
      <c r="F23" s="2">
        <v>16.97</v>
      </c>
      <c r="G23" s="2">
        <f>AVERAGE(B23:F23)</f>
        <v>17.202000000000002</v>
      </c>
      <c r="H23" s="2">
        <f>(G23/4)</f>
        <v>4.3005000000000004</v>
      </c>
      <c r="I23">
        <f>SUM(G23-G22)</f>
        <v>5.323280000000004</v>
      </c>
    </row>
    <row r="24" spans="1:9" ht="15.75" thickBot="1" x14ac:dyDescent="0.3">
      <c r="A24" s="2"/>
      <c r="B24" s="2"/>
      <c r="C24" s="2"/>
      <c r="D24" s="2"/>
      <c r="E24" s="2"/>
      <c r="F24" s="2"/>
      <c r="G24" s="2"/>
      <c r="H24" s="2"/>
    </row>
    <row r="25" spans="1:9" ht="15.75" thickBot="1" x14ac:dyDescent="0.3">
      <c r="A25" s="5" t="s">
        <v>7</v>
      </c>
      <c r="B25" s="2"/>
      <c r="C25" s="2"/>
      <c r="D25" s="2"/>
      <c r="E25" s="2"/>
      <c r="F25" s="2"/>
      <c r="G25" s="2"/>
      <c r="H25" s="2"/>
    </row>
    <row r="26" spans="1:9" ht="15.75" thickBot="1" x14ac:dyDescent="0.3">
      <c r="A26" s="2" t="s">
        <v>4</v>
      </c>
      <c r="B26" s="2">
        <v>3.5520999999999998</v>
      </c>
      <c r="C26" s="2">
        <v>3.4255</v>
      </c>
      <c r="D26" s="2">
        <v>3.1016699999999999</v>
      </c>
      <c r="E26" s="2">
        <v>3.4302000000000001</v>
      </c>
      <c r="F26" s="2">
        <v>3.4474999999999998</v>
      </c>
      <c r="G26" s="2">
        <f>AVERAGE(B26:F26)</f>
        <v>3.3913939999999996</v>
      </c>
      <c r="H26" s="2"/>
    </row>
    <row r="27" spans="1:9" ht="15.75" thickBot="1" x14ac:dyDescent="0.3">
      <c r="A27" s="2" t="s">
        <v>1</v>
      </c>
      <c r="B27" s="2">
        <v>11.443199999999999</v>
      </c>
      <c r="C27" s="2">
        <v>11.6143</v>
      </c>
      <c r="D27" s="2">
        <v>11.60524</v>
      </c>
      <c r="E27" s="2">
        <v>11.081</v>
      </c>
      <c r="F27" s="2">
        <v>11.666399999999999</v>
      </c>
      <c r="G27" s="2">
        <f>AVERAGE(B27:F27)</f>
        <v>11.482028</v>
      </c>
      <c r="H27" s="2"/>
    </row>
    <row r="28" spans="1:9" ht="15.75" thickBot="1" x14ac:dyDescent="0.3">
      <c r="A28" s="2" t="s">
        <v>22</v>
      </c>
      <c r="B28" s="2">
        <v>14.9954</v>
      </c>
      <c r="C28" s="2">
        <v>15.03988</v>
      </c>
      <c r="D28" s="2">
        <v>14.7866</v>
      </c>
      <c r="E28" s="2">
        <v>14.5113</v>
      </c>
      <c r="F28" s="2">
        <v>15.114000000000001</v>
      </c>
      <c r="G28" s="2">
        <f>AVERAGE(B28:F28)</f>
        <v>14.889436</v>
      </c>
      <c r="H28" s="2"/>
    </row>
    <row r="29" spans="1:9" ht="15.75" thickBot="1" x14ac:dyDescent="0.3">
      <c r="A29" s="2" t="s">
        <v>2</v>
      </c>
      <c r="B29" s="2">
        <v>21.24</v>
      </c>
      <c r="C29" s="2">
        <v>20.89</v>
      </c>
      <c r="D29" s="2">
        <v>21.07</v>
      </c>
      <c r="E29" s="2">
        <v>20.51</v>
      </c>
      <c r="F29" s="2">
        <v>21.47</v>
      </c>
      <c r="G29" s="2">
        <f>AVERAGE(B29:F29)</f>
        <v>21.035999999999998</v>
      </c>
      <c r="H29" s="2">
        <f>(G29/5)</f>
        <v>4.2071999999999994</v>
      </c>
      <c r="I29">
        <f>SUM(G29-G28)</f>
        <v>6.1465639999999979</v>
      </c>
    </row>
    <row r="30" spans="1:9" ht="15.75" thickBot="1" x14ac:dyDescent="0.3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13" t="s">
        <v>27</v>
      </c>
    </row>
    <row r="32" spans="1:9" x14ac:dyDescent="0.25">
      <c r="A32" s="13" t="s">
        <v>0</v>
      </c>
      <c r="B32" s="13">
        <v>5.3558000000000003</v>
      </c>
      <c r="C32" s="13">
        <v>5.5465999999999998</v>
      </c>
      <c r="D32" s="13">
        <v>4.8468</v>
      </c>
      <c r="E32" s="13">
        <v>5.6029999999999998</v>
      </c>
      <c r="F32" s="13">
        <v>5.2816999999999998</v>
      </c>
      <c r="G32">
        <f>AVERAGE(B32:F32)</f>
        <v>5.3267800000000003</v>
      </c>
    </row>
    <row r="33" spans="1:9" x14ac:dyDescent="0.25">
      <c r="A33" s="13" t="s">
        <v>1</v>
      </c>
      <c r="B33" s="13">
        <v>17.963200000000001</v>
      </c>
      <c r="C33" s="13">
        <v>19.440300000000001</v>
      </c>
      <c r="D33" s="13">
        <v>17.559100000000001</v>
      </c>
      <c r="E33" s="13">
        <v>18.1129</v>
      </c>
      <c r="F33" s="13">
        <v>19.045200000000001</v>
      </c>
      <c r="G33">
        <f>AVERAGE(B33:F33)</f>
        <v>18.424140000000001</v>
      </c>
    </row>
    <row r="34" spans="1:9" x14ac:dyDescent="0.25">
      <c r="A34" s="13" t="s">
        <v>22</v>
      </c>
      <c r="B34" s="13">
        <v>23.319099999999999</v>
      </c>
      <c r="C34" s="13">
        <v>24.986999999999998</v>
      </c>
      <c r="D34" s="13">
        <v>22.600999999999999</v>
      </c>
      <c r="E34" s="13">
        <v>23.715</v>
      </c>
      <c r="F34" s="13">
        <v>24.002300000000002</v>
      </c>
      <c r="G34">
        <f>AVERAGE(B34:F34)</f>
        <v>23.724880000000002</v>
      </c>
    </row>
    <row r="35" spans="1:9" x14ac:dyDescent="0.25">
      <c r="A35" s="13" t="s">
        <v>2</v>
      </c>
      <c r="B35" s="13">
        <v>32.56</v>
      </c>
      <c r="C35" s="13">
        <v>33.19</v>
      </c>
      <c r="D35" s="13">
        <v>31.52</v>
      </c>
      <c r="E35" s="13">
        <v>32.590000000000003</v>
      </c>
      <c r="F35" s="13">
        <v>32.74</v>
      </c>
      <c r="G35">
        <f>AVERAGE(B35:F35)</f>
        <v>32.520000000000003</v>
      </c>
      <c r="H35">
        <f>(G35/8)</f>
        <v>4.0650000000000004</v>
      </c>
    </row>
    <row r="36" spans="1:9" ht="15.75" thickBot="1" x14ac:dyDescent="0.3">
      <c r="A36" s="5" t="s">
        <v>21</v>
      </c>
      <c r="B36" s="2"/>
      <c r="C36" s="2"/>
      <c r="D36" s="2"/>
      <c r="E36" s="2"/>
      <c r="F36" s="2"/>
      <c r="G36" s="2"/>
      <c r="H36" s="2"/>
    </row>
    <row r="37" spans="1:9" ht="15.75" thickBot="1" x14ac:dyDescent="0.3">
      <c r="A37" s="2" t="s">
        <v>0</v>
      </c>
      <c r="B37" s="2">
        <v>6.2061000000000002</v>
      </c>
      <c r="C37" s="2">
        <v>6.8555000000000001</v>
      </c>
      <c r="D37" s="2">
        <v>6.8903999999999996</v>
      </c>
      <c r="E37" s="2">
        <v>6.9278000000000004</v>
      </c>
      <c r="F37" s="2">
        <v>7.0240999999999998</v>
      </c>
      <c r="G37" s="2">
        <f>AVERAGE(B37:F37)</f>
        <v>6.78078</v>
      </c>
      <c r="H37" s="2"/>
    </row>
    <row r="38" spans="1:9" ht="15.75" thickBot="1" x14ac:dyDescent="0.3">
      <c r="A38" s="2" t="s">
        <v>1</v>
      </c>
      <c r="B38" s="2">
        <v>22.5243</v>
      </c>
      <c r="C38" s="2">
        <v>24.1814</v>
      </c>
      <c r="D38" s="2">
        <v>23.538</v>
      </c>
      <c r="E38" s="2">
        <v>22.580300000000001</v>
      </c>
      <c r="F38" s="2">
        <v>22.839099999999998</v>
      </c>
      <c r="G38" s="2">
        <f>AVERAGE(B38:F38)</f>
        <v>23.132620000000003</v>
      </c>
      <c r="H38" s="2"/>
    </row>
    <row r="39" spans="1:9" ht="15.75" thickBot="1" x14ac:dyDescent="0.3">
      <c r="A39" s="2" t="s">
        <v>22</v>
      </c>
      <c r="B39" s="2">
        <v>28.801400000000001</v>
      </c>
      <c r="C39" s="2">
        <v>30.276800000000001</v>
      </c>
      <c r="D39" s="2">
        <v>30.4285</v>
      </c>
      <c r="E39" s="2">
        <v>29.508199999999999</v>
      </c>
      <c r="F39" s="2">
        <v>29.863299999999999</v>
      </c>
      <c r="G39" s="2">
        <f>AVERAGE(B39:F39)</f>
        <v>29.775639999999999</v>
      </c>
      <c r="H39" s="2"/>
    </row>
    <row r="40" spans="1:9" ht="15.75" thickBot="1" x14ac:dyDescent="0.3">
      <c r="A40" s="2" t="s">
        <v>2</v>
      </c>
      <c r="B40" s="2">
        <v>39.72</v>
      </c>
      <c r="C40" s="2">
        <v>41.37</v>
      </c>
      <c r="D40" s="2">
        <v>41.41</v>
      </c>
      <c r="E40" s="2">
        <v>41.07</v>
      </c>
      <c r="F40" s="2">
        <v>40.4</v>
      </c>
      <c r="G40" s="2">
        <f>AVERAGE(B40:F40)</f>
        <v>40.793999999999997</v>
      </c>
      <c r="H40" s="2">
        <f>(G40/10)</f>
        <v>4.0793999999999997</v>
      </c>
      <c r="I40">
        <f>SUM(G40-G39)</f>
        <v>11.018359999999998</v>
      </c>
    </row>
    <row r="41" spans="1:9" ht="15.75" thickBot="1" x14ac:dyDescent="0.3">
      <c r="A41" s="5" t="s">
        <v>23</v>
      </c>
      <c r="B41" s="2"/>
      <c r="C41" s="2"/>
      <c r="D41" s="2"/>
      <c r="E41" s="2"/>
      <c r="F41" s="2"/>
      <c r="G41" s="2"/>
      <c r="H41" s="2"/>
    </row>
    <row r="42" spans="1:9" x14ac:dyDescent="0.25">
      <c r="A42" s="13" t="s">
        <v>0</v>
      </c>
      <c r="B42">
        <f>AVERAGE(  37.3166, 38.8883, 37.1735, 39.7954, 38.3563, 36.5199,34.0788, 35.403,34.08153,33.6564,35.7883,33.4169,35.7946,32.0522,34.7746,33.1488,35.2735,35.4315,34.8599,31.2047, 33.449,33.04268,33.6262, 34.331, 34.1381,32.6727,34.1442,32.7587,33.8065,31.7651, 30.4334,35.18445,35.1959, 34.9024,28.412,23.6809, 30.4856,22.6868,27.9753,27.0343, 28.066,29.4126,25.8383,27.2696, 26.8748,24.2731,19.3693,16.81696,22.0148,18.5422)</f>
        <v>31.504352400000005</v>
      </c>
    </row>
    <row r="43" spans="1:9" x14ac:dyDescent="0.25">
      <c r="A43" s="13" t="s">
        <v>1</v>
      </c>
      <c r="B43">
        <f>AVERAGE( 64.9692, 67.974,84.8452,83.0332,91.5841, 101.9162,110.1149,107.1703,107.0927,105.0126,112.4123,108.9221,112.9641,111.0668,109.167,125.0859,107.702,113.6566,111.1827,122.934, 107.4086, 109.59873,110.9276,111.6768,111.1774,114.3117,119.335,110.0709,111.5333,109.6355,140.5844,113.8726,111.7003,109.5117,109.24871,111.708,110.972,121.8232,104.7292,115.5141,120.8731,110.2372,107.6701,109.8223,114.0867,115.0587, 114.3076,115.1392,119.7895,114.3114)</f>
        <v>109.30882879999999</v>
      </c>
    </row>
    <row r="44" spans="1:9" x14ac:dyDescent="0.25">
      <c r="A44" s="13" t="s">
        <v>22</v>
      </c>
      <c r="B44">
        <f>AVERAGE( 102.2858, 106.8624, 122.01888,  122.8286,  129.9404, 138.4362, 144.1937,142.5733,141.1743,141.1743,138.669,148.2007,142.339,148.7588,143.1191, 143.9416,158.2348,142.9756,149.0882,146.042706, 154.1387,140.8576,142.6414,144.5538,146.0079, 145.3155,146.9845, 153.4792,142.8297,145.3399,141.4006,140.5844, 149.0575,146.8963,144.4142,137.6607,135.389,141.4577, 144.51013,132.7046, 142.54848,148.9392,139.6499, 133.5084,137.092,140.96155,139.3319,133.677, 131.9562,141.8044,132.8537)</f>
        <v>140.22359698039216</v>
      </c>
    </row>
    <row r="45" spans="1:9" ht="15.75" thickBot="1" x14ac:dyDescent="0.3">
      <c r="A45" s="2" t="s">
        <v>24</v>
      </c>
      <c r="B45" s="2">
        <v>191.56</v>
      </c>
      <c r="C45" s="2">
        <v>191.5</v>
      </c>
      <c r="D45" s="2">
        <v>194.44</v>
      </c>
      <c r="E45" s="2">
        <v>193.29</v>
      </c>
      <c r="F45" s="2">
        <v>196.6</v>
      </c>
      <c r="G45" s="2">
        <f>AVERAGE(B45:F45)</f>
        <v>193.47800000000001</v>
      </c>
      <c r="H45" s="2">
        <f>(G45/50)</f>
        <v>3.8695600000000003</v>
      </c>
      <c r="I45">
        <f>(G45-B44)</f>
        <v>53.25440301960785</v>
      </c>
    </row>
    <row r="46" spans="1:9" ht="15.75" thickBot="1" x14ac:dyDescent="0.3">
      <c r="A46" s="5" t="s">
        <v>28</v>
      </c>
      <c r="B46" s="2"/>
      <c r="C46" s="2"/>
      <c r="D46" s="2"/>
      <c r="E46" s="2"/>
      <c r="F46" s="2"/>
      <c r="G46" s="2"/>
      <c r="H46" s="2"/>
    </row>
    <row r="47" spans="1:9" ht="15.75" thickBot="1" x14ac:dyDescent="0.3">
      <c r="A47" s="12" t="s">
        <v>0</v>
      </c>
      <c r="B47" s="2">
        <v>199.94</v>
      </c>
      <c r="C47" s="2"/>
      <c r="D47" s="2"/>
      <c r="E47" s="2"/>
      <c r="F47" s="2"/>
      <c r="G47" s="2"/>
      <c r="H47" s="2"/>
    </row>
    <row r="48" spans="1:9" ht="15.75" thickBot="1" x14ac:dyDescent="0.3">
      <c r="A48" s="12" t="s">
        <v>1</v>
      </c>
      <c r="B48" s="2">
        <v>54.704999999999998</v>
      </c>
      <c r="C48" s="2"/>
      <c r="D48" s="2"/>
      <c r="E48" s="2"/>
      <c r="F48" s="2"/>
      <c r="G48" s="2"/>
      <c r="H48" s="2"/>
    </row>
    <row r="49" spans="1:9" ht="15.75" thickBot="1" x14ac:dyDescent="0.3">
      <c r="A49" s="12" t="s">
        <v>29</v>
      </c>
      <c r="B49" s="2">
        <v>254.68</v>
      </c>
      <c r="C49" s="2"/>
      <c r="D49" s="2"/>
      <c r="E49" s="2"/>
      <c r="F49" s="2"/>
      <c r="G49" s="2"/>
      <c r="H49" s="2"/>
    </row>
    <row r="50" spans="1:9" ht="15.75" thickBot="1" x14ac:dyDescent="0.3">
      <c r="A50" s="2" t="s">
        <v>24</v>
      </c>
      <c r="B50" s="14">
        <v>384.75</v>
      </c>
      <c r="C50" s="2">
        <v>390.01</v>
      </c>
      <c r="D50" s="2">
        <v>389.91</v>
      </c>
      <c r="E50" s="2">
        <v>383.47</v>
      </c>
      <c r="F50" s="2">
        <v>384.98</v>
      </c>
      <c r="G50" s="2">
        <f>AVERAGE(B50:F50)</f>
        <v>386.62400000000002</v>
      </c>
      <c r="H50" s="2">
        <f>(G50/100)</f>
        <v>3.8662400000000003</v>
      </c>
      <c r="I50">
        <f>(G50-B49)</f>
        <v>131.94400000000002</v>
      </c>
    </row>
    <row r="66" spans="6:6" x14ac:dyDescent="0.25">
      <c r="F66">
        <f>AVERAGE(154.2506, 151.3691, 174.0846,210.1683,213.4245,216.009,225.0613,233.0082,236.4072, 239.7184, 241.1865,248.5911,249.3143, 250.2001,248.0636,256.2719,251.8274,252.2706,255.8573,256.7108,261.4098,260.6844,263.3637,255.3162,266.5579,263.98,258.4662,259.7652,  267.6803,268.7754, 264.0359,268.3137,267.3286, 272.1753,271.7791,274.9972, 272.8662,270.5225,276.4037, 273.6866,275.9959, 283.7695,286.0789,272.2304,283.538,270.1798,  275.1808,273.4156,270.3697,  270.783,277.3497,270.0234,269.4711,277.4552,264.4819,276.5468,279.2599,275.3775,273.5922, 274.7959,260.6327,266.8192,262.3928,272.1931,265.619,271.5642, 257.2019, 260.3532,273.0137,256.8587,  272.4267,263.1275,259.339,255.3081,284.2801, 245.30151,244.9759, 253.56, 260.9676, 268.6258,  276.1854, 256.4658,256.874,247.7464, 236.9208,       233.3003,254.0615,219.9028,233.694,  229.3427,241.2675,237.2257,220.3577,254.4406,246.98,215.961, 213.9798, 228.0578)</f>
        <v>254.68492255102043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261F-582D-4312-915F-5D0D6144F777}">
  <dimension ref="A1"/>
  <sheetViews>
    <sheetView topLeftCell="A4" zoomScale="115" zoomScaleNormal="115" workbookViewId="0">
      <selection activeCell="J41" sqref="J4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3 B D D 8 5 6 - 3 5 5 4 - 4 7 1 3 - B F 8 0 - F 5 A 2 2 2 3 4 5 C A 1 } "   T o u r I d = " 8 1 1 7 0 8 7 6 - e b 8 e - 4 f b 6 - b b c 0 - 9 6 0 b 0 7 6 6 e f b 9 "   X m l V e r = " 6 "   M i n X m l V e r = " 3 " > < D e s c r i p t i o n > I n s e r i r e   q u i   u n a   d e s c r i z i o n e   d e l   t o u r < / D e s c r i p t i o n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/ > < / T o u r > 
</file>

<file path=customXml/itemProps1.xml><?xml version="1.0" encoding="utf-8"?>
<ds:datastoreItem xmlns:ds="http://schemas.openxmlformats.org/officeDocument/2006/customXml" ds:itemID="{EAF49396-35D0-48C9-A163-639AE53445E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3BDD856-3554-4713-BF80-F5A222345CA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OverHead Benchmark</vt:lpstr>
      <vt:lpstr>Tempi di Esecuzione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</dc:creator>
  <cp:lastModifiedBy>Giordano</cp:lastModifiedBy>
  <dcterms:created xsi:type="dcterms:W3CDTF">2019-04-04T09:55:27Z</dcterms:created>
  <dcterms:modified xsi:type="dcterms:W3CDTF">2019-04-09T14:26:04Z</dcterms:modified>
</cp:coreProperties>
</file>