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/>
  <mc:AlternateContent xmlns:mc="http://schemas.openxmlformats.org/markup-compatibility/2006">
    <mc:Choice Requires="x15">
      <x15ac:absPath xmlns:x15ac="http://schemas.microsoft.com/office/spreadsheetml/2010/11/ac" url="C:\Users\cecm.TSB\Desktop\"/>
    </mc:Choice>
  </mc:AlternateContent>
  <xr:revisionPtr revIDLastSave="0" documentId="13_ncr:1_{50906CAF-67D8-47EA-B456-6C35149CE728}" xr6:coauthVersionLast="36" xr6:coauthVersionMax="36" xr10:uidLastSave="{00000000-0000-0000-0000-000000000000}"/>
  <bookViews>
    <workbookView xWindow="0" yWindow="0" windowWidth="28800" windowHeight="12120" tabRatio="710" xr2:uid="{AB6D4B19-AE28-450C-A47B-63B3EA85E193}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Analiz'!$C$1:$C$78</definedName>
    <definedName name="_xlnm._FilterDatabase" localSheetId="24" hidden="1">Destek!$C$1:$C$78</definedName>
    <definedName name="_xlnm._FilterDatabase" localSheetId="25" hidden="1">'Dev.Dest.Tarım Sigortaları'!$C$1:$C$78</definedName>
    <definedName name="_xlnm._FilterDatabase" localSheetId="30" hidden="1">Direkt!$C$1:$C$78</definedName>
    <definedName name="_xlnm._FilterDatabase" localSheetId="31" hidden="1">Endirekt!$C$1:$C$78</definedName>
    <definedName name="_xlnm._FilterDatabase" localSheetId="22" hidden="1">'Finansal Kayıplar'!$C$1:$C$78</definedName>
    <definedName name="_xlnm._FilterDatabase" localSheetId="0" hidden="1">Genel!#REF!</definedName>
    <definedName name="_xlnm._FilterDatabase" localSheetId="19" hidden="1">'Genel Sorumluluk'!$C$1:$C$78</definedName>
    <definedName name="_xlnm._FilterDatabase" localSheetId="14" hidden="1">'Genel Zararlar'!$C$1:$C$78</definedName>
    <definedName name="_xlnm._FilterDatabase" localSheetId="6" hidden="1">'Hastalık-Sağlık'!$C$1:$C$78</definedName>
    <definedName name="_xlnm._FilterDatabase" localSheetId="10" hidden="1">'Hava Araçları'!$C$1:$C$78</definedName>
    <definedName name="_xlnm._FilterDatabase" localSheetId="17" hidden="1">'Hava Araçları Sorumluluk'!$C$1:$C$78</definedName>
    <definedName name="_xlnm._FilterDatabase" localSheetId="4" hidden="1">Hayat!$C$1:$C$78</definedName>
    <definedName name="_xlnm._FilterDatabase" localSheetId="29" hidden="1">'Hayat Grubu Toplam'!$C$1:$C$78</definedName>
    <definedName name="_xlnm._FilterDatabase" localSheetId="3" hidden="1">Hayatdışı!$C$1:$C$78</definedName>
    <definedName name="_xlnm._FilterDatabase" localSheetId="28" hidden="1">'H-Hastalık Sağlık'!$C$1:$C$78</definedName>
    <definedName name="_xlnm._FilterDatabase" localSheetId="27" hidden="1">'H-Hayat Toplam'!$C$1:$C$78</definedName>
    <definedName name="_xlnm._FilterDatabase" localSheetId="23" hidden="1">'Hukuksal Koruma'!$C$1:$C$78</definedName>
    <definedName name="_xlnm._FilterDatabase" localSheetId="7" hidden="1">'Kara Araçları'!$C$1:$C$78</definedName>
    <definedName name="_xlnm._FilterDatabase" localSheetId="15" hidden="1">'Kara Araçları Sorumluluk'!$C$1:$C$78</definedName>
    <definedName name="_xlnm._FilterDatabase" localSheetId="2" hidden="1">'Karşılaştırmalı Prim Üretimi'!#REF!</definedName>
    <definedName name="_xlnm._FilterDatabase" localSheetId="8" hidden="1">Kasko!$C$1:$C$78</definedName>
    <definedName name="_xlnm._FilterDatabase" localSheetId="5" hidden="1">Kaza!$C$1:$C$78</definedName>
    <definedName name="_xlnm._FilterDatabase" localSheetId="21" hidden="1">Kefalet!$C$1:$C$78</definedName>
    <definedName name="_xlnm._FilterDatabase" localSheetId="20" hidden="1">Kredi!$C$1:$C$78</definedName>
    <definedName name="_xlnm._FilterDatabase" localSheetId="26" hidden="1">'Mühendislik Sigortaları'!$C$1:$C$78</definedName>
    <definedName name="_xlnm._FilterDatabase" localSheetId="12" hidden="1">Nakliyat!$C$1:$C$78</definedName>
    <definedName name="_xlnm._FilterDatabase" localSheetId="9" hidden="1">'Raylı Araçlar'!$C$1:$C$78</definedName>
    <definedName name="_xlnm._FilterDatabase" localSheetId="11" hidden="1">'Su Araçları'!$C$1:$C$78</definedName>
    <definedName name="_xlnm._FilterDatabase" localSheetId="18" hidden="1">'Su Araçları Sorumluluk'!$C$1:$C$78</definedName>
    <definedName name="_xlnm._FilterDatabase" localSheetId="32" hidden="1">Toplam!$C$1:$C$78</definedName>
    <definedName name="_xlnm._FilterDatabase" localSheetId="16" hidden="1">Trafik!$C$1:$C$78</definedName>
    <definedName name="_xlnm._FilterDatabase" localSheetId="13" hidden="1">'Yangın ve Doğal Afetler'!$C$1:$C$78</definedName>
    <definedName name="Araç_Tipi">'[1]Genel (5)'!$JH$3:$JH$18</definedName>
    <definedName name="Araç_Tipi_2">'[1]Genel (6)'!$JB$3:$JB$18</definedName>
    <definedName name="Araç_Tipi_3">'[1]Genel (7)'!$JH$3:$JH$8</definedName>
    <definedName name="BMBVU">'[2]BONO USD'!$U$7:$U$46</definedName>
    <definedName name="BMCAU">'[2]BONO USD'!$W$7:$W$47</definedName>
    <definedName name="BMCFU">'[2]BONO USD'!$S$7:$S$46</definedName>
    <definedName name="BMFMU">'[2]BONO USD'!$AB$7:$AB$46</definedName>
    <definedName name="Branşlar4">'Branş Bazlı Analiz'!$CQ$3:$CQ$95</definedName>
    <definedName name="Branşlar5">'[1]Branş Bazlı Analiz (2)'!$CQ$3:$CQ$94</definedName>
    <definedName name="GMCAU">'[2]GOS USD'!$W$7:$W$46</definedName>
    <definedName name="GMCFU">'[2]GOS USD'!$S$7:$S$46</definedName>
    <definedName name="GMFMU">'[2]GOS USD'!$AB$7:$AB$46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Recorder">[3]ALTMENP!$B$3:$B$17</definedName>
    <definedName name="_xlnm.Auto_Open">[4]FORMSRK!$A$1</definedName>
    <definedName name="NBRenewal">[5]PrimData!$D:$D</definedName>
    <definedName name="_xlnm.Criteria">#REF!</definedName>
    <definedName name="Prim">[5]PrimData!$N:$N</definedName>
    <definedName name="PrimAdetBransKodu">[5]PrimData!$L:$L</definedName>
    <definedName name="Report_Year">[6]Parametre!$G$1</definedName>
    <definedName name="SAPBEXrevision" hidden="1">1</definedName>
    <definedName name="SAPBEXsysID" hidden="1">"A41"</definedName>
    <definedName name="SAPBEXwbID" hidden="1">"450OLJP7MM703WTW5EBPVG6XG"</definedName>
    <definedName name="UretimTipi">[5]PrimData!$M:$M</definedName>
    <definedName name="Ürün_Tipi">'[1]Genel (5)'!$JL$3:$JL$7</definedName>
    <definedName name="Ürün_Tipi_2">[1]Özet!$JJ$3:$JJ$7</definedName>
    <definedName name="_xlnm.Database">#REF!</definedName>
    <definedName name="XMCAU">'[2]BONO DEM'!$W$7:$W$46</definedName>
    <definedName name="XMCFU">'[2]BONO DEM'!$S$7:$S$46</definedName>
    <definedName name="XMFMU">'[2]BONO DEM'!$AB$7:$AB$46</definedName>
    <definedName name="_xlnm.Print_Area">#REF!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5" i="30" l="1"/>
  <c r="I74" i="30"/>
  <c r="I66" i="30"/>
  <c r="I58" i="30"/>
  <c r="I50" i="30"/>
  <c r="I42" i="30"/>
  <c r="I34" i="30"/>
  <c r="I26" i="30"/>
  <c r="I18" i="30"/>
  <c r="I10" i="30"/>
  <c r="I69" i="29"/>
  <c r="L60" i="29"/>
  <c r="D52" i="29"/>
  <c r="G43" i="29"/>
  <c r="J34" i="29"/>
  <c r="M25" i="29"/>
  <c r="F14" i="29"/>
  <c r="E71" i="28"/>
  <c r="E39" i="28"/>
  <c r="E7" i="28"/>
  <c r="D62" i="27"/>
  <c r="D46" i="27"/>
  <c r="D30" i="27"/>
  <c r="D14" i="27"/>
  <c r="G70" i="26"/>
  <c r="H61" i="26"/>
  <c r="I52" i="26"/>
  <c r="J43" i="26"/>
  <c r="D33" i="26"/>
  <c r="E24" i="26"/>
  <c r="F15" i="26"/>
  <c r="E75" i="25"/>
  <c r="E59" i="25"/>
  <c r="E43" i="25"/>
  <c r="E27" i="25"/>
  <c r="E11" i="25"/>
  <c r="L70" i="23"/>
  <c r="I63" i="23"/>
  <c r="F56" i="23"/>
  <c r="K49" i="23"/>
  <c r="H42" i="23"/>
  <c r="E35" i="23"/>
  <c r="J28" i="23"/>
  <c r="G21" i="23"/>
  <c r="D14" i="23"/>
  <c r="F73" i="22"/>
  <c r="F57" i="22"/>
  <c r="F41" i="22"/>
  <c r="F25" i="22"/>
  <c r="F9" i="22"/>
  <c r="G69" i="21"/>
  <c r="G61" i="21"/>
  <c r="G53" i="21"/>
  <c r="G45" i="21"/>
  <c r="G37" i="21"/>
  <c r="G29" i="21"/>
  <c r="G21" i="21"/>
  <c r="G13" i="21"/>
  <c r="J74" i="20"/>
  <c r="J66" i="20"/>
  <c r="J58" i="20"/>
  <c r="J50" i="20"/>
  <c r="J42" i="20"/>
  <c r="J34" i="20"/>
  <c r="J26" i="20"/>
  <c r="J18" i="20"/>
  <c r="J10" i="20"/>
  <c r="G72" i="30"/>
  <c r="G64" i="30"/>
  <c r="G56" i="30"/>
  <c r="G48" i="30"/>
  <c r="G40" i="30"/>
  <c r="G32" i="30"/>
  <c r="G24" i="30"/>
  <c r="G16" i="30"/>
  <c r="G8" i="30"/>
  <c r="J68" i="29"/>
  <c r="M59" i="29"/>
  <c r="F48" i="29"/>
  <c r="I39" i="29"/>
  <c r="L30" i="29"/>
  <c r="D22" i="29"/>
  <c r="G13" i="29"/>
  <c r="D60" i="28"/>
  <c r="D28" i="28"/>
  <c r="D71" i="27"/>
  <c r="D55" i="27"/>
  <c r="D39" i="27"/>
  <c r="D23" i="27"/>
  <c r="D7" i="27"/>
  <c r="H67" i="26"/>
  <c r="I58" i="26"/>
  <c r="J49" i="26"/>
  <c r="D39" i="26"/>
  <c r="E30" i="26"/>
  <c r="F21" i="26"/>
  <c r="G12" i="26"/>
  <c r="L72" i="23"/>
  <c r="I65" i="23"/>
  <c r="F58" i="23"/>
  <c r="K51" i="23"/>
  <c r="H44" i="23"/>
  <c r="E37" i="23"/>
  <c r="J30" i="23"/>
  <c r="G23" i="23"/>
  <c r="D16" i="23"/>
  <c r="L8" i="23"/>
  <c r="F70" i="30"/>
  <c r="F62" i="30"/>
  <c r="F54" i="30"/>
  <c r="F46" i="30"/>
  <c r="F38" i="30"/>
  <c r="F30" i="30"/>
  <c r="F22" i="30"/>
  <c r="F14" i="30"/>
  <c r="L75" i="29"/>
  <c r="D67" i="29"/>
  <c r="G58" i="29"/>
  <c r="J49" i="29"/>
  <c r="M40" i="29"/>
  <c r="F29" i="29"/>
  <c r="I20" i="29"/>
  <c r="L11" i="29"/>
  <c r="E62" i="28"/>
  <c r="E30" i="28"/>
  <c r="G69" i="27"/>
  <c r="G53" i="27"/>
  <c r="G37" i="27"/>
  <c r="I73" i="30"/>
  <c r="I65" i="30"/>
  <c r="I57" i="30"/>
  <c r="I49" i="30"/>
  <c r="I41" i="30"/>
  <c r="I33" i="30"/>
  <c r="I25" i="30"/>
  <c r="I17" i="30"/>
  <c r="I9" i="30"/>
  <c r="L68" i="29"/>
  <c r="D60" i="29"/>
  <c r="G51" i="29"/>
  <c r="J42" i="29"/>
  <c r="M33" i="29"/>
  <c r="F22" i="29"/>
  <c r="I13" i="29"/>
  <c r="D66" i="28"/>
  <c r="D34" i="28"/>
  <c r="F75" i="27"/>
  <c r="F59" i="27"/>
  <c r="F43" i="27"/>
  <c r="F27" i="27"/>
  <c r="F11" i="27"/>
  <c r="H69" i="26"/>
  <c r="I60" i="26"/>
  <c r="J51" i="26"/>
  <c r="D41" i="26"/>
  <c r="E32" i="26"/>
  <c r="F23" i="26"/>
  <c r="G14" i="26"/>
  <c r="E73" i="25"/>
  <c r="E57" i="25"/>
  <c r="E41" i="25"/>
  <c r="E25" i="25"/>
  <c r="E9" i="25"/>
  <c r="D70" i="23"/>
  <c r="L62" i="23"/>
  <c r="I55" i="23"/>
  <c r="F48" i="23"/>
  <c r="K41" i="23"/>
  <c r="H34" i="23"/>
  <c r="E27" i="23"/>
  <c r="J20" i="23"/>
  <c r="G13" i="23"/>
  <c r="D72" i="22"/>
  <c r="D56" i="22"/>
  <c r="D40" i="22"/>
  <c r="D24" i="22"/>
  <c r="D8" i="22"/>
  <c r="G68" i="21"/>
  <c r="G60" i="21"/>
  <c r="G52" i="21"/>
  <c r="G44" i="21"/>
  <c r="G36" i="21"/>
  <c r="G28" i="21"/>
  <c r="G20" i="21"/>
  <c r="G12" i="21"/>
  <c r="J73" i="20"/>
  <c r="J65" i="20"/>
  <c r="J57" i="20"/>
  <c r="J49" i="20"/>
  <c r="J41" i="20"/>
  <c r="J33" i="20"/>
  <c r="J25" i="20"/>
  <c r="J17" i="20"/>
  <c r="J9" i="20"/>
  <c r="G71" i="30"/>
  <c r="G63" i="30"/>
  <c r="G55" i="30"/>
  <c r="G47" i="30"/>
  <c r="G39" i="30"/>
  <c r="G31" i="30"/>
  <c r="G23" i="30"/>
  <c r="G15" i="30"/>
  <c r="G7" i="30"/>
  <c r="M67" i="29"/>
  <c r="F56" i="29"/>
  <c r="I47" i="29"/>
  <c r="L38" i="29"/>
  <c r="D30" i="29"/>
  <c r="G21" i="29"/>
  <c r="J12" i="29"/>
  <c r="E57" i="28"/>
  <c r="E25" i="28"/>
  <c r="F68" i="27"/>
  <c r="F52" i="27"/>
  <c r="F36" i="27"/>
  <c r="F20" i="27"/>
  <c r="H75" i="26"/>
  <c r="I66" i="26"/>
  <c r="J57" i="26"/>
  <c r="D47" i="26"/>
  <c r="E38" i="26"/>
  <c r="F29" i="26"/>
  <c r="G20" i="26"/>
  <c r="H11" i="26"/>
  <c r="D72" i="23"/>
  <c r="L64" i="23"/>
  <c r="I57" i="23"/>
  <c r="F50" i="23"/>
  <c r="K43" i="23"/>
  <c r="H36" i="23"/>
  <c r="E29" i="23"/>
  <c r="J22" i="23"/>
  <c r="G15" i="23"/>
  <c r="D8" i="23"/>
  <c r="F69" i="30"/>
  <c r="F61" i="30"/>
  <c r="F53" i="30"/>
  <c r="F45" i="30"/>
  <c r="F37" i="30"/>
  <c r="F29" i="30"/>
  <c r="F21" i="30"/>
  <c r="F13" i="30"/>
  <c r="D75" i="29"/>
  <c r="G66" i="29"/>
  <c r="J57" i="29"/>
  <c r="M48" i="29"/>
  <c r="F37" i="29"/>
  <c r="I28" i="29"/>
  <c r="L19" i="29"/>
  <c r="D11" i="29"/>
  <c r="D57" i="28"/>
  <c r="D25" i="28"/>
  <c r="E68" i="27"/>
  <c r="E52" i="27"/>
  <c r="E36" i="27"/>
  <c r="I72" i="30"/>
  <c r="I64" i="30"/>
  <c r="I56" i="30"/>
  <c r="I48" i="30"/>
  <c r="I40" i="30"/>
  <c r="I32" i="30"/>
  <c r="I24" i="30"/>
  <c r="I16" i="30"/>
  <c r="I8" i="30"/>
  <c r="D68" i="29"/>
  <c r="G59" i="29"/>
  <c r="J50" i="29"/>
  <c r="M41" i="29"/>
  <c r="F30" i="29"/>
  <c r="I21" i="29"/>
  <c r="L12" i="29"/>
  <c r="E63" i="28"/>
  <c r="E31" i="28"/>
  <c r="D74" i="27"/>
  <c r="D58" i="27"/>
  <c r="D42" i="27"/>
  <c r="D26" i="27"/>
  <c r="D10" i="27"/>
  <c r="I68" i="26"/>
  <c r="J59" i="26"/>
  <c r="D49" i="26"/>
  <c r="E40" i="26"/>
  <c r="F31" i="26"/>
  <c r="G22" i="26"/>
  <c r="H13" i="26"/>
  <c r="E71" i="25"/>
  <c r="E55" i="25"/>
  <c r="E39" i="25"/>
  <c r="E23" i="25"/>
  <c r="E7" i="25"/>
  <c r="G69" i="23"/>
  <c r="D62" i="23"/>
  <c r="L54" i="23"/>
  <c r="I47" i="23"/>
  <c r="F40" i="23"/>
  <c r="K33" i="23"/>
  <c r="H26" i="23"/>
  <c r="E19" i="23"/>
  <c r="J12" i="23"/>
  <c r="F69" i="22"/>
  <c r="F53" i="22"/>
  <c r="F37" i="22"/>
  <c r="F21" i="22"/>
  <c r="G75" i="21"/>
  <c r="G67" i="21"/>
  <c r="G59" i="21"/>
  <c r="G51" i="21"/>
  <c r="G43" i="21"/>
  <c r="G35" i="21"/>
  <c r="G27" i="21"/>
  <c r="G19" i="21"/>
  <c r="G11" i="21"/>
  <c r="J72" i="20"/>
  <c r="J64" i="20"/>
  <c r="J56" i="20"/>
  <c r="J48" i="20"/>
  <c r="J40" i="20"/>
  <c r="J32" i="20"/>
  <c r="J24" i="20"/>
  <c r="J16" i="20"/>
  <c r="J8" i="20"/>
  <c r="G70" i="30"/>
  <c r="G62" i="30"/>
  <c r="G54" i="30"/>
  <c r="G46" i="30"/>
  <c r="G38" i="30"/>
  <c r="G30" i="30"/>
  <c r="G22" i="30"/>
  <c r="G14" i="30"/>
  <c r="M75" i="29"/>
  <c r="F64" i="29"/>
  <c r="I55" i="29"/>
  <c r="L46" i="29"/>
  <c r="D38" i="29"/>
  <c r="G29" i="29"/>
  <c r="J20" i="29"/>
  <c r="M11" i="29"/>
  <c r="D52" i="28"/>
  <c r="D20" i="28"/>
  <c r="D67" i="27"/>
  <c r="D51" i="27"/>
  <c r="D35" i="27"/>
  <c r="D19" i="27"/>
  <c r="I74" i="26"/>
  <c r="J65" i="26"/>
  <c r="D55" i="26"/>
  <c r="E46" i="26"/>
  <c r="F37" i="26"/>
  <c r="G28" i="26"/>
  <c r="H19" i="26"/>
  <c r="I10" i="26"/>
  <c r="G71" i="23"/>
  <c r="D64" i="23"/>
  <c r="L56" i="23"/>
  <c r="I49" i="23"/>
  <c r="F42" i="23"/>
  <c r="K35" i="23"/>
  <c r="H28" i="23"/>
  <c r="E21" i="23"/>
  <c r="J14" i="23"/>
  <c r="G7" i="23"/>
  <c r="F68" i="30"/>
  <c r="F60" i="30"/>
  <c r="F52" i="30"/>
  <c r="F44" i="30"/>
  <c r="F36" i="30"/>
  <c r="F28" i="30"/>
  <c r="F20" i="30"/>
  <c r="F12" i="30"/>
  <c r="G74" i="29"/>
  <c r="J65" i="29"/>
  <c r="M56" i="29"/>
  <c r="F45" i="29"/>
  <c r="I36" i="29"/>
  <c r="L27" i="29"/>
  <c r="D19" i="29"/>
  <c r="G10" i="29"/>
  <c r="E54" i="28"/>
  <c r="E22" i="28"/>
  <c r="G65" i="27"/>
  <c r="I71" i="30"/>
  <c r="I63" i="30"/>
  <c r="I55" i="30"/>
  <c r="I47" i="30"/>
  <c r="I39" i="30"/>
  <c r="I31" i="30"/>
  <c r="I23" i="30"/>
  <c r="I15" i="30"/>
  <c r="I7" i="30"/>
  <c r="G67" i="29"/>
  <c r="J58" i="29"/>
  <c r="M49" i="29"/>
  <c r="F38" i="29"/>
  <c r="I29" i="29"/>
  <c r="L20" i="29"/>
  <c r="D12" i="29"/>
  <c r="D58" i="28"/>
  <c r="D26" i="28"/>
  <c r="F71" i="27"/>
  <c r="F55" i="27"/>
  <c r="F39" i="27"/>
  <c r="F23" i="27"/>
  <c r="F7" i="27"/>
  <c r="J67" i="26"/>
  <c r="D57" i="26"/>
  <c r="E48" i="26"/>
  <c r="F39" i="26"/>
  <c r="G30" i="26"/>
  <c r="H21" i="26"/>
  <c r="I12" i="26"/>
  <c r="E69" i="25"/>
  <c r="E53" i="25"/>
  <c r="E37" i="25"/>
  <c r="E21" i="25"/>
  <c r="E75" i="23"/>
  <c r="J68" i="23"/>
  <c r="G61" i="23"/>
  <c r="D54" i="23"/>
  <c r="L46" i="23"/>
  <c r="I39" i="23"/>
  <c r="F32" i="23"/>
  <c r="K25" i="23"/>
  <c r="H18" i="23"/>
  <c r="E11" i="23"/>
  <c r="D68" i="22"/>
  <c r="D52" i="22"/>
  <c r="D36" i="22"/>
  <c r="D20" i="22"/>
  <c r="G74" i="21"/>
  <c r="G66" i="21"/>
  <c r="G58" i="21"/>
  <c r="G50" i="21"/>
  <c r="G42" i="21"/>
  <c r="G34" i="21"/>
  <c r="G26" i="21"/>
  <c r="G18" i="21"/>
  <c r="G10" i="21"/>
  <c r="J71" i="20"/>
  <c r="J63" i="20"/>
  <c r="J55" i="20"/>
  <c r="J47" i="20"/>
  <c r="J39" i="20"/>
  <c r="J31" i="20"/>
  <c r="J23" i="20"/>
  <c r="J15" i="20"/>
  <c r="J7" i="20"/>
  <c r="G69" i="30"/>
  <c r="G61" i="30"/>
  <c r="G53" i="30"/>
  <c r="G45" i="30"/>
  <c r="G37" i="30"/>
  <c r="G29" i="30"/>
  <c r="G21" i="30"/>
  <c r="G13" i="30"/>
  <c r="F72" i="29"/>
  <c r="I63" i="29"/>
  <c r="L54" i="29"/>
  <c r="D46" i="29"/>
  <c r="G37" i="29"/>
  <c r="J28" i="29"/>
  <c r="M19" i="29"/>
  <c r="F8" i="29"/>
  <c r="E49" i="28"/>
  <c r="E17" i="28"/>
  <c r="F64" i="27"/>
  <c r="F48" i="27"/>
  <c r="F32" i="27"/>
  <c r="F16" i="27"/>
  <c r="J73" i="26"/>
  <c r="D63" i="26"/>
  <c r="E54" i="26"/>
  <c r="F45" i="26"/>
  <c r="G36" i="26"/>
  <c r="H27" i="26"/>
  <c r="I18" i="26"/>
  <c r="J9" i="26"/>
  <c r="J70" i="23"/>
  <c r="G63" i="23"/>
  <c r="D56" i="23"/>
  <c r="L48" i="23"/>
  <c r="I41" i="23"/>
  <c r="F34" i="23"/>
  <c r="K27" i="23"/>
  <c r="H20" i="23"/>
  <c r="E13" i="23"/>
  <c r="F75" i="30"/>
  <c r="F67" i="30"/>
  <c r="F59" i="30"/>
  <c r="F51" i="30"/>
  <c r="F43" i="30"/>
  <c r="F35" i="30"/>
  <c r="F27" i="30"/>
  <c r="F19" i="30"/>
  <c r="F11" i="30"/>
  <c r="J73" i="29"/>
  <c r="M64" i="29"/>
  <c r="F53" i="29"/>
  <c r="I44" i="29"/>
  <c r="L35" i="29"/>
  <c r="D27" i="29"/>
  <c r="I70" i="30"/>
  <c r="I69" i="30"/>
  <c r="I61" i="30"/>
  <c r="I53" i="30"/>
  <c r="I45" i="30"/>
  <c r="I37" i="30"/>
  <c r="I29" i="30"/>
  <c r="I21" i="30"/>
  <c r="I13" i="30"/>
  <c r="J74" i="29"/>
  <c r="M65" i="29"/>
  <c r="F54" i="29"/>
  <c r="I45" i="29"/>
  <c r="L36" i="29"/>
  <c r="D28" i="29"/>
  <c r="G19" i="29"/>
  <c r="J10" i="29"/>
  <c r="D50" i="28"/>
  <c r="D18" i="28"/>
  <c r="F67" i="27"/>
  <c r="F51" i="27"/>
  <c r="F35" i="27"/>
  <c r="F19" i="27"/>
  <c r="D73" i="26"/>
  <c r="E64" i="26"/>
  <c r="F55" i="26"/>
  <c r="G46" i="26"/>
  <c r="H37" i="26"/>
  <c r="I28" i="26"/>
  <c r="J19" i="26"/>
  <c r="D9" i="26"/>
  <c r="E65" i="25"/>
  <c r="E49" i="25"/>
  <c r="E33" i="25"/>
  <c r="E17" i="25"/>
  <c r="K73" i="23"/>
  <c r="H66" i="23"/>
  <c r="E59" i="23"/>
  <c r="J52" i="23"/>
  <c r="G45" i="23"/>
  <c r="D38" i="23"/>
  <c r="L30" i="23"/>
  <c r="I23" i="23"/>
  <c r="F16" i="23"/>
  <c r="K9" i="23"/>
  <c r="D64" i="22"/>
  <c r="D48" i="22"/>
  <c r="D32" i="22"/>
  <c r="D16" i="22"/>
  <c r="G72" i="21"/>
  <c r="G64" i="21"/>
  <c r="G56" i="21"/>
  <c r="G48" i="21"/>
  <c r="G40" i="21"/>
  <c r="G32" i="21"/>
  <c r="G24" i="21"/>
  <c r="G16" i="21"/>
  <c r="G8" i="21"/>
  <c r="J69" i="20"/>
  <c r="J61" i="20"/>
  <c r="J53" i="20"/>
  <c r="J45" i="20"/>
  <c r="J37" i="20"/>
  <c r="J29" i="20"/>
  <c r="J21" i="20"/>
  <c r="J13" i="20"/>
  <c r="G75" i="30"/>
  <c r="G67" i="30"/>
  <c r="G59" i="30"/>
  <c r="G51" i="30"/>
  <c r="G43" i="30"/>
  <c r="G35" i="30"/>
  <c r="G27" i="30"/>
  <c r="G19" i="30"/>
  <c r="G11" i="30"/>
  <c r="L70" i="29"/>
  <c r="D62" i="29"/>
  <c r="G53" i="29"/>
  <c r="J44" i="29"/>
  <c r="M35" i="29"/>
  <c r="F24" i="29"/>
  <c r="I15" i="29"/>
  <c r="E73" i="28"/>
  <c r="E41" i="28"/>
  <c r="E9" i="28"/>
  <c r="F60" i="27"/>
  <c r="F44" i="27"/>
  <c r="F28" i="27"/>
  <c r="F12" i="27"/>
  <c r="E70" i="26"/>
  <c r="F61" i="26"/>
  <c r="G52" i="26"/>
  <c r="H43" i="26"/>
  <c r="I34" i="26"/>
  <c r="J25" i="26"/>
  <c r="D15" i="26"/>
  <c r="K75" i="23"/>
  <c r="H68" i="23"/>
  <c r="E61" i="23"/>
  <c r="J54" i="23"/>
  <c r="G47" i="23"/>
  <c r="D40" i="23"/>
  <c r="L32" i="23"/>
  <c r="I25" i="23"/>
  <c r="F18" i="23"/>
  <c r="K11" i="23"/>
  <c r="F73" i="30"/>
  <c r="F65" i="30"/>
  <c r="F57" i="30"/>
  <c r="F49" i="30"/>
  <c r="F41" i="30"/>
  <c r="F33" i="30"/>
  <c r="F25" i="30"/>
  <c r="F17" i="30"/>
  <c r="F9" i="30"/>
  <c r="F69" i="29"/>
  <c r="I60" i="29"/>
  <c r="L51" i="29"/>
  <c r="D43" i="29"/>
  <c r="G34" i="29"/>
  <c r="J25" i="29"/>
  <c r="M16" i="29"/>
  <c r="D73" i="28"/>
  <c r="D41" i="28"/>
  <c r="D9" i="28"/>
  <c r="E60" i="27"/>
  <c r="E44" i="27"/>
  <c r="E28" i="27"/>
  <c r="I68" i="30"/>
  <c r="I60" i="30"/>
  <c r="I52" i="30"/>
  <c r="I44" i="30"/>
  <c r="I36" i="30"/>
  <c r="I28" i="30"/>
  <c r="I20" i="30"/>
  <c r="I12" i="30"/>
  <c r="M73" i="29"/>
  <c r="F62" i="29"/>
  <c r="I53" i="29"/>
  <c r="L44" i="29"/>
  <c r="D36" i="29"/>
  <c r="G27" i="29"/>
  <c r="J18" i="29"/>
  <c r="M9" i="29"/>
  <c r="E47" i="28"/>
  <c r="E15" i="28"/>
  <c r="D66" i="27"/>
  <c r="D50" i="27"/>
  <c r="D34" i="27"/>
  <c r="D18" i="27"/>
  <c r="E72" i="26"/>
  <c r="F63" i="26"/>
  <c r="G54" i="26"/>
  <c r="H45" i="26"/>
  <c r="I36" i="26"/>
  <c r="J27" i="26"/>
  <c r="D17" i="26"/>
  <c r="E8" i="26"/>
  <c r="E63" i="25"/>
  <c r="E47" i="25"/>
  <c r="E31" i="25"/>
  <c r="E15" i="25"/>
  <c r="F72" i="23"/>
  <c r="K65" i="23"/>
  <c r="H58" i="23"/>
  <c r="E51" i="23"/>
  <c r="J44" i="23"/>
  <c r="G37" i="23"/>
  <c r="D30" i="23"/>
  <c r="L22" i="23"/>
  <c r="I15" i="23"/>
  <c r="F8" i="23"/>
  <c r="F61" i="22"/>
  <c r="F45" i="22"/>
  <c r="F29" i="22"/>
  <c r="F13" i="22"/>
  <c r="G71" i="21"/>
  <c r="G63" i="21"/>
  <c r="G55" i="21"/>
  <c r="G47" i="21"/>
  <c r="G39" i="21"/>
  <c r="G31" i="21"/>
  <c r="G23" i="21"/>
  <c r="G15" i="21"/>
  <c r="G7" i="21"/>
  <c r="J68" i="20"/>
  <c r="J60" i="20"/>
  <c r="J52" i="20"/>
  <c r="J44" i="20"/>
  <c r="J36" i="20"/>
  <c r="J28" i="20"/>
  <c r="J20" i="20"/>
  <c r="J12" i="20"/>
  <c r="G74" i="30"/>
  <c r="G66" i="30"/>
  <c r="G58" i="30"/>
  <c r="G50" i="30"/>
  <c r="G42" i="30"/>
  <c r="G34" i="30"/>
  <c r="G26" i="30"/>
  <c r="G18" i="30"/>
  <c r="G10" i="30"/>
  <c r="D70" i="29"/>
  <c r="G61" i="29"/>
  <c r="J52" i="29"/>
  <c r="M43" i="29"/>
  <c r="F32" i="29"/>
  <c r="I23" i="29"/>
  <c r="L14" i="29"/>
  <c r="D68" i="28"/>
  <c r="D36" i="28"/>
  <c r="D75" i="27"/>
  <c r="D59" i="27"/>
  <c r="D43" i="27"/>
  <c r="D27" i="27"/>
  <c r="D11" i="27"/>
  <c r="F69" i="26"/>
  <c r="G60" i="26"/>
  <c r="H51" i="26"/>
  <c r="I42" i="26"/>
  <c r="J33" i="26"/>
  <c r="D23" i="26"/>
  <c r="E14" i="26"/>
  <c r="F74" i="23"/>
  <c r="K67" i="23"/>
  <c r="H60" i="23"/>
  <c r="E53" i="23"/>
  <c r="J46" i="23"/>
  <c r="G39" i="23"/>
  <c r="D32" i="23"/>
  <c r="L24" i="23"/>
  <c r="I17" i="23"/>
  <c r="F10" i="23"/>
  <c r="F72" i="30"/>
  <c r="F64" i="30"/>
  <c r="F56" i="30"/>
  <c r="F48" i="30"/>
  <c r="F40" i="30"/>
  <c r="F32" i="30"/>
  <c r="F24" i="30"/>
  <c r="F16" i="30"/>
  <c r="F8" i="30"/>
  <c r="I68" i="29"/>
  <c r="L59" i="29"/>
  <c r="D51" i="29"/>
  <c r="G42" i="29"/>
  <c r="J33" i="29"/>
  <c r="M24" i="29"/>
  <c r="F13" i="29"/>
  <c r="E70" i="28"/>
  <c r="E38" i="28"/>
  <c r="G73" i="27"/>
  <c r="G57" i="27"/>
  <c r="G41" i="27"/>
  <c r="I67" i="30"/>
  <c r="I35" i="30"/>
  <c r="F70" i="29"/>
  <c r="G35" i="29"/>
  <c r="D42" i="28"/>
  <c r="F31" i="27"/>
  <c r="H53" i="26"/>
  <c r="E16" i="26"/>
  <c r="E29" i="25"/>
  <c r="K57" i="23"/>
  <c r="G29" i="23"/>
  <c r="D60" i="22"/>
  <c r="G70" i="21"/>
  <c r="G38" i="21"/>
  <c r="J75" i="20"/>
  <c r="J43" i="20"/>
  <c r="J11" i="20"/>
  <c r="G49" i="30"/>
  <c r="G17" i="30"/>
  <c r="M51" i="29"/>
  <c r="D14" i="29"/>
  <c r="F56" i="27"/>
  <c r="G68" i="26"/>
  <c r="D31" i="26"/>
  <c r="F66" i="23"/>
  <c r="J38" i="23"/>
  <c r="I9" i="23"/>
  <c r="F47" i="30"/>
  <c r="F15" i="30"/>
  <c r="G50" i="29"/>
  <c r="J17" i="29"/>
  <c r="D17" i="28"/>
  <c r="G45" i="27"/>
  <c r="E20" i="27"/>
  <c r="H74" i="26"/>
  <c r="I65" i="26"/>
  <c r="J56" i="26"/>
  <c r="D46" i="26"/>
  <c r="E37" i="26"/>
  <c r="F28" i="26"/>
  <c r="G19" i="26"/>
  <c r="H10" i="26"/>
  <c r="D55" i="24"/>
  <c r="D23" i="24"/>
  <c r="K72" i="23"/>
  <c r="H65" i="23"/>
  <c r="E58" i="23"/>
  <c r="J51" i="23"/>
  <c r="G44" i="23"/>
  <c r="D37" i="23"/>
  <c r="L29" i="23"/>
  <c r="I22" i="23"/>
  <c r="F15" i="23"/>
  <c r="K8" i="23"/>
  <c r="G63" i="22"/>
  <c r="G47" i="22"/>
  <c r="G31" i="22"/>
  <c r="G15" i="22"/>
  <c r="D72" i="21"/>
  <c r="D64" i="21"/>
  <c r="D56" i="21"/>
  <c r="D48" i="21"/>
  <c r="D40" i="21"/>
  <c r="D32" i="21"/>
  <c r="D24" i="21"/>
  <c r="D16" i="21"/>
  <c r="D8" i="21"/>
  <c r="O72" i="20"/>
  <c r="O68" i="20"/>
  <c r="O64" i="20"/>
  <c r="O60" i="20"/>
  <c r="O56" i="20"/>
  <c r="O52" i="20"/>
  <c r="O48" i="20"/>
  <c r="E75" i="30"/>
  <c r="E67" i="30"/>
  <c r="E59" i="30"/>
  <c r="E51" i="30"/>
  <c r="E43" i="30"/>
  <c r="E35" i="30"/>
  <c r="E27" i="30"/>
  <c r="E19" i="30"/>
  <c r="E11" i="30"/>
  <c r="D72" i="29"/>
  <c r="G63" i="29"/>
  <c r="J54" i="29"/>
  <c r="M45" i="29"/>
  <c r="F34" i="29"/>
  <c r="I25" i="29"/>
  <c r="L16" i="29"/>
  <c r="D8" i="29"/>
  <c r="E51" i="28"/>
  <c r="E19" i="28"/>
  <c r="D64" i="27"/>
  <c r="D48" i="27"/>
  <c r="D32" i="27"/>
  <c r="D16" i="27"/>
  <c r="I72" i="26"/>
  <c r="J63" i="26"/>
  <c r="D53" i="26"/>
  <c r="E44" i="26"/>
  <c r="F35" i="26"/>
  <c r="G26" i="26"/>
  <c r="H17" i="26"/>
  <c r="I8" i="26"/>
  <c r="E62" i="25"/>
  <c r="E46" i="25"/>
  <c r="E30" i="25"/>
  <c r="E14" i="25"/>
  <c r="J72" i="23"/>
  <c r="G65" i="23"/>
  <c r="D58" i="23"/>
  <c r="L50" i="23"/>
  <c r="I62" i="30"/>
  <c r="I30" i="30"/>
  <c r="J66" i="29"/>
  <c r="L28" i="29"/>
  <c r="E23" i="28"/>
  <c r="D22" i="27"/>
  <c r="F47" i="26"/>
  <c r="J11" i="26"/>
  <c r="E19" i="25"/>
  <c r="G53" i="23"/>
  <c r="F24" i="23"/>
  <c r="F49" i="22"/>
  <c r="G65" i="21"/>
  <c r="G33" i="21"/>
  <c r="J70" i="20"/>
  <c r="J38" i="20"/>
  <c r="D75" i="19"/>
  <c r="G44" i="30"/>
  <c r="G12" i="30"/>
  <c r="G45" i="29"/>
  <c r="I7" i="29"/>
  <c r="D47" i="27"/>
  <c r="E62" i="26"/>
  <c r="I26" i="26"/>
  <c r="J62" i="23"/>
  <c r="I33" i="23"/>
  <c r="F74" i="30"/>
  <c r="F42" i="30"/>
  <c r="F10" i="30"/>
  <c r="L43" i="29"/>
  <c r="I12" i="29"/>
  <c r="E14" i="28"/>
  <c r="E40" i="27"/>
  <c r="G17" i="27"/>
  <c r="I73" i="26"/>
  <c r="J64" i="26"/>
  <c r="D54" i="26"/>
  <c r="E45" i="26"/>
  <c r="F36" i="26"/>
  <c r="G27" i="26"/>
  <c r="H18" i="26"/>
  <c r="I9" i="26"/>
  <c r="D51" i="24"/>
  <c r="D19" i="24"/>
  <c r="F71" i="23"/>
  <c r="K64" i="23"/>
  <c r="H57" i="23"/>
  <c r="E50" i="23"/>
  <c r="J43" i="23"/>
  <c r="G36" i="23"/>
  <c r="D29" i="23"/>
  <c r="L21" i="23"/>
  <c r="I14" i="23"/>
  <c r="F7" i="23"/>
  <c r="E62" i="22"/>
  <c r="E46" i="22"/>
  <c r="E30" i="22"/>
  <c r="E14" i="22"/>
  <c r="D71" i="21"/>
  <c r="D63" i="21"/>
  <c r="D55" i="21"/>
  <c r="D47" i="21"/>
  <c r="D39" i="21"/>
  <c r="D31" i="21"/>
  <c r="D23" i="21"/>
  <c r="D15" i="21"/>
  <c r="D7" i="21"/>
  <c r="G72" i="20"/>
  <c r="G68" i="20"/>
  <c r="G64" i="20"/>
  <c r="G60" i="20"/>
  <c r="G56" i="20"/>
  <c r="G52" i="20"/>
  <c r="G48" i="20"/>
  <c r="E74" i="30"/>
  <c r="E66" i="30"/>
  <c r="E58" i="30"/>
  <c r="E50" i="30"/>
  <c r="E42" i="30"/>
  <c r="E34" i="30"/>
  <c r="E26" i="30"/>
  <c r="E18" i="30"/>
  <c r="E10" i="30"/>
  <c r="G71" i="29"/>
  <c r="J62" i="29"/>
  <c r="M53" i="29"/>
  <c r="F42" i="29"/>
  <c r="I33" i="29"/>
  <c r="L24" i="29"/>
  <c r="D16" i="29"/>
  <c r="G7" i="29"/>
  <c r="D46" i="28"/>
  <c r="D14" i="28"/>
  <c r="F61" i="27"/>
  <c r="F45" i="27"/>
  <c r="F29" i="27"/>
  <c r="F13" i="27"/>
  <c r="J71" i="26"/>
  <c r="D61" i="26"/>
  <c r="E52" i="26"/>
  <c r="F43" i="26"/>
  <c r="G34" i="26"/>
  <c r="H25" i="26"/>
  <c r="I16" i="26"/>
  <c r="J7" i="26"/>
  <c r="E60" i="25"/>
  <c r="E44" i="25"/>
  <c r="E28" i="25"/>
  <c r="E12" i="25"/>
  <c r="E71" i="23"/>
  <c r="J64" i="23"/>
  <c r="G57" i="23"/>
  <c r="D50" i="23"/>
  <c r="L42" i="23"/>
  <c r="I35" i="23"/>
  <c r="F28" i="23"/>
  <c r="K21" i="23"/>
  <c r="H14" i="23"/>
  <c r="E7" i="23"/>
  <c r="D62" i="22"/>
  <c r="D46" i="22"/>
  <c r="D30" i="22"/>
  <c r="D14" i="22"/>
  <c r="N73" i="20"/>
  <c r="N69" i="20"/>
  <c r="N65" i="20"/>
  <c r="I59" i="30"/>
  <c r="I27" i="30"/>
  <c r="I61" i="29"/>
  <c r="J26" i="29"/>
  <c r="D10" i="28"/>
  <c r="F15" i="27"/>
  <c r="I44" i="26"/>
  <c r="F7" i="26"/>
  <c r="E13" i="25"/>
  <c r="H50" i="23"/>
  <c r="D22" i="23"/>
  <c r="D44" i="22"/>
  <c r="G62" i="21"/>
  <c r="G30" i="21"/>
  <c r="J67" i="20"/>
  <c r="J35" i="20"/>
  <c r="G73" i="30"/>
  <c r="G41" i="30"/>
  <c r="G9" i="30"/>
  <c r="F40" i="29"/>
  <c r="E65" i="28"/>
  <c r="F40" i="27"/>
  <c r="H59" i="26"/>
  <c r="E22" i="26"/>
  <c r="K59" i="23"/>
  <c r="G31" i="23"/>
  <c r="F71" i="30"/>
  <c r="F39" i="30"/>
  <c r="F7" i="30"/>
  <c r="J41" i="29"/>
  <c r="J9" i="29"/>
  <c r="E72" i="27"/>
  <c r="G33" i="27"/>
  <c r="E16" i="27"/>
  <c r="J72" i="26"/>
  <c r="D62" i="26"/>
  <c r="E53" i="26"/>
  <c r="F44" i="26"/>
  <c r="G35" i="26"/>
  <c r="H26" i="26"/>
  <c r="I17" i="26"/>
  <c r="J8" i="26"/>
  <c r="D47" i="24"/>
  <c r="D15" i="24"/>
  <c r="I70" i="23"/>
  <c r="F63" i="23"/>
  <c r="K56" i="23"/>
  <c r="H49" i="23"/>
  <c r="E42" i="23"/>
  <c r="J35" i="23"/>
  <c r="G28" i="23"/>
  <c r="D21" i="23"/>
  <c r="L13" i="23"/>
  <c r="G75" i="22"/>
  <c r="G59" i="22"/>
  <c r="G43" i="22"/>
  <c r="G27" i="22"/>
  <c r="G11" i="22"/>
  <c r="D70" i="21"/>
  <c r="D62" i="21"/>
  <c r="D54" i="21"/>
  <c r="D46" i="21"/>
  <c r="D38" i="21"/>
  <c r="D30" i="21"/>
  <c r="D22" i="21"/>
  <c r="D14" i="21"/>
  <c r="O75" i="20"/>
  <c r="O71" i="20"/>
  <c r="O67" i="20"/>
  <c r="O63" i="20"/>
  <c r="O59" i="20"/>
  <c r="O55" i="20"/>
  <c r="O51" i="20"/>
  <c r="O47" i="20"/>
  <c r="E73" i="30"/>
  <c r="E65" i="30"/>
  <c r="E57" i="30"/>
  <c r="E49" i="30"/>
  <c r="E41" i="30"/>
  <c r="E33" i="30"/>
  <c r="E25" i="30"/>
  <c r="E17" i="30"/>
  <c r="E9" i="30"/>
  <c r="J70" i="29"/>
  <c r="M61" i="29"/>
  <c r="F50" i="29"/>
  <c r="I41" i="29"/>
  <c r="L32" i="29"/>
  <c r="D24" i="29"/>
  <c r="G15" i="29"/>
  <c r="E75" i="28"/>
  <c r="E43" i="28"/>
  <c r="E11" i="28"/>
  <c r="D60" i="27"/>
  <c r="D44" i="27"/>
  <c r="D28" i="27"/>
  <c r="D12" i="27"/>
  <c r="D69" i="26"/>
  <c r="E60" i="26"/>
  <c r="F51" i="26"/>
  <c r="G42" i="26"/>
  <c r="H33" i="26"/>
  <c r="I24" i="26"/>
  <c r="J15" i="26"/>
  <c r="E74" i="25"/>
  <c r="E58" i="25"/>
  <c r="E42" i="25"/>
  <c r="E26" i="25"/>
  <c r="E10" i="25"/>
  <c r="H70" i="23"/>
  <c r="E63" i="23"/>
  <c r="J56" i="23"/>
  <c r="G49" i="23"/>
  <c r="D42" i="23"/>
  <c r="L34" i="23"/>
  <c r="I27" i="23"/>
  <c r="F20" i="23"/>
  <c r="K13" i="23"/>
  <c r="F75" i="22"/>
  <c r="F59" i="22"/>
  <c r="F43" i="22"/>
  <c r="F27" i="22"/>
  <c r="I54" i="30"/>
  <c r="I22" i="30"/>
  <c r="M57" i="29"/>
  <c r="D20" i="29"/>
  <c r="D70" i="27"/>
  <c r="J75" i="26"/>
  <c r="G38" i="26"/>
  <c r="E67" i="25"/>
  <c r="H74" i="23"/>
  <c r="D46" i="23"/>
  <c r="K17" i="23"/>
  <c r="F33" i="22"/>
  <c r="G57" i="21"/>
  <c r="G25" i="21"/>
  <c r="J62" i="20"/>
  <c r="J30" i="20"/>
  <c r="G68" i="30"/>
  <c r="G36" i="30"/>
  <c r="I71" i="29"/>
  <c r="J36" i="29"/>
  <c r="D44" i="28"/>
  <c r="D31" i="27"/>
  <c r="F53" i="26"/>
  <c r="J17" i="26"/>
  <c r="G55" i="23"/>
  <c r="F26" i="23"/>
  <c r="F66" i="30"/>
  <c r="F34" i="30"/>
  <c r="M72" i="29"/>
  <c r="D35" i="29"/>
  <c r="M8" i="29"/>
  <c r="E64" i="27"/>
  <c r="E32" i="27"/>
  <c r="G13" i="27"/>
  <c r="D70" i="26"/>
  <c r="E61" i="26"/>
  <c r="F52" i="26"/>
  <c r="G43" i="26"/>
  <c r="H34" i="26"/>
  <c r="I25" i="26"/>
  <c r="J16" i="26"/>
  <c r="D75" i="24"/>
  <c r="D43" i="24"/>
  <c r="D11" i="24"/>
  <c r="L69" i="23"/>
  <c r="I62" i="23"/>
  <c r="F55" i="23"/>
  <c r="K48" i="23"/>
  <c r="H41" i="23"/>
  <c r="E34" i="23"/>
  <c r="J27" i="23"/>
  <c r="G20" i="23"/>
  <c r="D13" i="23"/>
  <c r="E74" i="22"/>
  <c r="E58" i="22"/>
  <c r="E42" i="22"/>
  <c r="E26" i="22"/>
  <c r="E10" i="22"/>
  <c r="D69" i="21"/>
  <c r="D61" i="21"/>
  <c r="D53" i="21"/>
  <c r="D45" i="21"/>
  <c r="D37" i="21"/>
  <c r="D29" i="21"/>
  <c r="D21" i="21"/>
  <c r="D13" i="21"/>
  <c r="G75" i="20"/>
  <c r="G71" i="20"/>
  <c r="G67" i="20"/>
  <c r="G63" i="20"/>
  <c r="G59" i="20"/>
  <c r="G55" i="20"/>
  <c r="G51" i="20"/>
  <c r="G47" i="20"/>
  <c r="E72" i="30"/>
  <c r="E64" i="30"/>
  <c r="E56" i="30"/>
  <c r="E48" i="30"/>
  <c r="E40" i="30"/>
  <c r="E32" i="30"/>
  <c r="E24" i="30"/>
  <c r="E16" i="30"/>
  <c r="E8" i="30"/>
  <c r="M69" i="29"/>
  <c r="F58" i="29"/>
  <c r="I49" i="29"/>
  <c r="L40" i="29"/>
  <c r="D32" i="29"/>
  <c r="G23" i="29"/>
  <c r="J14" i="29"/>
  <c r="D70" i="28"/>
  <c r="D38" i="28"/>
  <c r="F73" i="27"/>
  <c r="F57" i="27"/>
  <c r="F41" i="27"/>
  <c r="F25" i="27"/>
  <c r="F9" i="27"/>
  <c r="E68" i="26"/>
  <c r="F59" i="26"/>
  <c r="G50" i="26"/>
  <c r="H41" i="26"/>
  <c r="I32" i="26"/>
  <c r="J23" i="26"/>
  <c r="D13" i="26"/>
  <c r="E72" i="25"/>
  <c r="E56" i="25"/>
  <c r="E40" i="25"/>
  <c r="E24" i="25"/>
  <c r="E8" i="25"/>
  <c r="K69" i="23"/>
  <c r="H62" i="23"/>
  <c r="E55" i="23"/>
  <c r="J48" i="23"/>
  <c r="G41" i="23"/>
  <c r="D34" i="23"/>
  <c r="L26" i="23"/>
  <c r="I19" i="23"/>
  <c r="F12" i="23"/>
  <c r="D74" i="22"/>
  <c r="D58" i="22"/>
  <c r="D42" i="22"/>
  <c r="D26" i="22"/>
  <c r="D10" i="22"/>
  <c r="N72" i="20"/>
  <c r="N68" i="20"/>
  <c r="I51" i="30"/>
  <c r="I19" i="30"/>
  <c r="L52" i="29"/>
  <c r="M17" i="29"/>
  <c r="F63" i="27"/>
  <c r="F71" i="26"/>
  <c r="J35" i="26"/>
  <c r="E61" i="25"/>
  <c r="I71" i="23"/>
  <c r="E43" i="23"/>
  <c r="L14" i="23"/>
  <c r="D28" i="22"/>
  <c r="G54" i="21"/>
  <c r="G22" i="21"/>
  <c r="J59" i="20"/>
  <c r="J27" i="20"/>
  <c r="G65" i="30"/>
  <c r="G33" i="30"/>
  <c r="G69" i="29"/>
  <c r="I31" i="29"/>
  <c r="E33" i="28"/>
  <c r="F24" i="27"/>
  <c r="I50" i="26"/>
  <c r="F13" i="26"/>
  <c r="H52" i="23"/>
  <c r="D24" i="23"/>
  <c r="F63" i="30"/>
  <c r="F31" i="30"/>
  <c r="L67" i="29"/>
  <c r="M32" i="29"/>
  <c r="D65" i="28"/>
  <c r="G61" i="27"/>
  <c r="G29" i="27"/>
  <c r="E12" i="27"/>
  <c r="E69" i="26"/>
  <c r="F60" i="26"/>
  <c r="G51" i="26"/>
  <c r="H42" i="26"/>
  <c r="I33" i="26"/>
  <c r="J24" i="26"/>
  <c r="D14" i="26"/>
  <c r="D71" i="24"/>
  <c r="D39" i="24"/>
  <c r="D7" i="24"/>
  <c r="D69" i="23"/>
  <c r="L61" i="23"/>
  <c r="I54" i="23"/>
  <c r="F47" i="23"/>
  <c r="K40" i="23"/>
  <c r="H33" i="23"/>
  <c r="E26" i="23"/>
  <c r="J19" i="23"/>
  <c r="G12" i="23"/>
  <c r="G71" i="22"/>
  <c r="G55" i="22"/>
  <c r="G39" i="22"/>
  <c r="G23" i="22"/>
  <c r="G7" i="22"/>
  <c r="D68" i="21"/>
  <c r="D60" i="21"/>
  <c r="D52" i="21"/>
  <c r="D44" i="21"/>
  <c r="D36" i="21"/>
  <c r="D28" i="21"/>
  <c r="D20" i="21"/>
  <c r="D12" i="21"/>
  <c r="O74" i="20"/>
  <c r="O70" i="20"/>
  <c r="O66" i="20"/>
  <c r="O62" i="20"/>
  <c r="O58" i="20"/>
  <c r="O54" i="20"/>
  <c r="O50" i="20"/>
  <c r="O46" i="20"/>
  <c r="E71" i="30"/>
  <c r="E63" i="30"/>
  <c r="E55" i="30"/>
  <c r="E47" i="30"/>
  <c r="E39" i="30"/>
  <c r="E31" i="30"/>
  <c r="E23" i="30"/>
  <c r="E15" i="30"/>
  <c r="E7" i="30"/>
  <c r="F66" i="29"/>
  <c r="I57" i="29"/>
  <c r="L48" i="29"/>
  <c r="D40" i="29"/>
  <c r="G31" i="29"/>
  <c r="J22" i="29"/>
  <c r="M13" i="29"/>
  <c r="E67" i="28"/>
  <c r="E35" i="28"/>
  <c r="D72" i="27"/>
  <c r="D56" i="27"/>
  <c r="D40" i="27"/>
  <c r="D24" i="27"/>
  <c r="D8" i="27"/>
  <c r="F67" i="26"/>
  <c r="G58" i="26"/>
  <c r="H49" i="26"/>
  <c r="I40" i="26"/>
  <c r="J31" i="26"/>
  <c r="D21" i="26"/>
  <c r="E12" i="26"/>
  <c r="E70" i="25"/>
  <c r="E54" i="25"/>
  <c r="E38" i="25"/>
  <c r="E22" i="25"/>
  <c r="I75" i="23"/>
  <c r="F68" i="23"/>
  <c r="K61" i="23"/>
  <c r="H54" i="23"/>
  <c r="E47" i="23"/>
  <c r="J40" i="23"/>
  <c r="G33" i="23"/>
  <c r="I46" i="30"/>
  <c r="I14" i="30"/>
  <c r="F46" i="29"/>
  <c r="G11" i="29"/>
  <c r="D54" i="27"/>
  <c r="D65" i="26"/>
  <c r="H29" i="26"/>
  <c r="E51" i="25"/>
  <c r="E67" i="23"/>
  <c r="L38" i="23"/>
  <c r="H10" i="23"/>
  <c r="F17" i="22"/>
  <c r="G49" i="21"/>
  <c r="G17" i="21"/>
  <c r="J54" i="20"/>
  <c r="J22" i="20"/>
  <c r="G60" i="30"/>
  <c r="G28" i="30"/>
  <c r="L62" i="29"/>
  <c r="M27" i="29"/>
  <c r="D12" i="28"/>
  <c r="D15" i="27"/>
  <c r="G44" i="26"/>
  <c r="D7" i="26"/>
  <c r="D48" i="23"/>
  <c r="K19" i="23"/>
  <c r="F58" i="30"/>
  <c r="F26" i="30"/>
  <c r="F61" i="29"/>
  <c r="G26" i="29"/>
  <c r="D49" i="28"/>
  <c r="E56" i="27"/>
  <c r="G25" i="27"/>
  <c r="G9" i="27"/>
  <c r="F68" i="26"/>
  <c r="G59" i="26"/>
  <c r="H50" i="26"/>
  <c r="I41" i="26"/>
  <c r="J32" i="26"/>
  <c r="D22" i="26"/>
  <c r="E13" i="26"/>
  <c r="D67" i="24"/>
  <c r="D35" i="24"/>
  <c r="J75" i="23"/>
  <c r="G68" i="23"/>
  <c r="D61" i="23"/>
  <c r="L53" i="23"/>
  <c r="I46" i="23"/>
  <c r="F39" i="23"/>
  <c r="K32" i="23"/>
  <c r="H25" i="23"/>
  <c r="E18" i="23"/>
  <c r="J11" i="23"/>
  <c r="E70" i="22"/>
  <c r="E54" i="22"/>
  <c r="E38" i="22"/>
  <c r="E22" i="22"/>
  <c r="D75" i="21"/>
  <c r="D67" i="21"/>
  <c r="D59" i="21"/>
  <c r="D51" i="21"/>
  <c r="D43" i="21"/>
  <c r="D35" i="21"/>
  <c r="D27" i="21"/>
  <c r="D19" i="21"/>
  <c r="D11" i="21"/>
  <c r="G74" i="20"/>
  <c r="G70" i="20"/>
  <c r="G66" i="20"/>
  <c r="G62" i="20"/>
  <c r="G58" i="20"/>
  <c r="G54" i="20"/>
  <c r="G50" i="20"/>
  <c r="G46" i="20"/>
  <c r="E70" i="30"/>
  <c r="E62" i="30"/>
  <c r="E54" i="30"/>
  <c r="E46" i="30"/>
  <c r="E38" i="30"/>
  <c r="E30" i="30"/>
  <c r="E22" i="30"/>
  <c r="E14" i="30"/>
  <c r="F74" i="29"/>
  <c r="I65" i="29"/>
  <c r="L56" i="29"/>
  <c r="D48" i="29"/>
  <c r="G39" i="29"/>
  <c r="J30" i="29"/>
  <c r="M21" i="29"/>
  <c r="F10" i="29"/>
  <c r="D62" i="28"/>
  <c r="D30" i="28"/>
  <c r="F69" i="27"/>
  <c r="F53" i="27"/>
  <c r="F37" i="27"/>
  <c r="F21" i="27"/>
  <c r="F75" i="26"/>
  <c r="G66" i="26"/>
  <c r="H57" i="26"/>
  <c r="I48" i="26"/>
  <c r="J39" i="26"/>
  <c r="D29" i="26"/>
  <c r="E20" i="26"/>
  <c r="F11" i="26"/>
  <c r="E68" i="25"/>
  <c r="E52" i="25"/>
  <c r="E36" i="25"/>
  <c r="E20" i="25"/>
  <c r="L74" i="23"/>
  <c r="I67" i="23"/>
  <c r="F60" i="23"/>
  <c r="K53" i="23"/>
  <c r="H46" i="23"/>
  <c r="E39" i="23"/>
  <c r="J32" i="23"/>
  <c r="G25" i="23"/>
  <c r="D18" i="23"/>
  <c r="L10" i="23"/>
  <c r="D70" i="22"/>
  <c r="D54" i="22"/>
  <c r="D38" i="22"/>
  <c r="D22" i="22"/>
  <c r="N75" i="20"/>
  <c r="N71" i="20"/>
  <c r="N67" i="20"/>
  <c r="N63" i="20"/>
  <c r="N59" i="20"/>
  <c r="I43" i="30"/>
  <c r="I11" i="30"/>
  <c r="D44" i="29"/>
  <c r="D74" i="28"/>
  <c r="F47" i="27"/>
  <c r="G62" i="26"/>
  <c r="D25" i="26"/>
  <c r="E45" i="25"/>
  <c r="F64" i="23"/>
  <c r="J36" i="23"/>
  <c r="I7" i="23"/>
  <c r="D12" i="22"/>
  <c r="G46" i="21"/>
  <c r="G14" i="21"/>
  <c r="J51" i="20"/>
  <c r="J19" i="20"/>
  <c r="G57" i="30"/>
  <c r="G25" i="30"/>
  <c r="J60" i="29"/>
  <c r="L22" i="29"/>
  <c r="F72" i="27"/>
  <c r="F8" i="27"/>
  <c r="J41" i="26"/>
  <c r="I73" i="23"/>
  <c r="E45" i="23"/>
  <c r="L16" i="23"/>
  <c r="F55" i="30"/>
  <c r="F23" i="30"/>
  <c r="D59" i="29"/>
  <c r="F21" i="29"/>
  <c r="E46" i="28"/>
  <c r="G49" i="27"/>
  <c r="E24" i="27"/>
  <c r="E8" i="27"/>
  <c r="G67" i="26"/>
  <c r="H58" i="26"/>
  <c r="I49" i="26"/>
  <c r="J40" i="26"/>
  <c r="D30" i="26"/>
  <c r="E21" i="26"/>
  <c r="F12" i="26"/>
  <c r="D63" i="24"/>
  <c r="D31" i="24"/>
  <c r="E74" i="23"/>
  <c r="J67" i="23"/>
  <c r="G60" i="23"/>
  <c r="D53" i="23"/>
  <c r="L45" i="23"/>
  <c r="I38" i="23"/>
  <c r="F31" i="23"/>
  <c r="K24" i="23"/>
  <c r="H17" i="23"/>
  <c r="E10" i="23"/>
  <c r="G67" i="22"/>
  <c r="G51" i="22"/>
  <c r="G35" i="22"/>
  <c r="G19" i="22"/>
  <c r="D74" i="21"/>
  <c r="D66" i="21"/>
  <c r="D58" i="21"/>
  <c r="D50" i="21"/>
  <c r="D42" i="21"/>
  <c r="D34" i="21"/>
  <c r="D26" i="21"/>
  <c r="D18" i="21"/>
  <c r="D10" i="21"/>
  <c r="O73" i="20"/>
  <c r="O69" i="20"/>
  <c r="O65" i="20"/>
  <c r="O61" i="20"/>
  <c r="O57" i="20"/>
  <c r="O53" i="20"/>
  <c r="O49" i="20"/>
  <c r="O45" i="20"/>
  <c r="E69" i="30"/>
  <c r="E61" i="30"/>
  <c r="E53" i="30"/>
  <c r="E45" i="30"/>
  <c r="E37" i="30"/>
  <c r="E29" i="30"/>
  <c r="E21" i="30"/>
  <c r="E13" i="30"/>
  <c r="I73" i="29"/>
  <c r="L64" i="29"/>
  <c r="D56" i="29"/>
  <c r="G47" i="29"/>
  <c r="J38" i="29"/>
  <c r="M29" i="29"/>
  <c r="F18" i="29"/>
  <c r="I9" i="29"/>
  <c r="E59" i="28"/>
  <c r="E27" i="28"/>
  <c r="D68" i="27"/>
  <c r="D52" i="27"/>
  <c r="D36" i="27"/>
  <c r="D20" i="27"/>
  <c r="G74" i="26"/>
  <c r="H65" i="26"/>
  <c r="I56" i="26"/>
  <c r="J47" i="26"/>
  <c r="D37" i="26"/>
  <c r="E28" i="26"/>
  <c r="F19" i="26"/>
  <c r="G10" i="26"/>
  <c r="E66" i="25"/>
  <c r="E50" i="25"/>
  <c r="E34" i="25"/>
  <c r="E18" i="25"/>
  <c r="D74" i="23"/>
  <c r="L66" i="23"/>
  <c r="I59" i="23"/>
  <c r="F52" i="23"/>
  <c r="K45" i="23"/>
  <c r="H38" i="23"/>
  <c r="E31" i="23"/>
  <c r="J24" i="23"/>
  <c r="G17" i="23"/>
  <c r="D10" i="23"/>
  <c r="F67" i="22"/>
  <c r="F51" i="22"/>
  <c r="F35" i="22"/>
  <c r="F19" i="22"/>
  <c r="F75" i="20"/>
  <c r="F71" i="20"/>
  <c r="F67" i="20"/>
  <c r="I38" i="30"/>
  <c r="J60" i="23"/>
  <c r="G52" i="30"/>
  <c r="L40" i="23"/>
  <c r="G21" i="27"/>
  <c r="G11" i="26"/>
  <c r="L37" i="23"/>
  <c r="E18" i="22"/>
  <c r="D17" i="21"/>
  <c r="G49" i="20"/>
  <c r="E20" i="30"/>
  <c r="I17" i="29"/>
  <c r="H73" i="26"/>
  <c r="E64" i="25"/>
  <c r="F44" i="23"/>
  <c r="H22" i="23"/>
  <c r="D66" i="22"/>
  <c r="F23" i="22"/>
  <c r="F72" i="20"/>
  <c r="N64" i="20"/>
  <c r="F60" i="20"/>
  <c r="N55" i="20"/>
  <c r="N51" i="20"/>
  <c r="N47" i="20"/>
  <c r="N43" i="20"/>
  <c r="N39" i="20"/>
  <c r="N35" i="20"/>
  <c r="N31" i="20"/>
  <c r="N27" i="20"/>
  <c r="D72" i="30"/>
  <c r="D64" i="30"/>
  <c r="D56" i="30"/>
  <c r="D48" i="30"/>
  <c r="D40" i="30"/>
  <c r="D32" i="30"/>
  <c r="D24" i="30"/>
  <c r="D16" i="30"/>
  <c r="D8" i="30"/>
  <c r="G68" i="29"/>
  <c r="J59" i="29"/>
  <c r="M50" i="29"/>
  <c r="F39" i="29"/>
  <c r="I30" i="29"/>
  <c r="L21" i="29"/>
  <c r="D13" i="29"/>
  <c r="E64" i="28"/>
  <c r="E32" i="28"/>
  <c r="E73" i="27"/>
  <c r="E57" i="27"/>
  <c r="E41" i="27"/>
  <c r="E25" i="27"/>
  <c r="E9" i="27"/>
  <c r="E67" i="26"/>
  <c r="F58" i="26"/>
  <c r="G49" i="26"/>
  <c r="H40" i="26"/>
  <c r="I31" i="26"/>
  <c r="J22" i="26"/>
  <c r="D12" i="26"/>
  <c r="D70" i="25"/>
  <c r="D54" i="25"/>
  <c r="D38" i="25"/>
  <c r="D22" i="25"/>
  <c r="D74" i="24"/>
  <c r="D42" i="24"/>
  <c r="D10" i="24"/>
  <c r="J69" i="23"/>
  <c r="G62" i="23"/>
  <c r="D55" i="23"/>
  <c r="L47" i="23"/>
  <c r="I40" i="23"/>
  <c r="F33" i="23"/>
  <c r="K26" i="23"/>
  <c r="H19" i="23"/>
  <c r="E12" i="23"/>
  <c r="G72" i="22"/>
  <c r="G56" i="22"/>
  <c r="G40" i="22"/>
  <c r="G24" i="22"/>
  <c r="G8" i="22"/>
  <c r="M72" i="20"/>
  <c r="M68" i="20"/>
  <c r="M64" i="20"/>
  <c r="M60" i="20"/>
  <c r="M56" i="20"/>
  <c r="M52" i="20"/>
  <c r="M48" i="20"/>
  <c r="M44" i="20"/>
  <c r="M40" i="20"/>
  <c r="M36" i="20"/>
  <c r="M32" i="20"/>
  <c r="M28" i="20"/>
  <c r="M24" i="20"/>
  <c r="M20" i="20"/>
  <c r="I67" i="29"/>
  <c r="L58" i="29"/>
  <c r="D50" i="29"/>
  <c r="G41" i="29"/>
  <c r="J32" i="29"/>
  <c r="M23" i="29"/>
  <c r="F12" i="29"/>
  <c r="E69" i="28"/>
  <c r="E37" i="28"/>
  <c r="F74" i="27"/>
  <c r="F58" i="27"/>
  <c r="F42" i="27"/>
  <c r="F26" i="27"/>
  <c r="F10" i="27"/>
  <c r="J69" i="26"/>
  <c r="D59" i="26"/>
  <c r="E50" i="26"/>
  <c r="F41" i="26"/>
  <c r="G32" i="26"/>
  <c r="H56" i="30"/>
  <c r="H24" i="30"/>
  <c r="I58" i="29"/>
  <c r="J23" i="29"/>
  <c r="E75" i="27"/>
  <c r="E11" i="27"/>
  <c r="J42" i="26"/>
  <c r="D19" i="26"/>
  <c r="D69" i="24"/>
  <c r="F61" i="23"/>
  <c r="I45" i="23"/>
  <c r="G24" i="23"/>
  <c r="E72" i="22"/>
  <c r="E40" i="22"/>
  <c r="G75" i="29"/>
  <c r="I31" i="23"/>
  <c r="G20" i="30"/>
  <c r="H12" i="23"/>
  <c r="G75" i="26"/>
  <c r="D59" i="24"/>
  <c r="I30" i="23"/>
  <c r="D73" i="21"/>
  <c r="D9" i="21"/>
  <c r="G45" i="20"/>
  <c r="E12" i="30"/>
  <c r="L8" i="29"/>
  <c r="I64" i="26"/>
  <c r="E48" i="25"/>
  <c r="I43" i="23"/>
  <c r="L18" i="23"/>
  <c r="F63" i="22"/>
  <c r="D18" i="22"/>
  <c r="N70" i="20"/>
  <c r="F64" i="20"/>
  <c r="F59" i="20"/>
  <c r="F55" i="20"/>
  <c r="F51" i="20"/>
  <c r="F47" i="20"/>
  <c r="F43" i="20"/>
  <c r="F39" i="20"/>
  <c r="F35" i="20"/>
  <c r="F31" i="20"/>
  <c r="F27" i="20"/>
  <c r="D71" i="30"/>
  <c r="D63" i="30"/>
  <c r="D55" i="30"/>
  <c r="D47" i="30"/>
  <c r="D39" i="30"/>
  <c r="D31" i="30"/>
  <c r="D23" i="30"/>
  <c r="D15" i="30"/>
  <c r="D7" i="30"/>
  <c r="J67" i="29"/>
  <c r="M58" i="29"/>
  <c r="F47" i="29"/>
  <c r="I38" i="29"/>
  <c r="L29" i="29"/>
  <c r="D21" i="29"/>
  <c r="G12" i="29"/>
  <c r="D59" i="28"/>
  <c r="D27" i="28"/>
  <c r="G70" i="27"/>
  <c r="G54" i="27"/>
  <c r="G38" i="27"/>
  <c r="G22" i="27"/>
  <c r="E75" i="26"/>
  <c r="F66" i="26"/>
  <c r="G57" i="26"/>
  <c r="H48" i="26"/>
  <c r="I39" i="26"/>
  <c r="J30" i="26"/>
  <c r="D20" i="26"/>
  <c r="E11" i="26"/>
  <c r="D68" i="25"/>
  <c r="D52" i="25"/>
  <c r="D36" i="25"/>
  <c r="D20" i="25"/>
  <c r="D70" i="24"/>
  <c r="D38" i="24"/>
  <c r="H75" i="23"/>
  <c r="E68" i="23"/>
  <c r="J61" i="23"/>
  <c r="G54" i="23"/>
  <c r="D47" i="23"/>
  <c r="L39" i="23"/>
  <c r="I32" i="23"/>
  <c r="F25" i="23"/>
  <c r="K18" i="23"/>
  <c r="H11" i="23"/>
  <c r="E71" i="22"/>
  <c r="E55" i="22"/>
  <c r="E39" i="22"/>
  <c r="E23" i="22"/>
  <c r="E7" i="22"/>
  <c r="E72" i="20"/>
  <c r="E68" i="20"/>
  <c r="E64" i="20"/>
  <c r="E60" i="20"/>
  <c r="E56" i="20"/>
  <c r="E52" i="20"/>
  <c r="E48" i="20"/>
  <c r="E44" i="20"/>
  <c r="E40" i="20"/>
  <c r="E36" i="20"/>
  <c r="E32" i="20"/>
  <c r="E28" i="20"/>
  <c r="E24" i="20"/>
  <c r="I75" i="29"/>
  <c r="L66" i="29"/>
  <c r="D58" i="29"/>
  <c r="G49" i="29"/>
  <c r="J40" i="29"/>
  <c r="M31" i="29"/>
  <c r="F20" i="29"/>
  <c r="I11" i="29"/>
  <c r="D64" i="28"/>
  <c r="D32" i="28"/>
  <c r="D73" i="27"/>
  <c r="D57" i="27"/>
  <c r="D41" i="27"/>
  <c r="D25" i="27"/>
  <c r="D9" i="27"/>
  <c r="D67" i="26"/>
  <c r="E58" i="26"/>
  <c r="F49" i="26"/>
  <c r="G40" i="26"/>
  <c r="H31" i="26"/>
  <c r="H52" i="30"/>
  <c r="H20" i="30"/>
  <c r="J55" i="29"/>
  <c r="L17" i="29"/>
  <c r="G64" i="27"/>
  <c r="J74" i="26"/>
  <c r="E39" i="26"/>
  <c r="H14" i="26"/>
  <c r="D48" i="24"/>
  <c r="F59" i="23"/>
  <c r="L43" i="23"/>
  <c r="F22" i="23"/>
  <c r="G69" i="22"/>
  <c r="G37" i="22"/>
  <c r="H75" i="21"/>
  <c r="H59" i="21"/>
  <c r="H43" i="21"/>
  <c r="I37" i="29"/>
  <c r="F65" i="22"/>
  <c r="D54" i="29"/>
  <c r="F50" i="30"/>
  <c r="H66" i="26"/>
  <c r="D27" i="24"/>
  <c r="F23" i="23"/>
  <c r="D65" i="21"/>
  <c r="G73" i="20"/>
  <c r="E68" i="30"/>
  <c r="L72" i="29"/>
  <c r="D54" i="28"/>
  <c r="J55" i="26"/>
  <c r="E32" i="25"/>
  <c r="K37" i="23"/>
  <c r="J16" i="23"/>
  <c r="F55" i="22"/>
  <c r="F15" i="22"/>
  <c r="F70" i="20"/>
  <c r="F63" i="20"/>
  <c r="N58" i="20"/>
  <c r="N54" i="20"/>
  <c r="N50" i="20"/>
  <c r="N46" i="20"/>
  <c r="N42" i="20"/>
  <c r="N38" i="20"/>
  <c r="N34" i="20"/>
  <c r="N30" i="20"/>
  <c r="N26" i="20"/>
  <c r="D70" i="30"/>
  <c r="D62" i="30"/>
  <c r="D54" i="30"/>
  <c r="D46" i="30"/>
  <c r="D38" i="30"/>
  <c r="D30" i="30"/>
  <c r="D22" i="30"/>
  <c r="D14" i="30"/>
  <c r="J75" i="29"/>
  <c r="M66" i="29"/>
  <c r="F55" i="29"/>
  <c r="I46" i="29"/>
  <c r="L37" i="29"/>
  <c r="D29" i="29"/>
  <c r="G20" i="29"/>
  <c r="J11" i="29"/>
  <c r="E56" i="28"/>
  <c r="E24" i="28"/>
  <c r="E69" i="27"/>
  <c r="E53" i="27"/>
  <c r="E37" i="27"/>
  <c r="E21" i="27"/>
  <c r="F74" i="26"/>
  <c r="G65" i="26"/>
  <c r="H56" i="26"/>
  <c r="I47" i="26"/>
  <c r="J38" i="26"/>
  <c r="D28" i="26"/>
  <c r="E19" i="26"/>
  <c r="F10" i="26"/>
  <c r="D66" i="25"/>
  <c r="D50" i="25"/>
  <c r="D34" i="25"/>
  <c r="D18" i="25"/>
  <c r="D66" i="24"/>
  <c r="D34" i="24"/>
  <c r="K74" i="23"/>
  <c r="H67" i="23"/>
  <c r="E60" i="23"/>
  <c r="J53" i="23"/>
  <c r="G46" i="23"/>
  <c r="D39" i="23"/>
  <c r="L31" i="23"/>
  <c r="I24" i="23"/>
  <c r="F17" i="23"/>
  <c r="K10" i="23"/>
  <c r="G68" i="22"/>
  <c r="G52" i="22"/>
  <c r="G36" i="22"/>
  <c r="G20" i="22"/>
  <c r="M75" i="20"/>
  <c r="M71" i="20"/>
  <c r="M67" i="20"/>
  <c r="M63" i="20"/>
  <c r="M59" i="20"/>
  <c r="M55" i="20"/>
  <c r="M51" i="20"/>
  <c r="M47" i="20"/>
  <c r="M43" i="20"/>
  <c r="M39" i="20"/>
  <c r="M35" i="20"/>
  <c r="M31" i="20"/>
  <c r="M27" i="20"/>
  <c r="M23" i="20"/>
  <c r="L74" i="29"/>
  <c r="D66" i="29"/>
  <c r="G57" i="29"/>
  <c r="J48" i="29"/>
  <c r="M39" i="29"/>
  <c r="F28" i="29"/>
  <c r="I19" i="29"/>
  <c r="L10" i="29"/>
  <c r="E61" i="28"/>
  <c r="E29" i="28"/>
  <c r="F70" i="27"/>
  <c r="F54" i="27"/>
  <c r="F38" i="27"/>
  <c r="F22" i="27"/>
  <c r="D75" i="26"/>
  <c r="E66" i="26"/>
  <c r="F57" i="26"/>
  <c r="G48" i="26"/>
  <c r="H39" i="26"/>
  <c r="I30" i="26"/>
  <c r="H48" i="30"/>
  <c r="H16" i="30"/>
  <c r="L49" i="29"/>
  <c r="M14" i="29"/>
  <c r="E59" i="27"/>
  <c r="E71" i="26"/>
  <c r="I35" i="26"/>
  <c r="G7" i="26"/>
  <c r="D37" i="24"/>
  <c r="E57" i="23"/>
  <c r="L41" i="23"/>
  <c r="I20" i="23"/>
  <c r="E64" i="22"/>
  <c r="E32" i="22"/>
  <c r="E55" i="28"/>
  <c r="G73" i="21"/>
  <c r="F16" i="29"/>
  <c r="F18" i="30"/>
  <c r="I57" i="26"/>
  <c r="H73" i="23"/>
  <c r="K16" i="23"/>
  <c r="D57" i="21"/>
  <c r="G69" i="20"/>
  <c r="E60" i="30"/>
  <c r="D64" i="29"/>
  <c r="D22" i="28"/>
  <c r="D45" i="26"/>
  <c r="E16" i="25"/>
  <c r="F36" i="23"/>
  <c r="E15" i="23"/>
  <c r="D50" i="22"/>
  <c r="F11" i="22"/>
  <c r="F69" i="20"/>
  <c r="N62" i="20"/>
  <c r="F58" i="20"/>
  <c r="F54" i="20"/>
  <c r="F50" i="20"/>
  <c r="F46" i="20"/>
  <c r="F42" i="20"/>
  <c r="F38" i="20"/>
  <c r="F34" i="20"/>
  <c r="F30" i="20"/>
  <c r="F26" i="20"/>
  <c r="D69" i="30"/>
  <c r="D61" i="30"/>
  <c r="D53" i="30"/>
  <c r="D45" i="30"/>
  <c r="D37" i="30"/>
  <c r="D29" i="30"/>
  <c r="D21" i="30"/>
  <c r="D13" i="30"/>
  <c r="M74" i="29"/>
  <c r="F63" i="29"/>
  <c r="I54" i="29"/>
  <c r="L45" i="29"/>
  <c r="D37" i="29"/>
  <c r="G28" i="29"/>
  <c r="J19" i="29"/>
  <c r="M10" i="29"/>
  <c r="D51" i="28"/>
  <c r="D19" i="28"/>
  <c r="G66" i="27"/>
  <c r="G50" i="27"/>
  <c r="G34" i="27"/>
  <c r="G18" i="27"/>
  <c r="G73" i="26"/>
  <c r="H64" i="26"/>
  <c r="I55" i="26"/>
  <c r="J46" i="26"/>
  <c r="D36" i="26"/>
  <c r="E27" i="26"/>
  <c r="F18" i="26"/>
  <c r="G9" i="26"/>
  <c r="D64" i="25"/>
  <c r="D48" i="25"/>
  <c r="D32" i="25"/>
  <c r="D16" i="25"/>
  <c r="D62" i="24"/>
  <c r="D30" i="24"/>
  <c r="F73" i="23"/>
  <c r="K66" i="23"/>
  <c r="H59" i="23"/>
  <c r="E52" i="23"/>
  <c r="J45" i="23"/>
  <c r="G38" i="23"/>
  <c r="D31" i="23"/>
  <c r="L23" i="23"/>
  <c r="I16" i="23"/>
  <c r="F9" i="23"/>
  <c r="E67" i="22"/>
  <c r="E51" i="22"/>
  <c r="E35" i="22"/>
  <c r="E19" i="22"/>
  <c r="E75" i="20"/>
  <c r="E71" i="20"/>
  <c r="E67" i="20"/>
  <c r="E63" i="20"/>
  <c r="E59" i="20"/>
  <c r="E55" i="20"/>
  <c r="E51" i="20"/>
  <c r="E47" i="20"/>
  <c r="E43" i="20"/>
  <c r="E39" i="20"/>
  <c r="E35" i="20"/>
  <c r="E31" i="20"/>
  <c r="E27" i="20"/>
  <c r="E23" i="20"/>
  <c r="D74" i="29"/>
  <c r="G65" i="29"/>
  <c r="J56" i="29"/>
  <c r="M47" i="29"/>
  <c r="F36" i="29"/>
  <c r="I27" i="29"/>
  <c r="L18" i="29"/>
  <c r="D10" i="29"/>
  <c r="D56" i="28"/>
  <c r="D24" i="28"/>
  <c r="D69" i="27"/>
  <c r="D53" i="27"/>
  <c r="D37" i="27"/>
  <c r="D21" i="27"/>
  <c r="E74" i="26"/>
  <c r="F65" i="26"/>
  <c r="G56" i="26"/>
  <c r="H47" i="26"/>
  <c r="I38" i="26"/>
  <c r="J29" i="26"/>
  <c r="H44" i="30"/>
  <c r="H12" i="30"/>
  <c r="M46" i="29"/>
  <c r="D9" i="29"/>
  <c r="G48" i="27"/>
  <c r="I67" i="26"/>
  <c r="D32" i="26"/>
  <c r="D71" i="25"/>
  <c r="D16" i="24"/>
  <c r="H55" i="23"/>
  <c r="K39" i="23"/>
  <c r="I18" i="23"/>
  <c r="D38" i="27"/>
  <c r="G41" i="21"/>
  <c r="D63" i="27"/>
  <c r="I52" i="29"/>
  <c r="J48" i="26"/>
  <c r="E66" i="23"/>
  <c r="H9" i="23"/>
  <c r="D49" i="21"/>
  <c r="G65" i="20"/>
  <c r="E52" i="30"/>
  <c r="G55" i="29"/>
  <c r="F65" i="27"/>
  <c r="E36" i="26"/>
  <c r="G73" i="23"/>
  <c r="H30" i="23"/>
  <c r="I11" i="23"/>
  <c r="F47" i="22"/>
  <c r="F7" i="22"/>
  <c r="F68" i="20"/>
  <c r="F62" i="20"/>
  <c r="N57" i="20"/>
  <c r="N53" i="20"/>
  <c r="N49" i="20"/>
  <c r="N45" i="20"/>
  <c r="N41" i="20"/>
  <c r="N37" i="20"/>
  <c r="N33" i="20"/>
  <c r="N29" i="20"/>
  <c r="N25" i="20"/>
  <c r="D68" i="30"/>
  <c r="D60" i="30"/>
  <c r="D52" i="30"/>
  <c r="D44" i="30"/>
  <c r="D36" i="30"/>
  <c r="D28" i="30"/>
  <c r="D20" i="30"/>
  <c r="D12" i="30"/>
  <c r="F71" i="29"/>
  <c r="I62" i="29"/>
  <c r="L53" i="29"/>
  <c r="D45" i="29"/>
  <c r="G36" i="29"/>
  <c r="J27" i="29"/>
  <c r="M18" i="29"/>
  <c r="F7" i="29"/>
  <c r="E48" i="28"/>
  <c r="E16" i="28"/>
  <c r="E65" i="27"/>
  <c r="E49" i="27"/>
  <c r="E33" i="27"/>
  <c r="E17" i="27"/>
  <c r="H72" i="26"/>
  <c r="I63" i="26"/>
  <c r="J54" i="26"/>
  <c r="D44" i="26"/>
  <c r="E35" i="26"/>
  <c r="F26" i="26"/>
  <c r="G17" i="26"/>
  <c r="H8" i="26"/>
  <c r="D62" i="25"/>
  <c r="D46" i="25"/>
  <c r="D30" i="25"/>
  <c r="D14" i="25"/>
  <c r="D58" i="24"/>
  <c r="D26" i="24"/>
  <c r="I72" i="23"/>
  <c r="F65" i="23"/>
  <c r="K58" i="23"/>
  <c r="H51" i="23"/>
  <c r="E44" i="23"/>
  <c r="J37" i="23"/>
  <c r="G30" i="23"/>
  <c r="D23" i="23"/>
  <c r="L15" i="23"/>
  <c r="I8" i="23"/>
  <c r="G64" i="22"/>
  <c r="G48" i="22"/>
  <c r="G32" i="22"/>
  <c r="G16" i="22"/>
  <c r="M74" i="20"/>
  <c r="M70" i="20"/>
  <c r="M66" i="20"/>
  <c r="M62" i="20"/>
  <c r="M58" i="20"/>
  <c r="M54" i="20"/>
  <c r="M50" i="20"/>
  <c r="M46" i="20"/>
  <c r="M42" i="20"/>
  <c r="M38" i="20"/>
  <c r="M34" i="20"/>
  <c r="M30" i="20"/>
  <c r="M26" i="20"/>
  <c r="M22" i="20"/>
  <c r="G73" i="29"/>
  <c r="J64" i="29"/>
  <c r="M55" i="29"/>
  <c r="F44" i="29"/>
  <c r="I35" i="29"/>
  <c r="L26" i="29"/>
  <c r="D18" i="29"/>
  <c r="G9" i="29"/>
  <c r="E53" i="28"/>
  <c r="E21" i="28"/>
  <c r="F66" i="27"/>
  <c r="F50" i="27"/>
  <c r="F34" i="27"/>
  <c r="F18" i="27"/>
  <c r="F73" i="26"/>
  <c r="G64" i="26"/>
  <c r="H55" i="26"/>
  <c r="I46" i="26"/>
  <c r="J37" i="26"/>
  <c r="H72" i="30"/>
  <c r="H40" i="30"/>
  <c r="H8" i="30"/>
  <c r="D41" i="29"/>
  <c r="I20" i="26"/>
  <c r="J46" i="20"/>
  <c r="H35" i="26"/>
  <c r="D33" i="28"/>
  <c r="E29" i="26"/>
  <c r="G52" i="23"/>
  <c r="E50" i="22"/>
  <c r="D33" i="21"/>
  <c r="G57" i="20"/>
  <c r="E36" i="30"/>
  <c r="M37" i="29"/>
  <c r="F33" i="27"/>
  <c r="G18" i="26"/>
  <c r="L58" i="23"/>
  <c r="D26" i="23"/>
  <c r="J8" i="23"/>
  <c r="D34" i="22"/>
  <c r="F74" i="20"/>
  <c r="F66" i="20"/>
  <c r="F61" i="20"/>
  <c r="N56" i="20"/>
  <c r="N52" i="20"/>
  <c r="N48" i="20"/>
  <c r="N44" i="20"/>
  <c r="N40" i="20"/>
  <c r="N36" i="20"/>
  <c r="N32" i="20"/>
  <c r="N28" i="20"/>
  <c r="D74" i="30"/>
  <c r="D66" i="30"/>
  <c r="D58" i="30"/>
  <c r="D50" i="30"/>
  <c r="D42" i="30"/>
  <c r="D34" i="30"/>
  <c r="D26" i="30"/>
  <c r="D18" i="30"/>
  <c r="D10" i="30"/>
  <c r="L69" i="29"/>
  <c r="D61" i="29"/>
  <c r="G52" i="29"/>
  <c r="J43" i="29"/>
  <c r="M34" i="29"/>
  <c r="F23" i="29"/>
  <c r="I14" i="29"/>
  <c r="E72" i="28"/>
  <c r="E40" i="28"/>
  <c r="E8" i="28"/>
  <c r="E61" i="27"/>
  <c r="E45" i="27"/>
  <c r="E29" i="27"/>
  <c r="E13" i="27"/>
  <c r="J70" i="26"/>
  <c r="D60" i="26"/>
  <c r="E51" i="26"/>
  <c r="F42" i="26"/>
  <c r="G33" i="26"/>
  <c r="H24" i="26"/>
  <c r="I15" i="26"/>
  <c r="D74" i="25"/>
  <c r="D58" i="25"/>
  <c r="D42" i="25"/>
  <c r="D26" i="25"/>
  <c r="D10" i="25"/>
  <c r="D50" i="24"/>
  <c r="D18" i="24"/>
  <c r="D71" i="23"/>
  <c r="L63" i="23"/>
  <c r="I56" i="23"/>
  <c r="F49" i="23"/>
  <c r="K42" i="23"/>
  <c r="H35" i="23"/>
  <c r="E28" i="23"/>
  <c r="J21" i="23"/>
  <c r="G14" i="23"/>
  <c r="D7" i="23"/>
  <c r="G60" i="22"/>
  <c r="G44" i="22"/>
  <c r="G28" i="22"/>
  <c r="G12" i="22"/>
  <c r="M73" i="20"/>
  <c r="M69" i="20"/>
  <c r="M65" i="20"/>
  <c r="M61" i="20"/>
  <c r="M57" i="20"/>
  <c r="M53" i="20"/>
  <c r="M49" i="20"/>
  <c r="M45" i="20"/>
  <c r="M41" i="20"/>
  <c r="M37" i="20"/>
  <c r="M33" i="20"/>
  <c r="M29" i="20"/>
  <c r="M25" i="20"/>
  <c r="M21" i="20"/>
  <c r="M71" i="29"/>
  <c r="F60" i="29"/>
  <c r="I51" i="29"/>
  <c r="L42" i="29"/>
  <c r="D34" i="29"/>
  <c r="G25" i="29"/>
  <c r="J16" i="29"/>
  <c r="M7" i="29"/>
  <c r="E45" i="28"/>
  <c r="E13" i="28"/>
  <c r="F62" i="27"/>
  <c r="F46" i="27"/>
  <c r="F30" i="27"/>
  <c r="F14" i="27"/>
  <c r="H71" i="26"/>
  <c r="I62" i="26"/>
  <c r="J53" i="26"/>
  <c r="D43" i="26"/>
  <c r="E34" i="26"/>
  <c r="H64" i="30"/>
  <c r="H32" i="30"/>
  <c r="F67" i="29"/>
  <c r="G32" i="29"/>
  <c r="E36" i="28"/>
  <c r="E27" i="27"/>
  <c r="G53" i="26"/>
  <c r="D24" i="26"/>
  <c r="D23" i="25"/>
  <c r="D67" i="23"/>
  <c r="E35" i="25"/>
  <c r="J14" i="20"/>
  <c r="E69" i="23"/>
  <c r="E48" i="27"/>
  <c r="F20" i="26"/>
  <c r="D45" i="23"/>
  <c r="E34" i="22"/>
  <c r="D25" i="21"/>
  <c r="G53" i="20"/>
  <c r="E28" i="30"/>
  <c r="F26" i="29"/>
  <c r="F17" i="27"/>
  <c r="H9" i="26"/>
  <c r="I51" i="23"/>
  <c r="E23" i="23"/>
  <c r="F71" i="22"/>
  <c r="F31" i="22"/>
  <c r="F73" i="20"/>
  <c r="F65" i="20"/>
  <c r="N60" i="20"/>
  <c r="F56" i="20"/>
  <c r="F52" i="20"/>
  <c r="F48" i="20"/>
  <c r="F44" i="20"/>
  <c r="F40" i="20"/>
  <c r="F36" i="20"/>
  <c r="F32" i="20"/>
  <c r="F28" i="20"/>
  <c r="D73" i="30"/>
  <c r="D65" i="30"/>
  <c r="D57" i="30"/>
  <c r="D49" i="30"/>
  <c r="D41" i="30"/>
  <c r="D33" i="30"/>
  <c r="D25" i="30"/>
  <c r="D17" i="30"/>
  <c r="D9" i="30"/>
  <c r="D69" i="29"/>
  <c r="G60" i="29"/>
  <c r="J51" i="29"/>
  <c r="M42" i="29"/>
  <c r="F31" i="29"/>
  <c r="I22" i="29"/>
  <c r="L13" i="29"/>
  <c r="D67" i="28"/>
  <c r="D35" i="28"/>
  <c r="G74" i="27"/>
  <c r="G58" i="27"/>
  <c r="G42" i="27"/>
  <c r="G26" i="27"/>
  <c r="G10" i="27"/>
  <c r="D68" i="26"/>
  <c r="E59" i="26"/>
  <c r="F50" i="26"/>
  <c r="G41" i="26"/>
  <c r="H32" i="26"/>
  <c r="I23" i="26"/>
  <c r="J14" i="26"/>
  <c r="D72" i="25"/>
  <c r="D56" i="25"/>
  <c r="D40" i="25"/>
  <c r="D24" i="25"/>
  <c r="D8" i="25"/>
  <c r="D46" i="24"/>
  <c r="D14" i="24"/>
  <c r="G70" i="23"/>
  <c r="D63" i="23"/>
  <c r="L55" i="23"/>
  <c r="I48" i="23"/>
  <c r="F41" i="23"/>
  <c r="K34" i="23"/>
  <c r="H27" i="23"/>
  <c r="E20" i="23"/>
  <c r="J13" i="23"/>
  <c r="E75" i="22"/>
  <c r="E59" i="22"/>
  <c r="E43" i="22"/>
  <c r="E27" i="22"/>
  <c r="E11" i="22"/>
  <c r="E73" i="20"/>
  <c r="E69" i="20"/>
  <c r="E65" i="20"/>
  <c r="E61" i="20"/>
  <c r="E57" i="20"/>
  <c r="E53" i="20"/>
  <c r="E49" i="20"/>
  <c r="E45" i="20"/>
  <c r="E41" i="20"/>
  <c r="E37" i="20"/>
  <c r="E33" i="20"/>
  <c r="E29" i="20"/>
  <c r="E25" i="20"/>
  <c r="E21" i="20"/>
  <c r="F68" i="29"/>
  <c r="I59" i="29"/>
  <c r="L50" i="29"/>
  <c r="D42" i="29"/>
  <c r="G33" i="29"/>
  <c r="J24" i="29"/>
  <c r="M15" i="29"/>
  <c r="D72" i="28"/>
  <c r="D40" i="28"/>
  <c r="D8" i="28"/>
  <c r="D61" i="27"/>
  <c r="D45" i="27"/>
  <c r="D29" i="27"/>
  <c r="D13" i="27"/>
  <c r="I70" i="26"/>
  <c r="J61" i="26"/>
  <c r="D51" i="26"/>
  <c r="E42" i="26"/>
  <c r="F33" i="26"/>
  <c r="H60" i="30"/>
  <c r="H28" i="30"/>
  <c r="G64" i="29"/>
  <c r="I26" i="29"/>
  <c r="D15" i="28"/>
  <c r="G16" i="27"/>
  <c r="F46" i="26"/>
  <c r="I21" i="26"/>
  <c r="D7" i="25"/>
  <c r="D65" i="23"/>
  <c r="E56" i="26"/>
  <c r="G61" i="20"/>
  <c r="F39" i="22"/>
  <c r="F41" i="20"/>
  <c r="D43" i="30"/>
  <c r="G44" i="29"/>
  <c r="G46" i="27"/>
  <c r="G25" i="26"/>
  <c r="D22" i="24"/>
  <c r="G22" i="23"/>
  <c r="E70" i="20"/>
  <c r="E38" i="20"/>
  <c r="I43" i="29"/>
  <c r="D49" i="27"/>
  <c r="H68" i="30"/>
  <c r="D64" i="26"/>
  <c r="H53" i="23"/>
  <c r="H16" i="23"/>
  <c r="G45" i="22"/>
  <c r="H71" i="21"/>
  <c r="H53" i="21"/>
  <c r="H35" i="21"/>
  <c r="H19" i="21"/>
  <c r="K74" i="20"/>
  <c r="K66" i="20"/>
  <c r="K58" i="20"/>
  <c r="K50" i="20"/>
  <c r="G42" i="20"/>
  <c r="G34" i="20"/>
  <c r="G26" i="20"/>
  <c r="O20" i="20"/>
  <c r="L15" i="20"/>
  <c r="P9" i="20"/>
  <c r="D69" i="17"/>
  <c r="D53" i="17"/>
  <c r="D37" i="17"/>
  <c r="D21" i="17"/>
  <c r="E75" i="16"/>
  <c r="E59" i="16"/>
  <c r="E43" i="16"/>
  <c r="E27" i="16"/>
  <c r="E11" i="16"/>
  <c r="I73" i="15"/>
  <c r="M69" i="15"/>
  <c r="Q65" i="15"/>
  <c r="J62" i="15"/>
  <c r="F58" i="15"/>
  <c r="R54" i="15"/>
  <c r="N50" i="15"/>
  <c r="G47" i="15"/>
  <c r="K43" i="15"/>
  <c r="O39" i="15"/>
  <c r="S35" i="15"/>
  <c r="D32" i="15"/>
  <c r="H28" i="15"/>
  <c r="L24" i="15"/>
  <c r="P20" i="15"/>
  <c r="T16" i="15"/>
  <c r="E13" i="15"/>
  <c r="I9" i="15"/>
  <c r="I73" i="14"/>
  <c r="G67" i="14"/>
  <c r="E61" i="14"/>
  <c r="H54" i="14"/>
  <c r="F48" i="14"/>
  <c r="I41" i="14"/>
  <c r="G35" i="14"/>
  <c r="E29" i="14"/>
  <c r="H22" i="14"/>
  <c r="F16" i="14"/>
  <c r="I9" i="14"/>
  <c r="F63" i="12"/>
  <c r="D41" i="12"/>
  <c r="J59" i="30"/>
  <c r="J27" i="30"/>
  <c r="L63" i="29"/>
  <c r="M28" i="29"/>
  <c r="D13" i="28"/>
  <c r="G15" i="27"/>
  <c r="I45" i="26"/>
  <c r="G16" i="26"/>
  <c r="D68" i="24"/>
  <c r="J66" i="23"/>
  <c r="H45" i="23"/>
  <c r="E24" i="23"/>
  <c r="H8" i="23"/>
  <c r="E45" i="22"/>
  <c r="E13" i="22"/>
  <c r="F63" i="21"/>
  <c r="F47" i="21"/>
  <c r="F31" i="21"/>
  <c r="F15" i="21"/>
  <c r="I72" i="20"/>
  <c r="I64" i="20"/>
  <c r="I56" i="20"/>
  <c r="I48" i="20"/>
  <c r="H41" i="20"/>
  <c r="Q34" i="20"/>
  <c r="K28" i="20"/>
  <c r="H21" i="20"/>
  <c r="M16" i="20"/>
  <c r="D12" i="20"/>
  <c r="K7" i="20"/>
  <c r="D46" i="19"/>
  <c r="D14" i="19"/>
  <c r="G9" i="21"/>
  <c r="E44" i="30"/>
  <c r="N74" i="20"/>
  <c r="F37" i="20"/>
  <c r="D35" i="30"/>
  <c r="J35" i="29"/>
  <c r="G30" i="27"/>
  <c r="H16" i="26"/>
  <c r="L71" i="23"/>
  <c r="D15" i="23"/>
  <c r="E66" i="20"/>
  <c r="E34" i="20"/>
  <c r="L34" i="29"/>
  <c r="D33" i="27"/>
  <c r="H36" i="30"/>
  <c r="H60" i="26"/>
  <c r="G51" i="23"/>
  <c r="K14" i="23"/>
  <c r="G29" i="22"/>
  <c r="H69" i="21"/>
  <c r="H51" i="21"/>
  <c r="H33" i="21"/>
  <c r="H17" i="21"/>
  <c r="K73" i="20"/>
  <c r="K65" i="20"/>
  <c r="K57" i="20"/>
  <c r="K49" i="20"/>
  <c r="I41" i="20"/>
  <c r="I33" i="20"/>
  <c r="I25" i="20"/>
  <c r="E20" i="20"/>
  <c r="I14" i="20"/>
  <c r="G9" i="20"/>
  <c r="D67" i="17"/>
  <c r="D51" i="17"/>
  <c r="D35" i="17"/>
  <c r="D19" i="17"/>
  <c r="G72" i="16"/>
  <c r="G56" i="16"/>
  <c r="G40" i="16"/>
  <c r="G24" i="16"/>
  <c r="G8" i="16"/>
  <c r="T72" i="15"/>
  <c r="E69" i="15"/>
  <c r="I65" i="15"/>
  <c r="M61" i="15"/>
  <c r="Q57" i="15"/>
  <c r="J54" i="15"/>
  <c r="F50" i="15"/>
  <c r="R46" i="15"/>
  <c r="N42" i="15"/>
  <c r="G39" i="15"/>
  <c r="K35" i="15"/>
  <c r="O31" i="15"/>
  <c r="S27" i="15"/>
  <c r="D24" i="15"/>
  <c r="H20" i="15"/>
  <c r="L16" i="15"/>
  <c r="P12" i="15"/>
  <c r="T8" i="15"/>
  <c r="N72" i="14"/>
  <c r="L66" i="14"/>
  <c r="J60" i="14"/>
  <c r="M53" i="14"/>
  <c r="K47" i="14"/>
  <c r="N40" i="14"/>
  <c r="L34" i="14"/>
  <c r="J28" i="14"/>
  <c r="M21" i="14"/>
  <c r="K15" i="14"/>
  <c r="N8" i="14"/>
  <c r="E60" i="12"/>
  <c r="F39" i="12"/>
  <c r="J55" i="30"/>
  <c r="J23" i="30"/>
  <c r="M60" i="29"/>
  <c r="D23" i="29"/>
  <c r="E74" i="27"/>
  <c r="E10" i="27"/>
  <c r="D42" i="26"/>
  <c r="F14" i="26"/>
  <c r="D57" i="24"/>
  <c r="L60" i="23"/>
  <c r="G43" i="23"/>
  <c r="E22" i="23"/>
  <c r="G74" i="22"/>
  <c r="G42" i="22"/>
  <c r="G10" i="22"/>
  <c r="F61" i="21"/>
  <c r="F45" i="21"/>
  <c r="F29" i="21"/>
  <c r="F13" i="21"/>
  <c r="I71" i="20"/>
  <c r="I63" i="20"/>
  <c r="I55" i="20"/>
  <c r="I47" i="20"/>
  <c r="K40" i="20"/>
  <c r="D34" i="20"/>
  <c r="O27" i="20"/>
  <c r="N20" i="20"/>
  <c r="D16" i="20"/>
  <c r="K11" i="20"/>
  <c r="D74" i="19"/>
  <c r="D42" i="19"/>
  <c r="D10" i="19"/>
  <c r="D71" i="26"/>
  <c r="J46" i="29"/>
  <c r="N66" i="20"/>
  <c r="F33" i="20"/>
  <c r="D27" i="30"/>
  <c r="M26" i="29"/>
  <c r="G14" i="27"/>
  <c r="I7" i="26"/>
  <c r="I64" i="23"/>
  <c r="L7" i="23"/>
  <c r="E62" i="20"/>
  <c r="E30" i="20"/>
  <c r="D26" i="29"/>
  <c r="D17" i="27"/>
  <c r="D73" i="29"/>
  <c r="J28" i="26"/>
  <c r="J49" i="23"/>
  <c r="K12" i="23"/>
  <c r="E24" i="22"/>
  <c r="H67" i="21"/>
  <c r="H49" i="21"/>
  <c r="H31" i="21"/>
  <c r="H15" i="21"/>
  <c r="K72" i="20"/>
  <c r="K64" i="20"/>
  <c r="K56" i="20"/>
  <c r="K48" i="20"/>
  <c r="L40" i="20"/>
  <c r="L32" i="20"/>
  <c r="O24" i="20"/>
  <c r="L19" i="20"/>
  <c r="P13" i="20"/>
  <c r="N8" i="20"/>
  <c r="D65" i="17"/>
  <c r="D49" i="17"/>
  <c r="D33" i="17"/>
  <c r="D17" i="17"/>
  <c r="E71" i="16"/>
  <c r="E55" i="16"/>
  <c r="E39" i="16"/>
  <c r="E23" i="16"/>
  <c r="E7" i="16"/>
  <c r="L72" i="15"/>
  <c r="P68" i="15"/>
  <c r="T64" i="15"/>
  <c r="E61" i="15"/>
  <c r="I57" i="15"/>
  <c r="M53" i="15"/>
  <c r="Q49" i="15"/>
  <c r="J46" i="15"/>
  <c r="F42" i="15"/>
  <c r="R38" i="15"/>
  <c r="N34" i="15"/>
  <c r="G31" i="15"/>
  <c r="K27" i="15"/>
  <c r="O23" i="15"/>
  <c r="S19" i="15"/>
  <c r="D16" i="15"/>
  <c r="H12" i="15"/>
  <c r="L8" i="15"/>
  <c r="F72" i="14"/>
  <c r="I65" i="14"/>
  <c r="G59" i="14"/>
  <c r="E53" i="14"/>
  <c r="H46" i="14"/>
  <c r="F40" i="14"/>
  <c r="I33" i="14"/>
  <c r="G27" i="14"/>
  <c r="E21" i="14"/>
  <c r="H14" i="14"/>
  <c r="F8" i="14"/>
  <c r="D57" i="12"/>
  <c r="E36" i="12"/>
  <c r="J51" i="30"/>
  <c r="J19" i="30"/>
  <c r="D55" i="29"/>
  <c r="F17" i="29"/>
  <c r="G63" i="27"/>
  <c r="D74" i="26"/>
  <c r="H38" i="26"/>
  <c r="F9" i="26"/>
  <c r="D36" i="24"/>
  <c r="D59" i="23"/>
  <c r="J41" i="23"/>
  <c r="D20" i="23"/>
  <c r="E69" i="22"/>
  <c r="E37" i="22"/>
  <c r="F75" i="21"/>
  <c r="F59" i="21"/>
  <c r="F43" i="21"/>
  <c r="F27" i="21"/>
  <c r="F11" i="21"/>
  <c r="I70" i="20"/>
  <c r="I62" i="20"/>
  <c r="I54" i="20"/>
  <c r="I46" i="20"/>
  <c r="O39" i="20"/>
  <c r="H33" i="20"/>
  <c r="Q26" i="20"/>
  <c r="D20" i="20"/>
  <c r="K15" i="20"/>
  <c r="Q10" i="20"/>
  <c r="D70" i="19"/>
  <c r="D38" i="19"/>
  <c r="D75" i="18"/>
  <c r="D43" i="18"/>
  <c r="D11" i="18"/>
  <c r="D63" i="16"/>
  <c r="D47" i="16"/>
  <c r="D31" i="16"/>
  <c r="D15" i="16"/>
  <c r="E74" i="15"/>
  <c r="I70" i="15"/>
  <c r="M66" i="15"/>
  <c r="Q62" i="15"/>
  <c r="J59" i="15"/>
  <c r="F55" i="15"/>
  <c r="R51" i="15"/>
  <c r="N47" i="15"/>
  <c r="G44" i="15"/>
  <c r="K40" i="15"/>
  <c r="O36" i="15"/>
  <c r="S32" i="15"/>
  <c r="D29" i="15"/>
  <c r="H25" i="15"/>
  <c r="L21" i="15"/>
  <c r="G18" i="29"/>
  <c r="F49" i="27"/>
  <c r="N61" i="20"/>
  <c r="F29" i="20"/>
  <c r="D19" i="30"/>
  <c r="F15" i="29"/>
  <c r="I71" i="26"/>
  <c r="D60" i="25"/>
  <c r="F57" i="23"/>
  <c r="E63" i="22"/>
  <c r="E58" i="20"/>
  <c r="E26" i="20"/>
  <c r="G17" i="29"/>
  <c r="G72" i="26"/>
  <c r="F35" i="29"/>
  <c r="E26" i="26"/>
  <c r="J47" i="23"/>
  <c r="J10" i="23"/>
  <c r="G21" i="22"/>
  <c r="H65" i="21"/>
  <c r="H47" i="21"/>
  <c r="H29" i="21"/>
  <c r="H13" i="21"/>
  <c r="K71" i="20"/>
  <c r="K63" i="20"/>
  <c r="K55" i="20"/>
  <c r="K47" i="20"/>
  <c r="P39" i="20"/>
  <c r="P31" i="20"/>
  <c r="D24" i="20"/>
  <c r="I18" i="20"/>
  <c r="G13" i="20"/>
  <c r="E8" i="20"/>
  <c r="D63" i="17"/>
  <c r="D47" i="17"/>
  <c r="D31" i="17"/>
  <c r="D15" i="17"/>
  <c r="G68" i="16"/>
  <c r="G52" i="16"/>
  <c r="G36" i="16"/>
  <c r="G20" i="16"/>
  <c r="S75" i="15"/>
  <c r="D72" i="15"/>
  <c r="H68" i="15"/>
  <c r="L64" i="15"/>
  <c r="P60" i="15"/>
  <c r="T56" i="15"/>
  <c r="E53" i="15"/>
  <c r="I49" i="15"/>
  <c r="M45" i="15"/>
  <c r="Q41" i="15"/>
  <c r="J38" i="15"/>
  <c r="F34" i="15"/>
  <c r="R30" i="15"/>
  <c r="N26" i="15"/>
  <c r="G23" i="15"/>
  <c r="K19" i="15"/>
  <c r="O15" i="15"/>
  <c r="S11" i="15"/>
  <c r="D8" i="15"/>
  <c r="K71" i="14"/>
  <c r="N64" i="14"/>
  <c r="L58" i="14"/>
  <c r="J52" i="14"/>
  <c r="M45" i="14"/>
  <c r="K39" i="14"/>
  <c r="N32" i="14"/>
  <c r="L26" i="14"/>
  <c r="J20" i="14"/>
  <c r="M13" i="14"/>
  <c r="K7" i="14"/>
  <c r="F55" i="12"/>
  <c r="D33" i="12"/>
  <c r="J47" i="30"/>
  <c r="J15" i="30"/>
  <c r="F49" i="29"/>
  <c r="G14" i="29"/>
  <c r="E58" i="27"/>
  <c r="H70" i="26"/>
  <c r="G31" i="26"/>
  <c r="E7" i="26"/>
  <c r="D25" i="24"/>
  <c r="D57" i="23"/>
  <c r="J39" i="23"/>
  <c r="G18" i="23"/>
  <c r="G66" i="22"/>
  <c r="G34" i="22"/>
  <c r="F73" i="21"/>
  <c r="F57" i="21"/>
  <c r="F41" i="21"/>
  <c r="F25" i="21"/>
  <c r="F9" i="21"/>
  <c r="I69" i="20"/>
  <c r="I61" i="20"/>
  <c r="I53" i="20"/>
  <c r="I45" i="20"/>
  <c r="Q38" i="20"/>
  <c r="K32" i="20"/>
  <c r="D26" i="20"/>
  <c r="K19" i="20"/>
  <c r="Q14" i="20"/>
  <c r="H10" i="20"/>
  <c r="D66" i="19"/>
  <c r="D34" i="19"/>
  <c r="D71" i="18"/>
  <c r="D39" i="18"/>
  <c r="D7" i="18"/>
  <c r="F60" i="16"/>
  <c r="F44" i="16"/>
  <c r="F28" i="16"/>
  <c r="F12" i="16"/>
  <c r="P73" i="15"/>
  <c r="T69" i="15"/>
  <c r="E66" i="15"/>
  <c r="I62" i="15"/>
  <c r="M58" i="15"/>
  <c r="Q54" i="15"/>
  <c r="J51" i="15"/>
  <c r="F47" i="15"/>
  <c r="R43" i="15"/>
  <c r="N39" i="15"/>
  <c r="G36" i="15"/>
  <c r="K32" i="15"/>
  <c r="O28" i="15"/>
  <c r="S24" i="15"/>
  <c r="D38" i="26"/>
  <c r="F27" i="26"/>
  <c r="F57" i="20"/>
  <c r="D75" i="30"/>
  <c r="D11" i="30"/>
  <c r="D75" i="28"/>
  <c r="J62" i="26"/>
  <c r="D44" i="25"/>
  <c r="K50" i="23"/>
  <c r="E47" i="22"/>
  <c r="E54" i="20"/>
  <c r="E22" i="20"/>
  <c r="J8" i="29"/>
  <c r="H63" i="26"/>
  <c r="E68" i="28"/>
  <c r="D55" i="25"/>
  <c r="E32" i="23"/>
  <c r="G61" i="22"/>
  <c r="E16" i="22"/>
  <c r="H63" i="21"/>
  <c r="H45" i="21"/>
  <c r="H27" i="21"/>
  <c r="H11" i="21"/>
  <c r="K70" i="20"/>
  <c r="K62" i="20"/>
  <c r="K54" i="20"/>
  <c r="K46" i="20"/>
  <c r="G38" i="20"/>
  <c r="G30" i="20"/>
  <c r="I23" i="20"/>
  <c r="P17" i="20"/>
  <c r="N12" i="20"/>
  <c r="L7" i="20"/>
  <c r="D61" i="17"/>
  <c r="D45" i="17"/>
  <c r="D29" i="17"/>
  <c r="D13" i="17"/>
  <c r="E67" i="16"/>
  <c r="E51" i="16"/>
  <c r="E35" i="16"/>
  <c r="E19" i="16"/>
  <c r="K75" i="15"/>
  <c r="O71" i="15"/>
  <c r="S67" i="15"/>
  <c r="D64" i="15"/>
  <c r="H60" i="15"/>
  <c r="L56" i="15"/>
  <c r="P52" i="15"/>
  <c r="T48" i="15"/>
  <c r="E45" i="15"/>
  <c r="I41" i="15"/>
  <c r="M37" i="15"/>
  <c r="Q33" i="15"/>
  <c r="J30" i="15"/>
  <c r="F26" i="15"/>
  <c r="R22" i="15"/>
  <c r="N18" i="15"/>
  <c r="G15" i="15"/>
  <c r="K11" i="15"/>
  <c r="O7" i="15"/>
  <c r="H70" i="14"/>
  <c r="F64" i="14"/>
  <c r="I57" i="14"/>
  <c r="G51" i="14"/>
  <c r="E45" i="14"/>
  <c r="H38" i="14"/>
  <c r="F32" i="14"/>
  <c r="I25" i="14"/>
  <c r="G19" i="14"/>
  <c r="E13" i="14"/>
  <c r="D73" i="12"/>
  <c r="E52" i="12"/>
  <c r="J75" i="30"/>
  <c r="J43" i="30"/>
  <c r="J11" i="30"/>
  <c r="G46" i="29"/>
  <c r="I8" i="29"/>
  <c r="G47" i="27"/>
  <c r="G63" i="26"/>
  <c r="H28" i="26"/>
  <c r="D65" i="25"/>
  <c r="I74" i="23"/>
  <c r="F53" i="23"/>
  <c r="I37" i="23"/>
  <c r="G16" i="23"/>
  <c r="E61" i="22"/>
  <c r="E29" i="22"/>
  <c r="F71" i="21"/>
  <c r="F55" i="21"/>
  <c r="F39" i="21"/>
  <c r="F23" i="21"/>
  <c r="F7" i="21"/>
  <c r="I68" i="20"/>
  <c r="I60" i="20"/>
  <c r="I52" i="20"/>
  <c r="K44" i="20"/>
  <c r="D38" i="20"/>
  <c r="O31" i="20"/>
  <c r="H25" i="20"/>
  <c r="Q18" i="20"/>
  <c r="H14" i="20"/>
  <c r="O9" i="20"/>
  <c r="D62" i="19"/>
  <c r="D30" i="19"/>
  <c r="D67" i="18"/>
  <c r="D35" i="18"/>
  <c r="D75" i="16"/>
  <c r="D59" i="16"/>
  <c r="D43" i="16"/>
  <c r="D27" i="16"/>
  <c r="D11" i="16"/>
  <c r="H73" i="15"/>
  <c r="L69" i="15"/>
  <c r="P65" i="15"/>
  <c r="T61" i="15"/>
  <c r="E58" i="15"/>
  <c r="I54" i="15"/>
  <c r="M50" i="15"/>
  <c r="Q46" i="15"/>
  <c r="J43" i="15"/>
  <c r="F39" i="15"/>
  <c r="R35" i="15"/>
  <c r="N31" i="15"/>
  <c r="G28" i="15"/>
  <c r="K24" i="15"/>
  <c r="O20" i="15"/>
  <c r="S16" i="15"/>
  <c r="E66" i="22"/>
  <c r="K29" i="23"/>
  <c r="F49" i="20"/>
  <c r="D59" i="30"/>
  <c r="L61" i="29"/>
  <c r="D11" i="28"/>
  <c r="E43" i="26"/>
  <c r="D12" i="25"/>
  <c r="E36" i="23"/>
  <c r="E15" i="22"/>
  <c r="E46" i="20"/>
  <c r="M63" i="29"/>
  <c r="D16" i="28"/>
  <c r="J45" i="26"/>
  <c r="E43" i="27"/>
  <c r="J74" i="23"/>
  <c r="D28" i="23"/>
  <c r="G53" i="22"/>
  <c r="E8" i="22"/>
  <c r="H57" i="21"/>
  <c r="H39" i="21"/>
  <c r="H23" i="21"/>
  <c r="H7" i="21"/>
  <c r="K68" i="20"/>
  <c r="K60" i="20"/>
  <c r="K52" i="20"/>
  <c r="L44" i="20"/>
  <c r="L36" i="20"/>
  <c r="L28" i="20"/>
  <c r="D22" i="20"/>
  <c r="N16" i="20"/>
  <c r="L11" i="20"/>
  <c r="D73" i="17"/>
  <c r="D57" i="17"/>
  <c r="D41" i="17"/>
  <c r="D25" i="17"/>
  <c r="D9" i="17"/>
  <c r="E63" i="16"/>
  <c r="E47" i="16"/>
  <c r="E31" i="16"/>
  <c r="E15" i="16"/>
  <c r="F74" i="15"/>
  <c r="R70" i="15"/>
  <c r="N66" i="15"/>
  <c r="G63" i="15"/>
  <c r="K59" i="15"/>
  <c r="O55" i="15"/>
  <c r="S51" i="15"/>
  <c r="D48" i="15"/>
  <c r="H44" i="15"/>
  <c r="L40" i="15"/>
  <c r="P36" i="15"/>
  <c r="T32" i="15"/>
  <c r="E29" i="15"/>
  <c r="I25" i="15"/>
  <c r="M21" i="15"/>
  <c r="Q17" i="15"/>
  <c r="J14" i="15"/>
  <c r="F10" i="15"/>
  <c r="G75" i="14"/>
  <c r="E69" i="14"/>
  <c r="H62" i="14"/>
  <c r="F56" i="14"/>
  <c r="I49" i="14"/>
  <c r="G43" i="14"/>
  <c r="E37" i="14"/>
  <c r="H30" i="14"/>
  <c r="F24" i="14"/>
  <c r="I17" i="14"/>
  <c r="G11" i="14"/>
  <c r="E68" i="12"/>
  <c r="F47" i="12"/>
  <c r="J67" i="30"/>
  <c r="J35" i="30"/>
  <c r="I72" i="29"/>
  <c r="J37" i="29"/>
  <c r="D45" i="28"/>
  <c r="G31" i="27"/>
  <c r="J52" i="26"/>
  <c r="H23" i="26"/>
  <c r="D33" i="25"/>
  <c r="K70" i="23"/>
  <c r="E49" i="23"/>
  <c r="L33" i="23"/>
  <c r="I12" i="23"/>
  <c r="E53" i="22"/>
  <c r="E21" i="22"/>
  <c r="F67" i="21"/>
  <c r="F51" i="21"/>
  <c r="F35" i="21"/>
  <c r="F19" i="21"/>
  <c r="I74" i="20"/>
  <c r="I66" i="20"/>
  <c r="I58" i="20"/>
  <c r="I50" i="20"/>
  <c r="Q42" i="20"/>
  <c r="K36" i="20"/>
  <c r="D30" i="20"/>
  <c r="H23" i="20"/>
  <c r="O17" i="20"/>
  <c r="F13" i="20"/>
  <c r="M8" i="20"/>
  <c r="D54" i="19"/>
  <c r="D22" i="19"/>
  <c r="D59" i="18"/>
  <c r="D27" i="18"/>
  <c r="D71" i="16"/>
  <c r="D55" i="16"/>
  <c r="D39" i="16"/>
  <c r="D23" i="16"/>
  <c r="D7" i="16"/>
  <c r="K72" i="15"/>
  <c r="O68" i="15"/>
  <c r="S64" i="15"/>
  <c r="D61" i="15"/>
  <c r="H57" i="15"/>
  <c r="L53" i="15"/>
  <c r="P49" i="15"/>
  <c r="T45" i="15"/>
  <c r="E42" i="15"/>
  <c r="I38" i="15"/>
  <c r="M34" i="15"/>
  <c r="Q30" i="15"/>
  <c r="J27" i="15"/>
  <c r="F23" i="15"/>
  <c r="D41" i="21"/>
  <c r="G9" i="23"/>
  <c r="F45" i="20"/>
  <c r="D51" i="30"/>
  <c r="D53" i="29"/>
  <c r="G62" i="27"/>
  <c r="F34" i="26"/>
  <c r="D54" i="24"/>
  <c r="J29" i="23"/>
  <c r="E74" i="20"/>
  <c r="E42" i="20"/>
  <c r="F52" i="29"/>
  <c r="D65" i="27"/>
  <c r="D35" i="26"/>
  <c r="G32" i="27"/>
  <c r="L68" i="23"/>
  <c r="G26" i="23"/>
  <c r="E48" i="22"/>
  <c r="H73" i="21"/>
  <c r="H55" i="21"/>
  <c r="H37" i="21"/>
  <c r="H21" i="21"/>
  <c r="K75" i="20"/>
  <c r="K67" i="20"/>
  <c r="K59" i="20"/>
  <c r="K51" i="20"/>
  <c r="P43" i="20"/>
  <c r="P35" i="20"/>
  <c r="P27" i="20"/>
  <c r="I21" i="20"/>
  <c r="E16" i="20"/>
  <c r="I10" i="20"/>
  <c r="D71" i="17"/>
  <c r="D55" i="17"/>
  <c r="D39" i="17"/>
  <c r="D23" i="17"/>
  <c r="D7" i="17"/>
  <c r="G60" i="16"/>
  <c r="G44" i="16"/>
  <c r="G28" i="16"/>
  <c r="G12" i="16"/>
  <c r="Q73" i="15"/>
  <c r="J70" i="15"/>
  <c r="F66" i="15"/>
  <c r="R62" i="15"/>
  <c r="N58" i="15"/>
  <c r="G55" i="15"/>
  <c r="K51" i="15"/>
  <c r="O47" i="15"/>
  <c r="S43" i="15"/>
  <c r="D40" i="15"/>
  <c r="H36" i="15"/>
  <c r="L32" i="15"/>
  <c r="P28" i="15"/>
  <c r="T24" i="15"/>
  <c r="E21" i="15"/>
  <c r="I17" i="15"/>
  <c r="M13" i="15"/>
  <c r="Q9" i="15"/>
  <c r="L74" i="14"/>
  <c r="J68" i="14"/>
  <c r="M61" i="14"/>
  <c r="K55" i="14"/>
  <c r="N48" i="14"/>
  <c r="L42" i="14"/>
  <c r="J36" i="14"/>
  <c r="M29" i="14"/>
  <c r="K23" i="14"/>
  <c r="N16" i="14"/>
  <c r="L10" i="14"/>
  <c r="D65" i="12"/>
  <c r="E44" i="12"/>
  <c r="J63" i="30"/>
  <c r="J31" i="30"/>
  <c r="J69" i="29"/>
  <c r="L31" i="29"/>
  <c r="E34" i="28"/>
  <c r="E26" i="27"/>
  <c r="E49" i="26"/>
  <c r="G21" i="26"/>
  <c r="D17" i="25"/>
  <c r="K68" i="23"/>
  <c r="H47" i="23"/>
  <c r="K31" i="23"/>
  <c r="I10" i="23"/>
  <c r="G50" i="22"/>
  <c r="G18" i="22"/>
  <c r="F65" i="21"/>
  <c r="F49" i="21"/>
  <c r="F33" i="21"/>
  <c r="F17" i="21"/>
  <c r="I73" i="20"/>
  <c r="I65" i="20"/>
  <c r="I57" i="20"/>
  <c r="I49" i="20"/>
  <c r="D42" i="20"/>
  <c r="O35" i="20"/>
  <c r="H29" i="20"/>
  <c r="N22" i="20"/>
  <c r="F17" i="20"/>
  <c r="M12" i="20"/>
  <c r="D8" i="20"/>
  <c r="D50" i="19"/>
  <c r="D18" i="19"/>
  <c r="D55" i="18"/>
  <c r="D23" i="18"/>
  <c r="F68" i="16"/>
  <c r="F52" i="16"/>
  <c r="F36" i="16"/>
  <c r="F20" i="16"/>
  <c r="R75" i="15"/>
  <c r="N71" i="15"/>
  <c r="G68" i="15"/>
  <c r="K64" i="15"/>
  <c r="O60" i="15"/>
  <c r="S56" i="15"/>
  <c r="D53" i="15"/>
  <c r="H49" i="15"/>
  <c r="L45" i="15"/>
  <c r="P41" i="15"/>
  <c r="T37" i="15"/>
  <c r="E34" i="15"/>
  <c r="I30" i="15"/>
  <c r="M26" i="15"/>
  <c r="Q22" i="15"/>
  <c r="J19" i="15"/>
  <c r="F15" i="15"/>
  <c r="J59" i="23"/>
  <c r="H43" i="23"/>
  <c r="E30" i="23"/>
  <c r="K61" i="20"/>
  <c r="D75" i="17"/>
  <c r="G16" i="16"/>
  <c r="L48" i="15"/>
  <c r="F18" i="15"/>
  <c r="J44" i="14"/>
  <c r="J71" i="30"/>
  <c r="D49" i="25"/>
  <c r="F53" i="21"/>
  <c r="H37" i="20"/>
  <c r="D63" i="18"/>
  <c r="F64" i="16"/>
  <c r="D19" i="16"/>
  <c r="D69" i="15"/>
  <c r="R59" i="15"/>
  <c r="S48" i="15"/>
  <c r="Q38" i="15"/>
  <c r="L29" i="15"/>
  <c r="G20" i="15"/>
  <c r="Q14" i="15"/>
  <c r="J11" i="15"/>
  <c r="F7" i="15"/>
  <c r="G70" i="14"/>
  <c r="E64" i="14"/>
  <c r="H57" i="14"/>
  <c r="F51" i="14"/>
  <c r="I44" i="14"/>
  <c r="G38" i="14"/>
  <c r="E32" i="14"/>
  <c r="H25" i="14"/>
  <c r="F19" i="14"/>
  <c r="I12" i="14"/>
  <c r="E74" i="13"/>
  <c r="E58" i="13"/>
  <c r="E42" i="13"/>
  <c r="E26" i="13"/>
  <c r="E10" i="13"/>
  <c r="H55" i="30"/>
  <c r="H23" i="30"/>
  <c r="J63" i="29"/>
  <c r="L25" i="29"/>
  <c r="E12" i="28"/>
  <c r="E15" i="27"/>
  <c r="F38" i="26"/>
  <c r="E9" i="26"/>
  <c r="D24" i="24"/>
  <c r="K62" i="23"/>
  <c r="E41" i="23"/>
  <c r="L25" i="23"/>
  <c r="D69" i="22"/>
  <c r="D37" i="22"/>
  <c r="E75" i="21"/>
  <c r="E59" i="21"/>
  <c r="E43" i="21"/>
  <c r="E27" i="21"/>
  <c r="E11" i="21"/>
  <c r="H70" i="20"/>
  <c r="H62" i="20"/>
  <c r="H54" i="20"/>
  <c r="H46" i="20"/>
  <c r="P38" i="20"/>
  <c r="P30" i="20"/>
  <c r="G23" i="20"/>
  <c r="N17" i="20"/>
  <c r="L12" i="20"/>
  <c r="G73" i="16"/>
  <c r="G57" i="16"/>
  <c r="G41" i="16"/>
  <c r="G25" i="16"/>
  <c r="G9" i="16"/>
  <c r="G73" i="15"/>
  <c r="K69" i="15"/>
  <c r="O65" i="15"/>
  <c r="S61" i="15"/>
  <c r="D58" i="15"/>
  <c r="H54" i="15"/>
  <c r="L50" i="15"/>
  <c r="P46" i="15"/>
  <c r="T42" i="15"/>
  <c r="E39" i="15"/>
  <c r="I35" i="15"/>
  <c r="M31" i="15"/>
  <c r="Q27" i="15"/>
  <c r="J24" i="15"/>
  <c r="F20" i="15"/>
  <c r="R16" i="15"/>
  <c r="N12" i="15"/>
  <c r="G9" i="15"/>
  <c r="G73" i="14"/>
  <c r="E67" i="14"/>
  <c r="H60" i="14"/>
  <c r="F54" i="14"/>
  <c r="I47" i="14"/>
  <c r="J62" i="30"/>
  <c r="J30" i="30"/>
  <c r="D63" i="29"/>
  <c r="F25" i="29"/>
  <c r="D21" i="28"/>
  <c r="G19" i="27"/>
  <c r="J44" i="26"/>
  <c r="E18" i="26"/>
  <c r="D65" i="24"/>
  <c r="G64" i="23"/>
  <c r="L44" i="23"/>
  <c r="G27" i="23"/>
  <c r="D71" i="22"/>
  <c r="D39" i="22"/>
  <c r="D7" i="22"/>
  <c r="I60" i="21"/>
  <c r="I44" i="21"/>
  <c r="I28" i="21"/>
  <c r="I12" i="21"/>
  <c r="D70" i="20"/>
  <c r="D62" i="20"/>
  <c r="D54" i="20"/>
  <c r="D46" i="20"/>
  <c r="K39" i="20"/>
  <c r="D33" i="20"/>
  <c r="O26" i="20"/>
  <c r="F21" i="20"/>
  <c r="K16" i="20"/>
  <c r="Q11" i="20"/>
  <c r="H7" i="20"/>
  <c r="D45" i="19"/>
  <c r="D13" i="19"/>
  <c r="D66" i="23"/>
  <c r="E31" i="22"/>
  <c r="E56" i="22"/>
  <c r="K53" i="20"/>
  <c r="D59" i="17"/>
  <c r="N74" i="15"/>
  <c r="P44" i="15"/>
  <c r="R14" i="15"/>
  <c r="M37" i="14"/>
  <c r="J39" i="30"/>
  <c r="H72" i="23"/>
  <c r="F37" i="21"/>
  <c r="Q30" i="20"/>
  <c r="D51" i="18"/>
  <c r="F56" i="16"/>
  <c r="F16" i="16"/>
  <c r="R67" i="15"/>
  <c r="P57" i="15"/>
  <c r="K48" i="15"/>
  <c r="L37" i="15"/>
  <c r="R27" i="15"/>
  <c r="R19" i="15"/>
  <c r="I14" i="15"/>
  <c r="M10" i="15"/>
  <c r="N75" i="14"/>
  <c r="L69" i="14"/>
  <c r="J63" i="14"/>
  <c r="M56" i="14"/>
  <c r="K50" i="14"/>
  <c r="N43" i="14"/>
  <c r="L37" i="14"/>
  <c r="J31" i="14"/>
  <c r="M24" i="14"/>
  <c r="K18" i="14"/>
  <c r="N11" i="14"/>
  <c r="E72" i="13"/>
  <c r="E56" i="13"/>
  <c r="E40" i="13"/>
  <c r="E24" i="13"/>
  <c r="E8" i="13"/>
  <c r="H51" i="30"/>
  <c r="H19" i="30"/>
  <c r="L57" i="29"/>
  <c r="M22" i="29"/>
  <c r="G68" i="27"/>
  <c r="F70" i="26"/>
  <c r="J34" i="26"/>
  <c r="D75" i="25"/>
  <c r="D13" i="24"/>
  <c r="K60" i="23"/>
  <c r="H39" i="23"/>
  <c r="K23" i="23"/>
  <c r="F66" i="22"/>
  <c r="F34" i="22"/>
  <c r="E73" i="21"/>
  <c r="E57" i="21"/>
  <c r="E41" i="21"/>
  <c r="E25" i="21"/>
  <c r="E9" i="21"/>
  <c r="H69" i="20"/>
  <c r="H61" i="20"/>
  <c r="H53" i="20"/>
  <c r="H45" i="20"/>
  <c r="G37" i="20"/>
  <c r="G29" i="20"/>
  <c r="L22" i="20"/>
  <c r="E17" i="20"/>
  <c r="I11" i="20"/>
  <c r="E72" i="16"/>
  <c r="E56" i="16"/>
  <c r="E40" i="16"/>
  <c r="E24" i="16"/>
  <c r="E8" i="16"/>
  <c r="R72" i="15"/>
  <c r="N68" i="15"/>
  <c r="G65" i="15"/>
  <c r="K61" i="15"/>
  <c r="O57" i="15"/>
  <c r="S53" i="15"/>
  <c r="D50" i="15"/>
  <c r="H46" i="15"/>
  <c r="L42" i="15"/>
  <c r="P38" i="15"/>
  <c r="T34" i="15"/>
  <c r="E31" i="15"/>
  <c r="I27" i="15"/>
  <c r="M23" i="15"/>
  <c r="Q19" i="15"/>
  <c r="J16" i="15"/>
  <c r="F12" i="15"/>
  <c r="R8" i="15"/>
  <c r="L72" i="14"/>
  <c r="J66" i="14"/>
  <c r="M59" i="14"/>
  <c r="K53" i="14"/>
  <c r="N46" i="14"/>
  <c r="J58" i="30"/>
  <c r="J26" i="30"/>
  <c r="F57" i="29"/>
  <c r="G22" i="29"/>
  <c r="E10" i="28"/>
  <c r="E14" i="27"/>
  <c r="E41" i="26"/>
  <c r="D16" i="26"/>
  <c r="D44" i="24"/>
  <c r="F62" i="23"/>
  <c r="D43" i="23"/>
  <c r="J25" i="23"/>
  <c r="F68" i="22"/>
  <c r="F36" i="22"/>
  <c r="I74" i="21"/>
  <c r="I58" i="21"/>
  <c r="I42" i="21"/>
  <c r="I26" i="21"/>
  <c r="I10" i="21"/>
  <c r="D69" i="20"/>
  <c r="D61" i="20"/>
  <c r="D53" i="20"/>
  <c r="D45" i="20"/>
  <c r="O38" i="20"/>
  <c r="H32" i="20"/>
  <c r="Q25" i="20"/>
  <c r="K20" i="20"/>
  <c r="Q15" i="20"/>
  <c r="H11" i="20"/>
  <c r="F53" i="20"/>
  <c r="E50" i="20"/>
  <c r="G13" i="22"/>
  <c r="K45" i="20"/>
  <c r="D43" i="17"/>
  <c r="G71" i="15"/>
  <c r="T40" i="15"/>
  <c r="N10" i="15"/>
  <c r="K31" i="14"/>
  <c r="J7" i="30"/>
  <c r="F51" i="23"/>
  <c r="F21" i="21"/>
  <c r="N24" i="20"/>
  <c r="D47" i="18"/>
  <c r="D51" i="16"/>
  <c r="F8" i="16"/>
  <c r="J67" i="15"/>
  <c r="K56" i="15"/>
  <c r="I46" i="15"/>
  <c r="D37" i="15"/>
  <c r="E26" i="15"/>
  <c r="M18" i="15"/>
  <c r="T13" i="15"/>
  <c r="E10" i="15"/>
  <c r="F75" i="14"/>
  <c r="I68" i="14"/>
  <c r="G62" i="14"/>
  <c r="E56" i="14"/>
  <c r="H49" i="14"/>
  <c r="F43" i="14"/>
  <c r="I36" i="14"/>
  <c r="G30" i="14"/>
  <c r="E24" i="14"/>
  <c r="H17" i="14"/>
  <c r="F11" i="14"/>
  <c r="E70" i="13"/>
  <c r="E54" i="13"/>
  <c r="E38" i="13"/>
  <c r="E22" i="13"/>
  <c r="F74" i="12"/>
  <c r="H47" i="30"/>
  <c r="H15" i="30"/>
  <c r="M54" i="29"/>
  <c r="D17" i="29"/>
  <c r="E63" i="27"/>
  <c r="J66" i="26"/>
  <c r="E31" i="26"/>
  <c r="D59" i="25"/>
  <c r="G74" i="23"/>
  <c r="J58" i="23"/>
  <c r="H37" i="23"/>
  <c r="E16" i="23"/>
  <c r="D61" i="22"/>
  <c r="D29" i="22"/>
  <c r="E71" i="21"/>
  <c r="E55" i="21"/>
  <c r="E39" i="21"/>
  <c r="E23" i="21"/>
  <c r="E7" i="21"/>
  <c r="H68" i="20"/>
  <c r="H60" i="20"/>
  <c r="H52" i="20"/>
  <c r="I44" i="20"/>
  <c r="I36" i="20"/>
  <c r="I28" i="20"/>
  <c r="Q21" i="20"/>
  <c r="L16" i="20"/>
  <c r="P10" i="20"/>
  <c r="G69" i="16"/>
  <c r="G53" i="16"/>
  <c r="G37" i="16"/>
  <c r="G21" i="16"/>
  <c r="Q75" i="15"/>
  <c r="J72" i="15"/>
  <c r="F68" i="15"/>
  <c r="R64" i="15"/>
  <c r="N60" i="15"/>
  <c r="G57" i="15"/>
  <c r="K53" i="15"/>
  <c r="O49" i="15"/>
  <c r="S45" i="15"/>
  <c r="D42" i="15"/>
  <c r="H38" i="15"/>
  <c r="L34" i="15"/>
  <c r="P30" i="15"/>
  <c r="T26" i="15"/>
  <c r="E23" i="15"/>
  <c r="I19" i="15"/>
  <c r="M15" i="15"/>
  <c r="Q11" i="15"/>
  <c r="J8" i="15"/>
  <c r="I71" i="14"/>
  <c r="G65" i="14"/>
  <c r="E59" i="14"/>
  <c r="H52" i="14"/>
  <c r="F46" i="14"/>
  <c r="J54" i="30"/>
  <c r="J22" i="30"/>
  <c r="G54" i="29"/>
  <c r="I16" i="29"/>
  <c r="G67" i="27"/>
  <c r="E73" i="26"/>
  <c r="I37" i="26"/>
  <c r="I13" i="26"/>
  <c r="D33" i="24"/>
  <c r="I60" i="23"/>
  <c r="D41" i="23"/>
  <c r="J23" i="23"/>
  <c r="D63" i="22"/>
  <c r="D31" i="22"/>
  <c r="I72" i="21"/>
  <c r="I56" i="21"/>
  <c r="I40" i="21"/>
  <c r="I24" i="21"/>
  <c r="I8" i="21"/>
  <c r="D68" i="20"/>
  <c r="D60" i="20"/>
  <c r="D52" i="20"/>
  <c r="H44" i="20"/>
  <c r="Q37" i="20"/>
  <c r="K31" i="20"/>
  <c r="F25" i="20"/>
  <c r="Q19" i="20"/>
  <c r="H15" i="20"/>
  <c r="O10" i="20"/>
  <c r="D69" i="19"/>
  <c r="D37" i="19"/>
  <c r="D67" i="30"/>
  <c r="J72" i="29"/>
  <c r="H61" i="21"/>
  <c r="I37" i="20"/>
  <c r="D27" i="17"/>
  <c r="K67" i="15"/>
  <c r="E37" i="15"/>
  <c r="G7" i="15"/>
  <c r="N24" i="14"/>
  <c r="I40" i="29"/>
  <c r="L35" i="23"/>
  <c r="I75" i="20"/>
  <c r="H18" i="20"/>
  <c r="D31" i="18"/>
  <c r="F48" i="16"/>
  <c r="J75" i="15"/>
  <c r="H65" i="15"/>
  <c r="N55" i="15"/>
  <c r="D45" i="15"/>
  <c r="J35" i="15"/>
  <c r="P25" i="15"/>
  <c r="E18" i="15"/>
  <c r="L13" i="15"/>
  <c r="P9" i="15"/>
  <c r="K74" i="14"/>
  <c r="N67" i="14"/>
  <c r="L61" i="14"/>
  <c r="J55" i="14"/>
  <c r="M48" i="14"/>
  <c r="K42" i="14"/>
  <c r="N35" i="14"/>
  <c r="L29" i="14"/>
  <c r="J23" i="14"/>
  <c r="M16" i="14"/>
  <c r="K10" i="14"/>
  <c r="E68" i="13"/>
  <c r="E52" i="13"/>
  <c r="E36" i="13"/>
  <c r="E20" i="13"/>
  <c r="H75" i="30"/>
  <c r="H43" i="30"/>
  <c r="H11" i="30"/>
  <c r="D49" i="29"/>
  <c r="F11" i="29"/>
  <c r="G52" i="27"/>
  <c r="E63" i="26"/>
  <c r="G23" i="26"/>
  <c r="D43" i="25"/>
  <c r="G72" i="23"/>
  <c r="L52" i="23"/>
  <c r="G35" i="23"/>
  <c r="E14" i="23"/>
  <c r="F58" i="22"/>
  <c r="F26" i="22"/>
  <c r="E69" i="21"/>
  <c r="E53" i="21"/>
  <c r="E37" i="21"/>
  <c r="E21" i="21"/>
  <c r="H75" i="20"/>
  <c r="H67" i="20"/>
  <c r="H59" i="20"/>
  <c r="H51" i="20"/>
  <c r="L43" i="20"/>
  <c r="L35" i="20"/>
  <c r="L27" i="20"/>
  <c r="G21" i="20"/>
  <c r="I15" i="20"/>
  <c r="G10" i="20"/>
  <c r="E68" i="16"/>
  <c r="E52" i="16"/>
  <c r="E36" i="16"/>
  <c r="E20" i="16"/>
  <c r="I75" i="15"/>
  <c r="M71" i="15"/>
  <c r="Q67" i="15"/>
  <c r="J64" i="15"/>
  <c r="F60" i="15"/>
  <c r="R56" i="15"/>
  <c r="N52" i="15"/>
  <c r="G49" i="15"/>
  <c r="K45" i="15"/>
  <c r="O41" i="15"/>
  <c r="S37" i="15"/>
  <c r="D34" i="15"/>
  <c r="H30" i="15"/>
  <c r="L26" i="15"/>
  <c r="P22" i="15"/>
  <c r="T18" i="15"/>
  <c r="E15" i="15"/>
  <c r="I11" i="15"/>
  <c r="M7" i="15"/>
  <c r="N70" i="14"/>
  <c r="L64" i="14"/>
  <c r="J58" i="14"/>
  <c r="M51" i="14"/>
  <c r="K45" i="14"/>
  <c r="J50" i="30"/>
  <c r="J18" i="30"/>
  <c r="I48" i="29"/>
  <c r="J13" i="29"/>
  <c r="E62" i="27"/>
  <c r="I69" i="26"/>
  <c r="D34" i="26"/>
  <c r="D11" i="26"/>
  <c r="D12" i="24"/>
  <c r="I58" i="23"/>
  <c r="F37" i="23"/>
  <c r="I21" i="23"/>
  <c r="F60" i="22"/>
  <c r="F28" i="22"/>
  <c r="I70" i="21"/>
  <c r="I54" i="21"/>
  <c r="I38" i="21"/>
  <c r="I22" i="21"/>
  <c r="D75" i="20"/>
  <c r="D67" i="20"/>
  <c r="D59" i="20"/>
  <c r="D51" i="20"/>
  <c r="K43" i="20"/>
  <c r="D37" i="20"/>
  <c r="O30" i="20"/>
  <c r="K24" i="20"/>
  <c r="H19" i="20"/>
  <c r="O14" i="20"/>
  <c r="F10" i="20"/>
  <c r="I70" i="29"/>
  <c r="D48" i="28"/>
  <c r="H41" i="21"/>
  <c r="I29" i="20"/>
  <c r="D11" i="17"/>
  <c r="O63" i="15"/>
  <c r="I33" i="15"/>
  <c r="M69" i="14"/>
  <c r="L18" i="14"/>
  <c r="E66" i="28"/>
  <c r="F14" i="23"/>
  <c r="I67" i="20"/>
  <c r="O13" i="20"/>
  <c r="D19" i="18"/>
  <c r="F40" i="16"/>
  <c r="M74" i="15"/>
  <c r="N63" i="15"/>
  <c r="T53" i="15"/>
  <c r="O44" i="15"/>
  <c r="P33" i="15"/>
  <c r="N23" i="15"/>
  <c r="P17" i="15"/>
  <c r="D13" i="15"/>
  <c r="H9" i="15"/>
  <c r="H73" i="14"/>
  <c r="F67" i="14"/>
  <c r="I60" i="14"/>
  <c r="G54" i="14"/>
  <c r="E48" i="14"/>
  <c r="H41" i="14"/>
  <c r="F35" i="14"/>
  <c r="I28" i="14"/>
  <c r="G22" i="14"/>
  <c r="E16" i="14"/>
  <c r="H9" i="14"/>
  <c r="E66" i="13"/>
  <c r="E50" i="13"/>
  <c r="E34" i="13"/>
  <c r="E18" i="13"/>
  <c r="H71" i="30"/>
  <c r="H39" i="30"/>
  <c r="H7" i="30"/>
  <c r="F43" i="29"/>
  <c r="G8" i="29"/>
  <c r="E47" i="27"/>
  <c r="I59" i="26"/>
  <c r="J18" i="26"/>
  <c r="D27" i="25"/>
  <c r="F70" i="23"/>
  <c r="D51" i="23"/>
  <c r="J33" i="23"/>
  <c r="D12" i="23"/>
  <c r="D53" i="22"/>
  <c r="D21" i="22"/>
  <c r="E67" i="21"/>
  <c r="E51" i="21"/>
  <c r="E35" i="21"/>
  <c r="E19" i="21"/>
  <c r="H74" i="20"/>
  <c r="H66" i="20"/>
  <c r="H58" i="20"/>
  <c r="H50" i="20"/>
  <c r="P42" i="20"/>
  <c r="P34" i="20"/>
  <c r="P26" i="20"/>
  <c r="L20" i="20"/>
  <c r="P14" i="20"/>
  <c r="N9" i="20"/>
  <c r="G65" i="16"/>
  <c r="G49" i="16"/>
  <c r="G33" i="16"/>
  <c r="G17" i="16"/>
  <c r="T74" i="15"/>
  <c r="E71" i="15"/>
  <c r="I67" i="15"/>
  <c r="M63" i="15"/>
  <c r="Q59" i="15"/>
  <c r="J56" i="15"/>
  <c r="F52" i="15"/>
  <c r="R48" i="15"/>
  <c r="N44" i="15"/>
  <c r="G41" i="15"/>
  <c r="K37" i="15"/>
  <c r="O33" i="15"/>
  <c r="S29" i="15"/>
  <c r="D26" i="15"/>
  <c r="H22" i="15"/>
  <c r="L18" i="15"/>
  <c r="P14" i="15"/>
  <c r="T10" i="15"/>
  <c r="E7" i="15"/>
  <c r="F70" i="14"/>
  <c r="I63" i="14"/>
  <c r="G57" i="14"/>
  <c r="E51" i="14"/>
  <c r="H44" i="14"/>
  <c r="J46" i="30"/>
  <c r="J14" i="30"/>
  <c r="J45" i="29"/>
  <c r="L7" i="29"/>
  <c r="G51" i="27"/>
  <c r="D66" i="26"/>
  <c r="H30" i="26"/>
  <c r="D69" i="25"/>
  <c r="E72" i="23"/>
  <c r="H56" i="23"/>
  <c r="F35" i="23"/>
  <c r="L19" i="23"/>
  <c r="D55" i="22"/>
  <c r="D23" i="22"/>
  <c r="I68" i="21"/>
  <c r="I52" i="21"/>
  <c r="I36" i="21"/>
  <c r="I20" i="21"/>
  <c r="D74" i="20"/>
  <c r="D66" i="20"/>
  <c r="D58" i="20"/>
  <c r="D50" i="20"/>
  <c r="O42" i="20"/>
  <c r="H36" i="20"/>
  <c r="Q29" i="20"/>
  <c r="P23" i="20"/>
  <c r="O18" i="20"/>
  <c r="F14" i="20"/>
  <c r="M9" i="20"/>
  <c r="D61" i="19"/>
  <c r="D29" i="19"/>
  <c r="D66" i="18"/>
  <c r="D34" i="18"/>
  <c r="D43" i="28"/>
  <c r="I54" i="26"/>
  <c r="H25" i="21"/>
  <c r="O22" i="20"/>
  <c r="G64" i="16"/>
  <c r="S59" i="15"/>
  <c r="M29" i="15"/>
  <c r="K63" i="14"/>
  <c r="J12" i="14"/>
  <c r="E42" i="27"/>
  <c r="G58" i="22"/>
  <c r="I59" i="20"/>
  <c r="F9" i="20"/>
  <c r="D15" i="18"/>
  <c r="D35" i="16"/>
  <c r="S72" i="15"/>
  <c r="F63" i="15"/>
  <c r="O52" i="15"/>
  <c r="M42" i="15"/>
  <c r="H33" i="15"/>
  <c r="I22" i="15"/>
  <c r="H17" i="15"/>
  <c r="O12" i="15"/>
  <c r="S8" i="15"/>
  <c r="M72" i="14"/>
  <c r="K66" i="14"/>
  <c r="N59" i="14"/>
  <c r="L53" i="14"/>
  <c r="J47" i="14"/>
  <c r="M40" i="14"/>
  <c r="K34" i="14"/>
  <c r="N27" i="14"/>
  <c r="L21" i="14"/>
  <c r="J15" i="14"/>
  <c r="M8" i="14"/>
  <c r="E64" i="13"/>
  <c r="E48" i="13"/>
  <c r="E32" i="13"/>
  <c r="E16" i="13"/>
  <c r="H67" i="30"/>
  <c r="H35" i="30"/>
  <c r="F75" i="29"/>
  <c r="G40" i="29"/>
  <c r="D55" i="28"/>
  <c r="G36" i="27"/>
  <c r="D56" i="26"/>
  <c r="F16" i="26"/>
  <c r="D11" i="25"/>
  <c r="I68" i="23"/>
  <c r="D49" i="23"/>
  <c r="J31" i="23"/>
  <c r="G10" i="23"/>
  <c r="F50" i="22"/>
  <c r="F18" i="22"/>
  <c r="E65" i="21"/>
  <c r="E49" i="21"/>
  <c r="E33" i="21"/>
  <c r="E17" i="21"/>
  <c r="H73" i="20"/>
  <c r="H65" i="20"/>
  <c r="H57" i="20"/>
  <c r="H49" i="20"/>
  <c r="G41" i="20"/>
  <c r="G33" i="20"/>
  <c r="G25" i="20"/>
  <c r="I19" i="20"/>
  <c r="G14" i="20"/>
  <c r="E9" i="20"/>
  <c r="E64" i="16"/>
  <c r="E48" i="16"/>
  <c r="E32" i="16"/>
  <c r="E16" i="16"/>
  <c r="L74" i="15"/>
  <c r="P70" i="15"/>
  <c r="T66" i="15"/>
  <c r="E63" i="15"/>
  <c r="I59" i="15"/>
  <c r="M55" i="15"/>
  <c r="Q51" i="15"/>
  <c r="J48" i="15"/>
  <c r="F44" i="15"/>
  <c r="R40" i="15"/>
  <c r="N36" i="15"/>
  <c r="G33" i="15"/>
  <c r="K29" i="15"/>
  <c r="O25" i="15"/>
  <c r="S21" i="15"/>
  <c r="D18" i="15"/>
  <c r="H14" i="15"/>
  <c r="L10" i="15"/>
  <c r="M75" i="14"/>
  <c r="K69" i="14"/>
  <c r="N62" i="14"/>
  <c r="L56" i="14"/>
  <c r="J50" i="14"/>
  <c r="J74" i="30"/>
  <c r="J42" i="30"/>
  <c r="J10" i="30"/>
  <c r="L39" i="29"/>
  <c r="E74" i="28"/>
  <c r="E46" i="27"/>
  <c r="H62" i="26"/>
  <c r="F25" i="26"/>
  <c r="D53" i="25"/>
  <c r="E70" i="23"/>
  <c r="K54" i="23"/>
  <c r="E33" i="23"/>
  <c r="L17" i="23"/>
  <c r="F52" i="22"/>
  <c r="F20" i="22"/>
  <c r="I66" i="21"/>
  <c r="I50" i="21"/>
  <c r="I34" i="21"/>
  <c r="I18" i="21"/>
  <c r="D73" i="20"/>
  <c r="D65" i="20"/>
  <c r="D57" i="20"/>
  <c r="D49" i="20"/>
  <c r="Q41" i="20"/>
  <c r="K35" i="20"/>
  <c r="D29" i="20"/>
  <c r="F23" i="20"/>
  <c r="F18" i="20"/>
  <c r="D52" i="26"/>
  <c r="D47" i="28"/>
  <c r="H9" i="21"/>
  <c r="G17" i="20"/>
  <c r="G48" i="16"/>
  <c r="D56" i="15"/>
  <c r="Q25" i="15"/>
  <c r="N56" i="14"/>
  <c r="F71" i="12"/>
  <c r="F56" i="26"/>
  <c r="G26" i="22"/>
  <c r="I51" i="20"/>
  <c r="D58" i="19"/>
  <c r="F72" i="16"/>
  <c r="F32" i="16"/>
  <c r="F71" i="15"/>
  <c r="L61" i="15"/>
  <c r="G52" i="15"/>
  <c r="H41" i="15"/>
  <c r="F31" i="15"/>
  <c r="T21" i="15"/>
  <c r="K16" i="15"/>
  <c r="G12" i="15"/>
  <c r="K8" i="15"/>
  <c r="E72" i="14"/>
  <c r="H65" i="14"/>
  <c r="F59" i="14"/>
  <c r="I52" i="14"/>
  <c r="G46" i="14"/>
  <c r="E40" i="14"/>
  <c r="H33" i="14"/>
  <c r="F27" i="14"/>
  <c r="I20" i="14"/>
  <c r="G14" i="14"/>
  <c r="E8" i="14"/>
  <c r="E62" i="13"/>
  <c r="E46" i="13"/>
  <c r="E30" i="13"/>
  <c r="E14" i="13"/>
  <c r="H63" i="30"/>
  <c r="H31" i="30"/>
  <c r="G72" i="29"/>
  <c r="I34" i="29"/>
  <c r="E44" i="28"/>
  <c r="E31" i="27"/>
  <c r="H52" i="26"/>
  <c r="J13" i="26"/>
  <c r="D56" i="24"/>
  <c r="I66" i="23"/>
  <c r="F45" i="23"/>
  <c r="I29" i="23"/>
  <c r="G8" i="23"/>
  <c r="D45" i="22"/>
  <c r="D13" i="22"/>
  <c r="E63" i="21"/>
  <c r="E47" i="21"/>
  <c r="E31" i="21"/>
  <c r="E15" i="21"/>
  <c r="H72" i="20"/>
  <c r="H64" i="20"/>
  <c r="H56" i="20"/>
  <c r="H48" i="20"/>
  <c r="I40" i="20"/>
  <c r="I32" i="20"/>
  <c r="L24" i="20"/>
  <c r="P18" i="20"/>
  <c r="N13" i="20"/>
  <c r="L8" i="20"/>
  <c r="G61" i="16"/>
  <c r="G45" i="16"/>
  <c r="G29" i="16"/>
  <c r="G13" i="16"/>
  <c r="D74" i="15"/>
  <c r="H70" i="15"/>
  <c r="L66" i="15"/>
  <c r="P62" i="15"/>
  <c r="T58" i="15"/>
  <c r="E55" i="15"/>
  <c r="I51" i="15"/>
  <c r="M47" i="15"/>
  <c r="Q43" i="15"/>
  <c r="J40" i="15"/>
  <c r="F36" i="15"/>
  <c r="R32" i="15"/>
  <c r="N28" i="15"/>
  <c r="G25" i="15"/>
  <c r="K21" i="15"/>
  <c r="O17" i="15"/>
  <c r="S13" i="15"/>
  <c r="D10" i="15"/>
  <c r="E75" i="14"/>
  <c r="H68" i="14"/>
  <c r="F62" i="14"/>
  <c r="I55" i="14"/>
  <c r="G49" i="14"/>
  <c r="J70" i="30"/>
  <c r="J38" i="30"/>
  <c r="L71" i="29"/>
  <c r="M36" i="29"/>
  <c r="D53" i="28"/>
  <c r="G35" i="27"/>
  <c r="G55" i="26"/>
  <c r="E23" i="26"/>
  <c r="D37" i="25"/>
  <c r="D68" i="23"/>
  <c r="K52" i="23"/>
  <c r="H31" i="23"/>
  <c r="K15" i="23"/>
  <c r="D47" i="22"/>
  <c r="D15" i="22"/>
  <c r="I64" i="21"/>
  <c r="I48" i="21"/>
  <c r="I32" i="21"/>
  <c r="I16" i="21"/>
  <c r="D72" i="20"/>
  <c r="D64" i="20"/>
  <c r="D56" i="20"/>
  <c r="D48" i="20"/>
  <c r="D41" i="20"/>
  <c r="O34" i="20"/>
  <c r="H28" i="20"/>
  <c r="K22" i="20"/>
  <c r="M17" i="20"/>
  <c r="D13" i="20"/>
  <c r="K8" i="20"/>
  <c r="D28" i="25"/>
  <c r="D49" i="12"/>
  <c r="G60" i="15"/>
  <c r="J71" i="14"/>
  <c r="N19" i="14"/>
  <c r="H27" i="30"/>
  <c r="H64" i="23"/>
  <c r="E29" i="21"/>
  <c r="Q23" i="20"/>
  <c r="O73" i="15"/>
  <c r="I43" i="15"/>
  <c r="K13" i="15"/>
  <c r="J34" i="30"/>
  <c r="G66" i="23"/>
  <c r="I30" i="21"/>
  <c r="K27" i="20"/>
  <c r="D65" i="19"/>
  <c r="D17" i="19"/>
  <c r="D46" i="18"/>
  <c r="D10" i="18"/>
  <c r="E60" i="17"/>
  <c r="E44" i="17"/>
  <c r="E28" i="17"/>
  <c r="E12" i="17"/>
  <c r="D64" i="16"/>
  <c r="D48" i="16"/>
  <c r="D32" i="16"/>
  <c r="D16" i="16"/>
  <c r="K74" i="15"/>
  <c r="O70" i="15"/>
  <c r="S66" i="15"/>
  <c r="D63" i="15"/>
  <c r="H59" i="15"/>
  <c r="L55" i="15"/>
  <c r="P51" i="15"/>
  <c r="T47" i="15"/>
  <c r="E44" i="15"/>
  <c r="I40" i="15"/>
  <c r="M36" i="15"/>
  <c r="Q32" i="15"/>
  <c r="J29" i="15"/>
  <c r="F25" i="15"/>
  <c r="R21" i="15"/>
  <c r="N17" i="15"/>
  <c r="G14" i="15"/>
  <c r="K10" i="15"/>
  <c r="L75" i="14"/>
  <c r="J69" i="14"/>
  <c r="M62" i="14"/>
  <c r="K56" i="14"/>
  <c r="N49" i="14"/>
  <c r="L43" i="14"/>
  <c r="J37" i="14"/>
  <c r="M30" i="14"/>
  <c r="K24" i="14"/>
  <c r="N17" i="14"/>
  <c r="L11" i="14"/>
  <c r="E69" i="12"/>
  <c r="H70" i="30"/>
  <c r="H38" i="30"/>
  <c r="I74" i="29"/>
  <c r="J39" i="29"/>
  <c r="D63" i="28"/>
  <c r="G40" i="27"/>
  <c r="E55" i="26"/>
  <c r="I22" i="26"/>
  <c r="D31" i="25"/>
  <c r="K71" i="23"/>
  <c r="I50" i="23"/>
  <c r="F29" i="23"/>
  <c r="I13" i="23"/>
  <c r="G57" i="22"/>
  <c r="G25" i="22"/>
  <c r="H68" i="21"/>
  <c r="H52" i="21"/>
  <c r="H36" i="21"/>
  <c r="H20" i="21"/>
  <c r="I43" i="20"/>
  <c r="I35" i="20"/>
  <c r="I27" i="20"/>
  <c r="O21" i="20"/>
  <c r="I16" i="20"/>
  <c r="G11" i="20"/>
  <c r="D72" i="17"/>
  <c r="D56" i="17"/>
  <c r="D40" i="17"/>
  <c r="D24" i="17"/>
  <c r="D8" i="17"/>
  <c r="E61" i="16"/>
  <c r="E45" i="16"/>
  <c r="E29" i="16"/>
  <c r="E13" i="16"/>
  <c r="E73" i="15"/>
  <c r="I69" i="15"/>
  <c r="M65" i="15"/>
  <c r="Q61" i="15"/>
  <c r="J58" i="15"/>
  <c r="F54" i="15"/>
  <c r="R50" i="15"/>
  <c r="N46" i="15"/>
  <c r="G43" i="15"/>
  <c r="K39" i="15"/>
  <c r="O35" i="15"/>
  <c r="S31" i="15"/>
  <c r="D28" i="15"/>
  <c r="H24" i="15"/>
  <c r="L20" i="15"/>
  <c r="P16" i="15"/>
  <c r="T12" i="15"/>
  <c r="E9" i="15"/>
  <c r="E73" i="14"/>
  <c r="H66" i="14"/>
  <c r="F60" i="14"/>
  <c r="I53" i="14"/>
  <c r="G47" i="14"/>
  <c r="E41" i="14"/>
  <c r="H34" i="14"/>
  <c r="F28" i="14"/>
  <c r="I21" i="14"/>
  <c r="G15" i="14"/>
  <c r="E9" i="14"/>
  <c r="D61" i="12"/>
  <c r="H57" i="30"/>
  <c r="H25" i="30"/>
  <c r="F59" i="29"/>
  <c r="G24" i="29"/>
  <c r="D7" i="28"/>
  <c r="G12" i="27"/>
  <c r="E47" i="26"/>
  <c r="D39" i="25"/>
  <c r="D26" i="26"/>
  <c r="E50" i="15"/>
  <c r="M64" i="14"/>
  <c r="L13" i="14"/>
  <c r="I66" i="29"/>
  <c r="F43" i="23"/>
  <c r="E13" i="21"/>
  <c r="G18" i="20"/>
  <c r="S69" i="15"/>
  <c r="M39" i="15"/>
  <c r="O9" i="15"/>
  <c r="M68" i="29"/>
  <c r="J50" i="23"/>
  <c r="I14" i="21"/>
  <c r="P21" i="20"/>
  <c r="D57" i="19"/>
  <c r="D9" i="19"/>
  <c r="D42" i="18"/>
  <c r="E74" i="17"/>
  <c r="E58" i="17"/>
  <c r="E42" i="17"/>
  <c r="E26" i="17"/>
  <c r="E10" i="17"/>
  <c r="F61" i="16"/>
  <c r="F45" i="16"/>
  <c r="F29" i="16"/>
  <c r="F13" i="16"/>
  <c r="N73" i="15"/>
  <c r="G70" i="15"/>
  <c r="K66" i="15"/>
  <c r="O62" i="15"/>
  <c r="S58" i="15"/>
  <c r="D55" i="15"/>
  <c r="H51" i="15"/>
  <c r="L47" i="15"/>
  <c r="P43" i="15"/>
  <c r="T39" i="15"/>
  <c r="E36" i="15"/>
  <c r="I32" i="15"/>
  <c r="M28" i="15"/>
  <c r="Q24" i="15"/>
  <c r="J21" i="15"/>
  <c r="F17" i="15"/>
  <c r="R13" i="15"/>
  <c r="N9" i="15"/>
  <c r="I74" i="14"/>
  <c r="G68" i="14"/>
  <c r="E62" i="14"/>
  <c r="H55" i="14"/>
  <c r="F49" i="14"/>
  <c r="I42" i="14"/>
  <c r="G36" i="14"/>
  <c r="E30" i="14"/>
  <c r="H23" i="14"/>
  <c r="F17" i="14"/>
  <c r="I10" i="14"/>
  <c r="D66" i="12"/>
  <c r="H66" i="30"/>
  <c r="H34" i="30"/>
  <c r="J71" i="29"/>
  <c r="L33" i="29"/>
  <c r="E52" i="28"/>
  <c r="E35" i="27"/>
  <c r="I51" i="26"/>
  <c r="H20" i="26"/>
  <c r="D15" i="25"/>
  <c r="E64" i="23"/>
  <c r="H48" i="23"/>
  <c r="F27" i="23"/>
  <c r="L11" i="23"/>
  <c r="E52" i="22"/>
  <c r="E20" i="22"/>
  <c r="H66" i="21"/>
  <c r="H50" i="21"/>
  <c r="H34" i="21"/>
  <c r="H18" i="21"/>
  <c r="L42" i="20"/>
  <c r="L34" i="20"/>
  <c r="L26" i="20"/>
  <c r="D21" i="20"/>
  <c r="P15" i="20"/>
  <c r="N10" i="20"/>
  <c r="D70" i="17"/>
  <c r="D54" i="17"/>
  <c r="D38" i="17"/>
  <c r="D22" i="17"/>
  <c r="G74" i="16"/>
  <c r="G58" i="16"/>
  <c r="G42" i="16"/>
  <c r="G26" i="16"/>
  <c r="G10" i="16"/>
  <c r="P72" i="15"/>
  <c r="T68" i="15"/>
  <c r="E65" i="15"/>
  <c r="I61" i="15"/>
  <c r="M57" i="15"/>
  <c r="Q53" i="15"/>
  <c r="J50" i="15"/>
  <c r="F46" i="15"/>
  <c r="R42" i="15"/>
  <c r="N38" i="15"/>
  <c r="G35" i="15"/>
  <c r="K31" i="15"/>
  <c r="O27" i="15"/>
  <c r="S23" i="15"/>
  <c r="D20" i="15"/>
  <c r="H16" i="15"/>
  <c r="L12" i="15"/>
  <c r="P8" i="15"/>
  <c r="J72" i="14"/>
  <c r="M65" i="14"/>
  <c r="K59" i="14"/>
  <c r="N52" i="14"/>
  <c r="L46" i="14"/>
  <c r="J40" i="14"/>
  <c r="M33" i="14"/>
  <c r="K27" i="14"/>
  <c r="N20" i="14"/>
  <c r="L14" i="14"/>
  <c r="J8" i="14"/>
  <c r="F59" i="12"/>
  <c r="H53" i="30"/>
  <c r="H21" i="30"/>
  <c r="G56" i="29"/>
  <c r="I18" i="29"/>
  <c r="E71" i="27"/>
  <c r="E7" i="27"/>
  <c r="K69" i="20"/>
  <c r="F69" i="21"/>
  <c r="S40" i="15"/>
  <c r="K58" i="14"/>
  <c r="J7" i="14"/>
  <c r="J31" i="29"/>
  <c r="L27" i="23"/>
  <c r="H71" i="20"/>
  <c r="E13" i="20"/>
  <c r="D66" i="15"/>
  <c r="Q35" i="15"/>
  <c r="J74" i="14"/>
  <c r="D31" i="29"/>
  <c r="H29" i="23"/>
  <c r="D71" i="20"/>
  <c r="D17" i="20"/>
  <c r="D53" i="19"/>
  <c r="D74" i="18"/>
  <c r="D38" i="18"/>
  <c r="E72" i="17"/>
  <c r="E56" i="17"/>
  <c r="E40" i="17"/>
  <c r="E24" i="17"/>
  <c r="E8" i="17"/>
  <c r="D60" i="16"/>
  <c r="D44" i="16"/>
  <c r="D28" i="16"/>
  <c r="D12" i="16"/>
  <c r="F73" i="15"/>
  <c r="R69" i="15"/>
  <c r="N65" i="15"/>
  <c r="G62" i="15"/>
  <c r="K58" i="15"/>
  <c r="O54" i="15"/>
  <c r="S50" i="15"/>
  <c r="D47" i="15"/>
  <c r="H43" i="15"/>
  <c r="L39" i="15"/>
  <c r="P35" i="15"/>
  <c r="T31" i="15"/>
  <c r="E28" i="15"/>
  <c r="I24" i="15"/>
  <c r="M20" i="15"/>
  <c r="Q16" i="15"/>
  <c r="J13" i="15"/>
  <c r="F9" i="15"/>
  <c r="N73" i="14"/>
  <c r="L67" i="14"/>
  <c r="J61" i="14"/>
  <c r="M54" i="14"/>
  <c r="K48" i="14"/>
  <c r="N41" i="14"/>
  <c r="L35" i="14"/>
  <c r="J29" i="14"/>
  <c r="M22" i="14"/>
  <c r="K16" i="14"/>
  <c r="N9" i="14"/>
  <c r="F64" i="12"/>
  <c r="H62" i="30"/>
  <c r="H30" i="30"/>
  <c r="L65" i="29"/>
  <c r="M30" i="29"/>
  <c r="D31" i="28"/>
  <c r="G24" i="27"/>
  <c r="D48" i="26"/>
  <c r="D18" i="26"/>
  <c r="D64" i="24"/>
  <c r="E62" i="23"/>
  <c r="K46" i="23"/>
  <c r="E25" i="23"/>
  <c r="L9" i="23"/>
  <c r="G49" i="22"/>
  <c r="G17" i="22"/>
  <c r="H64" i="21"/>
  <c r="H48" i="21"/>
  <c r="H32" i="21"/>
  <c r="H16" i="21"/>
  <c r="P41" i="20"/>
  <c r="P33" i="20"/>
  <c r="P25" i="20"/>
  <c r="I20" i="20"/>
  <c r="G15" i="20"/>
  <c r="E10" i="20"/>
  <c r="D68" i="17"/>
  <c r="D52" i="17"/>
  <c r="D36" i="17"/>
  <c r="D20" i="17"/>
  <c r="E73" i="16"/>
  <c r="E57" i="16"/>
  <c r="E41" i="16"/>
  <c r="E25" i="16"/>
  <c r="E9" i="16"/>
  <c r="H72" i="15"/>
  <c r="L68" i="15"/>
  <c r="P64" i="15"/>
  <c r="T60" i="15"/>
  <c r="E57" i="15"/>
  <c r="I53" i="15"/>
  <c r="M49" i="15"/>
  <c r="Q45" i="15"/>
  <c r="J42" i="15"/>
  <c r="F38" i="15"/>
  <c r="R34" i="15"/>
  <c r="N30" i="15"/>
  <c r="G27" i="15"/>
  <c r="K23" i="15"/>
  <c r="O19" i="15"/>
  <c r="S15" i="15"/>
  <c r="D12" i="15"/>
  <c r="H8" i="15"/>
  <c r="G71" i="14"/>
  <c r="E65" i="14"/>
  <c r="H58" i="14"/>
  <c r="F52" i="14"/>
  <c r="I45" i="14"/>
  <c r="G39" i="14"/>
  <c r="E33" i="14"/>
  <c r="H26" i="14"/>
  <c r="F20" i="14"/>
  <c r="I13" i="14"/>
  <c r="G7" i="14"/>
  <c r="E56" i="12"/>
  <c r="H49" i="30"/>
  <c r="H17" i="30"/>
  <c r="I50" i="29"/>
  <c r="J15" i="29"/>
  <c r="G60" i="27"/>
  <c r="I75" i="26"/>
  <c r="E12" i="20"/>
  <c r="O43" i="20"/>
  <c r="T29" i="15"/>
  <c r="N51" i="14"/>
  <c r="E60" i="13"/>
  <c r="D23" i="28"/>
  <c r="F74" i="22"/>
  <c r="H63" i="20"/>
  <c r="I7" i="20"/>
  <c r="H62" i="15"/>
  <c r="J32" i="15"/>
  <c r="M67" i="14"/>
  <c r="E42" i="28"/>
  <c r="E8" i="23"/>
  <c r="D63" i="20"/>
  <c r="M13" i="20"/>
  <c r="D49" i="19"/>
  <c r="D70" i="18"/>
  <c r="D30" i="18"/>
  <c r="E70" i="17"/>
  <c r="E54" i="17"/>
  <c r="E38" i="17"/>
  <c r="E22" i="17"/>
  <c r="F73" i="16"/>
  <c r="F57" i="16"/>
  <c r="F41" i="16"/>
  <c r="F25" i="16"/>
  <c r="F9" i="16"/>
  <c r="Q72" i="15"/>
  <c r="J69" i="15"/>
  <c r="F65" i="15"/>
  <c r="R61" i="15"/>
  <c r="N57" i="15"/>
  <c r="G54" i="15"/>
  <c r="K50" i="15"/>
  <c r="O46" i="15"/>
  <c r="S42" i="15"/>
  <c r="D39" i="15"/>
  <c r="H35" i="15"/>
  <c r="L31" i="15"/>
  <c r="P27" i="15"/>
  <c r="T23" i="15"/>
  <c r="E20" i="15"/>
  <c r="I16" i="15"/>
  <c r="M12" i="15"/>
  <c r="Q8" i="15"/>
  <c r="F73" i="14"/>
  <c r="I66" i="14"/>
  <c r="G60" i="14"/>
  <c r="E54" i="14"/>
  <c r="H47" i="14"/>
  <c r="F41" i="14"/>
  <c r="I34" i="14"/>
  <c r="G28" i="14"/>
  <c r="E22" i="14"/>
  <c r="H15" i="14"/>
  <c r="F9" i="14"/>
  <c r="E61" i="12"/>
  <c r="H58" i="30"/>
  <c r="H26" i="30"/>
  <c r="M62" i="29"/>
  <c r="D25" i="29"/>
  <c r="E20" i="28"/>
  <c r="E19" i="27"/>
  <c r="H44" i="26"/>
  <c r="H15" i="26"/>
  <c r="D53" i="24"/>
  <c r="D60" i="23"/>
  <c r="K44" i="23"/>
  <c r="H23" i="23"/>
  <c r="K7" i="23"/>
  <c r="E44" i="22"/>
  <c r="E12" i="22"/>
  <c r="H62" i="21"/>
  <c r="H46" i="21"/>
  <c r="H30" i="21"/>
  <c r="H14" i="21"/>
  <c r="G40" i="20"/>
  <c r="G32" i="20"/>
  <c r="D25" i="20"/>
  <c r="P19" i="20"/>
  <c r="N14" i="20"/>
  <c r="L9" i="20"/>
  <c r="D66" i="17"/>
  <c r="D50" i="17"/>
  <c r="D34" i="17"/>
  <c r="D18" i="17"/>
  <c r="G70" i="16"/>
  <c r="G54" i="16"/>
  <c r="G38" i="16"/>
  <c r="G22" i="16"/>
  <c r="O75" i="15"/>
  <c r="S71" i="15"/>
  <c r="D68" i="15"/>
  <c r="H64" i="15"/>
  <c r="L60" i="15"/>
  <c r="P56" i="15"/>
  <c r="T52" i="15"/>
  <c r="E49" i="15"/>
  <c r="I45" i="15"/>
  <c r="M41" i="15"/>
  <c r="Q37" i="15"/>
  <c r="J34" i="15"/>
  <c r="F30" i="15"/>
  <c r="R26" i="15"/>
  <c r="N22" i="15"/>
  <c r="G19" i="15"/>
  <c r="K15" i="15"/>
  <c r="O11" i="15"/>
  <c r="S7" i="15"/>
  <c r="L70" i="14"/>
  <c r="J64" i="14"/>
  <c r="M57" i="14"/>
  <c r="K51" i="14"/>
  <c r="N44" i="14"/>
  <c r="L38" i="14"/>
  <c r="J32" i="14"/>
  <c r="M25" i="14"/>
  <c r="K19" i="14"/>
  <c r="N12" i="14"/>
  <c r="F75" i="12"/>
  <c r="D53" i="12"/>
  <c r="H45" i="30"/>
  <c r="H13" i="30"/>
  <c r="J47" i="29"/>
  <c r="L9" i="29"/>
  <c r="E55" i="27"/>
  <c r="G32" i="16"/>
  <c r="D26" i="19"/>
  <c r="D21" i="15"/>
  <c r="L45" i="14"/>
  <c r="E44" i="13"/>
  <c r="G20" i="27"/>
  <c r="F42" i="22"/>
  <c r="H55" i="20"/>
  <c r="E60" i="16"/>
  <c r="L58" i="15"/>
  <c r="F28" i="15"/>
  <c r="K61" i="14"/>
  <c r="E30" i="27"/>
  <c r="F44" i="22"/>
  <c r="D55" i="20"/>
  <c r="K12" i="20"/>
  <c r="D41" i="19"/>
  <c r="D62" i="18"/>
  <c r="D26" i="18"/>
  <c r="E68" i="17"/>
  <c r="E52" i="17"/>
  <c r="E36" i="17"/>
  <c r="E20" i="17"/>
  <c r="D72" i="16"/>
  <c r="D56" i="16"/>
  <c r="D40" i="16"/>
  <c r="D24" i="16"/>
  <c r="D8" i="16"/>
  <c r="I72" i="15"/>
  <c r="M68" i="15"/>
  <c r="Q64" i="15"/>
  <c r="J61" i="15"/>
  <c r="F57" i="15"/>
  <c r="R53" i="15"/>
  <c r="N49" i="15"/>
  <c r="G46" i="15"/>
  <c r="K42" i="15"/>
  <c r="O38" i="15"/>
  <c r="S34" i="15"/>
  <c r="D31" i="15"/>
  <c r="H27" i="15"/>
  <c r="L23" i="15"/>
  <c r="P19" i="15"/>
  <c r="T15" i="15"/>
  <c r="E12" i="15"/>
  <c r="I8" i="15"/>
  <c r="K72" i="14"/>
  <c r="N65" i="14"/>
  <c r="L59" i="14"/>
  <c r="J53" i="14"/>
  <c r="M46" i="14"/>
  <c r="K40" i="14"/>
  <c r="N33" i="14"/>
  <c r="L27" i="14"/>
  <c r="J21" i="14"/>
  <c r="M14" i="14"/>
  <c r="K8" i="14"/>
  <c r="D58" i="12"/>
  <c r="H54" i="30"/>
  <c r="H22" i="30"/>
  <c r="D57" i="29"/>
  <c r="F19" i="29"/>
  <c r="G72" i="27"/>
  <c r="G8" i="27"/>
  <c r="G37" i="26"/>
  <c r="G13" i="26"/>
  <c r="D32" i="24"/>
  <c r="G58" i="23"/>
  <c r="J42" i="23"/>
  <c r="H21" i="23"/>
  <c r="G73" i="22"/>
  <c r="G41" i="22"/>
  <c r="G9" i="22"/>
  <c r="H60" i="21"/>
  <c r="H44" i="21"/>
  <c r="H28" i="21"/>
  <c r="H12" i="21"/>
  <c r="I39" i="20"/>
  <c r="I31" i="20"/>
  <c r="I24" i="20"/>
  <c r="G19" i="20"/>
  <c r="E14" i="20"/>
  <c r="I8" i="20"/>
  <c r="D64" i="17"/>
  <c r="D48" i="17"/>
  <c r="D32" i="17"/>
  <c r="D16" i="17"/>
  <c r="E69" i="16"/>
  <c r="E53" i="16"/>
  <c r="E37" i="16"/>
  <c r="E21" i="16"/>
  <c r="G75" i="15"/>
  <c r="K71" i="15"/>
  <c r="O67" i="15"/>
  <c r="S63" i="15"/>
  <c r="D60" i="15"/>
  <c r="H56" i="15"/>
  <c r="L52" i="15"/>
  <c r="P48" i="15"/>
  <c r="T44" i="15"/>
  <c r="E41" i="15"/>
  <c r="I37" i="15"/>
  <c r="M33" i="15"/>
  <c r="Q29" i="15"/>
  <c r="J26" i="15"/>
  <c r="F22" i="15"/>
  <c r="R18" i="15"/>
  <c r="N14" i="15"/>
  <c r="G11" i="15"/>
  <c r="K7" i="15"/>
  <c r="I69" i="14"/>
  <c r="G63" i="14"/>
  <c r="E57" i="14"/>
  <c r="H50" i="14"/>
  <c r="F44" i="14"/>
  <c r="I37" i="14"/>
  <c r="G31" i="14"/>
  <c r="E25" i="14"/>
  <c r="H18" i="14"/>
  <c r="F12" i="14"/>
  <c r="E72" i="12"/>
  <c r="H73" i="30"/>
  <c r="H41" i="30"/>
  <c r="H9" i="30"/>
  <c r="L41" i="29"/>
  <c r="D71" i="28"/>
  <c r="G44" i="27"/>
  <c r="H68" i="26"/>
  <c r="G29" i="26"/>
  <c r="D67" i="25"/>
  <c r="D8" i="24"/>
  <c r="I61" i="23"/>
  <c r="H52" i="15"/>
  <c r="D67" i="16"/>
  <c r="N15" i="15"/>
  <c r="J39" i="14"/>
  <c r="E28" i="13"/>
  <c r="G45" i="26"/>
  <c r="F10" i="22"/>
  <c r="H47" i="20"/>
  <c r="E44" i="16"/>
  <c r="P54" i="15"/>
  <c r="R24" i="15"/>
  <c r="N54" i="14"/>
  <c r="F48" i="26"/>
  <c r="F12" i="22"/>
  <c r="D47" i="20"/>
  <c r="D9" i="20"/>
  <c r="D33" i="19"/>
  <c r="D58" i="18"/>
  <c r="D22" i="18"/>
  <c r="E66" i="17"/>
  <c r="E50" i="17"/>
  <c r="E34" i="17"/>
  <c r="E18" i="17"/>
  <c r="F69" i="16"/>
  <c r="F53" i="16"/>
  <c r="F37" i="16"/>
  <c r="F21" i="16"/>
  <c r="P75" i="15"/>
  <c r="T71" i="15"/>
  <c r="E68" i="15"/>
  <c r="I64" i="15"/>
  <c r="M60" i="15"/>
  <c r="Q56" i="15"/>
  <c r="J53" i="15"/>
  <c r="F49" i="15"/>
  <c r="R45" i="15"/>
  <c r="N41" i="15"/>
  <c r="G38" i="15"/>
  <c r="K34" i="15"/>
  <c r="O30" i="15"/>
  <c r="S26" i="15"/>
  <c r="D23" i="15"/>
  <c r="H19" i="15"/>
  <c r="L15" i="15"/>
  <c r="P11" i="15"/>
  <c r="T7" i="15"/>
  <c r="H71" i="14"/>
  <c r="F65" i="14"/>
  <c r="I58" i="14"/>
  <c r="G52" i="14"/>
  <c r="E46" i="14"/>
  <c r="H39" i="14"/>
  <c r="F33" i="14"/>
  <c r="I26" i="14"/>
  <c r="G20" i="14"/>
  <c r="E14" i="14"/>
  <c r="H7" i="14"/>
  <c r="F56" i="12"/>
  <c r="H50" i="30"/>
  <c r="H18" i="30"/>
  <c r="F51" i="29"/>
  <c r="G16" i="29"/>
  <c r="E67" i="27"/>
  <c r="G69" i="26"/>
  <c r="F30" i="26"/>
  <c r="G8" i="26"/>
  <c r="D21" i="24"/>
  <c r="G56" i="23"/>
  <c r="L36" i="23"/>
  <c r="G19" i="23"/>
  <c r="E68" i="22"/>
  <c r="E36" i="22"/>
  <c r="H74" i="21"/>
  <c r="H58" i="21"/>
  <c r="H42" i="21"/>
  <c r="H26" i="21"/>
  <c r="H10" i="21"/>
  <c r="L38" i="20"/>
  <c r="L30" i="20"/>
  <c r="O23" i="20"/>
  <c r="N18" i="20"/>
  <c r="L13" i="20"/>
  <c r="P7" i="20"/>
  <c r="D62" i="17"/>
  <c r="D46" i="17"/>
  <c r="D30" i="17"/>
  <c r="D14" i="17"/>
  <c r="G66" i="16"/>
  <c r="G50" i="16"/>
  <c r="G34" i="16"/>
  <c r="G18" i="16"/>
  <c r="R74" i="15"/>
  <c r="N70" i="15"/>
  <c r="G67" i="15"/>
  <c r="K63" i="15"/>
  <c r="O59" i="15"/>
  <c r="S55" i="15"/>
  <c r="D52" i="15"/>
  <c r="H48" i="15"/>
  <c r="L44" i="15"/>
  <c r="P40" i="15"/>
  <c r="T36" i="15"/>
  <c r="E33" i="15"/>
  <c r="I29" i="15"/>
  <c r="M25" i="15"/>
  <c r="Q21" i="15"/>
  <c r="J18" i="15"/>
  <c r="F14" i="15"/>
  <c r="R10" i="15"/>
  <c r="K75" i="14"/>
  <c r="N68" i="14"/>
  <c r="L62" i="14"/>
  <c r="J56" i="14"/>
  <c r="M49" i="14"/>
  <c r="K43" i="14"/>
  <c r="N36" i="14"/>
  <c r="L30" i="14"/>
  <c r="J24" i="14"/>
  <c r="M17" i="14"/>
  <c r="K11" i="14"/>
  <c r="D69" i="12"/>
  <c r="J22" i="15"/>
  <c r="F24" i="16"/>
  <c r="R11" i="15"/>
  <c r="M32" i="14"/>
  <c r="E12" i="13"/>
  <c r="I11" i="26"/>
  <c r="E61" i="21"/>
  <c r="L39" i="20"/>
  <c r="E28" i="16"/>
  <c r="T50" i="15"/>
  <c r="N20" i="15"/>
  <c r="L48" i="14"/>
  <c r="J20" i="26"/>
  <c r="I62" i="21"/>
  <c r="H40" i="20"/>
  <c r="Q7" i="20"/>
  <c r="D25" i="19"/>
  <c r="D54" i="18"/>
  <c r="D18" i="18"/>
  <c r="E64" i="17"/>
  <c r="E48" i="17"/>
  <c r="E32" i="17"/>
  <c r="E16" i="17"/>
  <c r="D68" i="16"/>
  <c r="D52" i="16"/>
  <c r="D36" i="16"/>
  <c r="D20" i="16"/>
  <c r="H75" i="15"/>
  <c r="L71" i="15"/>
  <c r="P67" i="15"/>
  <c r="T63" i="15"/>
  <c r="E60" i="15"/>
  <c r="I56" i="15"/>
  <c r="M52" i="15"/>
  <c r="Q48" i="15"/>
  <c r="J45" i="15"/>
  <c r="F41" i="15"/>
  <c r="R37" i="15"/>
  <c r="N33" i="15"/>
  <c r="G30" i="15"/>
  <c r="K26" i="15"/>
  <c r="O22" i="15"/>
  <c r="S18" i="15"/>
  <c r="D15" i="15"/>
  <c r="H11" i="15"/>
  <c r="L7" i="15"/>
  <c r="M70" i="14"/>
  <c r="K64" i="14"/>
  <c r="N57" i="14"/>
  <c r="L51" i="14"/>
  <c r="J45" i="14"/>
  <c r="M38" i="14"/>
  <c r="K32" i="14"/>
  <c r="N25" i="14"/>
  <c r="L19" i="14"/>
  <c r="J13" i="14"/>
  <c r="D74" i="12"/>
  <c r="E53" i="12"/>
  <c r="H46" i="30"/>
  <c r="H14" i="30"/>
  <c r="G48" i="29"/>
  <c r="I10" i="29"/>
  <c r="G56" i="27"/>
  <c r="F62" i="26"/>
  <c r="I27" i="26"/>
  <c r="D63" i="25"/>
  <c r="L75" i="23"/>
  <c r="F54" i="23"/>
  <c r="D35" i="23"/>
  <c r="J17" i="23"/>
  <c r="G65" i="22"/>
  <c r="G33" i="22"/>
  <c r="H72" i="21"/>
  <c r="H56" i="21"/>
  <c r="H40" i="21"/>
  <c r="H24" i="21"/>
  <c r="H8" i="21"/>
  <c r="P37" i="20"/>
  <c r="P29" i="20"/>
  <c r="D23" i="20"/>
  <c r="E18" i="20"/>
  <c r="I12" i="20"/>
  <c r="G7" i="20"/>
  <c r="D60" i="17"/>
  <c r="D44" i="17"/>
  <c r="D28" i="17"/>
  <c r="D12" i="17"/>
  <c r="E65" i="16"/>
  <c r="E49" i="16"/>
  <c r="E33" i="16"/>
  <c r="E17" i="16"/>
  <c r="J74" i="15"/>
  <c r="F70" i="15"/>
  <c r="R66" i="15"/>
  <c r="N62" i="15"/>
  <c r="G59" i="15"/>
  <c r="K55" i="15"/>
  <c r="O51" i="15"/>
  <c r="S47" i="15"/>
  <c r="D44" i="15"/>
  <c r="H40" i="15"/>
  <c r="L36" i="15"/>
  <c r="P32" i="15"/>
  <c r="T28" i="15"/>
  <c r="E25" i="15"/>
  <c r="I21" i="15"/>
  <c r="M17" i="15"/>
  <c r="Q13" i="15"/>
  <c r="J10" i="15"/>
  <c r="H74" i="14"/>
  <c r="F68" i="14"/>
  <c r="I61" i="14"/>
  <c r="G55" i="14"/>
  <c r="E49" i="14"/>
  <c r="H42" i="14"/>
  <c r="F36" i="14"/>
  <c r="I29" i="14"/>
  <c r="G23" i="14"/>
  <c r="E17" i="14"/>
  <c r="H10" i="14"/>
  <c r="F67" i="12"/>
  <c r="H65" i="30"/>
  <c r="H33" i="30"/>
  <c r="L50" i="14"/>
  <c r="E12" i="16"/>
  <c r="D21" i="19"/>
  <c r="F49" i="16"/>
  <c r="T55" i="15"/>
  <c r="N25" i="15"/>
  <c r="F57" i="14"/>
  <c r="F72" i="12"/>
  <c r="E25" i="26"/>
  <c r="H70" i="21"/>
  <c r="L17" i="20"/>
  <c r="G46" i="16"/>
  <c r="N54" i="15"/>
  <c r="Q70" i="15"/>
  <c r="E47" i="15"/>
  <c r="D50" i="18"/>
  <c r="F33" i="16"/>
  <c r="E52" i="15"/>
  <c r="G22" i="15"/>
  <c r="I50" i="14"/>
  <c r="H74" i="30"/>
  <c r="D47" i="25"/>
  <c r="H54" i="21"/>
  <c r="P11" i="20"/>
  <c r="G30" i="16"/>
  <c r="G51" i="15"/>
  <c r="T20" i="15"/>
  <c r="J48" i="14"/>
  <c r="H69" i="30"/>
  <c r="D33" i="29"/>
  <c r="D72" i="26"/>
  <c r="F22" i="26"/>
  <c r="D19" i="25"/>
  <c r="H69" i="23"/>
  <c r="E46" i="23"/>
  <c r="K30" i="23"/>
  <c r="E9" i="23"/>
  <c r="D49" i="22"/>
  <c r="D17" i="22"/>
  <c r="E64" i="21"/>
  <c r="E48" i="21"/>
  <c r="E32" i="21"/>
  <c r="E16" i="21"/>
  <c r="P72" i="20"/>
  <c r="P64" i="20"/>
  <c r="P56" i="20"/>
  <c r="P48" i="20"/>
  <c r="P40" i="20"/>
  <c r="P32" i="20"/>
  <c r="Q24" i="20"/>
  <c r="N19" i="20"/>
  <c r="L14" i="20"/>
  <c r="P8" i="20"/>
  <c r="G67" i="16"/>
  <c r="G51" i="16"/>
  <c r="G35" i="16"/>
  <c r="G19" i="16"/>
  <c r="E75" i="15"/>
  <c r="I71" i="15"/>
  <c r="M67" i="15"/>
  <c r="Q63" i="15"/>
  <c r="J60" i="15"/>
  <c r="F56" i="15"/>
  <c r="R52" i="15"/>
  <c r="N48" i="15"/>
  <c r="G45" i="15"/>
  <c r="K41" i="15"/>
  <c r="O37" i="15"/>
  <c r="S33" i="15"/>
  <c r="D30" i="15"/>
  <c r="H26" i="15"/>
  <c r="L22" i="15"/>
  <c r="P18" i="15"/>
  <c r="T14" i="15"/>
  <c r="E11" i="15"/>
  <c r="I7" i="15"/>
  <c r="J70" i="14"/>
  <c r="M63" i="14"/>
  <c r="K57" i="14"/>
  <c r="N50" i="14"/>
  <c r="L44" i="14"/>
  <c r="J56" i="30"/>
  <c r="J24" i="30"/>
  <c r="J61" i="29"/>
  <c r="L23" i="29"/>
  <c r="G75" i="27"/>
  <c r="G11" i="27"/>
  <c r="G39" i="26"/>
  <c r="H12" i="26"/>
  <c r="D49" i="24"/>
  <c r="H63" i="23"/>
  <c r="K47" i="23"/>
  <c r="I26" i="23"/>
  <c r="D75" i="22"/>
  <c r="D43" i="22"/>
  <c r="D11" i="22"/>
  <c r="I63" i="21"/>
  <c r="I47" i="21"/>
  <c r="I31" i="21"/>
  <c r="I15" i="21"/>
  <c r="L72" i="20"/>
  <c r="L64" i="20"/>
  <c r="L56" i="20"/>
  <c r="L48" i="20"/>
  <c r="K41" i="20"/>
  <c r="D35" i="20"/>
  <c r="O28" i="20"/>
  <c r="P22" i="20"/>
  <c r="Q17" i="20"/>
  <c r="H13" i="20"/>
  <c r="O8" i="20"/>
  <c r="D55" i="19"/>
  <c r="D23" i="19"/>
  <c r="D60" i="18"/>
  <c r="D28" i="18"/>
  <c r="E71" i="17"/>
  <c r="E55" i="17"/>
  <c r="E39" i="17"/>
  <c r="E23" i="17"/>
  <c r="E7" i="17"/>
  <c r="D62" i="16"/>
  <c r="D46" i="16"/>
  <c r="D30" i="16"/>
  <c r="D14" i="16"/>
  <c r="G39" i="27"/>
  <c r="F70" i="21"/>
  <c r="H43" i="20"/>
  <c r="D32" i="19"/>
  <c r="N75" i="15"/>
  <c r="E62" i="15"/>
  <c r="H45" i="15"/>
  <c r="R31" i="15"/>
  <c r="O16" i="15"/>
  <c r="E60" i="14"/>
  <c r="L41" i="14"/>
  <c r="N7" i="15"/>
  <c r="G17" i="15"/>
  <c r="D14" i="18"/>
  <c r="F17" i="16"/>
  <c r="I48" i="15"/>
  <c r="K18" i="15"/>
  <c r="G44" i="14"/>
  <c r="H42" i="30"/>
  <c r="L73" i="23"/>
  <c r="H38" i="21"/>
  <c r="D74" i="17"/>
  <c r="G14" i="16"/>
  <c r="K47" i="15"/>
  <c r="E17" i="15"/>
  <c r="M41" i="14"/>
  <c r="H61" i="30"/>
  <c r="F27" i="29"/>
  <c r="G61" i="26"/>
  <c r="F17" i="26"/>
  <c r="D72" i="24"/>
  <c r="G67" i="23"/>
  <c r="D44" i="23"/>
  <c r="K28" i="23"/>
  <c r="H7" i="23"/>
  <c r="F46" i="22"/>
  <c r="F14" i="22"/>
  <c r="E62" i="21"/>
  <c r="E46" i="21"/>
  <c r="E30" i="21"/>
  <c r="E14" i="21"/>
  <c r="P71" i="20"/>
  <c r="P63" i="20"/>
  <c r="P55" i="20"/>
  <c r="P47" i="20"/>
  <c r="G39" i="20"/>
  <c r="G31" i="20"/>
  <c r="G24" i="20"/>
  <c r="E19" i="20"/>
  <c r="I13" i="20"/>
  <c r="G8" i="20"/>
  <c r="E66" i="16"/>
  <c r="E50" i="16"/>
  <c r="E34" i="16"/>
  <c r="E18" i="16"/>
  <c r="P74" i="15"/>
  <c r="T70" i="15"/>
  <c r="E67" i="15"/>
  <c r="I63" i="15"/>
  <c r="M59" i="15"/>
  <c r="Q55" i="15"/>
  <c r="J52" i="15"/>
  <c r="F48" i="15"/>
  <c r="R44" i="15"/>
  <c r="N40" i="15"/>
  <c r="G37" i="15"/>
  <c r="K33" i="15"/>
  <c r="O29" i="15"/>
  <c r="S25" i="15"/>
  <c r="D22" i="15"/>
  <c r="H18" i="15"/>
  <c r="L14" i="15"/>
  <c r="P10" i="15"/>
  <c r="I75" i="14"/>
  <c r="G69" i="14"/>
  <c r="E63" i="14"/>
  <c r="H56" i="14"/>
  <c r="F50" i="14"/>
  <c r="I43" i="14"/>
  <c r="J52" i="30"/>
  <c r="J20" i="30"/>
  <c r="L55" i="29"/>
  <c r="M20" i="29"/>
  <c r="E70" i="27"/>
  <c r="G71" i="26"/>
  <c r="F32" i="26"/>
  <c r="D10" i="26"/>
  <c r="D28" i="24"/>
  <c r="H61" i="23"/>
  <c r="E40" i="23"/>
  <c r="H24" i="23"/>
  <c r="F72" i="22"/>
  <c r="F40" i="22"/>
  <c r="F8" i="22"/>
  <c r="I61" i="21"/>
  <c r="I45" i="21"/>
  <c r="I29" i="21"/>
  <c r="I13" i="21"/>
  <c r="L71" i="20"/>
  <c r="L63" i="20"/>
  <c r="L55" i="20"/>
  <c r="L47" i="20"/>
  <c r="O40" i="20"/>
  <c r="H34" i="20"/>
  <c r="Q27" i="20"/>
  <c r="F22" i="20"/>
  <c r="H17" i="20"/>
  <c r="O12" i="20"/>
  <c r="F8" i="20"/>
  <c r="D51" i="19"/>
  <c r="D19" i="19"/>
  <c r="D56" i="18"/>
  <c r="D24" i="18"/>
  <c r="E69" i="17"/>
  <c r="E53" i="17"/>
  <c r="E37" i="17"/>
  <c r="E21" i="17"/>
  <c r="F75" i="16"/>
  <c r="F59" i="16"/>
  <c r="F43" i="16"/>
  <c r="F27" i="16"/>
  <c r="F11" i="16"/>
  <c r="J68" i="26"/>
  <c r="F54" i="21"/>
  <c r="Q36" i="20"/>
  <c r="K26" i="14"/>
  <c r="J66" i="30"/>
  <c r="E62" i="17"/>
  <c r="S74" i="15"/>
  <c r="M44" i="15"/>
  <c r="O14" i="15"/>
  <c r="E38" i="14"/>
  <c r="H10" i="30"/>
  <c r="I52" i="23"/>
  <c r="H22" i="21"/>
  <c r="D58" i="17"/>
  <c r="M73" i="15"/>
  <c r="O43" i="15"/>
  <c r="I13" i="15"/>
  <c r="K35" i="14"/>
  <c r="H37" i="30"/>
  <c r="E60" i="28"/>
  <c r="F54" i="26"/>
  <c r="E15" i="26"/>
  <c r="D61" i="24"/>
  <c r="J65" i="23"/>
  <c r="G42" i="23"/>
  <c r="J26" i="23"/>
  <c r="D73" i="22"/>
  <c r="D41" i="22"/>
  <c r="D9" i="22"/>
  <c r="E60" i="21"/>
  <c r="E44" i="21"/>
  <c r="E28" i="21"/>
  <c r="E12" i="21"/>
  <c r="P70" i="20"/>
  <c r="P62" i="20"/>
  <c r="P54" i="20"/>
  <c r="P46" i="20"/>
  <c r="I38" i="20"/>
  <c r="I30" i="20"/>
  <c r="L23" i="20"/>
  <c r="L18" i="20"/>
  <c r="P12" i="20"/>
  <c r="N7" i="20"/>
  <c r="G63" i="16"/>
  <c r="G47" i="16"/>
  <c r="G31" i="16"/>
  <c r="G15" i="16"/>
  <c r="H74" i="15"/>
  <c r="L70" i="15"/>
  <c r="P66" i="15"/>
  <c r="T62" i="15"/>
  <c r="E59" i="15"/>
  <c r="I55" i="15"/>
  <c r="M51" i="15"/>
  <c r="Q47" i="15"/>
  <c r="J44" i="15"/>
  <c r="F40" i="15"/>
  <c r="R36" i="15"/>
  <c r="N32" i="15"/>
  <c r="G29" i="15"/>
  <c r="K25" i="15"/>
  <c r="O21" i="15"/>
  <c r="S17" i="15"/>
  <c r="D14" i="15"/>
  <c r="H10" i="15"/>
  <c r="N74" i="14"/>
  <c r="L68" i="14"/>
  <c r="J62" i="14"/>
  <c r="M55" i="14"/>
  <c r="K49" i="14"/>
  <c r="N42" i="14"/>
  <c r="J48" i="30"/>
  <c r="J16" i="30"/>
  <c r="M52" i="29"/>
  <c r="D15" i="29"/>
  <c r="G59" i="27"/>
  <c r="F64" i="26"/>
  <c r="J26" i="26"/>
  <c r="H7" i="26"/>
  <c r="D17" i="24"/>
  <c r="G59" i="23"/>
  <c r="E38" i="23"/>
  <c r="K22" i="23"/>
  <c r="D67" i="22"/>
  <c r="D35" i="22"/>
  <c r="I75" i="21"/>
  <c r="I59" i="21"/>
  <c r="I43" i="21"/>
  <c r="I27" i="21"/>
  <c r="I11" i="21"/>
  <c r="L70" i="20"/>
  <c r="L62" i="20"/>
  <c r="L54" i="20"/>
  <c r="L46" i="20"/>
  <c r="Q39" i="20"/>
  <c r="K33" i="20"/>
  <c r="D27" i="20"/>
  <c r="K21" i="20"/>
  <c r="O16" i="20"/>
  <c r="F12" i="20"/>
  <c r="M7" i="20"/>
  <c r="D47" i="19"/>
  <c r="D15" i="19"/>
  <c r="D52" i="18"/>
  <c r="D20" i="18"/>
  <c r="E67" i="17"/>
  <c r="E51" i="17"/>
  <c r="E35" i="17"/>
  <c r="E19" i="17"/>
  <c r="D74" i="16"/>
  <c r="D58" i="16"/>
  <c r="D42" i="16"/>
  <c r="D26" i="16"/>
  <c r="D10" i="16"/>
  <c r="F40" i="26"/>
  <c r="F38" i="21"/>
  <c r="K30" i="20"/>
  <c r="D41" i="18"/>
  <c r="G72" i="15"/>
  <c r="Q58" i="15"/>
  <c r="T41" i="15"/>
  <c r="K28" i="15"/>
  <c r="N11" i="15"/>
  <c r="F55" i="14"/>
  <c r="F39" i="14"/>
  <c r="L25" i="14"/>
  <c r="H13" i="14"/>
  <c r="E61" i="13"/>
  <c r="E29" i="13"/>
  <c r="F58" i="12"/>
  <c r="D28" i="12"/>
  <c r="E7" i="12"/>
  <c r="M68" i="7"/>
  <c r="M60" i="7"/>
  <c r="M52" i="7"/>
  <c r="M44" i="7"/>
  <c r="M36" i="7"/>
  <c r="M28" i="7"/>
  <c r="M20" i="7"/>
  <c r="M12" i="7"/>
  <c r="H75" i="6"/>
  <c r="E64" i="6"/>
  <c r="H59" i="30"/>
  <c r="D21" i="25"/>
  <c r="E46" i="17"/>
  <c r="D71" i="15"/>
  <c r="Q40" i="15"/>
  <c r="S10" i="15"/>
  <c r="H31" i="14"/>
  <c r="I42" i="29"/>
  <c r="D33" i="23"/>
  <c r="G44" i="20"/>
  <c r="D42" i="17"/>
  <c r="Q69" i="15"/>
  <c r="S39" i="15"/>
  <c r="M9" i="15"/>
  <c r="N28" i="14"/>
  <c r="H29" i="30"/>
  <c r="D39" i="28"/>
  <c r="J50" i="26"/>
  <c r="J12" i="26"/>
  <c r="D40" i="24"/>
  <c r="J63" i="23"/>
  <c r="G40" i="23"/>
  <c r="L20" i="23"/>
  <c r="F70" i="22"/>
  <c r="F38" i="22"/>
  <c r="E74" i="21"/>
  <c r="E58" i="21"/>
  <c r="E42" i="21"/>
  <c r="E26" i="21"/>
  <c r="E10" i="21"/>
  <c r="P69" i="20"/>
  <c r="P61" i="20"/>
  <c r="P53" i="20"/>
  <c r="P45" i="20"/>
  <c r="L37" i="20"/>
  <c r="L29" i="20"/>
  <c r="Q22" i="20"/>
  <c r="I17" i="20"/>
  <c r="G12" i="20"/>
  <c r="E7" i="20"/>
  <c r="E62" i="16"/>
  <c r="E46" i="16"/>
  <c r="E30" i="16"/>
  <c r="E14" i="16"/>
  <c r="S73" i="15"/>
  <c r="D70" i="15"/>
  <c r="H66" i="15"/>
  <c r="L62" i="15"/>
  <c r="P58" i="15"/>
  <c r="T54" i="15"/>
  <c r="E51" i="15"/>
  <c r="I47" i="15"/>
  <c r="M43" i="15"/>
  <c r="Q39" i="15"/>
  <c r="J36" i="15"/>
  <c r="F32" i="15"/>
  <c r="R28" i="15"/>
  <c r="N24" i="15"/>
  <c r="G21" i="15"/>
  <c r="K17" i="15"/>
  <c r="O13" i="15"/>
  <c r="S9" i="15"/>
  <c r="F74" i="14"/>
  <c r="I67" i="14"/>
  <c r="G61" i="14"/>
  <c r="E55" i="14"/>
  <c r="H48" i="14"/>
  <c r="F42" i="14"/>
  <c r="J44" i="30"/>
  <c r="J12" i="30"/>
  <c r="D47" i="29"/>
  <c r="F9" i="29"/>
  <c r="E54" i="27"/>
  <c r="J60" i="26"/>
  <c r="F24" i="26"/>
  <c r="D61" i="25"/>
  <c r="D75" i="23"/>
  <c r="J57" i="23"/>
  <c r="D36" i="23"/>
  <c r="K20" i="23"/>
  <c r="F64" i="22"/>
  <c r="F32" i="22"/>
  <c r="I73" i="21"/>
  <c r="I57" i="21"/>
  <c r="I41" i="21"/>
  <c r="I25" i="21"/>
  <c r="I9" i="21"/>
  <c r="L69" i="20"/>
  <c r="L61" i="20"/>
  <c r="L53" i="20"/>
  <c r="L45" i="20"/>
  <c r="D39" i="20"/>
  <c r="O32" i="20"/>
  <c r="H26" i="20"/>
  <c r="P20" i="20"/>
  <c r="F16" i="20"/>
  <c r="M11" i="20"/>
  <c r="D7" i="20"/>
  <c r="D43" i="19"/>
  <c r="D11" i="19"/>
  <c r="D48" i="18"/>
  <c r="D16" i="18"/>
  <c r="E65" i="17"/>
  <c r="E49" i="17"/>
  <c r="E33" i="17"/>
  <c r="E17" i="17"/>
  <c r="F71" i="16"/>
  <c r="F55" i="16"/>
  <c r="F39" i="16"/>
  <c r="F23" i="16"/>
  <c r="F7" i="16"/>
  <c r="D9" i="25"/>
  <c r="F22" i="21"/>
  <c r="H24" i="20"/>
  <c r="D9" i="18"/>
  <c r="M70" i="15"/>
  <c r="D57" i="15"/>
  <c r="G40" i="15"/>
  <c r="Q26" i="15"/>
  <c r="T9" i="15"/>
  <c r="M52" i="14"/>
  <c r="M36" i="14"/>
  <c r="I24" i="14"/>
  <c r="E12" i="14"/>
  <c r="E57" i="13"/>
  <c r="D45" i="24"/>
  <c r="I46" i="21"/>
  <c r="E30" i="17"/>
  <c r="H67" i="15"/>
  <c r="J37" i="15"/>
  <c r="D7" i="15"/>
  <c r="F25" i="14"/>
  <c r="J7" i="29"/>
  <c r="J15" i="23"/>
  <c r="G36" i="20"/>
  <c r="D26" i="17"/>
  <c r="J66" i="15"/>
  <c r="D36" i="15"/>
  <c r="M73" i="14"/>
  <c r="L22" i="14"/>
  <c r="L73" i="29"/>
  <c r="E28" i="28"/>
  <c r="I43" i="26"/>
  <c r="E10" i="26"/>
  <c r="D29" i="24"/>
  <c r="L59" i="23"/>
  <c r="F38" i="23"/>
  <c r="D19" i="23"/>
  <c r="D65" i="22"/>
  <c r="D33" i="22"/>
  <c r="E72" i="21"/>
  <c r="E56" i="21"/>
  <c r="E40" i="21"/>
  <c r="E24" i="21"/>
  <c r="E8" i="21"/>
  <c r="P68" i="20"/>
  <c r="P60" i="20"/>
  <c r="P52" i="20"/>
  <c r="P44" i="20"/>
  <c r="P36" i="20"/>
  <c r="P28" i="20"/>
  <c r="G22" i="20"/>
  <c r="P16" i="20"/>
  <c r="N11" i="20"/>
  <c r="G75" i="16"/>
  <c r="G59" i="16"/>
  <c r="G43" i="16"/>
  <c r="G27" i="16"/>
  <c r="G11" i="16"/>
  <c r="K73" i="15"/>
  <c r="O69" i="15"/>
  <c r="S65" i="15"/>
  <c r="D62" i="15"/>
  <c r="H58" i="15"/>
  <c r="L54" i="15"/>
  <c r="P50" i="15"/>
  <c r="T46" i="15"/>
  <c r="E43" i="15"/>
  <c r="I39" i="15"/>
  <c r="M35" i="15"/>
  <c r="Q31" i="15"/>
  <c r="J28" i="15"/>
  <c r="F24" i="15"/>
  <c r="R20" i="15"/>
  <c r="N16" i="15"/>
  <c r="G13" i="15"/>
  <c r="K9" i="15"/>
  <c r="K73" i="14"/>
  <c r="N66" i="14"/>
  <c r="L60" i="14"/>
  <c r="J54" i="14"/>
  <c r="M47" i="14"/>
  <c r="J72" i="30"/>
  <c r="J40" i="30"/>
  <c r="J8" i="30"/>
  <c r="F41" i="29"/>
  <c r="D69" i="28"/>
  <c r="G43" i="27"/>
  <c r="E57" i="26"/>
  <c r="J21" i="26"/>
  <c r="D45" i="25"/>
  <c r="D73" i="23"/>
  <c r="J55" i="23"/>
  <c r="G34" i="23"/>
  <c r="J18" i="23"/>
  <c r="D59" i="22"/>
  <c r="D27" i="22"/>
  <c r="I71" i="21"/>
  <c r="I55" i="21"/>
  <c r="I39" i="21"/>
  <c r="I23" i="21"/>
  <c r="I7" i="21"/>
  <c r="L68" i="20"/>
  <c r="L60" i="20"/>
  <c r="L52" i="20"/>
  <c r="O44" i="20"/>
  <c r="H38" i="20"/>
  <c r="Q31" i="20"/>
  <c r="K25" i="20"/>
  <c r="F20" i="20"/>
  <c r="M15" i="20"/>
  <c r="D11" i="20"/>
  <c r="D71" i="19"/>
  <c r="D39" i="19"/>
  <c r="D7" i="19"/>
  <c r="D44" i="18"/>
  <c r="D12" i="18"/>
  <c r="E63" i="17"/>
  <c r="E47" i="17"/>
  <c r="E31" i="17"/>
  <c r="E15" i="17"/>
  <c r="D70" i="16"/>
  <c r="D54" i="16"/>
  <c r="D38" i="16"/>
  <c r="D22" i="16"/>
  <c r="J65" i="30"/>
  <c r="F46" i="23"/>
  <c r="Q74" i="20"/>
  <c r="F19" i="20"/>
  <c r="D57" i="16"/>
  <c r="S68" i="15"/>
  <c r="J55" i="15"/>
  <c r="M38" i="15"/>
  <c r="D25" i="15"/>
  <c r="G8" i="15"/>
  <c r="G50" i="14"/>
  <c r="J35" i="14"/>
  <c r="F23" i="14"/>
  <c r="L9" i="14"/>
  <c r="E53" i="13"/>
  <c r="E21" i="13"/>
  <c r="E51" i="12"/>
  <c r="E23" i="12"/>
  <c r="E45" i="21"/>
  <c r="Q33" i="20"/>
  <c r="E14" i="17"/>
  <c r="L63" i="15"/>
  <c r="F33" i="15"/>
  <c r="E70" i="14"/>
  <c r="I18" i="14"/>
  <c r="E51" i="27"/>
  <c r="E60" i="22"/>
  <c r="G28" i="20"/>
  <c r="D10" i="17"/>
  <c r="F62" i="15"/>
  <c r="H32" i="15"/>
  <c r="K67" i="14"/>
  <c r="J16" i="14"/>
  <c r="M70" i="29"/>
  <c r="E39" i="27"/>
  <c r="D40" i="26"/>
  <c r="D8" i="26"/>
  <c r="F75" i="23"/>
  <c r="L57" i="23"/>
  <c r="I36" i="23"/>
  <c r="D17" i="23"/>
  <c r="F62" i="22"/>
  <c r="F30" i="22"/>
  <c r="E70" i="21"/>
  <c r="E54" i="21"/>
  <c r="E38" i="21"/>
  <c r="E22" i="21"/>
  <c r="P75" i="20"/>
  <c r="P67" i="20"/>
  <c r="P59" i="20"/>
  <c r="P51" i="20"/>
  <c r="G43" i="20"/>
  <c r="G35" i="20"/>
  <c r="G27" i="20"/>
  <c r="L21" i="20"/>
  <c r="G16" i="20"/>
  <c r="E11" i="20"/>
  <c r="E74" i="16"/>
  <c r="E58" i="16"/>
  <c r="E42" i="16"/>
  <c r="E26" i="16"/>
  <c r="E10" i="16"/>
  <c r="N72" i="15"/>
  <c r="G69" i="15"/>
  <c r="K65" i="15"/>
  <c r="O61" i="15"/>
  <c r="S57" i="15"/>
  <c r="D54" i="15"/>
  <c r="H50" i="15"/>
  <c r="L46" i="15"/>
  <c r="P42" i="15"/>
  <c r="T38" i="15"/>
  <c r="E35" i="15"/>
  <c r="I31" i="15"/>
  <c r="M27" i="15"/>
  <c r="Q23" i="15"/>
  <c r="J20" i="15"/>
  <c r="F16" i="15"/>
  <c r="R12" i="15"/>
  <c r="N8" i="15"/>
  <c r="H72" i="14"/>
  <c r="F66" i="14"/>
  <c r="I59" i="14"/>
  <c r="G53" i="14"/>
  <c r="E47" i="14"/>
  <c r="J68" i="30"/>
  <c r="J36" i="30"/>
  <c r="F73" i="29"/>
  <c r="G38" i="29"/>
  <c r="E58" i="28"/>
  <c r="E38" i="27"/>
  <c r="I53" i="26"/>
  <c r="I19" i="26"/>
  <c r="D29" i="25"/>
  <c r="F69" i="23"/>
  <c r="I53" i="23"/>
  <c r="G32" i="23"/>
  <c r="L12" i="23"/>
  <c r="F56" i="22"/>
  <c r="F24" i="22"/>
  <c r="I69" i="21"/>
  <c r="I53" i="21"/>
  <c r="I37" i="21"/>
  <c r="I21" i="21"/>
  <c r="L75" i="20"/>
  <c r="L67" i="20"/>
  <c r="L59" i="20"/>
  <c r="L51" i="20"/>
  <c r="Q43" i="20"/>
  <c r="K37" i="20"/>
  <c r="D31" i="20"/>
  <c r="P24" i="20"/>
  <c r="M19" i="20"/>
  <c r="D15" i="20"/>
  <c r="K10" i="20"/>
  <c r="D67" i="19"/>
  <c r="D35" i="19"/>
  <c r="D72" i="18"/>
  <c r="D40" i="18"/>
  <c r="D8" i="18"/>
  <c r="E61" i="17"/>
  <c r="E45" i="17"/>
  <c r="E29" i="17"/>
  <c r="E13" i="17"/>
  <c r="F67" i="16"/>
  <c r="F51" i="16"/>
  <c r="F35" i="16"/>
  <c r="F19" i="16"/>
  <c r="J33" i="30"/>
  <c r="H15" i="23"/>
  <c r="Q66" i="20"/>
  <c r="M14" i="20"/>
  <c r="F46" i="16"/>
  <c r="F67" i="15"/>
  <c r="P53" i="15"/>
  <c r="S36" i="15"/>
  <c r="J23" i="15"/>
  <c r="I72" i="14"/>
  <c r="N47" i="14"/>
  <c r="G34" i="14"/>
  <c r="M20" i="14"/>
  <c r="I8" i="14"/>
  <c r="E49" i="13"/>
  <c r="E17" i="13"/>
  <c r="F49" i="12"/>
  <c r="L31" i="20"/>
  <c r="E28" i="22"/>
  <c r="M9" i="14"/>
  <c r="D51" i="25"/>
  <c r="F13" i="23"/>
  <c r="E52" i="21"/>
  <c r="P66" i="20"/>
  <c r="I34" i="20"/>
  <c r="L10" i="20"/>
  <c r="G23" i="16"/>
  <c r="N64" i="15"/>
  <c r="S49" i="15"/>
  <c r="P34" i="15"/>
  <c r="M19" i="15"/>
  <c r="M71" i="14"/>
  <c r="J46" i="14"/>
  <c r="I32" i="29"/>
  <c r="E17" i="26"/>
  <c r="F30" i="23"/>
  <c r="I67" i="21"/>
  <c r="L74" i="20"/>
  <c r="D43" i="20"/>
  <c r="D19" i="20"/>
  <c r="D31" i="19"/>
  <c r="E59" i="17"/>
  <c r="D66" i="16"/>
  <c r="M44" i="29"/>
  <c r="D73" i="18"/>
  <c r="O48" i="15"/>
  <c r="J67" i="14"/>
  <c r="H29" i="14"/>
  <c r="E69" i="13"/>
  <c r="E9" i="13"/>
  <c r="F26" i="12"/>
  <c r="L73" i="7"/>
  <c r="D65" i="7"/>
  <c r="I56" i="7"/>
  <c r="N47" i="7"/>
  <c r="F39" i="7"/>
  <c r="J27" i="7"/>
  <c r="G18" i="7"/>
  <c r="L9" i="7"/>
  <c r="D71" i="6"/>
  <c r="E56" i="6"/>
  <c r="G42" i="6"/>
  <c r="D31" i="6"/>
  <c r="F17" i="6"/>
  <c r="J61" i="30"/>
  <c r="G75" i="23"/>
  <c r="F36" i="21"/>
  <c r="O29" i="20"/>
  <c r="D37" i="18"/>
  <c r="K70" i="15"/>
  <c r="N53" i="15"/>
  <c r="E40" i="15"/>
  <c r="H23" i="15"/>
  <c r="R9" i="15"/>
  <c r="K52" i="14"/>
  <c r="L36" i="14"/>
  <c r="H24" i="14"/>
  <c r="N10" i="14"/>
  <c r="D57" i="13"/>
  <c r="D25" i="13"/>
  <c r="E63" i="12"/>
  <c r="F36" i="12"/>
  <c r="D15" i="12"/>
  <c r="D56" i="11"/>
  <c r="D24" i="11"/>
  <c r="D61" i="10"/>
  <c r="D29" i="10"/>
  <c r="D66" i="9"/>
  <c r="D34" i="9"/>
  <c r="E72" i="8"/>
  <c r="E56" i="8"/>
  <c r="E40" i="8"/>
  <c r="E24" i="8"/>
  <c r="E8" i="8"/>
  <c r="D68" i="7"/>
  <c r="D60" i="7"/>
  <c r="D52" i="7"/>
  <c r="D44" i="7"/>
  <c r="D36" i="7"/>
  <c r="D28" i="7"/>
  <c r="D20" i="7"/>
  <c r="D12" i="7"/>
  <c r="D72" i="6"/>
  <c r="F58" i="6"/>
  <c r="H44" i="6"/>
  <c r="E33" i="6"/>
  <c r="G19" i="6"/>
  <c r="D8" i="6"/>
  <c r="J72" i="5"/>
  <c r="T66" i="5"/>
  <c r="E63" i="5"/>
  <c r="D58" i="5"/>
  <c r="H54" i="5"/>
  <c r="G49" i="5"/>
  <c r="F44" i="5"/>
  <c r="J40" i="5"/>
  <c r="T34" i="5"/>
  <c r="E31" i="5"/>
  <c r="D26" i="5"/>
  <c r="H22" i="5"/>
  <c r="G17" i="5"/>
  <c r="F12" i="5"/>
  <c r="J8" i="5"/>
  <c r="G71" i="27"/>
  <c r="G11" i="23"/>
  <c r="Q64" i="20"/>
  <c r="Q8" i="20"/>
  <c r="F22" i="16"/>
  <c r="I29" i="26"/>
  <c r="G30" i="22"/>
  <c r="Q55" i="20"/>
  <c r="H8" i="20"/>
  <c r="D21" i="16"/>
  <c r="N61" i="15"/>
  <c r="E48" i="15"/>
  <c r="H31" i="15"/>
  <c r="R17" i="15"/>
  <c r="L71" i="14"/>
  <c r="K44" i="14"/>
  <c r="I31" i="14"/>
  <c r="E19" i="14"/>
  <c r="D68" i="13"/>
  <c r="D36" i="13"/>
  <c r="E70" i="12"/>
  <c r="D45" i="12"/>
  <c r="D21" i="12"/>
  <c r="D67" i="11"/>
  <c r="D35" i="11"/>
  <c r="D72" i="10"/>
  <c r="D40" i="10"/>
  <c r="D8" i="10"/>
  <c r="D45" i="9"/>
  <c r="D13" i="9"/>
  <c r="M69" i="7"/>
  <c r="M61" i="7"/>
  <c r="M53" i="7"/>
  <c r="M45" i="7"/>
  <c r="M37" i="7"/>
  <c r="M29" i="7"/>
  <c r="M21" i="7"/>
  <c r="M13" i="7"/>
  <c r="E75" i="6"/>
  <c r="G61" i="6"/>
  <c r="D50" i="6"/>
  <c r="F36" i="6"/>
  <c r="H22" i="6"/>
  <c r="E11" i="6"/>
  <c r="P72" i="5"/>
  <c r="O67" i="5"/>
  <c r="S63" i="5"/>
  <c r="R58" i="5"/>
  <c r="I53" i="5"/>
  <c r="M49" i="5"/>
  <c r="L44" i="5"/>
  <c r="P40" i="5"/>
  <c r="O35" i="5"/>
  <c r="S31" i="5"/>
  <c r="R26" i="5"/>
  <c r="I21" i="5"/>
  <c r="M17" i="5"/>
  <c r="L12" i="5"/>
  <c r="P8" i="5"/>
  <c r="E18" i="27"/>
  <c r="K38" i="23"/>
  <c r="Q70" i="20"/>
  <c r="Q16" i="20"/>
  <c r="F62" i="16"/>
  <c r="I66" i="15"/>
  <c r="F51" i="15"/>
  <c r="P37" i="15"/>
  <c r="S20" i="15"/>
  <c r="J7" i="15"/>
  <c r="J51" i="14"/>
  <c r="L33" i="14"/>
  <c r="H21" i="14"/>
  <c r="N7" i="14"/>
  <c r="E47" i="13"/>
  <c r="E15" i="13"/>
  <c r="F54" i="12"/>
  <c r="D32" i="12"/>
  <c r="E11" i="12"/>
  <c r="D69" i="7"/>
  <c r="D61" i="7"/>
  <c r="D53" i="7"/>
  <c r="D45" i="7"/>
  <c r="D37" i="7"/>
  <c r="D29" i="7"/>
  <c r="D21" i="7"/>
  <c r="D13" i="7"/>
  <c r="G70" i="6"/>
  <c r="D59" i="6"/>
  <c r="F45" i="6"/>
  <c r="H31" i="6"/>
  <c r="E20" i="6"/>
  <c r="F75" i="5"/>
  <c r="J71" i="5"/>
  <c r="T65" i="5"/>
  <c r="E62" i="5"/>
  <c r="D57" i="5"/>
  <c r="H53" i="5"/>
  <c r="G48" i="5"/>
  <c r="F43" i="5"/>
  <c r="J39" i="5"/>
  <c r="T33" i="5"/>
  <c r="E30" i="5"/>
  <c r="D25" i="5"/>
  <c r="H21" i="5"/>
  <c r="G16" i="5"/>
  <c r="F11" i="5"/>
  <c r="J7" i="5"/>
  <c r="L67" i="23"/>
  <c r="F28" i="21"/>
  <c r="K26" i="20"/>
  <c r="D61" i="16"/>
  <c r="G66" i="15"/>
  <c r="Q52" i="15"/>
  <c r="T35" i="15"/>
  <c r="K22" i="15"/>
  <c r="J73" i="14"/>
  <c r="H51" i="14"/>
  <c r="H32" i="14"/>
  <c r="N18" i="14"/>
  <c r="D75" i="13"/>
  <c r="D43" i="13"/>
  <c r="D11" i="13"/>
  <c r="D50" i="12"/>
  <c r="F25" i="12"/>
  <c r="D70" i="11"/>
  <c r="D38" i="11"/>
  <c r="D75" i="10"/>
  <c r="D43" i="10"/>
  <c r="D11" i="10"/>
  <c r="D48" i="9"/>
  <c r="D16" i="9"/>
  <c r="E65" i="8"/>
  <c r="E49" i="8"/>
  <c r="E33" i="8"/>
  <c r="E17" i="8"/>
  <c r="G73" i="7"/>
  <c r="G65" i="7"/>
  <c r="G57" i="7"/>
  <c r="G49" i="7"/>
  <c r="G41" i="7"/>
  <c r="G33" i="7"/>
  <c r="G25" i="7"/>
  <c r="G17" i="7"/>
  <c r="G9" i="7"/>
  <c r="D68" i="6"/>
  <c r="F54" i="6"/>
  <c r="H40" i="6"/>
  <c r="E29" i="6"/>
  <c r="G15" i="6"/>
  <c r="D73" i="19"/>
  <c r="I22" i="20"/>
  <c r="E64" i="12"/>
  <c r="D35" i="25"/>
  <c r="F11" i="23"/>
  <c r="E50" i="21"/>
  <c r="P65" i="20"/>
  <c r="L33" i="20"/>
  <c r="I9" i="20"/>
  <c r="E22" i="16"/>
  <c r="F64" i="15"/>
  <c r="K49" i="15"/>
  <c r="H34" i="15"/>
  <c r="E19" i="15"/>
  <c r="E71" i="14"/>
  <c r="G45" i="14"/>
  <c r="J29" i="29"/>
  <c r="I14" i="26"/>
  <c r="I28" i="23"/>
  <c r="I65" i="21"/>
  <c r="L73" i="20"/>
  <c r="H42" i="20"/>
  <c r="K18" i="20"/>
  <c r="D27" i="19"/>
  <c r="E57" i="17"/>
  <c r="F63" i="16"/>
  <c r="J21" i="29"/>
  <c r="D25" i="16"/>
  <c r="N43" i="15"/>
  <c r="K62" i="14"/>
  <c r="E28" i="14"/>
  <c r="E65" i="13"/>
  <c r="E71" i="12"/>
  <c r="D20" i="12"/>
  <c r="D73" i="7"/>
  <c r="I64" i="7"/>
  <c r="N55" i="7"/>
  <c r="F47" i="7"/>
  <c r="J35" i="7"/>
  <c r="G26" i="7"/>
  <c r="L17" i="7"/>
  <c r="D9" i="7"/>
  <c r="H67" i="6"/>
  <c r="D55" i="6"/>
  <c r="F41" i="6"/>
  <c r="H27" i="6"/>
  <c r="E16" i="6"/>
  <c r="J29" i="30"/>
  <c r="I44" i="23"/>
  <c r="F20" i="21"/>
  <c r="N23" i="20"/>
  <c r="F66" i="16"/>
  <c r="Q68" i="15"/>
  <c r="T51" i="15"/>
  <c r="K38" i="15"/>
  <c r="N21" i="15"/>
  <c r="E8" i="15"/>
  <c r="E50" i="14"/>
  <c r="I35" i="14"/>
  <c r="E23" i="14"/>
  <c r="K9" i="14"/>
  <c r="D53" i="13"/>
  <c r="D21" i="13"/>
  <c r="E58" i="12"/>
  <c r="F34" i="12"/>
  <c r="F13" i="12"/>
  <c r="D52" i="11"/>
  <c r="D20" i="11"/>
  <c r="D57" i="10"/>
  <c r="D25" i="10"/>
  <c r="D62" i="9"/>
  <c r="D30" i="9"/>
  <c r="E70" i="8"/>
  <c r="E54" i="8"/>
  <c r="E38" i="8"/>
  <c r="E22" i="8"/>
  <c r="I75" i="7"/>
  <c r="I67" i="7"/>
  <c r="I59" i="7"/>
  <c r="I51" i="7"/>
  <c r="I43" i="7"/>
  <c r="I35" i="7"/>
  <c r="I27" i="7"/>
  <c r="I19" i="7"/>
  <c r="I11" i="7"/>
  <c r="H68" i="6"/>
  <c r="E57" i="6"/>
  <c r="G43" i="6"/>
  <c r="D32" i="6"/>
  <c r="F18" i="6"/>
  <c r="I75" i="5"/>
  <c r="M71" i="5"/>
  <c r="L66" i="5"/>
  <c r="P62" i="5"/>
  <c r="O57" i="5"/>
  <c r="S53" i="5"/>
  <c r="R48" i="5"/>
  <c r="I43" i="5"/>
  <c r="M39" i="5"/>
  <c r="L34" i="5"/>
  <c r="P30" i="5"/>
  <c r="O25" i="5"/>
  <c r="S21" i="5"/>
  <c r="R16" i="5"/>
  <c r="I11" i="5"/>
  <c r="M7" i="5"/>
  <c r="I61" i="26"/>
  <c r="G54" i="22"/>
  <c r="Q56" i="20"/>
  <c r="D56" i="19"/>
  <c r="J53" i="30"/>
  <c r="J10" i="26"/>
  <c r="E9" i="22"/>
  <c r="Q47" i="20"/>
  <c r="D52" i="19"/>
  <c r="F10" i="16"/>
  <c r="T59" i="15"/>
  <c r="K46" i="15"/>
  <c r="N29" i="15"/>
  <c r="E16" i="15"/>
  <c r="F69" i="14"/>
  <c r="M42" i="14"/>
  <c r="F30" i="14"/>
  <c r="L16" i="14"/>
  <c r="D64" i="13"/>
  <c r="D32" i="13"/>
  <c r="E65" i="12"/>
  <c r="E43" i="12"/>
  <c r="F19" i="12"/>
  <c r="D63" i="11"/>
  <c r="D31" i="11"/>
  <c r="D68" i="10"/>
  <c r="D36" i="10"/>
  <c r="D73" i="9"/>
  <c r="D41" i="9"/>
  <c r="D9" i="9"/>
  <c r="J68" i="7"/>
  <c r="J60" i="7"/>
  <c r="J52" i="7"/>
  <c r="J44" i="7"/>
  <c r="J36" i="7"/>
  <c r="J28" i="7"/>
  <c r="J20" i="7"/>
  <c r="J12" i="7"/>
  <c r="D74" i="6"/>
  <c r="F60" i="6"/>
  <c r="H46" i="6"/>
  <c r="E35" i="6"/>
  <c r="G21" i="6"/>
  <c r="D10" i="6"/>
  <c r="H72" i="5"/>
  <c r="G67" i="5"/>
  <c r="F62" i="5"/>
  <c r="J58" i="5"/>
  <c r="T52" i="5"/>
  <c r="E49" i="5"/>
  <c r="D44" i="5"/>
  <c r="H40" i="5"/>
  <c r="G35" i="5"/>
  <c r="F30" i="5"/>
  <c r="J26" i="5"/>
  <c r="T20" i="5"/>
  <c r="E17" i="5"/>
  <c r="D12" i="5"/>
  <c r="H8" i="5"/>
  <c r="H54" i="26"/>
  <c r="J7" i="23"/>
  <c r="Q62" i="20"/>
  <c r="H12" i="20"/>
  <c r="D41" i="16"/>
  <c r="O64" i="15"/>
  <c r="L49" i="15"/>
  <c r="I34" i="15"/>
  <c r="F19" i="15"/>
  <c r="L73" i="14"/>
  <c r="K46" i="14"/>
  <c r="I32" i="14"/>
  <c r="E20" i="14"/>
  <c r="E75" i="13"/>
  <c r="E43" i="13"/>
  <c r="E11" i="13"/>
  <c r="D52" i="12"/>
  <c r="F30" i="12"/>
  <c r="D8" i="12"/>
  <c r="I68" i="7"/>
  <c r="I60" i="7"/>
  <c r="I52" i="7"/>
  <c r="I44" i="7"/>
  <c r="I36" i="7"/>
  <c r="I28" i="7"/>
  <c r="I20" i="7"/>
  <c r="I12" i="7"/>
  <c r="F69" i="6"/>
  <c r="H55" i="6"/>
  <c r="E44" i="6"/>
  <c r="G30" i="6"/>
  <c r="D19" i="6"/>
  <c r="I74" i="5"/>
  <c r="M70" i="5"/>
  <c r="L65" i="5"/>
  <c r="P61" i="5"/>
  <c r="O56" i="5"/>
  <c r="S52" i="5"/>
  <c r="R47" i="5"/>
  <c r="I42" i="5"/>
  <c r="M38" i="5"/>
  <c r="L33" i="5"/>
  <c r="P29" i="5"/>
  <c r="O24" i="5"/>
  <c r="S20" i="5"/>
  <c r="R15" i="5"/>
  <c r="I10" i="5"/>
  <c r="J45" i="30"/>
  <c r="D52" i="23"/>
  <c r="F12" i="21"/>
  <c r="H16" i="20"/>
  <c r="F50" i="16"/>
  <c r="M64" i="15"/>
  <c r="D51" i="15"/>
  <c r="G34" i="15"/>
  <c r="Q20" i="15"/>
  <c r="K68" i="14"/>
  <c r="I46" i="14"/>
  <c r="E31" i="14"/>
  <c r="K17" i="14"/>
  <c r="D71" i="13"/>
  <c r="D39" i="13"/>
  <c r="D7" i="13"/>
  <c r="E48" i="12"/>
  <c r="E22" i="12"/>
  <c r="D66" i="11"/>
  <c r="D34" i="11"/>
  <c r="D71" i="10"/>
  <c r="D39" i="10"/>
  <c r="D7" i="10"/>
  <c r="D44" i="9"/>
  <c r="D12" i="9"/>
  <c r="E63" i="8"/>
  <c r="E47" i="8"/>
  <c r="E31" i="8"/>
  <c r="E15" i="8"/>
  <c r="L72" i="7"/>
  <c r="L64" i="7"/>
  <c r="L56" i="7"/>
  <c r="L48" i="7"/>
  <c r="L40" i="7"/>
  <c r="L32" i="7"/>
  <c r="F65" i="16"/>
  <c r="G62" i="16"/>
  <c r="D65" i="29"/>
  <c r="E73" i="23"/>
  <c r="D57" i="22"/>
  <c r="E36" i="21"/>
  <c r="P58" i="20"/>
  <c r="I26" i="20"/>
  <c r="G71" i="16"/>
  <c r="G7" i="16"/>
  <c r="G61" i="15"/>
  <c r="D46" i="15"/>
  <c r="T30" i="15"/>
  <c r="Q15" i="15"/>
  <c r="K65" i="14"/>
  <c r="J64" i="30"/>
  <c r="D37" i="28"/>
  <c r="D13" i="25"/>
  <c r="D11" i="23"/>
  <c r="I51" i="21"/>
  <c r="L66" i="20"/>
  <c r="O36" i="20"/>
  <c r="K14" i="20"/>
  <c r="D68" i="18"/>
  <c r="E43" i="17"/>
  <c r="D50" i="16"/>
  <c r="G38" i="22"/>
  <c r="F14" i="16"/>
  <c r="F35" i="15"/>
  <c r="L57" i="14"/>
  <c r="J19" i="14"/>
  <c r="E45" i="13"/>
  <c r="E66" i="12"/>
  <c r="F18" i="12"/>
  <c r="I72" i="7"/>
  <c r="N63" i="7"/>
  <c r="F55" i="7"/>
  <c r="J43" i="7"/>
  <c r="G34" i="7"/>
  <c r="L25" i="7"/>
  <c r="D17" i="7"/>
  <c r="I8" i="7"/>
  <c r="G66" i="6"/>
  <c r="H51" i="6"/>
  <c r="E40" i="6"/>
  <c r="G26" i="6"/>
  <c r="D15" i="6"/>
  <c r="F65" i="29"/>
  <c r="L28" i="23"/>
  <c r="Q73" i="20"/>
  <c r="M18" i="20"/>
  <c r="D45" i="16"/>
  <c r="D67" i="15"/>
  <c r="G50" i="15"/>
  <c r="Q36" i="15"/>
  <c r="T19" i="15"/>
  <c r="M74" i="14"/>
  <c r="L47" i="14"/>
  <c r="F34" i="14"/>
  <c r="L20" i="14"/>
  <c r="H8" i="14"/>
  <c r="D49" i="13"/>
  <c r="D17" i="13"/>
  <c r="D51" i="12"/>
  <c r="D31" i="12"/>
  <c r="E10" i="12"/>
  <c r="D48" i="11"/>
  <c r="D16" i="11"/>
  <c r="D53" i="10"/>
  <c r="D21" i="10"/>
  <c r="D58" i="9"/>
  <c r="D26" i="9"/>
  <c r="E68" i="8"/>
  <c r="E52" i="8"/>
  <c r="E36" i="8"/>
  <c r="E20" i="8"/>
  <c r="N74" i="7"/>
  <c r="N66" i="7"/>
  <c r="N58" i="7"/>
  <c r="N50" i="7"/>
  <c r="N42" i="7"/>
  <c r="N34" i="7"/>
  <c r="N26" i="7"/>
  <c r="N18" i="7"/>
  <c r="N10" i="7"/>
  <c r="G67" i="6"/>
  <c r="D56" i="6"/>
  <c r="F42" i="6"/>
  <c r="H28" i="6"/>
  <c r="E17" i="6"/>
  <c r="T74" i="5"/>
  <c r="E71" i="5"/>
  <c r="D66" i="5"/>
  <c r="H62" i="5"/>
  <c r="G57" i="5"/>
  <c r="F52" i="5"/>
  <c r="J48" i="5"/>
  <c r="T42" i="5"/>
  <c r="E39" i="5"/>
  <c r="D34" i="5"/>
  <c r="H30" i="5"/>
  <c r="G25" i="5"/>
  <c r="F20" i="5"/>
  <c r="J16" i="5"/>
  <c r="T10" i="5"/>
  <c r="E7" i="5"/>
  <c r="E33" i="26"/>
  <c r="E33" i="22"/>
  <c r="Q48" i="20"/>
  <c r="D24" i="19"/>
  <c r="J21" i="30"/>
  <c r="J71" i="23"/>
  <c r="F64" i="21"/>
  <c r="Q40" i="20"/>
  <c r="D20" i="19"/>
  <c r="D75" i="15"/>
  <c r="G58" i="15"/>
  <c r="Q44" i="15"/>
  <c r="T27" i="15"/>
  <c r="K14" i="15"/>
  <c r="M66" i="14"/>
  <c r="G41" i="14"/>
  <c r="M27" i="14"/>
  <c r="I15" i="14"/>
  <c r="D60" i="13"/>
  <c r="D28" i="13"/>
  <c r="F62" i="12"/>
  <c r="F41" i="12"/>
  <c r="E16" i="12"/>
  <c r="D59" i="11"/>
  <c r="D27" i="11"/>
  <c r="D64" i="10"/>
  <c r="D32" i="10"/>
  <c r="D69" i="9"/>
  <c r="D37" i="9"/>
  <c r="G75" i="7"/>
  <c r="G67" i="7"/>
  <c r="G59" i="7"/>
  <c r="G51" i="7"/>
  <c r="G43" i="7"/>
  <c r="G35" i="7"/>
  <c r="G27" i="7"/>
  <c r="G19" i="7"/>
  <c r="G11" i="7"/>
  <c r="H70" i="6"/>
  <c r="E59" i="6"/>
  <c r="G45" i="6"/>
  <c r="D34" i="6"/>
  <c r="F20" i="6"/>
  <c r="O75" i="5"/>
  <c r="S71" i="5"/>
  <c r="R66" i="5"/>
  <c r="I61" i="5"/>
  <c r="M57" i="5"/>
  <c r="L52" i="5"/>
  <c r="P48" i="5"/>
  <c r="O43" i="5"/>
  <c r="S39" i="5"/>
  <c r="R34" i="5"/>
  <c r="I29" i="5"/>
  <c r="M25" i="5"/>
  <c r="L20" i="5"/>
  <c r="P16" i="5"/>
  <c r="O11" i="5"/>
  <c r="S7" i="5"/>
  <c r="D27" i="26"/>
  <c r="G70" i="22"/>
  <c r="Q54" i="20"/>
  <c r="O7" i="20"/>
  <c r="F30" i="16"/>
  <c r="H61" i="15"/>
  <c r="R47" i="15"/>
  <c r="O32" i="15"/>
  <c r="L17" i="15"/>
  <c r="F71" i="14"/>
  <c r="E44" i="14"/>
  <c r="F31" i="14"/>
  <c r="L17" i="14"/>
  <c r="E71" i="13"/>
  <c r="E39" i="13"/>
  <c r="E7" i="13"/>
  <c r="E50" i="12"/>
  <c r="E27" i="12"/>
  <c r="N75" i="7"/>
  <c r="N67" i="7"/>
  <c r="N59" i="7"/>
  <c r="N51" i="7"/>
  <c r="N43" i="7"/>
  <c r="N35" i="7"/>
  <c r="N27" i="7"/>
  <c r="N19" i="7"/>
  <c r="N11" i="7"/>
  <c r="E68" i="6"/>
  <c r="G54" i="6"/>
  <c r="D43" i="6"/>
  <c r="F29" i="6"/>
  <c r="H15" i="6"/>
  <c r="T73" i="5"/>
  <c r="E70" i="5"/>
  <c r="D65" i="5"/>
  <c r="H61" i="5"/>
  <c r="G56" i="5"/>
  <c r="F51" i="5"/>
  <c r="J47" i="5"/>
  <c r="T41" i="5"/>
  <c r="E38" i="5"/>
  <c r="D33" i="5"/>
  <c r="H29" i="5"/>
  <c r="G24" i="5"/>
  <c r="F19" i="5"/>
  <c r="J15" i="5"/>
  <c r="T9" i="5"/>
  <c r="J13" i="30"/>
  <c r="K36" i="23"/>
  <c r="Q69" i="20"/>
  <c r="O11" i="20"/>
  <c r="D29" i="16"/>
  <c r="S62" i="15"/>
  <c r="J49" i="15"/>
  <c r="M32" i="15"/>
  <c r="D19" i="15"/>
  <c r="E66" i="14"/>
  <c r="G42" i="14"/>
  <c r="L28" i="14"/>
  <c r="H16" i="14"/>
  <c r="D67" i="13"/>
  <c r="D35" i="13"/>
  <c r="D75" i="12"/>
  <c r="F46" i="12"/>
  <c r="D19" i="12"/>
  <c r="D62" i="11"/>
  <c r="D30" i="11"/>
  <c r="D67" i="10"/>
  <c r="D35" i="10"/>
  <c r="D72" i="9"/>
  <c r="D40" i="9"/>
  <c r="D8" i="9"/>
  <c r="E61" i="8"/>
  <c r="E45" i="8"/>
  <c r="E29" i="8"/>
  <c r="E13" i="8"/>
  <c r="D72" i="7"/>
  <c r="D64" i="7"/>
  <c r="D56" i="7"/>
  <c r="D48" i="7"/>
  <c r="D40" i="7"/>
  <c r="D32" i="7"/>
  <c r="D24" i="7"/>
  <c r="D16" i="7"/>
  <c r="D8" i="7"/>
  <c r="G63" i="6"/>
  <c r="D52" i="6"/>
  <c r="F38" i="6"/>
  <c r="P59" i="15"/>
  <c r="R58" i="15"/>
  <c r="M38" i="29"/>
  <c r="H71" i="23"/>
  <c r="F54" i="22"/>
  <c r="E34" i="21"/>
  <c r="P57" i="20"/>
  <c r="L25" i="20"/>
  <c r="E70" i="16"/>
  <c r="M75" i="15"/>
  <c r="R60" i="15"/>
  <c r="O45" i="15"/>
  <c r="L30" i="15"/>
  <c r="I15" i="15"/>
  <c r="H64" i="14"/>
  <c r="J60" i="30"/>
  <c r="E26" i="28"/>
  <c r="D60" i="24"/>
  <c r="D9" i="23"/>
  <c r="I49" i="21"/>
  <c r="L65" i="20"/>
  <c r="Q35" i="20"/>
  <c r="Q13" i="20"/>
  <c r="D64" i="18"/>
  <c r="E41" i="17"/>
  <c r="F47" i="16"/>
  <c r="E17" i="22"/>
  <c r="T73" i="15"/>
  <c r="L33" i="15"/>
  <c r="H45" i="14"/>
  <c r="G18" i="14"/>
  <c r="E41" i="13"/>
  <c r="F53" i="12"/>
  <c r="E15" i="12"/>
  <c r="N71" i="7"/>
  <c r="F63" i="7"/>
  <c r="J51" i="7"/>
  <c r="G42" i="7"/>
  <c r="L33" i="7"/>
  <c r="D25" i="7"/>
  <c r="I16" i="7"/>
  <c r="N7" i="7"/>
  <c r="F65" i="6"/>
  <c r="G50" i="6"/>
  <c r="D39" i="6"/>
  <c r="F25" i="6"/>
  <c r="H11" i="6"/>
  <c r="E34" i="27"/>
  <c r="H13" i="23"/>
  <c r="Q65" i="20"/>
  <c r="D14" i="20"/>
  <c r="F34" i="16"/>
  <c r="J65" i="15"/>
  <c r="M48" i="15"/>
  <c r="D35" i="15"/>
  <c r="G18" i="15"/>
  <c r="G72" i="14"/>
  <c r="F45" i="14"/>
  <c r="M31" i="14"/>
  <c r="I19" i="14"/>
  <c r="E7" i="14"/>
  <c r="D45" i="13"/>
  <c r="D13" i="13"/>
  <c r="E49" i="12"/>
  <c r="F29" i="12"/>
  <c r="D7" i="12"/>
  <c r="D44" i="11"/>
  <c r="D12" i="11"/>
  <c r="D49" i="10"/>
  <c r="D17" i="10"/>
  <c r="D54" i="9"/>
  <c r="D22" i="9"/>
  <c r="E66" i="8"/>
  <c r="E50" i="8"/>
  <c r="E34" i="8"/>
  <c r="E18" i="8"/>
  <c r="F74" i="7"/>
  <c r="F66" i="7"/>
  <c r="F58" i="7"/>
  <c r="F50" i="7"/>
  <c r="F42" i="7"/>
  <c r="F34" i="7"/>
  <c r="F26" i="7"/>
  <c r="F18" i="7"/>
  <c r="F10" i="7"/>
  <c r="F66" i="6"/>
  <c r="H52" i="6"/>
  <c r="E41" i="6"/>
  <c r="G27" i="6"/>
  <c r="D16" i="6"/>
  <c r="L74" i="5"/>
  <c r="P70" i="5"/>
  <c r="O65" i="5"/>
  <c r="S61" i="5"/>
  <c r="R56" i="5"/>
  <c r="I51" i="5"/>
  <c r="M47" i="5"/>
  <c r="L42" i="5"/>
  <c r="P38" i="5"/>
  <c r="O33" i="5"/>
  <c r="S29" i="5"/>
  <c r="R24" i="5"/>
  <c r="I19" i="5"/>
  <c r="M15" i="5"/>
  <c r="L10" i="5"/>
  <c r="J57" i="30"/>
  <c r="D41" i="25"/>
  <c r="F66" i="21"/>
  <c r="O41" i="20"/>
  <c r="D65" i="18"/>
  <c r="M12" i="29"/>
  <c r="E56" i="23"/>
  <c r="F48" i="21"/>
  <c r="K34" i="20"/>
  <c r="D61" i="18"/>
  <c r="J73" i="15"/>
  <c r="M56" i="15"/>
  <c r="D43" i="15"/>
  <c r="G26" i="15"/>
  <c r="Q12" i="15"/>
  <c r="G64" i="14"/>
  <c r="N38" i="14"/>
  <c r="J26" i="14"/>
  <c r="F14" i="14"/>
  <c r="D56" i="13"/>
  <c r="D24" i="13"/>
  <c r="D60" i="12"/>
  <c r="D34" i="12"/>
  <c r="D13" i="12"/>
  <c r="D55" i="11"/>
  <c r="D23" i="11"/>
  <c r="D60" i="10"/>
  <c r="D28" i="10"/>
  <c r="D65" i="9"/>
  <c r="D33" i="9"/>
  <c r="L74" i="7"/>
  <c r="L66" i="7"/>
  <c r="L58" i="7"/>
  <c r="L50" i="7"/>
  <c r="L42" i="7"/>
  <c r="L34" i="7"/>
  <c r="L26" i="7"/>
  <c r="L18" i="7"/>
  <c r="L10" i="7"/>
  <c r="G69" i="6"/>
  <c r="D58" i="6"/>
  <c r="F44" i="6"/>
  <c r="H30" i="6"/>
  <c r="E19" i="6"/>
  <c r="G75" i="5"/>
  <c r="F70" i="5"/>
  <c r="J66" i="5"/>
  <c r="T60" i="5"/>
  <c r="E57" i="5"/>
  <c r="D52" i="5"/>
  <c r="H48" i="5"/>
  <c r="G43" i="5"/>
  <c r="F38" i="5"/>
  <c r="J34" i="5"/>
  <c r="T28" i="5"/>
  <c r="E25" i="5"/>
  <c r="D20" i="5"/>
  <c r="H16" i="5"/>
  <c r="G11" i="5"/>
  <c r="J49" i="30"/>
  <c r="F8" i="26"/>
  <c r="E49" i="22"/>
  <c r="Q46" i="20"/>
  <c r="D48" i="19"/>
  <c r="D9" i="16"/>
  <c r="N59" i="15"/>
  <c r="E46" i="15"/>
  <c r="H29" i="15"/>
  <c r="R15" i="15"/>
  <c r="M68" i="14"/>
  <c r="J42" i="14"/>
  <c r="M28" i="14"/>
  <c r="I16" i="14"/>
  <c r="E67" i="13"/>
  <c r="E35" i="13"/>
  <c r="E75" i="12"/>
  <c r="F48" i="12"/>
  <c r="D24" i="12"/>
  <c r="F75" i="7"/>
  <c r="F67" i="7"/>
  <c r="F59" i="7"/>
  <c r="F51" i="7"/>
  <c r="F43" i="7"/>
  <c r="F35" i="7"/>
  <c r="F27" i="7"/>
  <c r="F19" i="7"/>
  <c r="F11" i="7"/>
  <c r="D67" i="6"/>
  <c r="F53" i="6"/>
  <c r="H39" i="6"/>
  <c r="E28" i="6"/>
  <c r="G14" i="6"/>
  <c r="L73" i="5"/>
  <c r="P69" i="5"/>
  <c r="O64" i="5"/>
  <c r="S60" i="5"/>
  <c r="R55" i="5"/>
  <c r="I50" i="5"/>
  <c r="M46" i="5"/>
  <c r="L41" i="5"/>
  <c r="P37" i="5"/>
  <c r="O32" i="5"/>
  <c r="S28" i="5"/>
  <c r="R23" i="5"/>
  <c r="I18" i="5"/>
  <c r="M14" i="5"/>
  <c r="L9" i="5"/>
  <c r="J53" i="29"/>
  <c r="F21" i="23"/>
  <c r="Q61" i="20"/>
  <c r="F7" i="20"/>
  <c r="F18" i="16"/>
  <c r="F61" i="15"/>
  <c r="P47" i="15"/>
  <c r="S30" i="15"/>
  <c r="J17" i="15"/>
  <c r="L63" i="14"/>
  <c r="M39" i="14"/>
  <c r="I27" i="14"/>
  <c r="E15" i="14"/>
  <c r="D63" i="13"/>
  <c r="D31" i="13"/>
  <c r="D72" i="12"/>
  <c r="D39" i="12"/>
  <c r="F17" i="12"/>
  <c r="D58" i="11"/>
  <c r="D26" i="11"/>
  <c r="D63" i="10"/>
  <c r="D31" i="10"/>
  <c r="D68" i="9"/>
  <c r="D36" i="9"/>
  <c r="E75" i="8"/>
  <c r="E59" i="8"/>
  <c r="E43" i="8"/>
  <c r="E27" i="8"/>
  <c r="E11" i="8"/>
  <c r="I71" i="7"/>
  <c r="I63" i="7"/>
  <c r="I55" i="7"/>
  <c r="I47" i="7"/>
  <c r="R29" i="15"/>
  <c r="L28" i="15"/>
  <c r="G28" i="27"/>
  <c r="K55" i="23"/>
  <c r="D25" i="22"/>
  <c r="E20" i="21"/>
  <c r="P50" i="20"/>
  <c r="Q20" i="20"/>
  <c r="G55" i="16"/>
  <c r="F72" i="15"/>
  <c r="K57" i="15"/>
  <c r="H42" i="15"/>
  <c r="E27" i="15"/>
  <c r="J12" i="15"/>
  <c r="N58" i="14"/>
  <c r="J32" i="30"/>
  <c r="G27" i="27"/>
  <c r="F67" i="23"/>
  <c r="D51" i="22"/>
  <c r="I35" i="21"/>
  <c r="L58" i="20"/>
  <c r="H30" i="20"/>
  <c r="Q9" i="20"/>
  <c r="D36" i="18"/>
  <c r="E27" i="17"/>
  <c r="D34" i="16"/>
  <c r="Q58" i="20"/>
  <c r="L65" i="15"/>
  <c r="E30" i="15"/>
  <c r="H43" i="14"/>
  <c r="N15" i="14"/>
  <c r="E37" i="13"/>
  <c r="D42" i="12"/>
  <c r="D12" i="12"/>
  <c r="F71" i="7"/>
  <c r="J59" i="7"/>
  <c r="G50" i="7"/>
  <c r="L41" i="7"/>
  <c r="D33" i="7"/>
  <c r="I24" i="7"/>
  <c r="N15" i="7"/>
  <c r="F7" i="7"/>
  <c r="D63" i="6"/>
  <c r="F49" i="6"/>
  <c r="H35" i="6"/>
  <c r="E24" i="6"/>
  <c r="G10" i="6"/>
  <c r="E65" i="26"/>
  <c r="E57" i="22"/>
  <c r="Q57" i="20"/>
  <c r="K9" i="20"/>
  <c r="H63" i="14"/>
  <c r="P24" i="15"/>
  <c r="E23" i="27"/>
  <c r="E48" i="23"/>
  <c r="F22" i="22"/>
  <c r="E18" i="21"/>
  <c r="P49" i="20"/>
  <c r="G20" i="20"/>
  <c r="E54" i="16"/>
  <c r="Q71" i="15"/>
  <c r="N56" i="15"/>
  <c r="S41" i="15"/>
  <c r="P26" i="15"/>
  <c r="M11" i="15"/>
  <c r="F58" i="14"/>
  <c r="J28" i="30"/>
  <c r="E22" i="27"/>
  <c r="E65" i="23"/>
  <c r="F48" i="22"/>
  <c r="I33" i="21"/>
  <c r="L57" i="20"/>
  <c r="K29" i="20"/>
  <c r="H9" i="20"/>
  <c r="D32" i="18"/>
  <c r="E25" i="17"/>
  <c r="F31" i="16"/>
  <c r="Q50" i="20"/>
  <c r="R63" i="15"/>
  <c r="P21" i="15"/>
  <c r="I40" i="14"/>
  <c r="K14" i="14"/>
  <c r="E33" i="13"/>
  <c r="E40" i="12"/>
  <c r="F10" i="12"/>
  <c r="J67" i="7"/>
  <c r="G58" i="7"/>
  <c r="L49" i="7"/>
  <c r="D41" i="7"/>
  <c r="I32" i="7"/>
  <c r="N23" i="7"/>
  <c r="F15" i="7"/>
  <c r="G74" i="6"/>
  <c r="H59" i="6"/>
  <c r="E48" i="6"/>
  <c r="G34" i="6"/>
  <c r="D23" i="6"/>
  <c r="F9" i="6"/>
  <c r="J36" i="26"/>
  <c r="G14" i="22"/>
  <c r="Q49" i="20"/>
  <c r="D60" i="19"/>
  <c r="L75" i="15"/>
  <c r="I60" i="15"/>
  <c r="F45" i="15"/>
  <c r="P31" i="15"/>
  <c r="S14" i="15"/>
  <c r="H67" i="14"/>
  <c r="K41" i="14"/>
  <c r="G29" i="14"/>
  <c r="M15" i="14"/>
  <c r="D69" i="13"/>
  <c r="D37" i="13"/>
  <c r="F73" i="12"/>
  <c r="F45" i="12"/>
  <c r="D23" i="12"/>
  <c r="D68" i="11"/>
  <c r="D36" i="11"/>
  <c r="D73" i="10"/>
  <c r="D41" i="10"/>
  <c r="D9" i="10"/>
  <c r="D46" i="9"/>
  <c r="D14" i="9"/>
  <c r="E62" i="8"/>
  <c r="E46" i="8"/>
  <c r="E30" i="8"/>
  <c r="E14" i="8"/>
  <c r="J70" i="7"/>
  <c r="J62" i="7"/>
  <c r="J54" i="7"/>
  <c r="J46" i="7"/>
  <c r="J38" i="7"/>
  <c r="J30" i="7"/>
  <c r="J22" i="7"/>
  <c r="J14" i="7"/>
  <c r="G75" i="6"/>
  <c r="D64" i="6"/>
  <c r="F50" i="6"/>
  <c r="H36" i="6"/>
  <c r="E25" i="6"/>
  <c r="G11" i="6"/>
  <c r="O73" i="5"/>
  <c r="S69" i="5"/>
  <c r="R64" i="5"/>
  <c r="I59" i="5"/>
  <c r="M55" i="5"/>
  <c r="L50" i="5"/>
  <c r="P46" i="5"/>
  <c r="O41" i="5"/>
  <c r="S37" i="5"/>
  <c r="R32" i="5"/>
  <c r="I27" i="5"/>
  <c r="M23" i="5"/>
  <c r="L18" i="5"/>
  <c r="P14" i="5"/>
  <c r="O9" i="5"/>
  <c r="G62" i="29"/>
  <c r="J73" i="23"/>
  <c r="F34" i="21"/>
  <c r="Q28" i="20"/>
  <c r="D65" i="16"/>
  <c r="E66" i="27"/>
  <c r="D25" i="23"/>
  <c r="F16" i="21"/>
  <c r="H22" i="20"/>
  <c r="F74" i="16"/>
  <c r="I68" i="15"/>
  <c r="F53" i="15"/>
  <c r="P39" i="15"/>
  <c r="S22" i="15"/>
  <c r="J9" i="15"/>
  <c r="H59" i="14"/>
  <c r="H36" i="14"/>
  <c r="N22" i="14"/>
  <c r="J10" i="14"/>
  <c r="D48" i="13"/>
  <c r="D16" i="13"/>
  <c r="D55" i="12"/>
  <c r="D29" i="12"/>
  <c r="E8" i="12"/>
  <c r="D47" i="11"/>
  <c r="D15" i="11"/>
  <c r="D52" i="10"/>
  <c r="D20" i="10"/>
  <c r="D57" i="9"/>
  <c r="D25" i="9"/>
  <c r="I73" i="7"/>
  <c r="I65" i="7"/>
  <c r="I57" i="7"/>
  <c r="I49" i="7"/>
  <c r="I41" i="7"/>
  <c r="I33" i="7"/>
  <c r="I25" i="7"/>
  <c r="I17" i="7"/>
  <c r="I9" i="7"/>
  <c r="E67" i="6"/>
  <c r="G53" i="6"/>
  <c r="D42" i="6"/>
  <c r="F28" i="6"/>
  <c r="H14" i="6"/>
  <c r="J74" i="5"/>
  <c r="T68" i="5"/>
  <c r="E65" i="5"/>
  <c r="D60" i="5"/>
  <c r="H56" i="5"/>
  <c r="G51" i="5"/>
  <c r="F46" i="5"/>
  <c r="J42" i="5"/>
  <c r="T36" i="5"/>
  <c r="E33" i="5"/>
  <c r="D28" i="5"/>
  <c r="H24" i="5"/>
  <c r="G19" i="5"/>
  <c r="F14" i="5"/>
  <c r="J10" i="5"/>
  <c r="I56" i="29"/>
  <c r="D73" i="24"/>
  <c r="F46" i="21"/>
  <c r="O33" i="20"/>
  <c r="D57" i="18"/>
  <c r="D73" i="15"/>
  <c r="G56" i="15"/>
  <c r="Q42" i="15"/>
  <c r="T25" i="15"/>
  <c r="K12" i="15"/>
  <c r="N63" i="14"/>
  <c r="K38" i="14"/>
  <c r="G26" i="14"/>
  <c r="M12" i="14"/>
  <c r="E59" i="13"/>
  <c r="E27" i="13"/>
  <c r="E67" i="12"/>
  <c r="E41" i="12"/>
  <c r="E19" i="12"/>
  <c r="J71" i="7"/>
  <c r="J63" i="7"/>
  <c r="J55" i="7"/>
  <c r="J47" i="7"/>
  <c r="J39" i="7"/>
  <c r="J31" i="7"/>
  <c r="J23" i="7"/>
  <c r="J15" i="7"/>
  <c r="J7" i="7"/>
  <c r="G62" i="6"/>
  <c r="D51" i="6"/>
  <c r="F37" i="6"/>
  <c r="H23" i="6"/>
  <c r="E12" i="6"/>
  <c r="O72" i="5"/>
  <c r="S68" i="5"/>
  <c r="R63" i="5"/>
  <c r="I58" i="5"/>
  <c r="M54" i="5"/>
  <c r="L49" i="5"/>
  <c r="P45" i="5"/>
  <c r="O40" i="5"/>
  <c r="S36" i="5"/>
  <c r="R31" i="5"/>
  <c r="I26" i="5"/>
  <c r="M22" i="5"/>
  <c r="L17" i="5"/>
  <c r="P13" i="5"/>
  <c r="O8" i="5"/>
  <c r="D7" i="29"/>
  <c r="E25" i="22"/>
  <c r="Q45" i="20"/>
  <c r="D12" i="19"/>
  <c r="H71" i="15"/>
  <c r="R57" i="15"/>
  <c r="O42" i="15"/>
  <c r="L27" i="15"/>
  <c r="I12" i="15"/>
  <c r="M58" i="14"/>
  <c r="G37" i="14"/>
  <c r="M23" i="14"/>
  <c r="I11" i="14"/>
  <c r="D55" i="13"/>
  <c r="D23" i="13"/>
  <c r="D62" i="12"/>
  <c r="F35" i="12"/>
  <c r="D11" i="12"/>
  <c r="D50" i="11"/>
  <c r="D18" i="11"/>
  <c r="D55" i="10"/>
  <c r="D23" i="10"/>
  <c r="D60" i="9"/>
  <c r="D28" i="9"/>
  <c r="E71" i="8"/>
  <c r="E55" i="8"/>
  <c r="E39" i="8"/>
  <c r="E23" i="8"/>
  <c r="E7" i="8"/>
  <c r="F70" i="7"/>
  <c r="F62" i="7"/>
  <c r="F54" i="7"/>
  <c r="F46" i="7"/>
  <c r="G12" i="14"/>
  <c r="N60" i="14"/>
  <c r="H36" i="26"/>
  <c r="I34" i="23"/>
  <c r="E68" i="21"/>
  <c r="P74" i="20"/>
  <c r="I42" i="20"/>
  <c r="N15" i="20"/>
  <c r="G39" i="16"/>
  <c r="R68" i="15"/>
  <c r="O53" i="15"/>
  <c r="L38" i="15"/>
  <c r="I23" i="15"/>
  <c r="F8" i="15"/>
  <c r="L52" i="14"/>
  <c r="G70" i="29"/>
  <c r="D50" i="26"/>
  <c r="L51" i="23"/>
  <c r="D19" i="22"/>
  <c r="I19" i="21"/>
  <c r="L50" i="20"/>
  <c r="F24" i="20"/>
  <c r="D63" i="19"/>
  <c r="E75" i="17"/>
  <c r="E11" i="17"/>
  <c r="D18" i="16"/>
  <c r="D10" i="20"/>
  <c r="K60" i="15"/>
  <c r="I18" i="15"/>
  <c r="N31" i="14"/>
  <c r="F7" i="14"/>
  <c r="E25" i="13"/>
  <c r="F38" i="12"/>
  <c r="J75" i="7"/>
  <c r="G66" i="7"/>
  <c r="L57" i="7"/>
  <c r="D49" i="7"/>
  <c r="I40" i="7"/>
  <c r="N31" i="7"/>
  <c r="F23" i="7"/>
  <c r="J11" i="7"/>
  <c r="F73" i="6"/>
  <c r="G58" i="6"/>
  <c r="D47" i="6"/>
  <c r="F33" i="6"/>
  <c r="H19" i="6"/>
  <c r="E8" i="6"/>
  <c r="G15" i="26"/>
  <c r="F68" i="21"/>
  <c r="K42" i="20"/>
  <c r="D28" i="19"/>
  <c r="R73" i="15"/>
  <c r="O58" i="15"/>
  <c r="L43" i="15"/>
  <c r="I28" i="15"/>
  <c r="F13" i="15"/>
  <c r="I62" i="14"/>
  <c r="H40" i="14"/>
  <c r="N26" i="14"/>
  <c r="J14" i="14"/>
  <c r="D65" i="13"/>
  <c r="D33" i="13"/>
  <c r="D71" i="12"/>
  <c r="D40" i="12"/>
  <c r="F21" i="12"/>
  <c r="D64" i="11"/>
  <c r="D32" i="11"/>
  <c r="D69" i="10"/>
  <c r="D37" i="10"/>
  <c r="D74" i="9"/>
  <c r="D42" i="9"/>
  <c r="D10" i="9"/>
  <c r="E60" i="8"/>
  <c r="E44" i="8"/>
  <c r="E28" i="8"/>
  <c r="E12" i="8"/>
  <c r="G69" i="7"/>
  <c r="G61" i="7"/>
  <c r="G53" i="7"/>
  <c r="G45" i="7"/>
  <c r="G37" i="7"/>
  <c r="G29" i="7"/>
  <c r="G21" i="7"/>
  <c r="G13" i="7"/>
  <c r="F74" i="6"/>
  <c r="H60" i="6"/>
  <c r="E49" i="6"/>
  <c r="G35" i="6"/>
  <c r="D24" i="6"/>
  <c r="F10" i="6"/>
  <c r="G73" i="5"/>
  <c r="F68" i="5"/>
  <c r="J64" i="5"/>
  <c r="T58" i="5"/>
  <c r="E55" i="5"/>
  <c r="D50" i="5"/>
  <c r="H46" i="5"/>
  <c r="G41" i="5"/>
  <c r="F36" i="5"/>
  <c r="J32" i="5"/>
  <c r="T26" i="5"/>
  <c r="E23" i="5"/>
  <c r="D18" i="5"/>
  <c r="H14" i="5"/>
  <c r="G9" i="5"/>
  <c r="D39" i="29"/>
  <c r="I42" i="23"/>
  <c r="F18" i="21"/>
  <c r="D18" i="20"/>
  <c r="F54" i="16"/>
  <c r="G23" i="27"/>
  <c r="J9" i="23"/>
  <c r="Q71" i="20"/>
  <c r="K17" i="20"/>
  <c r="D53" i="16"/>
  <c r="O66" i="15"/>
  <c r="L51" i="15"/>
  <c r="I36" i="15"/>
  <c r="F21" i="15"/>
  <c r="P7" i="15"/>
  <c r="I54" i="14"/>
  <c r="E35" i="14"/>
  <c r="K21" i="14"/>
  <c r="G9" i="14"/>
  <c r="D44" i="13"/>
  <c r="D12" i="13"/>
  <c r="F52" i="12"/>
  <c r="F27" i="12"/>
  <c r="D75" i="11"/>
  <c r="D43" i="11"/>
  <c r="D11" i="11"/>
  <c r="D48" i="10"/>
  <c r="D16" i="10"/>
  <c r="D53" i="9"/>
  <c r="D21" i="9"/>
  <c r="N72" i="7"/>
  <c r="N64" i="7"/>
  <c r="N56" i="7"/>
  <c r="N48" i="7"/>
  <c r="N40" i="7"/>
  <c r="N32" i="7"/>
  <c r="N24" i="7"/>
  <c r="N16" i="7"/>
  <c r="N8" i="7"/>
  <c r="D66" i="6"/>
  <c r="F52" i="6"/>
  <c r="H38" i="6"/>
  <c r="E27" i="6"/>
  <c r="G13" i="6"/>
  <c r="M73" i="5"/>
  <c r="L68" i="5"/>
  <c r="P64" i="5"/>
  <c r="O59" i="5"/>
  <c r="S55" i="5"/>
  <c r="R50" i="5"/>
  <c r="I45" i="5"/>
  <c r="M41" i="5"/>
  <c r="L36" i="5"/>
  <c r="P32" i="5"/>
  <c r="O27" i="5"/>
  <c r="S23" i="5"/>
  <c r="R18" i="5"/>
  <c r="I13" i="5"/>
  <c r="M9" i="5"/>
  <c r="F33" i="29"/>
  <c r="I69" i="23"/>
  <c r="F30" i="21"/>
  <c r="H27" i="20"/>
  <c r="D25" i="18"/>
  <c r="J71" i="15"/>
  <c r="M54" i="15"/>
  <c r="D41" i="15"/>
  <c r="G24" i="15"/>
  <c r="Q10" i="15"/>
  <c r="H61" i="14"/>
  <c r="H37" i="14"/>
  <c r="N23" i="14"/>
  <c r="J11" i="14"/>
  <c r="E55" i="13"/>
  <c r="E23" i="13"/>
  <c r="E62" i="12"/>
  <c r="E39" i="12"/>
  <c r="D16" i="12"/>
  <c r="G70" i="7"/>
  <c r="G62" i="7"/>
  <c r="G54" i="7"/>
  <c r="G46" i="7"/>
  <c r="G38" i="7"/>
  <c r="G30" i="7"/>
  <c r="G22" i="7"/>
  <c r="G14" i="7"/>
  <c r="D75" i="6"/>
  <c r="F61" i="6"/>
  <c r="H47" i="6"/>
  <c r="E36" i="6"/>
  <c r="G22" i="6"/>
  <c r="D11" i="6"/>
  <c r="G72" i="5"/>
  <c r="F67" i="5"/>
  <c r="J63" i="5"/>
  <c r="T57" i="5"/>
  <c r="E54" i="5"/>
  <c r="D49" i="5"/>
  <c r="H45" i="5"/>
  <c r="G40" i="5"/>
  <c r="F35" i="5"/>
  <c r="J31" i="5"/>
  <c r="T25" i="5"/>
  <c r="E22" i="5"/>
  <c r="D17" i="5"/>
  <c r="H13" i="5"/>
  <c r="G8" i="5"/>
  <c r="G55" i="27"/>
  <c r="F60" i="21"/>
  <c r="H39" i="20"/>
  <c r="D53" i="18"/>
  <c r="N69" i="15"/>
  <c r="E56" i="15"/>
  <c r="H39" i="15"/>
  <c r="R25" i="15"/>
  <c r="O10" i="15"/>
  <c r="G56" i="14"/>
  <c r="N34" i="14"/>
  <c r="J22" i="14"/>
  <c r="F10" i="14"/>
  <c r="D51" i="13"/>
  <c r="D19" i="13"/>
  <c r="E59" i="12"/>
  <c r="E30" i="12"/>
  <c r="F9" i="12"/>
  <c r="D46" i="11"/>
  <c r="D14" i="11"/>
  <c r="D51" i="10"/>
  <c r="D19" i="10"/>
  <c r="D56" i="9"/>
  <c r="D24" i="9"/>
  <c r="E69" i="8"/>
  <c r="E53" i="8"/>
  <c r="E37" i="8"/>
  <c r="E21" i="8"/>
  <c r="M75" i="7"/>
  <c r="M67" i="7"/>
  <c r="M59" i="7"/>
  <c r="M51" i="7"/>
  <c r="M43" i="7"/>
  <c r="M35" i="7"/>
  <c r="J58" i="26"/>
  <c r="E38" i="16"/>
  <c r="H46" i="26"/>
  <c r="E9" i="17"/>
  <c r="E31" i="12"/>
  <c r="G10" i="7"/>
  <c r="F52" i="21"/>
  <c r="R41" i="15"/>
  <c r="E39" i="14"/>
  <c r="D29" i="13"/>
  <c r="D60" i="11"/>
  <c r="D70" i="9"/>
  <c r="E42" i="8"/>
  <c r="L60" i="7"/>
  <c r="L28" i="7"/>
  <c r="G59" i="6"/>
  <c r="E9" i="6"/>
  <c r="L58" i="5"/>
  <c r="R40" i="5"/>
  <c r="P22" i="5"/>
  <c r="L15" i="29"/>
  <c r="D33" i="16"/>
  <c r="Q12" i="20"/>
  <c r="O34" i="15"/>
  <c r="L32" i="14"/>
  <c r="D8" i="13"/>
  <c r="D39" i="11"/>
  <c r="D49" i="9"/>
  <c r="F56" i="7"/>
  <c r="F24" i="7"/>
  <c r="E51" i="6"/>
  <c r="E73" i="5"/>
  <c r="F54" i="5"/>
  <c r="D36" i="5"/>
  <c r="J18" i="5"/>
  <c r="E54" i="23"/>
  <c r="P69" i="15"/>
  <c r="D9" i="15"/>
  <c r="G10" i="14"/>
  <c r="F37" i="12"/>
  <c r="L53" i="7"/>
  <c r="L21" i="7"/>
  <c r="G46" i="6"/>
  <c r="R71" i="5"/>
  <c r="P53" i="5"/>
  <c r="I34" i="5"/>
  <c r="O16" i="5"/>
  <c r="F44" i="21"/>
  <c r="K54" i="15"/>
  <c r="N53" i="14"/>
  <c r="D47" i="13"/>
  <c r="D74" i="11"/>
  <c r="D15" i="10"/>
  <c r="E51" i="8"/>
  <c r="J66" i="7"/>
  <c r="N38" i="7"/>
  <c r="L24" i="7"/>
  <c r="N14" i="7"/>
  <c r="F70" i="6"/>
  <c r="E53" i="6"/>
  <c r="D36" i="6"/>
  <c r="E21" i="6"/>
  <c r="M75" i="5"/>
  <c r="L70" i="5"/>
  <c r="P66" i="5"/>
  <c r="O61" i="5"/>
  <c r="S57" i="5"/>
  <c r="R52" i="5"/>
  <c r="I47" i="5"/>
  <c r="M43" i="5"/>
  <c r="L38" i="5"/>
  <c r="P34" i="5"/>
  <c r="O29" i="5"/>
  <c r="S25" i="5"/>
  <c r="R20" i="5"/>
  <c r="I15" i="5"/>
  <c r="M11" i="5"/>
  <c r="J41" i="30"/>
  <c r="L65" i="23"/>
  <c r="F42" i="21"/>
  <c r="D32" i="20"/>
  <c r="D49" i="18"/>
  <c r="H69" i="15"/>
  <c r="R55" i="15"/>
  <c r="O40" i="15"/>
  <c r="L25" i="15"/>
  <c r="I10" i="15"/>
  <c r="G58" i="14"/>
  <c r="F37" i="14"/>
  <c r="L23" i="14"/>
  <c r="H11" i="14"/>
  <c r="E46" i="12"/>
  <c r="E25" i="12"/>
  <c r="D73" i="8"/>
  <c r="D57" i="8"/>
  <c r="D41" i="8"/>
  <c r="D25" i="8"/>
  <c r="D9" i="8"/>
  <c r="J69" i="7"/>
  <c r="J61" i="7"/>
  <c r="J53" i="7"/>
  <c r="J45" i="7"/>
  <c r="J37" i="7"/>
  <c r="J29" i="7"/>
  <c r="J21" i="7"/>
  <c r="J13" i="7"/>
  <c r="G72" i="6"/>
  <c r="D61" i="6"/>
  <c r="F47" i="6"/>
  <c r="H33" i="6"/>
  <c r="E22" i="6"/>
  <c r="G8" i="6"/>
  <c r="J73" i="5"/>
  <c r="T67" i="5"/>
  <c r="E64" i="5"/>
  <c r="D59" i="5"/>
  <c r="H55" i="5"/>
  <c r="G50" i="5"/>
  <c r="F45" i="5"/>
  <c r="J41" i="5"/>
  <c r="T35" i="5"/>
  <c r="E32" i="5"/>
  <c r="D27" i="5"/>
  <c r="H23" i="5"/>
  <c r="G18" i="5"/>
  <c r="F13" i="5"/>
  <c r="J9" i="5"/>
  <c r="H31" i="20"/>
  <c r="E32" i="15"/>
  <c r="I39" i="14"/>
  <c r="D42" i="13"/>
  <c r="D73" i="11"/>
  <c r="D18" i="10"/>
  <c r="D62" i="7"/>
  <c r="D30" i="7"/>
  <c r="G65" i="6"/>
  <c r="H10" i="6"/>
  <c r="D64" i="5"/>
  <c r="F55" i="5"/>
  <c r="L40" i="5"/>
  <c r="S24" i="5"/>
  <c r="T15" i="5"/>
  <c r="BQ75" i="4"/>
  <c r="E75" i="4"/>
  <c r="AL74" i="4"/>
  <c r="BK73" i="4"/>
  <c r="CR72" i="4"/>
  <c r="AF72" i="4"/>
  <c r="BM71" i="4"/>
  <c r="CT70" i="4"/>
  <c r="Z70" i="4"/>
  <c r="AY69" i="4"/>
  <c r="BX68" i="4"/>
  <c r="L68" i="4"/>
  <c r="AC67" i="4"/>
  <c r="BJ66" i="4"/>
  <c r="CQ65" i="4"/>
  <c r="W65" i="4"/>
  <c r="BD64" i="4"/>
  <c r="CK63" i="4"/>
  <c r="Y63" i="4"/>
  <c r="AX62" i="4"/>
  <c r="BW61" i="4"/>
  <c r="K61" i="4"/>
  <c r="AJ60" i="4"/>
  <c r="BA59" i="4"/>
  <c r="CH58" i="4"/>
  <c r="V58" i="4"/>
  <c r="AU57" i="4"/>
  <c r="CB56" i="4"/>
  <c r="P56" i="4"/>
  <c r="AW55" i="4"/>
  <c r="BV54" i="4"/>
  <c r="J54" i="4"/>
  <c r="AI53" i="4"/>
  <c r="BH52" i="4"/>
  <c r="BY51" i="4"/>
  <c r="M51" i="4"/>
  <c r="AT50" i="4"/>
  <c r="BS49" i="4"/>
  <c r="G49" i="4"/>
  <c r="AN48" i="4"/>
  <c r="BU47" i="4"/>
  <c r="I47" i="4"/>
  <c r="AH46" i="4"/>
  <c r="BG45" i="4"/>
  <c r="CF44" i="4"/>
  <c r="T44" i="4"/>
  <c r="AK43" i="4"/>
  <c r="BR42" i="4"/>
  <c r="F42" i="4"/>
  <c r="AE41" i="4"/>
  <c r="BL40" i="4"/>
  <c r="CS39" i="4"/>
  <c r="AG39" i="4"/>
  <c r="BF38" i="4"/>
  <c r="CE37" i="4"/>
  <c r="S37" i="4"/>
  <c r="AR36" i="4"/>
  <c r="BI35" i="4"/>
  <c r="CP34" i="4"/>
  <c r="AD34" i="4"/>
  <c r="BC33" i="4"/>
  <c r="CJ32" i="4"/>
  <c r="X32" i="4"/>
  <c r="BE31" i="4"/>
  <c r="CD30" i="4"/>
  <c r="R30" i="4"/>
  <c r="AQ29" i="4"/>
  <c r="BP28" i="4"/>
  <c r="CG27" i="4"/>
  <c r="U27" i="4"/>
  <c r="BB26" i="4"/>
  <c r="CA25" i="4"/>
  <c r="O25" i="4"/>
  <c r="AV24" i="4"/>
  <c r="CC23" i="4"/>
  <c r="Q23" i="4"/>
  <c r="AP22" i="4"/>
  <c r="BO21" i="4"/>
  <c r="CN20" i="4"/>
  <c r="AB20" i="4"/>
  <c r="AS19" i="4"/>
  <c r="BZ18" i="4"/>
  <c r="N18" i="4"/>
  <c r="AM17" i="4"/>
  <c r="BT16" i="4"/>
  <c r="H16" i="4"/>
  <c r="AO15" i="4"/>
  <c r="BN14" i="4"/>
  <c r="CM13" i="4"/>
  <c r="AA13" i="4"/>
  <c r="AZ12" i="4"/>
  <c r="BQ11" i="4"/>
  <c r="E11" i="4"/>
  <c r="AL10" i="4"/>
  <c r="BK9" i="4"/>
  <c r="CR8" i="4"/>
  <c r="AF8" i="4"/>
  <c r="BM7" i="4"/>
  <c r="D68" i="2"/>
  <c r="S44" i="15"/>
  <c r="K54" i="14"/>
  <c r="F70" i="12"/>
  <c r="D66" i="8"/>
  <c r="L71" i="7"/>
  <c r="L39" i="7"/>
  <c r="L7" i="7"/>
  <c r="D33" i="6"/>
  <c r="M69" i="5"/>
  <c r="H57" i="5"/>
  <c r="I48" i="5"/>
  <c r="P33" i="5"/>
  <c r="L54" i="14"/>
  <c r="J68" i="15"/>
  <c r="L49" i="23"/>
  <c r="F15" i="16"/>
  <c r="G74" i="7"/>
  <c r="E72" i="6"/>
  <c r="D36" i="20"/>
  <c r="J33" i="15"/>
  <c r="J30" i="14"/>
  <c r="D9" i="13"/>
  <c r="D40" i="11"/>
  <c r="D50" i="9"/>
  <c r="E32" i="8"/>
  <c r="M55" i="7"/>
  <c r="M23" i="7"/>
  <c r="G51" i="6"/>
  <c r="D74" i="5"/>
  <c r="J56" i="5"/>
  <c r="H38" i="5"/>
  <c r="T18" i="5"/>
  <c r="D9" i="24"/>
  <c r="D61" i="28"/>
  <c r="D29" i="18"/>
  <c r="M24" i="15"/>
  <c r="G25" i="14"/>
  <c r="F57" i="12"/>
  <c r="D19" i="11"/>
  <c r="D29" i="9"/>
  <c r="D50" i="7"/>
  <c r="D18" i="7"/>
  <c r="E43" i="6"/>
  <c r="I69" i="5"/>
  <c r="O51" i="5"/>
  <c r="M33" i="5"/>
  <c r="S15" i="5"/>
  <c r="F62" i="21"/>
  <c r="T57" i="15"/>
  <c r="G66" i="14"/>
  <c r="E63" i="13"/>
  <c r="F22" i="12"/>
  <c r="M48" i="7"/>
  <c r="M16" i="7"/>
  <c r="G38" i="6"/>
  <c r="H69" i="5"/>
  <c r="T49" i="5"/>
  <c r="G32" i="5"/>
  <c r="E14" i="5"/>
  <c r="Q53" i="20"/>
  <c r="I44" i="15"/>
  <c r="J38" i="14"/>
  <c r="D27" i="13"/>
  <c r="D54" i="11"/>
  <c r="D64" i="9"/>
  <c r="E41" i="8"/>
  <c r="N62" i="7"/>
  <c r="F38" i="7"/>
  <c r="I23" i="7"/>
  <c r="F14" i="7"/>
  <c r="E69" i="6"/>
  <c r="H48" i="6"/>
  <c r="H32" i="6"/>
  <c r="D20" i="6"/>
  <c r="E75" i="5"/>
  <c r="D70" i="5"/>
  <c r="H66" i="5"/>
  <c r="G61" i="5"/>
  <c r="F56" i="5"/>
  <c r="J52" i="5"/>
  <c r="T46" i="5"/>
  <c r="E43" i="5"/>
  <c r="D38" i="5"/>
  <c r="H34" i="5"/>
  <c r="G29" i="5"/>
  <c r="F24" i="5"/>
  <c r="J20" i="5"/>
  <c r="T14" i="5"/>
  <c r="E11" i="5"/>
  <c r="J9" i="30"/>
  <c r="G50" i="23"/>
  <c r="F26" i="21"/>
  <c r="O25" i="20"/>
  <c r="D17" i="18"/>
  <c r="N67" i="15"/>
  <c r="E54" i="15"/>
  <c r="H37" i="15"/>
  <c r="R23" i="15"/>
  <c r="O8" i="15"/>
  <c r="N55" i="14"/>
  <c r="M34" i="14"/>
  <c r="I22" i="14"/>
  <c r="E10" i="14"/>
  <c r="F44" i="12"/>
  <c r="D22" i="12"/>
  <c r="D71" i="8"/>
  <c r="D55" i="8"/>
  <c r="D39" i="8"/>
  <c r="D23" i="8"/>
  <c r="D7" i="8"/>
  <c r="G68" i="7"/>
  <c r="G60" i="7"/>
  <c r="G52" i="7"/>
  <c r="G44" i="7"/>
  <c r="G36" i="7"/>
  <c r="G28" i="7"/>
  <c r="G20" i="7"/>
  <c r="G12" i="7"/>
  <c r="F71" i="6"/>
  <c r="H57" i="6"/>
  <c r="E46" i="6"/>
  <c r="G32" i="6"/>
  <c r="D21" i="6"/>
  <c r="F7" i="6"/>
  <c r="M72" i="5"/>
  <c r="L67" i="5"/>
  <c r="P63" i="5"/>
  <c r="O58" i="5"/>
  <c r="S54" i="5"/>
  <c r="R49" i="5"/>
  <c r="I44" i="5"/>
  <c r="M40" i="5"/>
  <c r="L35" i="5"/>
  <c r="P31" i="5"/>
  <c r="O26" i="5"/>
  <c r="S22" i="5"/>
  <c r="R17" i="5"/>
  <c r="I12" i="5"/>
  <c r="M8" i="5"/>
  <c r="F58" i="16"/>
  <c r="J25" i="15"/>
  <c r="J34" i="14"/>
  <c r="D26" i="13"/>
  <c r="D57" i="11"/>
  <c r="D75" i="9"/>
  <c r="L54" i="7"/>
  <c r="L22" i="7"/>
  <c r="F56" i="6"/>
  <c r="J75" i="5"/>
  <c r="D63" i="5"/>
  <c r="R51" i="5"/>
  <c r="L39" i="5"/>
  <c r="O23" i="5"/>
  <c r="M13" i="5"/>
  <c r="BI75" i="4"/>
  <c r="CP74" i="4"/>
  <c r="AD74" i="4"/>
  <c r="BC73" i="4"/>
  <c r="CJ72" i="4"/>
  <c r="X72" i="4"/>
  <c r="BE71" i="4"/>
  <c r="CD70" i="4"/>
  <c r="R70" i="4"/>
  <c r="AQ69" i="4"/>
  <c r="BP68" i="4"/>
  <c r="CG67" i="4"/>
  <c r="U67" i="4"/>
  <c r="BB66" i="4"/>
  <c r="CA65" i="4"/>
  <c r="O65" i="4"/>
  <c r="AV64" i="4"/>
  <c r="CC63" i="4"/>
  <c r="Q63" i="4"/>
  <c r="AP62" i="4"/>
  <c r="BO61" i="4"/>
  <c r="CN60" i="4"/>
  <c r="AB60" i="4"/>
  <c r="AS59" i="4"/>
  <c r="BZ58" i="4"/>
  <c r="N58" i="4"/>
  <c r="AM57" i="4"/>
  <c r="BT56" i="4"/>
  <c r="H56" i="4"/>
  <c r="AO55" i="4"/>
  <c r="BN54" i="4"/>
  <c r="CM53" i="4"/>
  <c r="AA53" i="4"/>
  <c r="AZ52" i="4"/>
  <c r="BQ51" i="4"/>
  <c r="E51" i="4"/>
  <c r="AL50" i="4"/>
  <c r="BK49" i="4"/>
  <c r="CR48" i="4"/>
  <c r="AF48" i="4"/>
  <c r="BM47" i="4"/>
  <c r="CT46" i="4"/>
  <c r="Z46" i="4"/>
  <c r="AY45" i="4"/>
  <c r="BX44" i="4"/>
  <c r="L44" i="4"/>
  <c r="AC43" i="4"/>
  <c r="BJ42" i="4"/>
  <c r="CQ41" i="4"/>
  <c r="W41" i="4"/>
  <c r="BD40" i="4"/>
  <c r="CK39" i="4"/>
  <c r="Y39" i="4"/>
  <c r="AX38" i="4"/>
  <c r="BW37" i="4"/>
  <c r="K37" i="4"/>
  <c r="AJ36" i="4"/>
  <c r="BA35" i="4"/>
  <c r="CH34" i="4"/>
  <c r="V34" i="4"/>
  <c r="AU33" i="4"/>
  <c r="CB32" i="4"/>
  <c r="P32" i="4"/>
  <c r="AW31" i="4"/>
  <c r="BV30" i="4"/>
  <c r="J30" i="4"/>
  <c r="AI29" i="4"/>
  <c r="BH28" i="4"/>
  <c r="BY27" i="4"/>
  <c r="M27" i="4"/>
  <c r="AT26" i="4"/>
  <c r="BS25" i="4"/>
  <c r="G25" i="4"/>
  <c r="AN24" i="4"/>
  <c r="BU23" i="4"/>
  <c r="I23" i="4"/>
  <c r="AH22" i="4"/>
  <c r="BG21" i="4"/>
  <c r="CF20" i="4"/>
  <c r="T20" i="4"/>
  <c r="AK19" i="4"/>
  <c r="BR18" i="4"/>
  <c r="F18" i="4"/>
  <c r="AE17" i="4"/>
  <c r="BL16" i="4"/>
  <c r="CS15" i="4"/>
  <c r="AG15" i="4"/>
  <c r="BF14" i="4"/>
  <c r="CE13" i="4"/>
  <c r="S13" i="4"/>
  <c r="AR12" i="4"/>
  <c r="BI11" i="4"/>
  <c r="CP10" i="4"/>
  <c r="AD10" i="4"/>
  <c r="BC9" i="4"/>
  <c r="CJ8" i="4"/>
  <c r="X8" i="4"/>
  <c r="BE7" i="4"/>
  <c r="D60" i="2"/>
  <c r="E38" i="15"/>
  <c r="M44" i="14"/>
  <c r="F60" i="12"/>
  <c r="D58" i="8"/>
  <c r="F69" i="7"/>
  <c r="F37" i="7"/>
  <c r="E74" i="6"/>
  <c r="G28" i="6"/>
  <c r="M68" i="5"/>
  <c r="D56" i="5"/>
  <c r="F47" i="5"/>
  <c r="L32" i="5"/>
  <c r="S16" i="5"/>
  <c r="G24" i="26"/>
  <c r="G53" i="15"/>
  <c r="F16" i="22"/>
  <c r="D64" i="19"/>
  <c r="L65" i="7"/>
  <c r="F57" i="6"/>
  <c r="D69" i="18"/>
  <c r="O26" i="15"/>
  <c r="K25" i="14"/>
  <c r="F68" i="12"/>
  <c r="D28" i="11"/>
  <c r="D38" i="9"/>
  <c r="E26" i="8"/>
  <c r="L52" i="7"/>
  <c r="L20" i="7"/>
  <c r="D48" i="6"/>
  <c r="R72" i="5"/>
  <c r="P54" i="5"/>
  <c r="I35" i="5"/>
  <c r="O17" i="5"/>
  <c r="D27" i="23"/>
  <c r="D58" i="26"/>
  <c r="F42" i="16"/>
  <c r="L19" i="15"/>
  <c r="H20" i="14"/>
  <c r="F50" i="12"/>
  <c r="D7" i="11"/>
  <c r="D17" i="9"/>
  <c r="F48" i="7"/>
  <c r="F16" i="7"/>
  <c r="G37" i="6"/>
  <c r="D68" i="5"/>
  <c r="J50" i="5"/>
  <c r="H32" i="5"/>
  <c r="T12" i="5"/>
  <c r="F14" i="21"/>
  <c r="S52" i="15"/>
  <c r="I56" i="14"/>
  <c r="E51" i="13"/>
  <c r="F14" i="12"/>
  <c r="L45" i="7"/>
  <c r="L13" i="7"/>
  <c r="D35" i="6"/>
  <c r="I66" i="5"/>
  <c r="O48" i="5"/>
  <c r="M30" i="5"/>
  <c r="S12" i="5"/>
  <c r="Q32" i="20"/>
  <c r="N37" i="15"/>
  <c r="K33" i="14"/>
  <c r="D15" i="13"/>
  <c r="D42" i="11"/>
  <c r="D52" i="9"/>
  <c r="E35" i="8"/>
  <c r="J58" i="7"/>
  <c r="J34" i="7"/>
  <c r="N22" i="7"/>
  <c r="M11" i="7"/>
  <c r="H64" i="6"/>
  <c r="G47" i="6"/>
  <c r="G31" i="6"/>
  <c r="H16" i="6"/>
  <c r="P74" i="5"/>
  <c r="O69" i="5"/>
  <c r="S65" i="5"/>
  <c r="R60" i="5"/>
  <c r="I55" i="5"/>
  <c r="M51" i="5"/>
  <c r="L46" i="5"/>
  <c r="P42" i="5"/>
  <c r="O37" i="5"/>
  <c r="S33" i="5"/>
  <c r="R28" i="5"/>
  <c r="I23" i="5"/>
  <c r="M19" i="5"/>
  <c r="L14" i="5"/>
  <c r="P10" i="5"/>
  <c r="D29" i="28"/>
  <c r="J34" i="23"/>
  <c r="F10" i="21"/>
  <c r="H20" i="20"/>
  <c r="F70" i="16"/>
  <c r="T65" i="15"/>
  <c r="K52" i="15"/>
  <c r="N35" i="15"/>
  <c r="E22" i="15"/>
  <c r="J75" i="14"/>
  <c r="H53" i="14"/>
  <c r="J33" i="14"/>
  <c r="F21" i="14"/>
  <c r="L7" i="14"/>
  <c r="F42" i="12"/>
  <c r="F20" i="12"/>
  <c r="D69" i="8"/>
  <c r="D53" i="8"/>
  <c r="D37" i="8"/>
  <c r="D21" i="8"/>
  <c r="L75" i="7"/>
  <c r="L67" i="7"/>
  <c r="L59" i="7"/>
  <c r="L51" i="7"/>
  <c r="L43" i="7"/>
  <c r="L35" i="7"/>
  <c r="L27" i="7"/>
  <c r="L19" i="7"/>
  <c r="L11" i="7"/>
  <c r="E70" i="6"/>
  <c r="G56" i="6"/>
  <c r="D45" i="6"/>
  <c r="F31" i="6"/>
  <c r="H17" i="6"/>
  <c r="T75" i="5"/>
  <c r="E72" i="5"/>
  <c r="D67" i="5"/>
  <c r="H63" i="5"/>
  <c r="G58" i="5"/>
  <c r="F53" i="5"/>
  <c r="J49" i="5"/>
  <c r="T43" i="5"/>
  <c r="E40" i="5"/>
  <c r="D35" i="5"/>
  <c r="H31" i="5"/>
  <c r="G26" i="5"/>
  <c r="F21" i="5"/>
  <c r="J17" i="5"/>
  <c r="T11" i="5"/>
  <c r="E8" i="5"/>
  <c r="M72" i="15"/>
  <c r="O18" i="15"/>
  <c r="K29" i="14"/>
  <c r="D10" i="13"/>
  <c r="D41" i="11"/>
  <c r="D59" i="9"/>
  <c r="F52" i="7"/>
  <c r="F20" i="7"/>
  <c r="E47" i="6"/>
  <c r="F74" i="5"/>
  <c r="T61" i="5"/>
  <c r="G47" i="5"/>
  <c r="I38" i="5"/>
  <c r="O22" i="5"/>
  <c r="M12" i="5"/>
  <c r="BA75" i="4"/>
  <c r="CH74" i="4"/>
  <c r="V74" i="4"/>
  <c r="AU73" i="4"/>
  <c r="CB72" i="4"/>
  <c r="P72" i="4"/>
  <c r="AW71" i="4"/>
  <c r="BV70" i="4"/>
  <c r="J70" i="4"/>
  <c r="AI69" i="4"/>
  <c r="BH68" i="4"/>
  <c r="BY67" i="4"/>
  <c r="M67" i="4"/>
  <c r="AT66" i="4"/>
  <c r="BS65" i="4"/>
  <c r="G65" i="4"/>
  <c r="AN64" i="4"/>
  <c r="BU63" i="4"/>
  <c r="I63" i="4"/>
  <c r="AH62" i="4"/>
  <c r="BG61" i="4"/>
  <c r="CF60" i="4"/>
  <c r="T60" i="4"/>
  <c r="AK59" i="4"/>
  <c r="BR58" i="4"/>
  <c r="F58" i="4"/>
  <c r="AE57" i="4"/>
  <c r="BL56" i="4"/>
  <c r="CS55" i="4"/>
  <c r="AG55" i="4"/>
  <c r="BF54" i="4"/>
  <c r="CE53" i="4"/>
  <c r="S53" i="4"/>
  <c r="AR52" i="4"/>
  <c r="BI51" i="4"/>
  <c r="CP50" i="4"/>
  <c r="AD50" i="4"/>
  <c r="BC49" i="4"/>
  <c r="CJ48" i="4"/>
  <c r="X48" i="4"/>
  <c r="BE47" i="4"/>
  <c r="CD46" i="4"/>
  <c r="R46" i="4"/>
  <c r="AQ45" i="4"/>
  <c r="BP44" i="4"/>
  <c r="CG43" i="4"/>
  <c r="U43" i="4"/>
  <c r="BB42" i="4"/>
  <c r="CA41" i="4"/>
  <c r="O41" i="4"/>
  <c r="AV40" i="4"/>
  <c r="CC39" i="4"/>
  <c r="Q39" i="4"/>
  <c r="AP38" i="4"/>
  <c r="BO37" i="4"/>
  <c r="CN36" i="4"/>
  <c r="AB36" i="4"/>
  <c r="AS35" i="4"/>
  <c r="BZ34" i="4"/>
  <c r="N34" i="4"/>
  <c r="AM33" i="4"/>
  <c r="BT32" i="4"/>
  <c r="H32" i="4"/>
  <c r="AO31" i="4"/>
  <c r="BN30" i="4"/>
  <c r="CM29" i="4"/>
  <c r="AA29" i="4"/>
  <c r="AZ28" i="4"/>
  <c r="H32" i="23"/>
  <c r="D38" i="15"/>
  <c r="I17" i="21"/>
  <c r="I50" i="15"/>
  <c r="D57" i="7"/>
  <c r="H43" i="6"/>
  <c r="D13" i="16"/>
  <c r="M16" i="15"/>
  <c r="F18" i="14"/>
  <c r="E47" i="12"/>
  <c r="D8" i="11"/>
  <c r="D18" i="9"/>
  <c r="E16" i="8"/>
  <c r="M47" i="7"/>
  <c r="M15" i="7"/>
  <c r="D40" i="6"/>
  <c r="H70" i="5"/>
  <c r="T50" i="5"/>
  <c r="G33" i="5"/>
  <c r="E15" i="5"/>
  <c r="F50" i="21"/>
  <c r="H40" i="23"/>
  <c r="P71" i="15"/>
  <c r="D11" i="15"/>
  <c r="M11" i="14"/>
  <c r="E32" i="12"/>
  <c r="D56" i="10"/>
  <c r="D74" i="7"/>
  <c r="D42" i="7"/>
  <c r="D10" i="7"/>
  <c r="G29" i="6"/>
  <c r="M65" i="5"/>
  <c r="S47" i="5"/>
  <c r="L28" i="5"/>
  <c r="R10" i="5"/>
  <c r="D40" i="20"/>
  <c r="K44" i="15"/>
  <c r="N39" i="14"/>
  <c r="E31" i="13"/>
  <c r="M72" i="7"/>
  <c r="M40" i="7"/>
  <c r="M8" i="7"/>
  <c r="D27" i="6"/>
  <c r="G64" i="5"/>
  <c r="E46" i="5"/>
  <c r="F27" i="5"/>
  <c r="D9" i="5"/>
  <c r="D44" i="19"/>
  <c r="F29" i="15"/>
  <c r="F26" i="14"/>
  <c r="D67" i="12"/>
  <c r="D22" i="11"/>
  <c r="D32" i="9"/>
  <c r="E25" i="8"/>
  <c r="N54" i="7"/>
  <c r="I31" i="7"/>
  <c r="F22" i="7"/>
  <c r="J10" i="7"/>
  <c r="F62" i="6"/>
  <c r="F46" i="6"/>
  <c r="F30" i="6"/>
  <c r="F14" i="6"/>
  <c r="H74" i="5"/>
  <c r="G69" i="5"/>
  <c r="F64" i="5"/>
  <c r="J60" i="5"/>
  <c r="T54" i="5"/>
  <c r="E51" i="5"/>
  <c r="D46" i="5"/>
  <c r="H42" i="5"/>
  <c r="G37" i="5"/>
  <c r="F32" i="5"/>
  <c r="J28" i="5"/>
  <c r="T22" i="5"/>
  <c r="E19" i="5"/>
  <c r="D14" i="5"/>
  <c r="H10" i="5"/>
  <c r="E50" i="27"/>
  <c r="F19" i="23"/>
  <c r="Q68" i="20"/>
  <c r="O15" i="20"/>
  <c r="D49" i="16"/>
  <c r="G64" i="15"/>
  <c r="Q50" i="15"/>
  <c r="T33" i="15"/>
  <c r="K20" i="15"/>
  <c r="K70" i="14"/>
  <c r="I48" i="14"/>
  <c r="G32" i="14"/>
  <c r="M18" i="14"/>
  <c r="F69" i="12"/>
  <c r="D37" i="12"/>
  <c r="E17" i="12"/>
  <c r="D67" i="8"/>
  <c r="D51" i="8"/>
  <c r="D35" i="8"/>
  <c r="D19" i="8"/>
  <c r="D75" i="7"/>
  <c r="D67" i="7"/>
  <c r="D59" i="7"/>
  <c r="D51" i="7"/>
  <c r="D43" i="7"/>
  <c r="D35" i="7"/>
  <c r="D27" i="7"/>
  <c r="D19" i="7"/>
  <c r="D11" i="7"/>
  <c r="D69" i="6"/>
  <c r="F55" i="6"/>
  <c r="H41" i="6"/>
  <c r="E30" i="6"/>
  <c r="G16" i="6"/>
  <c r="L75" i="5"/>
  <c r="P71" i="5"/>
  <c r="O66" i="5"/>
  <c r="S62" i="5"/>
  <c r="R57" i="5"/>
  <c r="I52" i="5"/>
  <c r="M48" i="5"/>
  <c r="L43" i="5"/>
  <c r="P39" i="5"/>
  <c r="O34" i="5"/>
  <c r="S30" i="5"/>
  <c r="R25" i="5"/>
  <c r="I20" i="5"/>
  <c r="M16" i="5"/>
  <c r="L11" i="5"/>
  <c r="P7" i="5"/>
  <c r="R65" i="15"/>
  <c r="T11" i="15"/>
  <c r="L24" i="14"/>
  <c r="F61" i="12"/>
  <c r="D25" i="11"/>
  <c r="D43" i="9"/>
  <c r="M49" i="7"/>
  <c r="M17" i="7"/>
  <c r="H42" i="6"/>
  <c r="F73" i="5"/>
  <c r="P60" i="5"/>
  <c r="G46" i="5"/>
  <c r="E37" i="5"/>
  <c r="L21" i="5"/>
  <c r="J11" i="5"/>
  <c r="AS75" i="4"/>
  <c r="BZ74" i="4"/>
  <c r="N74" i="4"/>
  <c r="AM73" i="4"/>
  <c r="BT72" i="4"/>
  <c r="H72" i="4"/>
  <c r="AO71" i="4"/>
  <c r="BN70" i="4"/>
  <c r="CM69" i="4"/>
  <c r="AA69" i="4"/>
  <c r="AZ68" i="4"/>
  <c r="BQ67" i="4"/>
  <c r="E67" i="4"/>
  <c r="AL66" i="4"/>
  <c r="BK65" i="4"/>
  <c r="CR64" i="4"/>
  <c r="AF64" i="4"/>
  <c r="BM63" i="4"/>
  <c r="CT62" i="4"/>
  <c r="Z62" i="4"/>
  <c r="AY61" i="4"/>
  <c r="BX60" i="4"/>
  <c r="L60" i="4"/>
  <c r="AC59" i="4"/>
  <c r="BJ58" i="4"/>
  <c r="CQ57" i="4"/>
  <c r="W57" i="4"/>
  <c r="BD56" i="4"/>
  <c r="CK55" i="4"/>
  <c r="Y55" i="4"/>
  <c r="AX54" i="4"/>
  <c r="BW53" i="4"/>
  <c r="K53" i="4"/>
  <c r="AJ52" i="4"/>
  <c r="BA51" i="4"/>
  <c r="CH50" i="4"/>
  <c r="V50" i="4"/>
  <c r="AU49" i="4"/>
  <c r="CB48" i="4"/>
  <c r="P48" i="4"/>
  <c r="AW47" i="4"/>
  <c r="BV46" i="4"/>
  <c r="J46" i="4"/>
  <c r="AI45" i="4"/>
  <c r="BH44" i="4"/>
  <c r="BY43" i="4"/>
  <c r="M43" i="4"/>
  <c r="AT42" i="4"/>
  <c r="BS41" i="4"/>
  <c r="G41" i="4"/>
  <c r="AN40" i="4"/>
  <c r="BU39" i="4"/>
  <c r="I39" i="4"/>
  <c r="AH38" i="4"/>
  <c r="BG37" i="4"/>
  <c r="CF36" i="4"/>
  <c r="T36" i="4"/>
  <c r="AK35" i="4"/>
  <c r="BR34" i="4"/>
  <c r="F34" i="4"/>
  <c r="AE33" i="4"/>
  <c r="BL32" i="4"/>
  <c r="CS31" i="4"/>
  <c r="AG31" i="4"/>
  <c r="BF30" i="4"/>
  <c r="CE29" i="4"/>
  <c r="S29" i="4"/>
  <c r="AR28" i="4"/>
  <c r="BI27" i="4"/>
  <c r="CP26" i="4"/>
  <c r="AD26" i="4"/>
  <c r="BC25" i="4"/>
  <c r="CJ24" i="4"/>
  <c r="X24" i="4"/>
  <c r="BE23" i="4"/>
  <c r="CD22" i="4"/>
  <c r="R22" i="4"/>
  <c r="AQ21" i="4"/>
  <c r="BP20" i="4"/>
  <c r="CG19" i="4"/>
  <c r="U19" i="4"/>
  <c r="BB18" i="4"/>
  <c r="CA17" i="4"/>
  <c r="O17" i="4"/>
  <c r="AV16" i="4"/>
  <c r="CC15" i="4"/>
  <c r="Q15" i="4"/>
  <c r="AP14" i="4"/>
  <c r="BO13" i="4"/>
  <c r="CN12" i="4"/>
  <c r="AB12" i="4"/>
  <c r="AS11" i="4"/>
  <c r="BZ10" i="4"/>
  <c r="N10" i="4"/>
  <c r="AM9" i="4"/>
  <c r="BT8" i="4"/>
  <c r="H8" i="4"/>
  <c r="AO7" i="4"/>
  <c r="F24" i="21"/>
  <c r="O24" i="15"/>
  <c r="F29" i="14"/>
  <c r="D36" i="12"/>
  <c r="D42" i="8"/>
  <c r="G64" i="7"/>
  <c r="G32" i="7"/>
  <c r="D65" i="6"/>
  <c r="E10" i="6"/>
  <c r="F66" i="5"/>
  <c r="T53" i="5"/>
  <c r="G39" i="5"/>
  <c r="I30" i="5"/>
  <c r="O14" i="5"/>
  <c r="E66" i="21"/>
  <c r="T22" i="15"/>
  <c r="L49" i="20"/>
  <c r="H13" i="15"/>
  <c r="I48" i="7"/>
  <c r="E32" i="6"/>
  <c r="E72" i="15"/>
  <c r="L11" i="15"/>
  <c r="G13" i="14"/>
  <c r="E38" i="12"/>
  <c r="D65" i="10"/>
  <c r="E74" i="8"/>
  <c r="E10" i="8"/>
  <c r="L44" i="7"/>
  <c r="L12" i="7"/>
  <c r="F34" i="6"/>
  <c r="I67" i="5"/>
  <c r="O49" i="5"/>
  <c r="M31" i="5"/>
  <c r="S13" i="5"/>
  <c r="Q72" i="20"/>
  <c r="E73" i="22"/>
  <c r="H63" i="15"/>
  <c r="E74" i="14"/>
  <c r="D72" i="13"/>
  <c r="E24" i="12"/>
  <c r="D44" i="10"/>
  <c r="F72" i="7"/>
  <c r="F40" i="7"/>
  <c r="F8" i="7"/>
  <c r="D26" i="6"/>
  <c r="H64" i="5"/>
  <c r="T44" i="5"/>
  <c r="G27" i="5"/>
  <c r="E9" i="5"/>
  <c r="N21" i="20"/>
  <c r="J39" i="15"/>
  <c r="E36" i="14"/>
  <c r="E19" i="13"/>
  <c r="L69" i="7"/>
  <c r="L37" i="7"/>
  <c r="H71" i="6"/>
  <c r="F21" i="6"/>
  <c r="M62" i="5"/>
  <c r="S44" i="5"/>
  <c r="L25" i="5"/>
  <c r="R7" i="5"/>
  <c r="D21" i="18"/>
  <c r="E24" i="15"/>
  <c r="G21" i="14"/>
  <c r="E54" i="12"/>
  <c r="D10" i="11"/>
  <c r="D20" i="9"/>
  <c r="E19" i="8"/>
  <c r="J50" i="7"/>
  <c r="N30" i="7"/>
  <c r="M19" i="7"/>
  <c r="L8" i="7"/>
  <c r="E61" i="6"/>
  <c r="E45" i="6"/>
  <c r="D28" i="6"/>
  <c r="E13" i="6"/>
  <c r="S73" i="5"/>
  <c r="R68" i="5"/>
  <c r="I63" i="5"/>
  <c r="M59" i="5"/>
  <c r="L54" i="5"/>
  <c r="P50" i="5"/>
  <c r="O45" i="5"/>
  <c r="S41" i="5"/>
  <c r="R36" i="5"/>
  <c r="I31" i="5"/>
  <c r="M27" i="5"/>
  <c r="L22" i="5"/>
  <c r="P18" i="5"/>
  <c r="O13" i="5"/>
  <c r="S9" i="5"/>
  <c r="G7" i="27"/>
  <c r="E65" i="22"/>
  <c r="Q60" i="20"/>
  <c r="F11" i="20"/>
  <c r="F38" i="16"/>
  <c r="M62" i="15"/>
  <c r="D49" i="15"/>
  <c r="G32" i="15"/>
  <c r="Q18" i="15"/>
  <c r="E68" i="14"/>
  <c r="M43" i="14"/>
  <c r="N29" i="14"/>
  <c r="J17" i="14"/>
  <c r="D64" i="12"/>
  <c r="E35" i="12"/>
  <c r="D14" i="12"/>
  <c r="D65" i="8"/>
  <c r="D49" i="8"/>
  <c r="D33" i="8"/>
  <c r="D17" i="8"/>
  <c r="I74" i="7"/>
  <c r="I66" i="7"/>
  <c r="I58" i="7"/>
  <c r="I50" i="7"/>
  <c r="I42" i="7"/>
  <c r="I34" i="7"/>
  <c r="I26" i="7"/>
  <c r="I18" i="7"/>
  <c r="I10" i="7"/>
  <c r="H65" i="6"/>
  <c r="E54" i="6"/>
  <c r="G40" i="6"/>
  <c r="D29" i="6"/>
  <c r="F15" i="6"/>
  <c r="D75" i="5"/>
  <c r="H71" i="5"/>
  <c r="G66" i="5"/>
  <c r="F61" i="5"/>
  <c r="J57" i="5"/>
  <c r="T51" i="5"/>
  <c r="E48" i="5"/>
  <c r="D43" i="5"/>
  <c r="H39" i="5"/>
  <c r="G34" i="5"/>
  <c r="F29" i="5"/>
  <c r="J25" i="5"/>
  <c r="T19" i="5"/>
  <c r="E16" i="5"/>
  <c r="D11" i="5"/>
  <c r="H7" i="5"/>
  <c r="D59" i="15"/>
  <c r="H75" i="14"/>
  <c r="M19" i="14"/>
  <c r="F51" i="12"/>
  <c r="D9" i="11"/>
  <c r="D27" i="9"/>
  <c r="G47" i="7"/>
  <c r="G15" i="7"/>
  <c r="D38" i="6"/>
  <c r="R70" i="5"/>
  <c r="P59" i="5"/>
  <c r="D45" i="5"/>
  <c r="E36" i="5"/>
  <c r="H20" i="5"/>
  <c r="F10" i="5"/>
  <c r="AK75" i="4"/>
  <c r="BR74" i="4"/>
  <c r="F74" i="4"/>
  <c r="AE73" i="4"/>
  <c r="BL72" i="4"/>
  <c r="CS71" i="4"/>
  <c r="AG71" i="4"/>
  <c r="BF70" i="4"/>
  <c r="CE69" i="4"/>
  <c r="S69" i="4"/>
  <c r="AR68" i="4"/>
  <c r="BI67" i="4"/>
  <c r="CP66" i="4"/>
  <c r="AD66" i="4"/>
  <c r="BC65" i="4"/>
  <c r="CJ64" i="4"/>
  <c r="X64" i="4"/>
  <c r="BE63" i="4"/>
  <c r="CD62" i="4"/>
  <c r="R62" i="4"/>
  <c r="AQ61" i="4"/>
  <c r="BP60" i="4"/>
  <c r="CG59" i="4"/>
  <c r="U59" i="4"/>
  <c r="BB58" i="4"/>
  <c r="CA57" i="4"/>
  <c r="O57" i="4"/>
  <c r="AV56" i="4"/>
  <c r="CC55" i="4"/>
  <c r="Q55" i="4"/>
  <c r="AP54" i="4"/>
  <c r="BO53" i="4"/>
  <c r="CN52" i="4"/>
  <c r="AB52" i="4"/>
  <c r="AS51" i="4"/>
  <c r="BZ50" i="4"/>
  <c r="N50" i="4"/>
  <c r="AM49" i="4"/>
  <c r="BT48" i="4"/>
  <c r="H48" i="4"/>
  <c r="AO47" i="4"/>
  <c r="BN46" i="4"/>
  <c r="CM45" i="4"/>
  <c r="AA45" i="4"/>
  <c r="AZ44" i="4"/>
  <c r="BQ43" i="4"/>
  <c r="E43" i="4"/>
  <c r="AL42" i="4"/>
  <c r="BK41" i="4"/>
  <c r="CR40" i="4"/>
  <c r="AF40" i="4"/>
  <c r="BM39" i="4"/>
  <c r="CT38" i="4"/>
  <c r="Z38" i="4"/>
  <c r="AY37" i="4"/>
  <c r="BX36" i="4"/>
  <c r="L36" i="4"/>
  <c r="AC35" i="4"/>
  <c r="BJ34" i="4"/>
  <c r="CQ33" i="4"/>
  <c r="W33" i="4"/>
  <c r="BD32" i="4"/>
  <c r="CK31" i="4"/>
  <c r="Y31" i="4"/>
  <c r="AX30" i="4"/>
  <c r="BW29" i="4"/>
  <c r="K29" i="4"/>
  <c r="AJ28" i="4"/>
  <c r="BA27" i="4"/>
  <c r="CH26" i="4"/>
  <c r="V26" i="4"/>
  <c r="AU25" i="4"/>
  <c r="CB24" i="4"/>
  <c r="P24" i="4"/>
  <c r="AW23" i="4"/>
  <c r="BV22" i="4"/>
  <c r="J22" i="4"/>
  <c r="AI21" i="4"/>
  <c r="BH20" i="4"/>
  <c r="BY19" i="4"/>
  <c r="M19" i="4"/>
  <c r="AT18" i="4"/>
  <c r="BS17" i="4"/>
  <c r="G17" i="4"/>
  <c r="AN16" i="4"/>
  <c r="BU15" i="4"/>
  <c r="I15" i="4"/>
  <c r="AH14" i="4"/>
  <c r="BG13" i="4"/>
  <c r="CF12" i="4"/>
  <c r="T12" i="4"/>
  <c r="AK11" i="4"/>
  <c r="BR10" i="4"/>
  <c r="F10" i="4"/>
  <c r="AE9" i="4"/>
  <c r="BL8" i="4"/>
  <c r="CS7" i="4"/>
  <c r="AG7" i="4"/>
  <c r="R71" i="15"/>
  <c r="T17" i="15"/>
  <c r="G24" i="14"/>
  <c r="E29" i="12"/>
  <c r="D34" i="8"/>
  <c r="N61" i="7"/>
  <c r="N29" i="7"/>
  <c r="G60" i="6"/>
  <c r="H75" i="5"/>
  <c r="F65" i="5"/>
  <c r="P52" i="5"/>
  <c r="G38" i="5"/>
  <c r="E29" i="5"/>
  <c r="L13" i="5"/>
  <c r="BX75" i="4"/>
  <c r="P73" i="20"/>
  <c r="Q7" i="15"/>
  <c r="K23" i="20"/>
  <c r="K30" i="14"/>
  <c r="N39" i="7"/>
  <c r="G18" i="6"/>
  <c r="P63" i="15"/>
  <c r="N69" i="14"/>
  <c r="D73" i="13"/>
  <c r="E26" i="12"/>
  <c r="D45" i="10"/>
  <c r="E64" i="8"/>
  <c r="M71" i="7"/>
  <c r="M39" i="7"/>
  <c r="M7" i="7"/>
  <c r="F26" i="6"/>
  <c r="G65" i="5"/>
  <c r="E47" i="5"/>
  <c r="F28" i="5"/>
  <c r="D10" i="5"/>
  <c r="H35" i="20"/>
  <c r="F32" i="21"/>
  <c r="S54" i="15"/>
  <c r="N61" i="14"/>
  <c r="D52" i="13"/>
  <c r="F11" i="12"/>
  <c r="D24" i="10"/>
  <c r="D66" i="7"/>
  <c r="D34" i="7"/>
  <c r="F68" i="6"/>
  <c r="D18" i="6"/>
  <c r="L60" i="5"/>
  <c r="R42" i="5"/>
  <c r="P24" i="5"/>
  <c r="J17" i="30"/>
  <c r="D16" i="19"/>
  <c r="N27" i="15"/>
  <c r="J27" i="14"/>
  <c r="D70" i="12"/>
  <c r="M64" i="7"/>
  <c r="M32" i="7"/>
  <c r="H63" i="6"/>
  <c r="F13" i="6"/>
  <c r="F59" i="5"/>
  <c r="D41" i="5"/>
  <c r="J23" i="5"/>
  <c r="G30" i="29"/>
  <c r="O74" i="15"/>
  <c r="P15" i="15"/>
  <c r="L12" i="14"/>
  <c r="E37" i="12"/>
  <c r="D59" i="10"/>
  <c r="E73" i="8"/>
  <c r="E9" i="8"/>
  <c r="N46" i="7"/>
  <c r="F30" i="7"/>
  <c r="J18" i="7"/>
  <c r="I7" i="7"/>
  <c r="D60" i="6"/>
  <c r="D44" i="6"/>
  <c r="H24" i="6"/>
  <c r="D12" i="6"/>
  <c r="F72" i="5"/>
  <c r="J68" i="5"/>
  <c r="T62" i="5"/>
  <c r="E59" i="5"/>
  <c r="D54" i="5"/>
  <c r="H50" i="5"/>
  <c r="G45" i="5"/>
  <c r="F40" i="5"/>
  <c r="J36" i="5"/>
  <c r="T30" i="5"/>
  <c r="E27" i="5"/>
  <c r="D22" i="5"/>
  <c r="H18" i="5"/>
  <c r="G13" i="5"/>
  <c r="F8" i="5"/>
  <c r="G47" i="26"/>
  <c r="G22" i="22"/>
  <c r="Q52" i="20"/>
  <c r="D72" i="19"/>
  <c r="D17" i="16"/>
  <c r="S60" i="15"/>
  <c r="J47" i="15"/>
  <c r="M30" i="15"/>
  <c r="D17" i="15"/>
  <c r="L65" i="14"/>
  <c r="E42" i="14"/>
  <c r="K28" i="14"/>
  <c r="G16" i="14"/>
  <c r="D59" i="12"/>
  <c r="F33" i="12"/>
  <c r="F12" i="12"/>
  <c r="D63" i="8"/>
  <c r="D47" i="8"/>
  <c r="D31" i="8"/>
  <c r="D15" i="8"/>
  <c r="N73" i="7"/>
  <c r="N65" i="7"/>
  <c r="N57" i="7"/>
  <c r="N49" i="7"/>
  <c r="N41" i="7"/>
  <c r="N33" i="7"/>
  <c r="N25" i="7"/>
  <c r="N17" i="7"/>
  <c r="N9" i="7"/>
  <c r="G64" i="6"/>
  <c r="D53" i="6"/>
  <c r="F39" i="6"/>
  <c r="H25" i="6"/>
  <c r="E14" i="6"/>
  <c r="O74" i="5"/>
  <c r="S70" i="5"/>
  <c r="R65" i="5"/>
  <c r="I60" i="5"/>
  <c r="M56" i="5"/>
  <c r="L51" i="5"/>
  <c r="P47" i="5"/>
  <c r="O42" i="5"/>
  <c r="S38" i="5"/>
  <c r="R33" i="5"/>
  <c r="I28" i="5"/>
  <c r="M24" i="5"/>
  <c r="L19" i="5"/>
  <c r="P15" i="5"/>
  <c r="O10" i="5"/>
  <c r="D41" i="24"/>
  <c r="I52" i="15"/>
  <c r="J65" i="14"/>
  <c r="N14" i="14"/>
  <c r="D44" i="12"/>
  <c r="D66" i="10"/>
  <c r="D11" i="9"/>
  <c r="N44" i="7"/>
  <c r="N12" i="7"/>
  <c r="G33" i="6"/>
  <c r="R69" i="5"/>
  <c r="M58" i="5"/>
  <c r="S43" i="5"/>
  <c r="J30" i="5"/>
  <c r="H19" i="5"/>
  <c r="F9" i="5"/>
  <c r="AC75" i="4"/>
  <c r="BJ74" i="4"/>
  <c r="CQ73" i="4"/>
  <c r="W73" i="4"/>
  <c r="BD72" i="4"/>
  <c r="CK71" i="4"/>
  <c r="Y71" i="4"/>
  <c r="AX70" i="4"/>
  <c r="BW69" i="4"/>
  <c r="K69" i="4"/>
  <c r="AJ68" i="4"/>
  <c r="BA67" i="4"/>
  <c r="CH66" i="4"/>
  <c r="V66" i="4"/>
  <c r="AU65" i="4"/>
  <c r="CB64" i="4"/>
  <c r="P64" i="4"/>
  <c r="AW63" i="4"/>
  <c r="BV62" i="4"/>
  <c r="J62" i="4"/>
  <c r="AI61" i="4"/>
  <c r="BH60" i="4"/>
  <c r="BY59" i="4"/>
  <c r="M59" i="4"/>
  <c r="AT58" i="4"/>
  <c r="BS57" i="4"/>
  <c r="G57" i="4"/>
  <c r="AN56" i="4"/>
  <c r="BU55" i="4"/>
  <c r="I55" i="4"/>
  <c r="AH54" i="4"/>
  <c r="BG53" i="4"/>
  <c r="CF52" i="4"/>
  <c r="T52" i="4"/>
  <c r="AK51" i="4"/>
  <c r="BR50" i="4"/>
  <c r="F50" i="4"/>
  <c r="AE49" i="4"/>
  <c r="BL48" i="4"/>
  <c r="CS47" i="4"/>
  <c r="AG47" i="4"/>
  <c r="BF46" i="4"/>
  <c r="CE45" i="4"/>
  <c r="S45" i="4"/>
  <c r="AR44" i="4"/>
  <c r="BI43" i="4"/>
  <c r="CP42" i="4"/>
  <c r="AD42" i="4"/>
  <c r="BC41" i="4"/>
  <c r="CJ40" i="4"/>
  <c r="X40" i="4"/>
  <c r="BE39" i="4"/>
  <c r="CD38" i="4"/>
  <c r="R38" i="4"/>
  <c r="AQ37" i="4"/>
  <c r="BP36" i="4"/>
  <c r="CG35" i="4"/>
  <c r="U35" i="4"/>
  <c r="BB34" i="4"/>
  <c r="CA33" i="4"/>
  <c r="O33" i="4"/>
  <c r="AV32" i="4"/>
  <c r="CC31" i="4"/>
  <c r="Q31" i="4"/>
  <c r="AP30" i="4"/>
  <c r="BO29" i="4"/>
  <c r="CN28" i="4"/>
  <c r="AB28" i="4"/>
  <c r="AS27" i="4"/>
  <c r="BZ26" i="4"/>
  <c r="N26" i="4"/>
  <c r="AM25" i="4"/>
  <c r="BT24" i="4"/>
  <c r="H24" i="4"/>
  <c r="AO23" i="4"/>
  <c r="BN22" i="4"/>
  <c r="CM21" i="4"/>
  <c r="AA21" i="4"/>
  <c r="AZ20" i="4"/>
  <c r="BQ19" i="4"/>
  <c r="E19" i="4"/>
  <c r="AL18" i="4"/>
  <c r="BK17" i="4"/>
  <c r="CR16" i="4"/>
  <c r="AF16" i="4"/>
  <c r="BM15" i="4"/>
  <c r="CT14" i="4"/>
  <c r="Z14" i="4"/>
  <c r="AY13" i="4"/>
  <c r="BX12" i="4"/>
  <c r="L12" i="4"/>
  <c r="AC11" i="4"/>
  <c r="BJ10" i="4"/>
  <c r="CQ9" i="4"/>
  <c r="W9" i="4"/>
  <c r="BD8" i="4"/>
  <c r="CK7" i="4"/>
  <c r="Y7" i="4"/>
  <c r="D65" i="15"/>
  <c r="F11" i="15"/>
  <c r="H19" i="14"/>
  <c r="F16" i="12"/>
  <c r="D26" i="8"/>
  <c r="I54" i="7"/>
  <c r="I22" i="7"/>
  <c r="F51" i="6"/>
  <c r="E74" i="5"/>
  <c r="R62" i="5"/>
  <c r="P51" i="5"/>
  <c r="D37" i="5"/>
  <c r="E28" i="5"/>
  <c r="H12" i="5"/>
  <c r="L41" i="20"/>
  <c r="F31" i="7"/>
  <c r="D61" i="13"/>
  <c r="L68" i="7"/>
  <c r="M63" i="5"/>
  <c r="K13" i="20"/>
  <c r="D40" i="13"/>
  <c r="F32" i="7"/>
  <c r="E41" i="5"/>
  <c r="M22" i="15"/>
  <c r="L29" i="7"/>
  <c r="R39" i="5"/>
  <c r="H7" i="15"/>
  <c r="E67" i="8"/>
  <c r="L16" i="7"/>
  <c r="G23" i="6"/>
  <c r="L62" i="5"/>
  <c r="R44" i="5"/>
  <c r="P26" i="5"/>
  <c r="I7" i="5"/>
  <c r="D40" i="19"/>
  <c r="S28" i="15"/>
  <c r="H27" i="14"/>
  <c r="E9" i="12"/>
  <c r="D13" i="8"/>
  <c r="F49" i="7"/>
  <c r="F17" i="7"/>
  <c r="E38" i="6"/>
  <c r="F69" i="5"/>
  <c r="D51" i="5"/>
  <c r="J33" i="5"/>
  <c r="H15" i="5"/>
  <c r="L55" i="14"/>
  <c r="I69" i="7"/>
  <c r="O68" i="5"/>
  <c r="E18" i="5"/>
  <c r="CA73" i="4"/>
  <c r="Q71" i="4"/>
  <c r="AB68" i="4"/>
  <c r="AM65" i="4"/>
  <c r="BN62" i="4"/>
  <c r="BQ59" i="4"/>
  <c r="CR56" i="4"/>
  <c r="Z54" i="4"/>
  <c r="AC51" i="4"/>
  <c r="BD48" i="4"/>
  <c r="BW45" i="4"/>
  <c r="CH42" i="4"/>
  <c r="P40" i="4"/>
  <c r="AI37" i="4"/>
  <c r="AT34" i="4"/>
  <c r="BU31" i="4"/>
  <c r="CF28" i="4"/>
  <c r="BR26" i="4"/>
  <c r="CR24" i="4"/>
  <c r="Y23" i="4"/>
  <c r="S21" i="4"/>
  <c r="AC19" i="4"/>
  <c r="AU17" i="4"/>
  <c r="BE15" i="4"/>
  <c r="BW13" i="4"/>
  <c r="BY11" i="4"/>
  <c r="CA9" i="4"/>
  <c r="P8" i="4"/>
  <c r="N51" i="15"/>
  <c r="D10" i="12"/>
  <c r="M34" i="7"/>
  <c r="T71" i="5"/>
  <c r="S35" i="5"/>
  <c r="E10" i="5"/>
  <c r="AR75" i="4"/>
  <c r="BI74" i="4"/>
  <c r="CP73" i="4"/>
  <c r="AD73" i="4"/>
  <c r="BC72" i="4"/>
  <c r="CJ71" i="4"/>
  <c r="X71" i="4"/>
  <c r="BE70" i="4"/>
  <c r="CD69" i="4"/>
  <c r="R69" i="4"/>
  <c r="AQ68" i="4"/>
  <c r="BP67" i="4"/>
  <c r="CG66" i="4"/>
  <c r="U66" i="4"/>
  <c r="BB65" i="4"/>
  <c r="CA64" i="4"/>
  <c r="O64" i="4"/>
  <c r="AV63" i="4"/>
  <c r="CC62" i="4"/>
  <c r="Q62" i="4"/>
  <c r="AP61" i="4"/>
  <c r="BO60" i="4"/>
  <c r="CN59" i="4"/>
  <c r="AB59" i="4"/>
  <c r="AS58" i="4"/>
  <c r="BZ57" i="4"/>
  <c r="N57" i="4"/>
  <c r="AM56" i="4"/>
  <c r="BT55" i="4"/>
  <c r="H55" i="4"/>
  <c r="AO54" i="4"/>
  <c r="BN53" i="4"/>
  <c r="CM52" i="4"/>
  <c r="AA52" i="4"/>
  <c r="AZ51" i="4"/>
  <c r="BQ50" i="4"/>
  <c r="E50" i="4"/>
  <c r="AL49" i="4"/>
  <c r="BK48" i="4"/>
  <c r="CR47" i="4"/>
  <c r="AF47" i="4"/>
  <c r="BM46" i="4"/>
  <c r="CT45" i="4"/>
  <c r="Z45" i="4"/>
  <c r="AY44" i="4"/>
  <c r="BX43" i="4"/>
  <c r="L43" i="4"/>
  <c r="AC42" i="4"/>
  <c r="BJ41" i="4"/>
  <c r="CQ40" i="4"/>
  <c r="W40" i="4"/>
  <c r="BD39" i="4"/>
  <c r="CK38" i="4"/>
  <c r="Y38" i="4"/>
  <c r="AX37" i="4"/>
  <c r="BW36" i="4"/>
  <c r="K36" i="4"/>
  <c r="AJ35" i="4"/>
  <c r="BA34" i="4"/>
  <c r="CH33" i="4"/>
  <c r="V33" i="4"/>
  <c r="AU32" i="4"/>
  <c r="CB31" i="4"/>
  <c r="P31" i="4"/>
  <c r="AW30" i="4"/>
  <c r="BV29" i="4"/>
  <c r="J29" i="4"/>
  <c r="AI28" i="4"/>
  <c r="BH27" i="4"/>
  <c r="BY26" i="4"/>
  <c r="M26" i="4"/>
  <c r="AT25" i="4"/>
  <c r="BS24" i="4"/>
  <c r="G24" i="4"/>
  <c r="AN23" i="4"/>
  <c r="BU22" i="4"/>
  <c r="I22" i="4"/>
  <c r="AH21" i="4"/>
  <c r="BG20" i="4"/>
  <c r="CF19" i="4"/>
  <c r="T19" i="4"/>
  <c r="AK18" i="4"/>
  <c r="BR17" i="4"/>
  <c r="F17" i="4"/>
  <c r="AE16" i="4"/>
  <c r="BL15" i="4"/>
  <c r="CS14" i="4"/>
  <c r="AG14" i="4"/>
  <c r="BF13" i="4"/>
  <c r="CE12" i="4"/>
  <c r="S12" i="4"/>
  <c r="AR11" i="4"/>
  <c r="BI10" i="4"/>
  <c r="CP9" i="4"/>
  <c r="AD9" i="4"/>
  <c r="BC8" i="4"/>
  <c r="CJ7" i="4"/>
  <c r="X7" i="4"/>
  <c r="F8" i="21"/>
  <c r="O50" i="15"/>
  <c r="F38" i="14"/>
  <c r="D54" i="13"/>
  <c r="D69" i="11"/>
  <c r="D71" i="9"/>
  <c r="I61" i="7"/>
  <c r="I29" i="7"/>
  <c r="F64" i="6"/>
  <c r="D14" i="6"/>
  <c r="E66" i="5"/>
  <c r="R54" i="5"/>
  <c r="P43" i="5"/>
  <c r="D29" i="5"/>
  <c r="E20" i="5"/>
  <c r="BW75" i="4"/>
  <c r="K75" i="4"/>
  <c r="AJ74" i="4"/>
  <c r="BA73" i="4"/>
  <c r="CH72" i="4"/>
  <c r="V72" i="4"/>
  <c r="AU71" i="4"/>
  <c r="CB70" i="4"/>
  <c r="P70" i="4"/>
  <c r="AW69" i="4"/>
  <c r="BV68" i="4"/>
  <c r="J68" i="4"/>
  <c r="AI67" i="4"/>
  <c r="BH66" i="4"/>
  <c r="BY65" i="4"/>
  <c r="M65" i="4"/>
  <c r="AT64" i="4"/>
  <c r="BS63" i="4"/>
  <c r="G63" i="4"/>
  <c r="AN62" i="4"/>
  <c r="BU61" i="4"/>
  <c r="I61" i="4"/>
  <c r="AH60" i="4"/>
  <c r="BG59" i="4"/>
  <c r="CF58" i="4"/>
  <c r="T58" i="4"/>
  <c r="AK57" i="4"/>
  <c r="BR56" i="4"/>
  <c r="F56" i="4"/>
  <c r="AE55" i="4"/>
  <c r="BL54" i="4"/>
  <c r="CS53" i="4"/>
  <c r="AG53" i="4"/>
  <c r="BF52" i="4"/>
  <c r="CE51" i="4"/>
  <c r="S51" i="4"/>
  <c r="AR50" i="4"/>
  <c r="BI49" i="4"/>
  <c r="CP48" i="4"/>
  <c r="AD48" i="4"/>
  <c r="BC47" i="4"/>
  <c r="CJ46" i="4"/>
  <c r="X46" i="4"/>
  <c r="BE45" i="4"/>
  <c r="CD44" i="4"/>
  <c r="R44" i="4"/>
  <c r="AQ43" i="4"/>
  <c r="BP42" i="4"/>
  <c r="CG41" i="4"/>
  <c r="U41" i="4"/>
  <c r="E15" i="20"/>
  <c r="J19" i="7"/>
  <c r="D41" i="13"/>
  <c r="M63" i="7"/>
  <c r="F60" i="5"/>
  <c r="D33" i="18"/>
  <c r="D20" i="13"/>
  <c r="D26" i="7"/>
  <c r="I37" i="5"/>
  <c r="E14" i="15"/>
  <c r="M24" i="7"/>
  <c r="H37" i="5"/>
  <c r="F61" i="14"/>
  <c r="E57" i="8"/>
  <c r="I15" i="7"/>
  <c r="F22" i="6"/>
  <c r="D62" i="5"/>
  <c r="J44" i="5"/>
  <c r="H26" i="5"/>
  <c r="J73" i="30"/>
  <c r="D8" i="19"/>
  <c r="F27" i="15"/>
  <c r="E26" i="14"/>
  <c r="D75" i="8"/>
  <c r="D11" i="8"/>
  <c r="M46" i="7"/>
  <c r="M14" i="7"/>
  <c r="D37" i="6"/>
  <c r="I68" i="5"/>
  <c r="O50" i="5"/>
  <c r="M32" i="5"/>
  <c r="S14" i="5"/>
  <c r="N45" i="14"/>
  <c r="J64" i="7"/>
  <c r="H65" i="5"/>
  <c r="T16" i="5"/>
  <c r="BS73" i="4"/>
  <c r="I71" i="4"/>
  <c r="T68" i="4"/>
  <c r="AE65" i="4"/>
  <c r="BF62" i="4"/>
  <c r="BI59" i="4"/>
  <c r="CJ56" i="4"/>
  <c r="R54" i="4"/>
  <c r="U51" i="4"/>
  <c r="AV48" i="4"/>
  <c r="BO45" i="4"/>
  <c r="BZ42" i="4"/>
  <c r="H40" i="4"/>
  <c r="AA37" i="4"/>
  <c r="AL34" i="4"/>
  <c r="BM31" i="4"/>
  <c r="BX28" i="4"/>
  <c r="BJ26" i="4"/>
  <c r="BL24" i="4"/>
  <c r="CT22" i="4"/>
  <c r="K21" i="4"/>
  <c r="CP18" i="4"/>
  <c r="W17" i="4"/>
  <c r="AW15" i="4"/>
  <c r="AQ13" i="4"/>
  <c r="BA11" i="4"/>
  <c r="BS9" i="4"/>
  <c r="CC7" i="4"/>
  <c r="J31" i="15"/>
  <c r="D74" i="8"/>
  <c r="J17" i="7"/>
  <c r="J67" i="5"/>
  <c r="S34" i="5"/>
  <c r="T8" i="5"/>
  <c r="AJ75" i="4"/>
  <c r="BA74" i="4"/>
  <c r="CH73" i="4"/>
  <c r="V73" i="4"/>
  <c r="AU72" i="4"/>
  <c r="CB71" i="4"/>
  <c r="P71" i="4"/>
  <c r="AW70" i="4"/>
  <c r="BV69" i="4"/>
  <c r="J69" i="4"/>
  <c r="AI68" i="4"/>
  <c r="BH67" i="4"/>
  <c r="BY66" i="4"/>
  <c r="M66" i="4"/>
  <c r="AT65" i="4"/>
  <c r="BS64" i="4"/>
  <c r="G64" i="4"/>
  <c r="AN63" i="4"/>
  <c r="BU62" i="4"/>
  <c r="I62" i="4"/>
  <c r="AH61" i="4"/>
  <c r="BG60" i="4"/>
  <c r="CF59" i="4"/>
  <c r="T59" i="4"/>
  <c r="AK58" i="4"/>
  <c r="BR57" i="4"/>
  <c r="F57" i="4"/>
  <c r="AE56" i="4"/>
  <c r="BL55" i="4"/>
  <c r="CS54" i="4"/>
  <c r="AG54" i="4"/>
  <c r="BF53" i="4"/>
  <c r="CE52" i="4"/>
  <c r="S52" i="4"/>
  <c r="AR51" i="4"/>
  <c r="BI50" i="4"/>
  <c r="CP49" i="4"/>
  <c r="AD49" i="4"/>
  <c r="BC48" i="4"/>
  <c r="CJ47" i="4"/>
  <c r="X47" i="4"/>
  <c r="BE46" i="4"/>
  <c r="CD45" i="4"/>
  <c r="R45" i="4"/>
  <c r="AQ44" i="4"/>
  <c r="BP43" i="4"/>
  <c r="CG42" i="4"/>
  <c r="U42" i="4"/>
  <c r="BB41" i="4"/>
  <c r="CA40" i="4"/>
  <c r="O40" i="4"/>
  <c r="AV39" i="4"/>
  <c r="CC38" i="4"/>
  <c r="Q38" i="4"/>
  <c r="AP37" i="4"/>
  <c r="BO36" i="4"/>
  <c r="CN35" i="4"/>
  <c r="AB35" i="4"/>
  <c r="AS34" i="4"/>
  <c r="BZ33" i="4"/>
  <c r="N33" i="4"/>
  <c r="AM32" i="4"/>
  <c r="BT31" i="4"/>
  <c r="H31" i="4"/>
  <c r="AO30" i="4"/>
  <c r="BN29" i="4"/>
  <c r="CM28" i="4"/>
  <c r="AA28" i="4"/>
  <c r="AZ27" i="4"/>
  <c r="BQ26" i="4"/>
  <c r="E26" i="4"/>
  <c r="AL25" i="4"/>
  <c r="BK24" i="4"/>
  <c r="CR23" i="4"/>
  <c r="AF23" i="4"/>
  <c r="BM22" i="4"/>
  <c r="CT21" i="4"/>
  <c r="Z21" i="4"/>
  <c r="AY20" i="4"/>
  <c r="BX19" i="4"/>
  <c r="L19" i="4"/>
  <c r="AC18" i="4"/>
  <c r="BJ17" i="4"/>
  <c r="CQ16" i="4"/>
  <c r="W16" i="4"/>
  <c r="BD15" i="4"/>
  <c r="CK14" i="4"/>
  <c r="Y14" i="4"/>
  <c r="AX13" i="4"/>
  <c r="BW12" i="4"/>
  <c r="K12" i="4"/>
  <c r="AJ11" i="4"/>
  <c r="BA10" i="4"/>
  <c r="CH9" i="4"/>
  <c r="V9" i="4"/>
  <c r="AU8" i="4"/>
  <c r="CB7" i="4"/>
  <c r="P7" i="4"/>
  <c r="Q75" i="20"/>
  <c r="T43" i="15"/>
  <c r="G33" i="14"/>
  <c r="D38" i="13"/>
  <c r="D53" i="11"/>
  <c r="D55" i="9"/>
  <c r="J56" i="7"/>
  <c r="J24" i="7"/>
  <c r="E55" i="6"/>
  <c r="G9" i="6"/>
  <c r="T64" i="5"/>
  <c r="R53" i="5"/>
  <c r="M42" i="5"/>
  <c r="S27" i="5"/>
  <c r="J14" i="5"/>
  <c r="BO75" i="4"/>
  <c r="CN74" i="4"/>
  <c r="AB74" i="4"/>
  <c r="AS73" i="4"/>
  <c r="BZ72" i="4"/>
  <c r="N72" i="4"/>
  <c r="AM71" i="4"/>
  <c r="BT70" i="4"/>
  <c r="H70" i="4"/>
  <c r="AO69" i="4"/>
  <c r="BN68" i="4"/>
  <c r="CM67" i="4"/>
  <c r="AA67" i="4"/>
  <c r="AZ66" i="4"/>
  <c r="BQ65" i="4"/>
  <c r="E65" i="4"/>
  <c r="AL64" i="4"/>
  <c r="BK63" i="4"/>
  <c r="CR62" i="4"/>
  <c r="AF62" i="4"/>
  <c r="BM61" i="4"/>
  <c r="CT60" i="4"/>
  <c r="Z60" i="4"/>
  <c r="AY59" i="4"/>
  <c r="BX58" i="4"/>
  <c r="L58" i="4"/>
  <c r="AC57" i="4"/>
  <c r="BJ56" i="4"/>
  <c r="CQ55" i="4"/>
  <c r="W55" i="4"/>
  <c r="BD54" i="4"/>
  <c r="CK53" i="4"/>
  <c r="Y53" i="4"/>
  <c r="AX52" i="4"/>
  <c r="BW51" i="4"/>
  <c r="K51" i="4"/>
  <c r="AJ50" i="4"/>
  <c r="BA49" i="4"/>
  <c r="CH48" i="4"/>
  <c r="V48" i="4"/>
  <c r="AU47" i="4"/>
  <c r="CB46" i="4"/>
  <c r="P46" i="4"/>
  <c r="AW45" i="4"/>
  <c r="BV44" i="4"/>
  <c r="J44" i="4"/>
  <c r="AI43" i="4"/>
  <c r="BH42" i="4"/>
  <c r="BY41" i="4"/>
  <c r="M41" i="4"/>
  <c r="AT40" i="4"/>
  <c r="I51" i="14"/>
  <c r="D7" i="6"/>
  <c r="E18" i="12"/>
  <c r="L36" i="7"/>
  <c r="S45" i="5"/>
  <c r="Q63" i="20"/>
  <c r="D71" i="11"/>
  <c r="H62" i="6"/>
  <c r="F22" i="5"/>
  <c r="K22" i="14"/>
  <c r="E60" i="6"/>
  <c r="P21" i="5"/>
  <c r="M7" i="14"/>
  <c r="J74" i="7"/>
  <c r="H72" i="6"/>
  <c r="H8" i="6"/>
  <c r="P58" i="5"/>
  <c r="I39" i="5"/>
  <c r="O21" i="5"/>
  <c r="H22" i="26"/>
  <c r="I74" i="15"/>
  <c r="J15" i="15"/>
  <c r="N13" i="14"/>
  <c r="D61" i="8"/>
  <c r="F73" i="7"/>
  <c r="F41" i="7"/>
  <c r="F9" i="7"/>
  <c r="G24" i="6"/>
  <c r="J65" i="5"/>
  <c r="H47" i="5"/>
  <c r="T27" i="5"/>
  <c r="G10" i="5"/>
  <c r="D74" i="13"/>
  <c r="I37" i="7"/>
  <c r="I57" i="5"/>
  <c r="CG75" i="4"/>
  <c r="O73" i="4"/>
  <c r="AP70" i="4"/>
  <c r="AS67" i="4"/>
  <c r="BT64" i="4"/>
  <c r="CM61" i="4"/>
  <c r="E59" i="4"/>
  <c r="AF56" i="4"/>
  <c r="AY53" i="4"/>
  <c r="BJ50" i="4"/>
  <c r="CK47" i="4"/>
  <c r="K45" i="4"/>
  <c r="V42" i="4"/>
  <c r="AW39" i="4"/>
  <c r="BH36" i="4"/>
  <c r="BS33" i="4"/>
  <c r="I31" i="4"/>
  <c r="T28" i="4"/>
  <c r="AL26" i="4"/>
  <c r="BD24" i="4"/>
  <c r="BF22" i="4"/>
  <c r="BX20" i="4"/>
  <c r="CH18" i="4"/>
  <c r="CJ16" i="4"/>
  <c r="Y15" i="4"/>
  <c r="AI13" i="4"/>
  <c r="U11" i="4"/>
  <c r="AU9" i="4"/>
  <c r="BU7" i="4"/>
  <c r="G74" i="14"/>
  <c r="D50" i="8"/>
  <c r="D15" i="7"/>
  <c r="R61" i="5"/>
  <c r="L31" i="5"/>
  <c r="T7" i="5"/>
  <c r="AB75" i="4"/>
  <c r="AS74" i="4"/>
  <c r="BZ73" i="4"/>
  <c r="N73" i="4"/>
  <c r="AM72" i="4"/>
  <c r="BT71" i="4"/>
  <c r="H71" i="4"/>
  <c r="AO70" i="4"/>
  <c r="BN69" i="4"/>
  <c r="CM68" i="4"/>
  <c r="AA68" i="4"/>
  <c r="AZ67" i="4"/>
  <c r="BQ66" i="4"/>
  <c r="E66" i="4"/>
  <c r="AL65" i="4"/>
  <c r="BK64" i="4"/>
  <c r="CR63" i="4"/>
  <c r="AF63" i="4"/>
  <c r="BM62" i="4"/>
  <c r="CT61" i="4"/>
  <c r="Z61" i="4"/>
  <c r="AY60" i="4"/>
  <c r="BX59" i="4"/>
  <c r="L59" i="4"/>
  <c r="AC58" i="4"/>
  <c r="BJ57" i="4"/>
  <c r="CQ56" i="4"/>
  <c r="W56" i="4"/>
  <c r="BD55" i="4"/>
  <c r="CK54" i="4"/>
  <c r="Y54" i="4"/>
  <c r="AX53" i="4"/>
  <c r="BW52" i="4"/>
  <c r="K52" i="4"/>
  <c r="AJ51" i="4"/>
  <c r="BA50" i="4"/>
  <c r="CH49" i="4"/>
  <c r="V49" i="4"/>
  <c r="AU48" i="4"/>
  <c r="CB47" i="4"/>
  <c r="P47" i="4"/>
  <c r="AW46" i="4"/>
  <c r="BV45" i="4"/>
  <c r="J45" i="4"/>
  <c r="AI44" i="4"/>
  <c r="BH43" i="4"/>
  <c r="BY42" i="4"/>
  <c r="M42" i="4"/>
  <c r="AT41" i="4"/>
  <c r="BS40" i="4"/>
  <c r="G40" i="4"/>
  <c r="AN39" i="4"/>
  <c r="BU38" i="4"/>
  <c r="I38" i="4"/>
  <c r="AH37" i="4"/>
  <c r="BG36" i="4"/>
  <c r="CF35" i="4"/>
  <c r="T35" i="4"/>
  <c r="AK34" i="4"/>
  <c r="BR33" i="4"/>
  <c r="F33" i="4"/>
  <c r="AE32" i="4"/>
  <c r="BL31" i="4"/>
  <c r="CS30" i="4"/>
  <c r="AG30" i="4"/>
  <c r="BF29" i="4"/>
  <c r="CE28" i="4"/>
  <c r="S28" i="4"/>
  <c r="AR27" i="4"/>
  <c r="BI26" i="4"/>
  <c r="CP25" i="4"/>
  <c r="AD25" i="4"/>
  <c r="BC24" i="4"/>
  <c r="CJ23" i="4"/>
  <c r="X23" i="4"/>
  <c r="BE22" i="4"/>
  <c r="CD21" i="4"/>
  <c r="R21" i="4"/>
  <c r="AQ20" i="4"/>
  <c r="BP19" i="4"/>
  <c r="CG18" i="4"/>
  <c r="U18" i="4"/>
  <c r="BB17" i="4"/>
  <c r="CA16" i="4"/>
  <c r="O16" i="4"/>
  <c r="AV15" i="4"/>
  <c r="CC14" i="4"/>
  <c r="Q14" i="4"/>
  <c r="AP13" i="4"/>
  <c r="BO12" i="4"/>
  <c r="CN11" i="4"/>
  <c r="AB11" i="4"/>
  <c r="AS10" i="4"/>
  <c r="BZ9" i="4"/>
  <c r="N9" i="4"/>
  <c r="AM8" i="4"/>
  <c r="BT7" i="4"/>
  <c r="H7" i="4"/>
  <c r="O19" i="20"/>
  <c r="F37" i="15"/>
  <c r="H28" i="14"/>
  <c r="D22" i="13"/>
  <c r="D37" i="11"/>
  <c r="D39" i="9"/>
  <c r="D54" i="7"/>
  <c r="D22" i="7"/>
  <c r="H50" i="6"/>
  <c r="S72" i="5"/>
  <c r="T63" i="5"/>
  <c r="O52" i="5"/>
  <c r="I41" i="5"/>
  <c r="S26" i="5"/>
  <c r="J13" i="5"/>
  <c r="BG75" i="4"/>
  <c r="CF74" i="4"/>
  <c r="T74" i="4"/>
  <c r="AK73" i="4"/>
  <c r="BR72" i="4"/>
  <c r="F72" i="4"/>
  <c r="AE71" i="4"/>
  <c r="BL70" i="4"/>
  <c r="CS69" i="4"/>
  <c r="AG69" i="4"/>
  <c r="BF68" i="4"/>
  <c r="CE67" i="4"/>
  <c r="S67" i="4"/>
  <c r="AR66" i="4"/>
  <c r="BI65" i="4"/>
  <c r="CP64" i="4"/>
  <c r="AD64" i="4"/>
  <c r="BC63" i="4"/>
  <c r="CJ62" i="4"/>
  <c r="X62" i="4"/>
  <c r="BE61" i="4"/>
  <c r="CD60" i="4"/>
  <c r="R60" i="4"/>
  <c r="AQ59" i="4"/>
  <c r="BP58" i="4"/>
  <c r="CG57" i="4"/>
  <c r="U57" i="4"/>
  <c r="BB56" i="4"/>
  <c r="CA55" i="4"/>
  <c r="O55" i="4"/>
  <c r="AV54" i="4"/>
  <c r="CC53" i="4"/>
  <c r="Q53" i="4"/>
  <c r="AP52" i="4"/>
  <c r="BO51" i="4"/>
  <c r="CN50" i="4"/>
  <c r="AB50" i="4"/>
  <c r="AS49" i="4"/>
  <c r="BZ48" i="4"/>
  <c r="N48" i="4"/>
  <c r="AM47" i="4"/>
  <c r="BT46" i="4"/>
  <c r="H46" i="4"/>
  <c r="AO45" i="4"/>
  <c r="BN44" i="4"/>
  <c r="CM43" i="4"/>
  <c r="AA43" i="4"/>
  <c r="AZ42" i="4"/>
  <c r="BQ41" i="4"/>
  <c r="E41" i="4"/>
  <c r="AL40" i="4"/>
  <c r="BK39" i="4"/>
  <c r="CR38" i="4"/>
  <c r="AF38" i="4"/>
  <c r="BM37" i="4"/>
  <c r="I24" i="29"/>
  <c r="O56" i="15"/>
  <c r="E52" i="14"/>
  <c r="F8" i="12"/>
  <c r="D16" i="8"/>
  <c r="N53" i="7"/>
  <c r="N21" i="7"/>
  <c r="H45" i="6"/>
  <c r="J69" i="5"/>
  <c r="E58" i="5"/>
  <c r="R46" i="5"/>
  <c r="P35" i="5"/>
  <c r="D21" i="5"/>
  <c r="E12" i="5"/>
  <c r="AH75" i="4"/>
  <c r="BG74" i="4"/>
  <c r="CF73" i="4"/>
  <c r="I64" i="29"/>
  <c r="D20" i="24"/>
  <c r="D72" i="11"/>
  <c r="M31" i="7"/>
  <c r="D42" i="5"/>
  <c r="D28" i="20"/>
  <c r="D51" i="11"/>
  <c r="H54" i="6"/>
  <c r="O19" i="5"/>
  <c r="F15" i="14"/>
  <c r="E52" i="6"/>
  <c r="T17" i="5"/>
  <c r="D59" i="13"/>
  <c r="N70" i="7"/>
  <c r="G71" i="6"/>
  <c r="G7" i="6"/>
  <c r="H58" i="5"/>
  <c r="T38" i="5"/>
  <c r="G21" i="5"/>
  <c r="D52" i="24"/>
  <c r="O72" i="15"/>
  <c r="P13" i="15"/>
  <c r="K12" i="14"/>
  <c r="D59" i="8"/>
  <c r="M70" i="7"/>
  <c r="M38" i="7"/>
  <c r="H73" i="6"/>
  <c r="F23" i="6"/>
  <c r="M64" i="5"/>
  <c r="S46" i="5"/>
  <c r="L27" i="5"/>
  <c r="R9" i="5"/>
  <c r="D58" i="13"/>
  <c r="J32" i="7"/>
  <c r="I56" i="5"/>
  <c r="BY75" i="4"/>
  <c r="G73" i="4"/>
  <c r="AH70" i="4"/>
  <c r="AK67" i="4"/>
  <c r="BL64" i="4"/>
  <c r="CE61" i="4"/>
  <c r="CP58" i="4"/>
  <c r="X56" i="4"/>
  <c r="AQ53" i="4"/>
  <c r="BB50" i="4"/>
  <c r="CC47" i="4"/>
  <c r="CN44" i="4"/>
  <c r="N42" i="4"/>
  <c r="AO39" i="4"/>
  <c r="AZ36" i="4"/>
  <c r="BK33" i="4"/>
  <c r="CT30" i="4"/>
  <c r="L28" i="4"/>
  <c r="F26" i="4"/>
  <c r="AF24" i="4"/>
  <c r="AX22" i="4"/>
  <c r="AR20" i="4"/>
  <c r="BJ18" i="4"/>
  <c r="CB16" i="4"/>
  <c r="CD14" i="4"/>
  <c r="K13" i="4"/>
  <c r="M11" i="4"/>
  <c r="O9" i="4"/>
  <c r="AW7" i="4"/>
  <c r="I64" i="14"/>
  <c r="D18" i="8"/>
  <c r="H69" i="6"/>
  <c r="O60" i="5"/>
  <c r="J22" i="5"/>
  <c r="CN75" i="4"/>
  <c r="T75" i="4"/>
  <c r="AK74" i="4"/>
  <c r="BR73" i="4"/>
  <c r="F73" i="4"/>
  <c r="AE72" i="4"/>
  <c r="BL71" i="4"/>
  <c r="CS70" i="4"/>
  <c r="AG70" i="4"/>
  <c r="BF69" i="4"/>
  <c r="CE68" i="4"/>
  <c r="S68" i="4"/>
  <c r="AR67" i="4"/>
  <c r="BI66" i="4"/>
  <c r="CP65" i="4"/>
  <c r="AD65" i="4"/>
  <c r="BC64" i="4"/>
  <c r="CJ63" i="4"/>
  <c r="X63" i="4"/>
  <c r="BE62" i="4"/>
  <c r="CD61" i="4"/>
  <c r="R61" i="4"/>
  <c r="AQ60" i="4"/>
  <c r="BP59" i="4"/>
  <c r="CG58" i="4"/>
  <c r="U58" i="4"/>
  <c r="BB57" i="4"/>
  <c r="CA56" i="4"/>
  <c r="O56" i="4"/>
  <c r="AV55" i="4"/>
  <c r="CC54" i="4"/>
  <c r="Q54" i="4"/>
  <c r="AP53" i="4"/>
  <c r="BO52" i="4"/>
  <c r="CN51" i="4"/>
  <c r="AB51" i="4"/>
  <c r="AS50" i="4"/>
  <c r="BZ49" i="4"/>
  <c r="N49" i="4"/>
  <c r="AM48" i="4"/>
  <c r="BT47" i="4"/>
  <c r="H47" i="4"/>
  <c r="AO46" i="4"/>
  <c r="BN45" i="4"/>
  <c r="CM44" i="4"/>
  <c r="AA44" i="4"/>
  <c r="AZ43" i="4"/>
  <c r="BQ42" i="4"/>
  <c r="E42" i="4"/>
  <c r="AL41" i="4"/>
  <c r="BK40" i="4"/>
  <c r="CR39" i="4"/>
  <c r="AF39" i="4"/>
  <c r="BM38" i="4"/>
  <c r="CT37" i="4"/>
  <c r="Z37" i="4"/>
  <c r="AY36" i="4"/>
  <c r="BX35" i="4"/>
  <c r="L35" i="4"/>
  <c r="AC34" i="4"/>
  <c r="BJ33" i="4"/>
  <c r="CQ32" i="4"/>
  <c r="W32" i="4"/>
  <c r="BD31" i="4"/>
  <c r="CK30" i="4"/>
  <c r="Y30" i="4"/>
  <c r="AX29" i="4"/>
  <c r="BW28" i="4"/>
  <c r="K28" i="4"/>
  <c r="AJ27" i="4"/>
  <c r="BA26" i="4"/>
  <c r="CH25" i="4"/>
  <c r="V25" i="4"/>
  <c r="AU24" i="4"/>
  <c r="CB23" i="4"/>
  <c r="P23" i="4"/>
  <c r="AW22" i="4"/>
  <c r="BV21" i="4"/>
  <c r="J21" i="4"/>
  <c r="AI20" i="4"/>
  <c r="BH19" i="4"/>
  <c r="BY18" i="4"/>
  <c r="M18" i="4"/>
  <c r="AT17" i="4"/>
  <c r="BS16" i="4"/>
  <c r="G16" i="4"/>
  <c r="AN15" i="4"/>
  <c r="BU14" i="4"/>
  <c r="I14" i="4"/>
  <c r="AH13" i="4"/>
  <c r="BG12" i="4"/>
  <c r="CF11" i="4"/>
  <c r="T11" i="4"/>
  <c r="AK10" i="4"/>
  <c r="BR9" i="4"/>
  <c r="F9" i="4"/>
  <c r="AE8" i="4"/>
  <c r="BL7" i="4"/>
  <c r="D75" i="2"/>
  <c r="D45" i="18"/>
  <c r="K30" i="15"/>
  <c r="I23" i="14"/>
  <c r="E42" i="12"/>
  <c r="D21" i="11"/>
  <c r="D23" i="9"/>
  <c r="L46" i="7"/>
  <c r="L14" i="7"/>
  <c r="D46" i="6"/>
  <c r="O71" i="5"/>
  <c r="M61" i="5"/>
  <c r="H49" i="5"/>
  <c r="I40" i="5"/>
  <c r="P25" i="5"/>
  <c r="G12" i="5"/>
  <c r="AY75" i="4"/>
  <c r="BX74" i="4"/>
  <c r="L74" i="4"/>
  <c r="AC73" i="4"/>
  <c r="BJ72" i="4"/>
  <c r="CQ71" i="4"/>
  <c r="W71" i="4"/>
  <c r="BD70" i="4"/>
  <c r="CK69" i="4"/>
  <c r="Y69" i="4"/>
  <c r="AX68" i="4"/>
  <c r="BW67" i="4"/>
  <c r="K67" i="4"/>
  <c r="AJ66" i="4"/>
  <c r="BA65" i="4"/>
  <c r="CH64" i="4"/>
  <c r="V64" i="4"/>
  <c r="AU63" i="4"/>
  <c r="CB62" i="4"/>
  <c r="P62" i="4"/>
  <c r="AW61" i="4"/>
  <c r="BV60" i="4"/>
  <c r="J60" i="4"/>
  <c r="AI59" i="4"/>
  <c r="BH58" i="4"/>
  <c r="BY57" i="4"/>
  <c r="M57" i="4"/>
  <c r="AT56" i="4"/>
  <c r="BS55" i="4"/>
  <c r="G55" i="4"/>
  <c r="AN54" i="4"/>
  <c r="BU53" i="4"/>
  <c r="I53" i="4"/>
  <c r="AH52" i="4"/>
  <c r="BG51" i="4"/>
  <c r="CF50" i="4"/>
  <c r="T50" i="4"/>
  <c r="AK49" i="4"/>
  <c r="BR48" i="4"/>
  <c r="F48" i="4"/>
  <c r="AE47" i="4"/>
  <c r="BL46" i="4"/>
  <c r="CS45" i="4"/>
  <c r="AG45" i="4"/>
  <c r="BF44" i="4"/>
  <c r="CE43" i="4"/>
  <c r="S43" i="4"/>
  <c r="AR42" i="4"/>
  <c r="BI41" i="4"/>
  <c r="CP40" i="4"/>
  <c r="AD40" i="4"/>
  <c r="BC39" i="4"/>
  <c r="CJ38" i="4"/>
  <c r="X38" i="4"/>
  <c r="BE37" i="4"/>
  <c r="G62" i="22"/>
  <c r="T49" i="15"/>
  <c r="N37" i="14"/>
  <c r="D72" i="8"/>
  <c r="D8" i="8"/>
  <c r="I46" i="7"/>
  <c r="I14" i="7"/>
  <c r="D41" i="6"/>
  <c r="G68" i="5"/>
  <c r="T56" i="5"/>
  <c r="R45" i="5"/>
  <c r="M34" i="5"/>
  <c r="S19" i="5"/>
  <c r="CT75" i="4"/>
  <c r="Z75" i="4"/>
  <c r="AY74" i="4"/>
  <c r="BX73" i="4"/>
  <c r="D59" i="19"/>
  <c r="H55" i="15"/>
  <c r="D33" i="10"/>
  <c r="E73" i="6"/>
  <c r="L26" i="5"/>
  <c r="R49" i="15"/>
  <c r="D12" i="10"/>
  <c r="F12" i="6"/>
  <c r="E50" i="28"/>
  <c r="E57" i="12"/>
  <c r="H7" i="6"/>
  <c r="D25" i="25"/>
  <c r="D27" i="12"/>
  <c r="J42" i="7"/>
  <c r="H56" i="6"/>
  <c r="I71" i="5"/>
  <c r="O53" i="5"/>
  <c r="M35" i="5"/>
  <c r="S17" i="5"/>
  <c r="F74" i="21"/>
  <c r="F59" i="15"/>
  <c r="F63" i="14"/>
  <c r="D54" i="12"/>
  <c r="D45" i="8"/>
  <c r="F65" i="7"/>
  <c r="F33" i="7"/>
  <c r="F63" i="6"/>
  <c r="D13" i="6"/>
  <c r="T59" i="5"/>
  <c r="G42" i="5"/>
  <c r="E24" i="5"/>
  <c r="E17" i="23"/>
  <c r="F23" i="12"/>
  <c r="H74" i="6"/>
  <c r="S42" i="5"/>
  <c r="U75" i="4"/>
  <c r="AV72" i="4"/>
  <c r="BO69" i="4"/>
  <c r="BZ66" i="4"/>
  <c r="H64" i="4"/>
  <c r="AA61" i="4"/>
  <c r="AL58" i="4"/>
  <c r="BM55" i="4"/>
  <c r="BX52" i="4"/>
  <c r="CQ49" i="4"/>
  <c r="Y47" i="4"/>
  <c r="AJ44" i="4"/>
  <c r="AU41" i="4"/>
  <c r="BV38" i="4"/>
  <c r="BY35" i="4"/>
  <c r="G33" i="4"/>
  <c r="AH30" i="4"/>
  <c r="BQ27" i="4"/>
  <c r="CQ25" i="4"/>
  <c r="CS23" i="4"/>
  <c r="Z22" i="4"/>
  <c r="AJ20" i="4"/>
  <c r="AD18" i="4"/>
  <c r="BD16" i="4"/>
  <c r="BV14" i="4"/>
  <c r="BP12" i="4"/>
  <c r="CH10" i="4"/>
  <c r="G9" i="4"/>
  <c r="Q7" i="4"/>
  <c r="E34" i="14"/>
  <c r="D10" i="8"/>
  <c r="E42" i="6"/>
  <c r="D55" i="5"/>
  <c r="J21" i="5"/>
  <c r="CF75" i="4"/>
  <c r="L75" i="4"/>
  <c r="AC74" i="4"/>
  <c r="BJ73" i="4"/>
  <c r="CQ72" i="4"/>
  <c r="W72" i="4"/>
  <c r="BD71" i="4"/>
  <c r="CK70" i="4"/>
  <c r="Y70" i="4"/>
  <c r="AX69" i="4"/>
  <c r="BW68" i="4"/>
  <c r="K68" i="4"/>
  <c r="AJ67" i="4"/>
  <c r="BA66" i="4"/>
  <c r="CH65" i="4"/>
  <c r="V65" i="4"/>
  <c r="AU64" i="4"/>
  <c r="CB63" i="4"/>
  <c r="P63" i="4"/>
  <c r="AW62" i="4"/>
  <c r="BV61" i="4"/>
  <c r="J61" i="4"/>
  <c r="AI60" i="4"/>
  <c r="BH59" i="4"/>
  <c r="BY58" i="4"/>
  <c r="M58" i="4"/>
  <c r="AT57" i="4"/>
  <c r="BS56" i="4"/>
  <c r="G56" i="4"/>
  <c r="AN55" i="4"/>
  <c r="BU54" i="4"/>
  <c r="I54" i="4"/>
  <c r="AH53" i="4"/>
  <c r="BG52" i="4"/>
  <c r="CF51" i="4"/>
  <c r="T51" i="4"/>
  <c r="AK50" i="4"/>
  <c r="BR49" i="4"/>
  <c r="F49" i="4"/>
  <c r="AE48" i="4"/>
  <c r="BL47" i="4"/>
  <c r="CS46" i="4"/>
  <c r="AG46" i="4"/>
  <c r="BF45" i="4"/>
  <c r="CE44" i="4"/>
  <c r="S44" i="4"/>
  <c r="AR43" i="4"/>
  <c r="BI42" i="4"/>
  <c r="CP41" i="4"/>
  <c r="AD41" i="4"/>
  <c r="BC40" i="4"/>
  <c r="CJ39" i="4"/>
  <c r="X39" i="4"/>
  <c r="BE38" i="4"/>
  <c r="CD37" i="4"/>
  <c r="R37" i="4"/>
  <c r="AQ36" i="4"/>
  <c r="BP35" i="4"/>
  <c r="CG34" i="4"/>
  <c r="U34" i="4"/>
  <c r="BB33" i="4"/>
  <c r="CA32" i="4"/>
  <c r="O32" i="4"/>
  <c r="AV31" i="4"/>
  <c r="CC30" i="4"/>
  <c r="Q30" i="4"/>
  <c r="AP29" i="4"/>
  <c r="BO28" i="4"/>
  <c r="CN27" i="4"/>
  <c r="AB27" i="4"/>
  <c r="AS26" i="4"/>
  <c r="BZ25" i="4"/>
  <c r="N25" i="4"/>
  <c r="AM24" i="4"/>
  <c r="BT23" i="4"/>
  <c r="H23" i="4"/>
  <c r="AO22" i="4"/>
  <c r="BN21" i="4"/>
  <c r="CM20" i="4"/>
  <c r="AA20" i="4"/>
  <c r="AZ19" i="4"/>
  <c r="BQ18" i="4"/>
  <c r="E18" i="4"/>
  <c r="AL17" i="4"/>
  <c r="BK16" i="4"/>
  <c r="CR15" i="4"/>
  <c r="AF15" i="4"/>
  <c r="BM14" i="4"/>
  <c r="CT13" i="4"/>
  <c r="Z13" i="4"/>
  <c r="AY12" i="4"/>
  <c r="BX11" i="4"/>
  <c r="L11" i="4"/>
  <c r="AC10" i="4"/>
  <c r="BJ9" i="4"/>
  <c r="CQ8" i="4"/>
  <c r="W8" i="4"/>
  <c r="BD7" i="4"/>
  <c r="D67" i="2"/>
  <c r="D37" i="16"/>
  <c r="P23" i="15"/>
  <c r="J18" i="14"/>
  <c r="D35" i="12"/>
  <c r="D62" i="10"/>
  <c r="D7" i="9"/>
  <c r="F44" i="7"/>
  <c r="F12" i="7"/>
  <c r="G41" i="6"/>
  <c r="O70" i="5"/>
  <c r="M60" i="5"/>
  <c r="D48" i="5"/>
  <c r="F39" i="5"/>
  <c r="L24" i="5"/>
  <c r="S8" i="5"/>
  <c r="AQ75" i="4"/>
  <c r="BP74" i="4"/>
  <c r="CG73" i="4"/>
  <c r="U73" i="4"/>
  <c r="BB72" i="4"/>
  <c r="CA71" i="4"/>
  <c r="O71" i="4"/>
  <c r="AV70" i="4"/>
  <c r="CC69" i="4"/>
  <c r="Q69" i="4"/>
  <c r="AP68" i="4"/>
  <c r="BO67" i="4"/>
  <c r="CN66" i="4"/>
  <c r="AB66" i="4"/>
  <c r="AS65" i="4"/>
  <c r="BZ64" i="4"/>
  <c r="N64" i="4"/>
  <c r="AM63" i="4"/>
  <c r="BT62" i="4"/>
  <c r="H62" i="4"/>
  <c r="AO61" i="4"/>
  <c r="BN60" i="4"/>
  <c r="CM59" i="4"/>
  <c r="AA59" i="4"/>
  <c r="AZ58" i="4"/>
  <c r="BQ57" i="4"/>
  <c r="E57" i="4"/>
  <c r="AL56" i="4"/>
  <c r="BK55" i="4"/>
  <c r="CR54" i="4"/>
  <c r="AF54" i="4"/>
  <c r="BM53" i="4"/>
  <c r="CT52" i="4"/>
  <c r="Z52" i="4"/>
  <c r="AY51" i="4"/>
  <c r="BX50" i="4"/>
  <c r="L50" i="4"/>
  <c r="AC49" i="4"/>
  <c r="BJ48" i="4"/>
  <c r="CQ47" i="4"/>
  <c r="W47" i="4"/>
  <c r="BD46" i="4"/>
  <c r="CK45" i="4"/>
  <c r="Y45" i="4"/>
  <c r="AX44" i="4"/>
  <c r="BW43" i="4"/>
  <c r="K43" i="4"/>
  <c r="AJ42" i="4"/>
  <c r="BA41" i="4"/>
  <c r="CH40" i="4"/>
  <c r="V40" i="4"/>
  <c r="AU39" i="4"/>
  <c r="CB38" i="4"/>
  <c r="P38" i="4"/>
  <c r="AW37" i="4"/>
  <c r="Q67" i="20"/>
  <c r="F43" i="15"/>
  <c r="E18" i="14"/>
  <c r="D64" i="8"/>
  <c r="J73" i="7"/>
  <c r="J41" i="7"/>
  <c r="J9" i="7"/>
  <c r="G36" i="6"/>
  <c r="S64" i="5"/>
  <c r="T55" i="5"/>
  <c r="O44" i="5"/>
  <c r="I33" i="5"/>
  <c r="S18" i="5"/>
  <c r="CD75" i="4"/>
  <c r="R75" i="4"/>
  <c r="AQ74" i="4"/>
  <c r="BP73" i="4"/>
  <c r="CG72" i="4"/>
  <c r="U72" i="4"/>
  <c r="BB71" i="4"/>
  <c r="CA70" i="4"/>
  <c r="O70" i="4"/>
  <c r="E73" i="17"/>
  <c r="S46" i="15"/>
  <c r="D13" i="10"/>
  <c r="E65" i="6"/>
  <c r="J24" i="5"/>
  <c r="J41" i="15"/>
  <c r="D61" i="9"/>
  <c r="R74" i="5"/>
  <c r="D73" i="25"/>
  <c r="D43" i="12"/>
  <c r="D73" i="5"/>
  <c r="G46" i="22"/>
  <c r="E14" i="12"/>
  <c r="I39" i="7"/>
  <c r="G55" i="6"/>
  <c r="T70" i="5"/>
  <c r="G53" i="5"/>
  <c r="E35" i="5"/>
  <c r="F16" i="5"/>
  <c r="F58" i="21"/>
  <c r="L57" i="15"/>
  <c r="M60" i="14"/>
  <c r="D48" i="12"/>
  <c r="D43" i="8"/>
  <c r="M62" i="7"/>
  <c r="M30" i="7"/>
  <c r="E62" i="6"/>
  <c r="H9" i="6"/>
  <c r="L59" i="5"/>
  <c r="R41" i="5"/>
  <c r="P23" i="5"/>
  <c r="F40" i="21"/>
  <c r="D17" i="12"/>
  <c r="D70" i="6"/>
  <c r="P41" i="5"/>
  <c r="M75" i="4"/>
  <c r="AN72" i="4"/>
  <c r="BG69" i="4"/>
  <c r="BR66" i="4"/>
  <c r="CS63" i="4"/>
  <c r="S61" i="4"/>
  <c r="AD58" i="4"/>
  <c r="BE55" i="4"/>
  <c r="BP52" i="4"/>
  <c r="CA49" i="4"/>
  <c r="Q47" i="4"/>
  <c r="AB44" i="4"/>
  <c r="AM41" i="4"/>
  <c r="BN38" i="4"/>
  <c r="BQ35" i="4"/>
  <c r="CR32" i="4"/>
  <c r="Z30" i="4"/>
  <c r="AK27" i="4"/>
  <c r="BK25" i="4"/>
  <c r="CK23" i="4"/>
  <c r="CE21" i="4"/>
  <c r="L20" i="4"/>
  <c r="V18" i="4"/>
  <c r="X16" i="4"/>
  <c r="AX14" i="4"/>
  <c r="BH12" i="4"/>
  <c r="BB10" i="4"/>
  <c r="CB8" i="4"/>
  <c r="I7" i="4"/>
  <c r="I14" i="14"/>
  <c r="M66" i="7"/>
  <c r="H37" i="6"/>
  <c r="M50" i="5"/>
  <c r="G20" i="5"/>
  <c r="BP75" i="4"/>
  <c r="CG74" i="4"/>
  <c r="U74" i="4"/>
  <c r="BB73" i="4"/>
  <c r="CA72" i="4"/>
  <c r="O72" i="4"/>
  <c r="AV71" i="4"/>
  <c r="CC70" i="4"/>
  <c r="Q70" i="4"/>
  <c r="AP69" i="4"/>
  <c r="BO68" i="4"/>
  <c r="CN67" i="4"/>
  <c r="AB67" i="4"/>
  <c r="AS66" i="4"/>
  <c r="BZ65" i="4"/>
  <c r="N65" i="4"/>
  <c r="AM64" i="4"/>
  <c r="BT63" i="4"/>
  <c r="H63" i="4"/>
  <c r="AO62" i="4"/>
  <c r="BN61" i="4"/>
  <c r="CM60" i="4"/>
  <c r="AA60" i="4"/>
  <c r="AZ59" i="4"/>
  <c r="BQ58" i="4"/>
  <c r="E58" i="4"/>
  <c r="AL57" i="4"/>
  <c r="BK56" i="4"/>
  <c r="CR55" i="4"/>
  <c r="AF55" i="4"/>
  <c r="BM54" i="4"/>
  <c r="CT53" i="4"/>
  <c r="Z53" i="4"/>
  <c r="AY52" i="4"/>
  <c r="BX51" i="4"/>
  <c r="L51" i="4"/>
  <c r="AC50" i="4"/>
  <c r="BJ49" i="4"/>
  <c r="CQ48" i="4"/>
  <c r="W48" i="4"/>
  <c r="BD47" i="4"/>
  <c r="CK46" i="4"/>
  <c r="Y46" i="4"/>
  <c r="AX45" i="4"/>
  <c r="BW44" i="4"/>
  <c r="K44" i="4"/>
  <c r="AJ43" i="4"/>
  <c r="BA42" i="4"/>
  <c r="CH41" i="4"/>
  <c r="V41" i="4"/>
  <c r="AU40" i="4"/>
  <c r="CB39" i="4"/>
  <c r="P39" i="4"/>
  <c r="AW38" i="4"/>
  <c r="BV37" i="4"/>
  <c r="J37" i="4"/>
  <c r="AI36" i="4"/>
  <c r="BH35" i="4"/>
  <c r="BY34" i="4"/>
  <c r="M34" i="4"/>
  <c r="AT33" i="4"/>
  <c r="BS32" i="4"/>
  <c r="G32" i="4"/>
  <c r="AN31" i="4"/>
  <c r="BU30" i="4"/>
  <c r="I30" i="4"/>
  <c r="AH29" i="4"/>
  <c r="BG28" i="4"/>
  <c r="CF27" i="4"/>
  <c r="T27" i="4"/>
  <c r="AK26" i="4"/>
  <c r="BR25" i="4"/>
  <c r="F25" i="4"/>
  <c r="AE24" i="4"/>
  <c r="BL23" i="4"/>
  <c r="CS22" i="4"/>
  <c r="AG22" i="4"/>
  <c r="BF21" i="4"/>
  <c r="CE20" i="4"/>
  <c r="S20" i="4"/>
  <c r="AR19" i="4"/>
  <c r="BI18" i="4"/>
  <c r="CP17" i="4"/>
  <c r="AD17" i="4"/>
  <c r="E73" i="13"/>
  <c r="J57" i="14"/>
  <c r="E58" i="8"/>
  <c r="H20" i="6"/>
  <c r="R8" i="5"/>
  <c r="J49" i="14"/>
  <c r="F64" i="7"/>
  <c r="G59" i="5"/>
  <c r="D73" i="16"/>
  <c r="L61" i="7"/>
  <c r="L57" i="5"/>
  <c r="T67" i="15"/>
  <c r="D47" i="10"/>
  <c r="M27" i="7"/>
  <c r="G39" i="6"/>
  <c r="M67" i="5"/>
  <c r="S49" i="5"/>
  <c r="L30" i="5"/>
  <c r="R12" i="5"/>
  <c r="Q44" i="20"/>
  <c r="P45" i="15"/>
  <c r="L39" i="14"/>
  <c r="D30" i="12"/>
  <c r="D29" i="8"/>
  <c r="F57" i="7"/>
  <c r="F25" i="7"/>
  <c r="H49" i="6"/>
  <c r="G74" i="5"/>
  <c r="E56" i="5"/>
  <c r="F37" i="5"/>
  <c r="D19" i="5"/>
  <c r="N45" i="15"/>
  <c r="D50" i="10"/>
  <c r="F24" i="6"/>
  <c r="J29" i="5"/>
  <c r="BB74" i="4"/>
  <c r="CC71" i="4"/>
  <c r="CN68" i="4"/>
  <c r="N66" i="4"/>
  <c r="AO63" i="4"/>
  <c r="AZ60" i="4"/>
  <c r="BK57" i="4"/>
  <c r="CT54" i="4"/>
  <c r="L52" i="4"/>
  <c r="W49" i="4"/>
  <c r="AX46" i="4"/>
  <c r="BA43" i="4"/>
  <c r="CB40" i="4"/>
  <c r="J38" i="4"/>
  <c r="M35" i="4"/>
  <c r="AN32" i="4"/>
  <c r="BG29" i="4"/>
  <c r="AC27" i="4"/>
  <c r="AE25" i="4"/>
  <c r="BM23" i="4"/>
  <c r="BW21" i="4"/>
  <c r="BI19" i="4"/>
  <c r="CQ17" i="4"/>
  <c r="P16" i="4"/>
  <c r="R14" i="4"/>
  <c r="AJ12" i="4"/>
  <c r="AT10" i="4"/>
  <c r="AV8" i="4"/>
  <c r="D71" i="29"/>
  <c r="J9" i="14"/>
  <c r="J49" i="7"/>
  <c r="F19" i="6"/>
  <c r="I49" i="5"/>
  <c r="O15" i="5"/>
  <c r="BH75" i="4"/>
  <c r="BY74" i="4"/>
  <c r="M74" i="4"/>
  <c r="AT73" i="4"/>
  <c r="BS72" i="4"/>
  <c r="G72" i="4"/>
  <c r="AN71" i="4"/>
  <c r="BU70" i="4"/>
  <c r="I70" i="4"/>
  <c r="AH69" i="4"/>
  <c r="BG68" i="4"/>
  <c r="CF67" i="4"/>
  <c r="T67" i="4"/>
  <c r="AK66" i="4"/>
  <c r="BR65" i="4"/>
  <c r="F65" i="4"/>
  <c r="AE64" i="4"/>
  <c r="BL63" i="4"/>
  <c r="CS62" i="4"/>
  <c r="AG62" i="4"/>
  <c r="BF61" i="4"/>
  <c r="CE60" i="4"/>
  <c r="S60" i="4"/>
  <c r="AR59" i="4"/>
  <c r="BI58" i="4"/>
  <c r="CP57" i="4"/>
  <c r="AD57" i="4"/>
  <c r="BC56" i="4"/>
  <c r="CJ55" i="4"/>
  <c r="X55" i="4"/>
  <c r="BE54" i="4"/>
  <c r="CD53" i="4"/>
  <c r="R53" i="4"/>
  <c r="AQ52" i="4"/>
  <c r="BP51" i="4"/>
  <c r="CG50" i="4"/>
  <c r="U50" i="4"/>
  <c r="BB49" i="4"/>
  <c r="CA48" i="4"/>
  <c r="O48" i="4"/>
  <c r="AV47" i="4"/>
  <c r="CC46" i="4"/>
  <c r="Q46" i="4"/>
  <c r="AP45" i="4"/>
  <c r="BO44" i="4"/>
  <c r="CN43" i="4"/>
  <c r="AB43" i="4"/>
  <c r="AS42" i="4"/>
  <c r="BZ41" i="4"/>
  <c r="N41" i="4"/>
  <c r="AM40" i="4"/>
  <c r="BT39" i="4"/>
  <c r="H39" i="4"/>
  <c r="AO38" i="4"/>
  <c r="BN37" i="4"/>
  <c r="CM36" i="4"/>
  <c r="AA36" i="4"/>
  <c r="AZ35" i="4"/>
  <c r="BQ34" i="4"/>
  <c r="E34" i="4"/>
  <c r="AL33" i="4"/>
  <c r="BK32" i="4"/>
  <c r="CR31" i="4"/>
  <c r="AF31" i="4"/>
  <c r="BM30" i="4"/>
  <c r="CT29" i="4"/>
  <c r="Z29" i="4"/>
  <c r="AY28" i="4"/>
  <c r="BX27" i="4"/>
  <c r="L27" i="4"/>
  <c r="AC26" i="4"/>
  <c r="BJ25" i="4"/>
  <c r="CQ24" i="4"/>
  <c r="W24" i="4"/>
  <c r="BD23" i="4"/>
  <c r="CK22" i="4"/>
  <c r="Y22" i="4"/>
  <c r="AX21" i="4"/>
  <c r="BW20" i="4"/>
  <c r="K20" i="4"/>
  <c r="AJ19" i="4"/>
  <c r="BA18" i="4"/>
  <c r="CH17" i="4"/>
  <c r="V17" i="4"/>
  <c r="AU16" i="4"/>
  <c r="CB15" i="4"/>
  <c r="P15" i="4"/>
  <c r="AW14" i="4"/>
  <c r="BV13" i="4"/>
  <c r="J13" i="4"/>
  <c r="AI12" i="4"/>
  <c r="BH11" i="4"/>
  <c r="BY10" i="4"/>
  <c r="M10" i="4"/>
  <c r="AT9" i="4"/>
  <c r="BS8" i="4"/>
  <c r="G8" i="4"/>
  <c r="AN7" i="4"/>
  <c r="L47" i="29"/>
  <c r="E64" i="15"/>
  <c r="F53" i="14"/>
  <c r="L8" i="14"/>
  <c r="F15" i="12"/>
  <c r="D30" i="10"/>
  <c r="G71" i="7"/>
  <c r="G39" i="7"/>
  <c r="G7" i="7"/>
  <c r="E23" i="6"/>
  <c r="H68" i="5"/>
  <c r="F58" i="5"/>
  <c r="T45" i="5"/>
  <c r="G31" i="5"/>
  <c r="I22" i="5"/>
  <c r="CM75" i="4"/>
  <c r="AA75" i="4"/>
  <c r="AZ74" i="4"/>
  <c r="BQ73" i="4"/>
  <c r="E73" i="4"/>
  <c r="AL72" i="4"/>
  <c r="BK71" i="4"/>
  <c r="CR70" i="4"/>
  <c r="AF70" i="4"/>
  <c r="BM69" i="4"/>
  <c r="CT68" i="4"/>
  <c r="Z68" i="4"/>
  <c r="AY67" i="4"/>
  <c r="BX66" i="4"/>
  <c r="L66" i="4"/>
  <c r="AC65" i="4"/>
  <c r="BJ64" i="4"/>
  <c r="CQ63" i="4"/>
  <c r="W63" i="4"/>
  <c r="BD62" i="4"/>
  <c r="CK61" i="4"/>
  <c r="Y61" i="4"/>
  <c r="AX60" i="4"/>
  <c r="BW59" i="4"/>
  <c r="K59" i="4"/>
  <c r="AJ58" i="4"/>
  <c r="BA57" i="4"/>
  <c r="CH56" i="4"/>
  <c r="V56" i="4"/>
  <c r="AU55" i="4"/>
  <c r="CB54" i="4"/>
  <c r="P54" i="4"/>
  <c r="AW53" i="4"/>
  <c r="BV52" i="4"/>
  <c r="J52" i="4"/>
  <c r="AI51" i="4"/>
  <c r="BH50" i="4"/>
  <c r="BY49" i="4"/>
  <c r="M49" i="4"/>
  <c r="AT48" i="4"/>
  <c r="BS47" i="4"/>
  <c r="G47" i="4"/>
  <c r="AN46" i="4"/>
  <c r="BU45" i="4"/>
  <c r="I45" i="4"/>
  <c r="E13" i="13"/>
  <c r="Q74" i="15"/>
  <c r="F48" i="5"/>
  <c r="M54" i="7"/>
  <c r="D34" i="10"/>
  <c r="AR60" i="4"/>
  <c r="CM37" i="4"/>
  <c r="BA19" i="4"/>
  <c r="F43" i="12"/>
  <c r="AL73" i="4"/>
  <c r="BX67" i="4"/>
  <c r="Y62" i="4"/>
  <c r="AU56" i="4"/>
  <c r="BY50" i="4"/>
  <c r="AH45" i="4"/>
  <c r="BL39" i="4"/>
  <c r="CP33" i="4"/>
  <c r="AQ28" i="4"/>
  <c r="CC22" i="4"/>
  <c r="N17" i="4"/>
  <c r="AO14" i="4"/>
  <c r="AZ11" i="4"/>
  <c r="BK8" i="4"/>
  <c r="J57" i="15"/>
  <c r="D14" i="10"/>
  <c r="H18" i="6"/>
  <c r="G30" i="5"/>
  <c r="AR74" i="4"/>
  <c r="BC71" i="4"/>
  <c r="CD68" i="4"/>
  <c r="CG65" i="4"/>
  <c r="O63" i="4"/>
  <c r="AP60" i="4"/>
  <c r="AS57" i="4"/>
  <c r="BT54" i="4"/>
  <c r="CM51" i="4"/>
  <c r="E49" i="4"/>
  <c r="AF46" i="4"/>
  <c r="BO43" i="4"/>
  <c r="L42" i="4"/>
  <c r="N40" i="4"/>
  <c r="O39" i="4"/>
  <c r="CS37" i="4"/>
  <c r="I37" i="4"/>
  <c r="G16" i="15"/>
  <c r="D56" i="8"/>
  <c r="M58" i="7"/>
  <c r="D73" i="6"/>
  <c r="J70" i="5"/>
  <c r="J51" i="5"/>
  <c r="I32" i="5"/>
  <c r="I14" i="5"/>
  <c r="CM74" i="4"/>
  <c r="CN73" i="4"/>
  <c r="BY72" i="4"/>
  <c r="E72" i="4"/>
  <c r="AD71" i="4"/>
  <c r="AU70" i="4"/>
  <c r="BT69" i="4"/>
  <c r="H69" i="4"/>
  <c r="AO68" i="4"/>
  <c r="BN67" i="4"/>
  <c r="CM66" i="4"/>
  <c r="AA66" i="4"/>
  <c r="AZ65" i="4"/>
  <c r="BQ64" i="4"/>
  <c r="E64" i="4"/>
  <c r="AL63" i="4"/>
  <c r="BK62" i="4"/>
  <c r="CR61" i="4"/>
  <c r="AF61" i="4"/>
  <c r="BM60" i="4"/>
  <c r="CT59" i="4"/>
  <c r="Z59" i="4"/>
  <c r="AY58" i="4"/>
  <c r="BX57" i="4"/>
  <c r="L57" i="4"/>
  <c r="AC56" i="4"/>
  <c r="BJ55" i="4"/>
  <c r="CQ54" i="4"/>
  <c r="W54" i="4"/>
  <c r="BD53" i="4"/>
  <c r="CK52" i="4"/>
  <c r="Y52" i="4"/>
  <c r="AX51" i="4"/>
  <c r="BW50" i="4"/>
  <c r="K50" i="4"/>
  <c r="AJ49" i="4"/>
  <c r="BA48" i="4"/>
  <c r="CH47" i="4"/>
  <c r="V47" i="4"/>
  <c r="AU46" i="4"/>
  <c r="CB45" i="4"/>
  <c r="P45" i="4"/>
  <c r="AW44" i="4"/>
  <c r="BV43" i="4"/>
  <c r="J43" i="4"/>
  <c r="AI42" i="4"/>
  <c r="BH41" i="4"/>
  <c r="BY40" i="4"/>
  <c r="M40" i="4"/>
  <c r="AT39" i="4"/>
  <c r="BS38" i="4"/>
  <c r="G38" i="4"/>
  <c r="AN37" i="4"/>
  <c r="BU36" i="4"/>
  <c r="I36" i="4"/>
  <c r="AH35" i="4"/>
  <c r="BG34" i="4"/>
  <c r="CF33" i="4"/>
  <c r="T33" i="4"/>
  <c r="AK32" i="4"/>
  <c r="BR31" i="4"/>
  <c r="F31" i="4"/>
  <c r="AE30" i="4"/>
  <c r="BL29" i="4"/>
  <c r="CS28" i="4"/>
  <c r="AG28" i="4"/>
  <c r="BF27" i="4"/>
  <c r="CE26" i="4"/>
  <c r="S26" i="4"/>
  <c r="AR25" i="4"/>
  <c r="BI24" i="4"/>
  <c r="CP23" i="4"/>
  <c r="AD23" i="4"/>
  <c r="BC22" i="4"/>
  <c r="CJ21" i="4"/>
  <c r="X21" i="4"/>
  <c r="BE20" i="4"/>
  <c r="CD19" i="4"/>
  <c r="R19" i="4"/>
  <c r="AQ18" i="4"/>
  <c r="BP17" i="4"/>
  <c r="CG16" i="4"/>
  <c r="U16" i="4"/>
  <c r="BB15" i="4"/>
  <c r="CA14" i="4"/>
  <c r="O14" i="4"/>
  <c r="AV13" i="4"/>
  <c r="CC12" i="4"/>
  <c r="Q12" i="4"/>
  <c r="AP11" i="4"/>
  <c r="BO10" i="4"/>
  <c r="CN9" i="4"/>
  <c r="AB9" i="4"/>
  <c r="AS8" i="4"/>
  <c r="BZ7" i="4"/>
  <c r="N7" i="4"/>
  <c r="D25" i="2"/>
  <c r="T75" i="15"/>
  <c r="M8" i="15"/>
  <c r="I7" i="14"/>
  <c r="E33" i="12"/>
  <c r="D58" i="10"/>
  <c r="L70" i="7"/>
  <c r="L38" i="7"/>
  <c r="F72" i="6"/>
  <c r="D22" i="6"/>
  <c r="I70" i="5"/>
  <c r="O54" i="5"/>
  <c r="M44" i="5"/>
  <c r="D32" i="5"/>
  <c r="F23" i="5"/>
  <c r="L8" i="5"/>
  <c r="AW75" i="4"/>
  <c r="BV74" i="4"/>
  <c r="J74" i="4"/>
  <c r="AI73" i="4"/>
  <c r="BH72" i="4"/>
  <c r="BY71" i="4"/>
  <c r="M71" i="4"/>
  <c r="AT70" i="4"/>
  <c r="BS69" i="4"/>
  <c r="G69" i="4"/>
  <c r="AN68" i="4"/>
  <c r="BU67" i="4"/>
  <c r="I67" i="4"/>
  <c r="AH66" i="4"/>
  <c r="BG65" i="4"/>
  <c r="CF64" i="4"/>
  <c r="T64" i="4"/>
  <c r="AK63" i="4"/>
  <c r="BR62" i="4"/>
  <c r="F62" i="4"/>
  <c r="AE61" i="4"/>
  <c r="BL60" i="4"/>
  <c r="CS59" i="4"/>
  <c r="AG59" i="4"/>
  <c r="BF58" i="4"/>
  <c r="CE57" i="4"/>
  <c r="S57" i="4"/>
  <c r="AR56" i="4"/>
  <c r="BI55" i="4"/>
  <c r="CP54" i="4"/>
  <c r="AD54" i="4"/>
  <c r="BC53" i="4"/>
  <c r="CJ52" i="4"/>
  <c r="X52" i="4"/>
  <c r="BE51" i="4"/>
  <c r="CD50" i="4"/>
  <c r="R50" i="4"/>
  <c r="AQ49" i="4"/>
  <c r="BP48" i="4"/>
  <c r="CG47" i="4"/>
  <c r="U47" i="4"/>
  <c r="BB46" i="4"/>
  <c r="CA45" i="4"/>
  <c r="O45" i="4"/>
  <c r="AV44" i="4"/>
  <c r="CC43" i="4"/>
  <c r="Q43" i="4"/>
  <c r="AP42" i="4"/>
  <c r="BO41" i="4"/>
  <c r="CN40" i="4"/>
  <c r="AB40" i="4"/>
  <c r="AS39" i="4"/>
  <c r="BZ38" i="4"/>
  <c r="N38" i="4"/>
  <c r="AM37" i="4"/>
  <c r="BT36" i="4"/>
  <c r="H36" i="4"/>
  <c r="AO35" i="4"/>
  <c r="BN34" i="4"/>
  <c r="CM33" i="4"/>
  <c r="E43" i="14"/>
  <c r="M56" i="7"/>
  <c r="D30" i="5"/>
  <c r="M22" i="7"/>
  <c r="E15" i="6"/>
  <c r="BC57" i="4"/>
  <c r="E35" i="4"/>
  <c r="BC17" i="4"/>
  <c r="D47" i="7"/>
  <c r="BK72" i="4"/>
  <c r="L67" i="4"/>
  <c r="AX61" i="4"/>
  <c r="CB55" i="4"/>
  <c r="M50" i="4"/>
  <c r="BG44" i="4"/>
  <c r="CS38" i="4"/>
  <c r="AD33" i="4"/>
  <c r="BP27" i="4"/>
  <c r="Q22" i="4"/>
  <c r="BC16" i="4"/>
  <c r="CD13" i="4"/>
  <c r="CG10" i="4"/>
  <c r="O8" i="4"/>
  <c r="G10" i="15"/>
  <c r="M73" i="7"/>
  <c r="L69" i="5"/>
  <c r="L23" i="5"/>
  <c r="BY73" i="4"/>
  <c r="G71" i="4"/>
  <c r="AH68" i="4"/>
  <c r="AK65" i="4"/>
  <c r="BL62" i="4"/>
  <c r="CE59" i="4"/>
  <c r="CP56" i="4"/>
  <c r="X54" i="4"/>
  <c r="AQ51" i="4"/>
  <c r="BB48" i="4"/>
  <c r="CC45" i="4"/>
  <c r="BG43" i="4"/>
  <c r="AS41" i="4"/>
  <c r="F40" i="4"/>
  <c r="G39" i="4"/>
  <c r="CK37" i="4"/>
  <c r="F15" i="20"/>
  <c r="L9" i="15"/>
  <c r="D48" i="8"/>
  <c r="G56" i="7"/>
  <c r="G68" i="6"/>
  <c r="O63" i="5"/>
  <c r="F50" i="5"/>
  <c r="F31" i="5"/>
  <c r="E13" i="5"/>
  <c r="CE74" i="4"/>
  <c r="BH73" i="4"/>
  <c r="BQ72" i="4"/>
  <c r="CP71" i="4"/>
  <c r="V71" i="4"/>
  <c r="AM70" i="4"/>
  <c r="BL69" i="4"/>
  <c r="CS68" i="4"/>
  <c r="AG68" i="4"/>
  <c r="BF67" i="4"/>
  <c r="CE66" i="4"/>
  <c r="S66" i="4"/>
  <c r="AR65" i="4"/>
  <c r="BI64" i="4"/>
  <c r="CP63" i="4"/>
  <c r="AD63" i="4"/>
  <c r="BC62" i="4"/>
  <c r="CJ61" i="4"/>
  <c r="X61" i="4"/>
  <c r="BE60" i="4"/>
  <c r="CD59" i="4"/>
  <c r="R59" i="4"/>
  <c r="AQ58" i="4"/>
  <c r="BP57" i="4"/>
  <c r="CG56" i="4"/>
  <c r="U56" i="4"/>
  <c r="BB55" i="4"/>
  <c r="CA54" i="4"/>
  <c r="O54" i="4"/>
  <c r="AV53" i="4"/>
  <c r="CC52" i="4"/>
  <c r="Q52" i="4"/>
  <c r="AP51" i="4"/>
  <c r="BO50" i="4"/>
  <c r="CN49" i="4"/>
  <c r="AB49" i="4"/>
  <c r="AS48" i="4"/>
  <c r="BZ47" i="4"/>
  <c r="N47" i="4"/>
  <c r="AM46" i="4"/>
  <c r="BT45" i="4"/>
  <c r="H45" i="4"/>
  <c r="AO44" i="4"/>
  <c r="BN43" i="4"/>
  <c r="CM42" i="4"/>
  <c r="AA42" i="4"/>
  <c r="AZ41" i="4"/>
  <c r="BQ40" i="4"/>
  <c r="E40" i="4"/>
  <c r="AL39" i="4"/>
  <c r="BK38" i="4"/>
  <c r="CR37" i="4"/>
  <c r="AF37" i="4"/>
  <c r="BM36" i="4"/>
  <c r="CT35" i="4"/>
  <c r="Z35" i="4"/>
  <c r="AY34" i="4"/>
  <c r="BX33" i="4"/>
  <c r="L33" i="4"/>
  <c r="AC32" i="4"/>
  <c r="BJ31" i="4"/>
  <c r="CQ30" i="4"/>
  <c r="W30" i="4"/>
  <c r="BD29" i="4"/>
  <c r="CK28" i="4"/>
  <c r="Y28" i="4"/>
  <c r="AX27" i="4"/>
  <c r="BW26" i="4"/>
  <c r="K26" i="4"/>
  <c r="AJ25" i="4"/>
  <c r="BA24" i="4"/>
  <c r="CH23" i="4"/>
  <c r="V23" i="4"/>
  <c r="AU22" i="4"/>
  <c r="CB21" i="4"/>
  <c r="P21" i="4"/>
  <c r="AW20" i="4"/>
  <c r="BV19" i="4"/>
  <c r="J19" i="4"/>
  <c r="AI18" i="4"/>
  <c r="BH17" i="4"/>
  <c r="BY16" i="4"/>
  <c r="M16" i="4"/>
  <c r="AT15" i="4"/>
  <c r="BS14" i="4"/>
  <c r="G14" i="4"/>
  <c r="AN13" i="4"/>
  <c r="BU12" i="4"/>
  <c r="I12" i="4"/>
  <c r="AH11" i="4"/>
  <c r="BG10" i="4"/>
  <c r="CF9" i="4"/>
  <c r="T9" i="4"/>
  <c r="AK8" i="4"/>
  <c r="BR7" i="4"/>
  <c r="F7" i="4"/>
  <c r="D17" i="2"/>
  <c r="F69" i="15"/>
  <c r="I70" i="14"/>
  <c r="D66" i="13"/>
  <c r="E20" i="12"/>
  <c r="D42" i="10"/>
  <c r="F68" i="7"/>
  <c r="F36" i="7"/>
  <c r="E63" i="6"/>
  <c r="G17" i="6"/>
  <c r="E69" i="5"/>
  <c r="L53" i="5"/>
  <c r="J43" i="5"/>
  <c r="D31" i="5"/>
  <c r="R19" i="5"/>
  <c r="L7" i="5"/>
  <c r="AO75" i="4"/>
  <c r="BN74" i="4"/>
  <c r="CM73" i="4"/>
  <c r="AA73" i="4"/>
  <c r="AZ72" i="4"/>
  <c r="BQ71" i="4"/>
  <c r="E71" i="4"/>
  <c r="AL70" i="4"/>
  <c r="BK69" i="4"/>
  <c r="CR68" i="4"/>
  <c r="AF68" i="4"/>
  <c r="BM67" i="4"/>
  <c r="CT66" i="4"/>
  <c r="Z66" i="4"/>
  <c r="AY65" i="4"/>
  <c r="BX64" i="4"/>
  <c r="L64" i="4"/>
  <c r="AC63" i="4"/>
  <c r="BJ62" i="4"/>
  <c r="CQ61" i="4"/>
  <c r="W61" i="4"/>
  <c r="BD60" i="4"/>
  <c r="CK59" i="4"/>
  <c r="Y59" i="4"/>
  <c r="AX58" i="4"/>
  <c r="BW57" i="4"/>
  <c r="K57" i="4"/>
  <c r="AJ56" i="4"/>
  <c r="BA55" i="4"/>
  <c r="CH54" i="4"/>
  <c r="V54" i="4"/>
  <c r="AU53" i="4"/>
  <c r="CB52" i="4"/>
  <c r="P52" i="4"/>
  <c r="AW51" i="4"/>
  <c r="BV50" i="4"/>
  <c r="J50" i="4"/>
  <c r="AI49" i="4"/>
  <c r="BH48" i="4"/>
  <c r="BY47" i="4"/>
  <c r="M47" i="4"/>
  <c r="AT46" i="4"/>
  <c r="BS45" i="4"/>
  <c r="G45" i="4"/>
  <c r="AN44" i="4"/>
  <c r="BU43" i="4"/>
  <c r="I43" i="4"/>
  <c r="AH42" i="4"/>
  <c r="BG41" i="4"/>
  <c r="CF40" i="4"/>
  <c r="T40" i="4"/>
  <c r="AK39" i="4"/>
  <c r="BR38" i="4"/>
  <c r="F38" i="4"/>
  <c r="AE37" i="4"/>
  <c r="BL36" i="4"/>
  <c r="CS35" i="4"/>
  <c r="AG35" i="4"/>
  <c r="BF34" i="4"/>
  <c r="CE33" i="4"/>
  <c r="S33" i="4"/>
  <c r="AR32" i="4"/>
  <c r="BI31" i="4"/>
  <c r="CP30" i="4"/>
  <c r="AD30" i="4"/>
  <c r="BC29" i="4"/>
  <c r="CJ28" i="4"/>
  <c r="X28" i="4"/>
  <c r="BE27" i="4"/>
  <c r="CD26" i="4"/>
  <c r="R26" i="4"/>
  <c r="AQ25" i="4"/>
  <c r="BP24" i="4"/>
  <c r="CG23" i="4"/>
  <c r="U23" i="4"/>
  <c r="BB22" i="4"/>
  <c r="CA21" i="4"/>
  <c r="O21" i="4"/>
  <c r="AV20" i="4"/>
  <c r="CC19" i="4"/>
  <c r="Q19" i="4"/>
  <c r="AP18" i="4"/>
  <c r="BO17" i="4"/>
  <c r="CN16" i="4"/>
  <c r="AB16" i="4"/>
  <c r="AS15" i="4"/>
  <c r="BZ14" i="4"/>
  <c r="N14" i="4"/>
  <c r="AM13" i="4"/>
  <c r="F72" i="21"/>
  <c r="R33" i="15"/>
  <c r="E48" i="8"/>
  <c r="J55" i="5"/>
  <c r="J12" i="5"/>
  <c r="G48" i="6"/>
  <c r="G28" i="5"/>
  <c r="CD54" i="4"/>
  <c r="AF32" i="4"/>
  <c r="CK15" i="4"/>
  <c r="T72" i="5"/>
  <c r="CR71" i="4"/>
  <c r="AC66" i="4"/>
  <c r="BW60" i="4"/>
  <c r="P55" i="4"/>
  <c r="AT49" i="4"/>
  <c r="CF43" i="4"/>
  <c r="AG38" i="4"/>
  <c r="BC32" i="4"/>
  <c r="CG26" i="4"/>
  <c r="AP21" i="4"/>
  <c r="AM16" i="4"/>
  <c r="BN13" i="4"/>
  <c r="BQ10" i="4"/>
  <c r="CR7" i="4"/>
  <c r="J43" i="14"/>
  <c r="N68" i="7"/>
  <c r="H67" i="5"/>
  <c r="E21" i="5"/>
  <c r="BI73" i="4"/>
  <c r="CJ70" i="4"/>
  <c r="R68" i="4"/>
  <c r="U65" i="4"/>
  <c r="AV62" i="4"/>
  <c r="BO59" i="4"/>
  <c r="BZ56" i="4"/>
  <c r="H54" i="4"/>
  <c r="AA51" i="4"/>
  <c r="AL48" i="4"/>
  <c r="BM45" i="4"/>
  <c r="AY43" i="4"/>
  <c r="AK41" i="4"/>
  <c r="CQ39" i="4"/>
  <c r="BT38" i="4"/>
  <c r="CC37" i="4"/>
  <c r="D13" i="18"/>
  <c r="N71" i="14"/>
  <c r="D40" i="8"/>
  <c r="D39" i="7"/>
  <c r="F59" i="6"/>
  <c r="O62" i="5"/>
  <c r="F49" i="5"/>
  <c r="R27" i="5"/>
  <c r="BV75" i="4"/>
  <c r="BW74" i="4"/>
  <c r="AZ73" i="4"/>
  <c r="BI72" i="4"/>
  <c r="CH71" i="4"/>
  <c r="N71" i="4"/>
  <c r="AE70" i="4"/>
  <c r="BD69" i="4"/>
  <c r="CK68" i="4"/>
  <c r="Y68" i="4"/>
  <c r="AX67" i="4"/>
  <c r="BW66" i="4"/>
  <c r="K66" i="4"/>
  <c r="AJ65" i="4"/>
  <c r="BA64" i="4"/>
  <c r="CH63" i="4"/>
  <c r="V63" i="4"/>
  <c r="AU62" i="4"/>
  <c r="CB61" i="4"/>
  <c r="P61" i="4"/>
  <c r="AW60" i="4"/>
  <c r="BV59" i="4"/>
  <c r="J59" i="4"/>
  <c r="AI58" i="4"/>
  <c r="BH57" i="4"/>
  <c r="BY56" i="4"/>
  <c r="M56" i="4"/>
  <c r="AT55" i="4"/>
  <c r="BS54" i="4"/>
  <c r="G54" i="4"/>
  <c r="AN53" i="4"/>
  <c r="BU52" i="4"/>
  <c r="I52" i="4"/>
  <c r="AH51" i="4"/>
  <c r="BG50" i="4"/>
  <c r="CF49" i="4"/>
  <c r="T49" i="4"/>
  <c r="AK48" i="4"/>
  <c r="BR47" i="4"/>
  <c r="F47" i="4"/>
  <c r="AE46" i="4"/>
  <c r="BL45" i="4"/>
  <c r="CS44" i="4"/>
  <c r="AG44" i="4"/>
  <c r="BF43" i="4"/>
  <c r="CE42" i="4"/>
  <c r="S42" i="4"/>
  <c r="AR41" i="4"/>
  <c r="BI40" i="4"/>
  <c r="CP39" i="4"/>
  <c r="AD39" i="4"/>
  <c r="BC38" i="4"/>
  <c r="CJ37" i="4"/>
  <c r="X37" i="4"/>
  <c r="BE36" i="4"/>
  <c r="CD35" i="4"/>
  <c r="R35" i="4"/>
  <c r="AQ34" i="4"/>
  <c r="BP33" i="4"/>
  <c r="CG32" i="4"/>
  <c r="U32" i="4"/>
  <c r="BB31" i="4"/>
  <c r="CA30" i="4"/>
  <c r="O30" i="4"/>
  <c r="AV29" i="4"/>
  <c r="CC28" i="4"/>
  <c r="Q28" i="4"/>
  <c r="AP27" i="4"/>
  <c r="BO26" i="4"/>
  <c r="CN25" i="4"/>
  <c r="AB25" i="4"/>
  <c r="AS24" i="4"/>
  <c r="BZ23" i="4"/>
  <c r="N23" i="4"/>
  <c r="AM22" i="4"/>
  <c r="BT21" i="4"/>
  <c r="H21" i="4"/>
  <c r="AO20" i="4"/>
  <c r="BN19" i="4"/>
  <c r="CM18" i="4"/>
  <c r="AA18" i="4"/>
  <c r="AZ17" i="4"/>
  <c r="BQ16" i="4"/>
  <c r="E16" i="4"/>
  <c r="AL15" i="4"/>
  <c r="H12" i="6"/>
  <c r="L59" i="15"/>
  <c r="K38" i="20"/>
  <c r="R73" i="5"/>
  <c r="AT74" i="4"/>
  <c r="CG51" i="4"/>
  <c r="AY29" i="4"/>
  <c r="J14" i="4"/>
  <c r="R43" i="5"/>
  <c r="AF71" i="4"/>
  <c r="BJ65" i="4"/>
  <c r="K60" i="4"/>
  <c r="AW54" i="4"/>
  <c r="BS48" i="4"/>
  <c r="T43" i="4"/>
  <c r="BF37" i="4"/>
  <c r="CJ31" i="4"/>
  <c r="U26" i="4"/>
  <c r="BO20" i="4"/>
  <c r="CJ15" i="4"/>
  <c r="R13" i="4"/>
  <c r="U10" i="4"/>
  <c r="AV7" i="4"/>
  <c r="K13" i="14"/>
  <c r="M41" i="7"/>
  <c r="J59" i="5"/>
  <c r="O7" i="5"/>
  <c r="M73" i="4"/>
  <c r="AN70" i="4"/>
  <c r="BG67" i="4"/>
  <c r="BR64" i="4"/>
  <c r="CS61" i="4"/>
  <c r="S59" i="4"/>
  <c r="AD56" i="4"/>
  <c r="BE53" i="4"/>
  <c r="BP50" i="4"/>
  <c r="CA47" i="4"/>
  <c r="Q45" i="4"/>
  <c r="CN42" i="4"/>
  <c r="AC41" i="4"/>
  <c r="CA39" i="4"/>
  <c r="BL38" i="4"/>
  <c r="BU37" i="4"/>
  <c r="F26" i="16"/>
  <c r="F13" i="14"/>
  <c r="D32" i="8"/>
  <c r="L31" i="7"/>
  <c r="E50" i="6"/>
  <c r="L61" i="5"/>
  <c r="H41" i="5"/>
  <c r="G23" i="5"/>
  <c r="BN75" i="4"/>
  <c r="BO74" i="4"/>
  <c r="AR73" i="4"/>
  <c r="BA72" i="4"/>
  <c r="BZ71" i="4"/>
  <c r="F71" i="4"/>
  <c r="W70" i="4"/>
  <c r="AV69" i="4"/>
  <c r="CC68" i="4"/>
  <c r="Q68" i="4"/>
  <c r="AP67" i="4"/>
  <c r="BO66" i="4"/>
  <c r="CN65" i="4"/>
  <c r="AB65" i="4"/>
  <c r="AS64" i="4"/>
  <c r="BZ63" i="4"/>
  <c r="N63" i="4"/>
  <c r="AM62" i="4"/>
  <c r="BT61" i="4"/>
  <c r="H61" i="4"/>
  <c r="AO60" i="4"/>
  <c r="BN59" i="4"/>
  <c r="CM58" i="4"/>
  <c r="AA58" i="4"/>
  <c r="AZ57" i="4"/>
  <c r="BQ56" i="4"/>
  <c r="E56" i="4"/>
  <c r="AL55" i="4"/>
  <c r="BK54" i="4"/>
  <c r="CR53" i="4"/>
  <c r="AF53" i="4"/>
  <c r="BM52" i="4"/>
  <c r="CT51" i="4"/>
  <c r="Z51" i="4"/>
  <c r="AY50" i="4"/>
  <c r="BX49" i="4"/>
  <c r="L49" i="4"/>
  <c r="AC48" i="4"/>
  <c r="BJ47" i="4"/>
  <c r="CQ46" i="4"/>
  <c r="W46" i="4"/>
  <c r="BD45" i="4"/>
  <c r="CK44" i="4"/>
  <c r="Y44" i="4"/>
  <c r="AX43" i="4"/>
  <c r="BW42" i="4"/>
  <c r="K42" i="4"/>
  <c r="AJ41" i="4"/>
  <c r="BA40" i="4"/>
  <c r="CH39" i="4"/>
  <c r="V39" i="4"/>
  <c r="AU38" i="4"/>
  <c r="CB37" i="4"/>
  <c r="P37" i="4"/>
  <c r="AW36" i="4"/>
  <c r="BV35" i="4"/>
  <c r="J35" i="4"/>
  <c r="AI34" i="4"/>
  <c r="BH33" i="4"/>
  <c r="BY32" i="4"/>
  <c r="M32" i="4"/>
  <c r="AT31" i="4"/>
  <c r="BS30" i="4"/>
  <c r="G30" i="4"/>
  <c r="AN29" i="4"/>
  <c r="BU28" i="4"/>
  <c r="I28" i="4"/>
  <c r="AH27" i="4"/>
  <c r="BG26" i="4"/>
  <c r="CF25" i="4"/>
  <c r="T25" i="4"/>
  <c r="AK24" i="4"/>
  <c r="BR23" i="4"/>
  <c r="F23" i="4"/>
  <c r="AE22" i="4"/>
  <c r="BL21" i="4"/>
  <c r="CS20" i="4"/>
  <c r="AG20" i="4"/>
  <c r="BF19" i="4"/>
  <c r="CE18" i="4"/>
  <c r="S18" i="4"/>
  <c r="AR17" i="4"/>
  <c r="BI16" i="4"/>
  <c r="CP15" i="4"/>
  <c r="AD15" i="4"/>
  <c r="BC14" i="4"/>
  <c r="CJ13" i="4"/>
  <c r="X13" i="4"/>
  <c r="BE12" i="4"/>
  <c r="CD11" i="4"/>
  <c r="R11" i="4"/>
  <c r="AQ10" i="4"/>
  <c r="BP9" i="4"/>
  <c r="CG8" i="4"/>
  <c r="U8" i="4"/>
  <c r="BB7" i="4"/>
  <c r="D65" i="2"/>
  <c r="E128" i="1"/>
  <c r="P55" i="15"/>
  <c r="M50" i="14"/>
  <c r="D34" i="13"/>
  <c r="D65" i="11"/>
  <c r="D10" i="10"/>
  <c r="G63" i="7"/>
  <c r="G31" i="7"/>
  <c r="D54" i="6"/>
  <c r="S75" i="5"/>
  <c r="J62" i="5"/>
  <c r="H51" i="5"/>
  <c r="F41" i="5"/>
  <c r="P28" i="5"/>
  <c r="G14" i="5"/>
  <c r="CK75" i="4"/>
  <c r="Y75" i="4"/>
  <c r="AX74" i="4"/>
  <c r="BW73" i="4"/>
  <c r="K73" i="4"/>
  <c r="AJ72" i="4"/>
  <c r="BA71" i="4"/>
  <c r="CH70" i="4"/>
  <c r="V70" i="4"/>
  <c r="AU69" i="4"/>
  <c r="CB68" i="4"/>
  <c r="P68" i="4"/>
  <c r="AW67" i="4"/>
  <c r="BV66" i="4"/>
  <c r="J66" i="4"/>
  <c r="AI65" i="4"/>
  <c r="BH64" i="4"/>
  <c r="BY63" i="4"/>
  <c r="M63" i="4"/>
  <c r="AT62" i="4"/>
  <c r="BS61" i="4"/>
  <c r="G61" i="4"/>
  <c r="AN60" i="4"/>
  <c r="BU59" i="4"/>
  <c r="I59" i="4"/>
  <c r="AH58" i="4"/>
  <c r="BG57" i="4"/>
  <c r="CF56" i="4"/>
  <c r="T56" i="4"/>
  <c r="AK55" i="4"/>
  <c r="BR54" i="4"/>
  <c r="F54" i="4"/>
  <c r="AE53" i="4"/>
  <c r="BL52" i="4"/>
  <c r="CS51" i="4"/>
  <c r="AG51" i="4"/>
  <c r="BF50" i="4"/>
  <c r="CE49" i="4"/>
  <c r="S49" i="4"/>
  <c r="AR48" i="4"/>
  <c r="BI47" i="4"/>
  <c r="CP46" i="4"/>
  <c r="AD46" i="4"/>
  <c r="BC45" i="4"/>
  <c r="CJ44" i="4"/>
  <c r="X44" i="4"/>
  <c r="BE43" i="4"/>
  <c r="CD42" i="4"/>
  <c r="R42" i="4"/>
  <c r="AQ41" i="4"/>
  <c r="BP40" i="4"/>
  <c r="CG39" i="4"/>
  <c r="U39" i="4"/>
  <c r="BB38" i="4"/>
  <c r="CA37" i="4"/>
  <c r="O37" i="4"/>
  <c r="AV36" i="4"/>
  <c r="CC35" i="4"/>
  <c r="Q35" i="4"/>
  <c r="AP34" i="4"/>
  <c r="BO33" i="4"/>
  <c r="CN32" i="4"/>
  <c r="AB32" i="4"/>
  <c r="AS31" i="4"/>
  <c r="BZ30" i="4"/>
  <c r="N30" i="4"/>
  <c r="AM29" i="4"/>
  <c r="BT28" i="4"/>
  <c r="H28" i="4"/>
  <c r="AO27" i="4"/>
  <c r="BN26" i="4"/>
  <c r="CM25" i="4"/>
  <c r="AA25" i="4"/>
  <c r="AZ24" i="4"/>
  <c r="BQ23" i="4"/>
  <c r="E23" i="4"/>
  <c r="AL22" i="4"/>
  <c r="BK21" i="4"/>
  <c r="CR20" i="4"/>
  <c r="AF20" i="4"/>
  <c r="BM19" i="4"/>
  <c r="CT18" i="4"/>
  <c r="Z18" i="4"/>
  <c r="AY17" i="4"/>
  <c r="BX16" i="4"/>
  <c r="L16" i="4"/>
  <c r="AC15" i="4"/>
  <c r="BJ14" i="4"/>
  <c r="CQ13" i="4"/>
  <c r="W13" i="4"/>
  <c r="D68" i="19"/>
  <c r="J25" i="30"/>
  <c r="D27" i="10"/>
  <c r="I42" i="15"/>
  <c r="P55" i="5"/>
  <c r="BU71" i="4"/>
  <c r="O49" i="4"/>
  <c r="E27" i="4"/>
  <c r="CG11" i="4"/>
  <c r="H11" i="5"/>
  <c r="BM70" i="4"/>
  <c r="CQ64" i="4"/>
  <c r="AJ59" i="4"/>
  <c r="BV53" i="4"/>
  <c r="G48" i="4"/>
  <c r="AK42" i="4"/>
  <c r="CE36" i="4"/>
  <c r="X31" i="4"/>
  <c r="BB25" i="4"/>
  <c r="CN19" i="4"/>
  <c r="BT15" i="4"/>
  <c r="CM12" i="4"/>
  <c r="E10" i="4"/>
  <c r="AF7" i="4"/>
  <c r="D70" i="13"/>
  <c r="N36" i="7"/>
  <c r="F57" i="5"/>
  <c r="CE75" i="4"/>
  <c r="CP72" i="4"/>
  <c r="X70" i="4"/>
  <c r="AQ67" i="4"/>
  <c r="BB64" i="4"/>
  <c r="CC61" i="4"/>
  <c r="CN58" i="4"/>
  <c r="N56" i="4"/>
  <c r="AO53" i="4"/>
  <c r="AZ50" i="4"/>
  <c r="BK47" i="4"/>
  <c r="CT44" i="4"/>
  <c r="CF42" i="4"/>
  <c r="BZ40" i="4"/>
  <c r="BS39" i="4"/>
  <c r="BD38" i="4"/>
  <c r="AO37" i="4"/>
  <c r="E70" i="15"/>
  <c r="G8" i="14"/>
  <c r="D24" i="8"/>
  <c r="F29" i="7"/>
  <c r="F27" i="6"/>
  <c r="H60" i="5"/>
  <c r="D40" i="5"/>
  <c r="G22" i="5"/>
  <c r="BF75" i="4"/>
  <c r="AI74" i="4"/>
  <c r="AJ73" i="4"/>
  <c r="AS72" i="4"/>
  <c r="BR71" i="4"/>
  <c r="CQ70" i="4"/>
  <c r="G70" i="4"/>
  <c r="AN69" i="4"/>
  <c r="BU68" i="4"/>
  <c r="I68" i="4"/>
  <c r="AH67" i="4"/>
  <c r="BG66" i="4"/>
  <c r="CF65" i="4"/>
  <c r="T65" i="4"/>
  <c r="AK64" i="4"/>
  <c r="BR63" i="4"/>
  <c r="F63" i="4"/>
  <c r="AE62" i="4"/>
  <c r="BL61" i="4"/>
  <c r="CS60" i="4"/>
  <c r="AG60" i="4"/>
  <c r="BF59" i="4"/>
  <c r="CE58" i="4"/>
  <c r="S58" i="4"/>
  <c r="AR57" i="4"/>
  <c r="BI56" i="4"/>
  <c r="CP55" i="4"/>
  <c r="AD55" i="4"/>
  <c r="BC54" i="4"/>
  <c r="CJ53" i="4"/>
  <c r="X53" i="4"/>
  <c r="BE52" i="4"/>
  <c r="CD51" i="4"/>
  <c r="R51" i="4"/>
  <c r="AQ50" i="4"/>
  <c r="BP49" i="4"/>
  <c r="CG48" i="4"/>
  <c r="U48" i="4"/>
  <c r="BB47" i="4"/>
  <c r="CA46" i="4"/>
  <c r="O46" i="4"/>
  <c r="AV45" i="4"/>
  <c r="CC44" i="4"/>
  <c r="Q44" i="4"/>
  <c r="AP43" i="4"/>
  <c r="BO42" i="4"/>
  <c r="CN41" i="4"/>
  <c r="AB41" i="4"/>
  <c r="AS40" i="4"/>
  <c r="BZ39" i="4"/>
  <c r="N39" i="4"/>
  <c r="AM38" i="4"/>
  <c r="BT37" i="4"/>
  <c r="H37" i="4"/>
  <c r="AO36" i="4"/>
  <c r="BN35" i="4"/>
  <c r="CM34" i="4"/>
  <c r="AA34" i="4"/>
  <c r="AZ33" i="4"/>
  <c r="BQ32" i="4"/>
  <c r="E32" i="4"/>
  <c r="AL31" i="4"/>
  <c r="BK30" i="4"/>
  <c r="CR29" i="4"/>
  <c r="AF29" i="4"/>
  <c r="BM28" i="4"/>
  <c r="CT27" i="4"/>
  <c r="Z27" i="4"/>
  <c r="AY26" i="4"/>
  <c r="BX25" i="4"/>
  <c r="L25" i="4"/>
  <c r="AC24" i="4"/>
  <c r="BJ23" i="4"/>
  <c r="CQ22" i="4"/>
  <c r="W22" i="4"/>
  <c r="BD21" i="4"/>
  <c r="CK20" i="4"/>
  <c r="Y20" i="4"/>
  <c r="AX19" i="4"/>
  <c r="BW18" i="4"/>
  <c r="K18" i="4"/>
  <c r="AJ17" i="4"/>
  <c r="BA16" i="4"/>
  <c r="CH15" i="4"/>
  <c r="V15" i="4"/>
  <c r="AU14" i="4"/>
  <c r="CB13" i="4"/>
  <c r="P13" i="4"/>
  <c r="AW12" i="4"/>
  <c r="BV11" i="4"/>
  <c r="J11" i="4"/>
  <c r="AI10" i="4"/>
  <c r="BH9" i="4"/>
  <c r="BY8" i="4"/>
  <c r="M8" i="4"/>
  <c r="AT7" i="4"/>
  <c r="D57" i="2"/>
  <c r="J69" i="30"/>
  <c r="G42" i="15"/>
  <c r="E27" i="14"/>
  <c r="D18" i="13"/>
  <c r="D49" i="11"/>
  <c r="D67" i="9"/>
  <c r="N60" i="7"/>
  <c r="N28" i="7"/>
  <c r="G49" i="6"/>
  <c r="S74" i="5"/>
  <c r="J61" i="5"/>
  <c r="E50" i="5"/>
  <c r="R38" i="5"/>
  <c r="P27" i="5"/>
  <c r="D13" i="5"/>
  <c r="CC75" i="4"/>
  <c r="Q75" i="4"/>
  <c r="AP74" i="4"/>
  <c r="BO73" i="4"/>
  <c r="CN72" i="4"/>
  <c r="AB72" i="4"/>
  <c r="AS71" i="4"/>
  <c r="BZ70" i="4"/>
  <c r="N70" i="4"/>
  <c r="AM69" i="4"/>
  <c r="BT68" i="4"/>
  <c r="H68" i="4"/>
  <c r="AO67" i="4"/>
  <c r="BN66" i="4"/>
  <c r="CM65" i="4"/>
  <c r="AA65" i="4"/>
  <c r="AZ64" i="4"/>
  <c r="BQ63" i="4"/>
  <c r="E63" i="4"/>
  <c r="AL62" i="4"/>
  <c r="BK61" i="4"/>
  <c r="CR60" i="4"/>
  <c r="AF60" i="4"/>
  <c r="BM59" i="4"/>
  <c r="CT58" i="4"/>
  <c r="Z58" i="4"/>
  <c r="AY57" i="4"/>
  <c r="BX56" i="4"/>
  <c r="L56" i="4"/>
  <c r="AC55" i="4"/>
  <c r="BJ54" i="4"/>
  <c r="CQ53" i="4"/>
  <c r="W53" i="4"/>
  <c r="BD52" i="4"/>
  <c r="CK51" i="4"/>
  <c r="Y51" i="4"/>
  <c r="AX50" i="4"/>
  <c r="BW49" i="4"/>
  <c r="K49" i="4"/>
  <c r="AJ48" i="4"/>
  <c r="BA47" i="4"/>
  <c r="CH46" i="4"/>
  <c r="V46" i="4"/>
  <c r="AU45" i="4"/>
  <c r="CB44" i="4"/>
  <c r="P44" i="4"/>
  <c r="AW43" i="4"/>
  <c r="BV42" i="4"/>
  <c r="J42" i="4"/>
  <c r="AI41" i="4"/>
  <c r="BH40" i="4"/>
  <c r="BY39" i="4"/>
  <c r="M39" i="4"/>
  <c r="AT38" i="4"/>
  <c r="BS37" i="4"/>
  <c r="G37" i="4"/>
  <c r="AN36" i="4"/>
  <c r="BU35" i="4"/>
  <c r="I35" i="4"/>
  <c r="AH34" i="4"/>
  <c r="BG33" i="4"/>
  <c r="CF32" i="4"/>
  <c r="T32" i="4"/>
  <c r="AK31" i="4"/>
  <c r="BR30" i="4"/>
  <c r="F30" i="4"/>
  <c r="AE29" i="4"/>
  <c r="BL28" i="4"/>
  <c r="CS27" i="4"/>
  <c r="AG27" i="4"/>
  <c r="BF26" i="4"/>
  <c r="CE25" i="4"/>
  <c r="S25" i="4"/>
  <c r="AR24" i="4"/>
  <c r="BI23" i="4"/>
  <c r="CP22" i="4"/>
  <c r="AD22" i="4"/>
  <c r="BC21" i="4"/>
  <c r="CJ20" i="4"/>
  <c r="X20" i="4"/>
  <c r="BE19" i="4"/>
  <c r="CD18" i="4"/>
  <c r="R18" i="4"/>
  <c r="AQ17" i="4"/>
  <c r="BP16" i="4"/>
  <c r="CG15" i="4"/>
  <c r="U15" i="4"/>
  <c r="BB14" i="4"/>
  <c r="K37" i="14"/>
  <c r="J26" i="7"/>
  <c r="I38" i="14"/>
  <c r="I36" i="5"/>
  <c r="CF68" i="4"/>
  <c r="AP46" i="4"/>
  <c r="W25" i="4"/>
  <c r="V10" i="4"/>
  <c r="AZ75" i="4"/>
  <c r="CT69" i="4"/>
  <c r="W64" i="4"/>
  <c r="BA58" i="4"/>
  <c r="J53" i="4"/>
  <c r="AN47" i="4"/>
  <c r="BR41" i="4"/>
  <c r="S36" i="4"/>
  <c r="BE30" i="4"/>
  <c r="CA24" i="4"/>
  <c r="AB19" i="4"/>
  <c r="X15" i="4"/>
  <c r="AQ12" i="4"/>
  <c r="BB9" i="4"/>
  <c r="D59" i="2"/>
  <c r="E28" i="12"/>
  <c r="M9" i="7"/>
  <c r="D47" i="5"/>
  <c r="AI75" i="4"/>
  <c r="AT72" i="4"/>
  <c r="BU69" i="4"/>
  <c r="CF66" i="4"/>
  <c r="F64" i="4"/>
  <c r="AG61" i="4"/>
  <c r="AR58" i="4"/>
  <c r="BC55" i="4"/>
  <c r="CD52" i="4"/>
  <c r="CG49" i="4"/>
  <c r="O47" i="4"/>
  <c r="AP44" i="4"/>
  <c r="BX42" i="4"/>
  <c r="BR40" i="4"/>
  <c r="AM39" i="4"/>
  <c r="AV38" i="4"/>
  <c r="AG37" i="4"/>
  <c r="J63" i="15"/>
  <c r="D68" i="12"/>
  <c r="D71" i="7"/>
  <c r="M26" i="7"/>
  <c r="E18" i="6"/>
  <c r="H59" i="5"/>
  <c r="D39" i="5"/>
  <c r="P17" i="5"/>
  <c r="AX75" i="4"/>
  <c r="AA74" i="4"/>
  <c r="AB73" i="4"/>
  <c r="AK72" i="4"/>
  <c r="BJ71" i="4"/>
  <c r="BS70" i="4"/>
  <c r="CR69" i="4"/>
  <c r="AF69" i="4"/>
  <c r="BM68" i="4"/>
  <c r="CT67" i="4"/>
  <c r="Z67" i="4"/>
  <c r="AY66" i="4"/>
  <c r="BX65" i="4"/>
  <c r="L65" i="4"/>
  <c r="AC64" i="4"/>
  <c r="BJ63" i="4"/>
  <c r="CQ62" i="4"/>
  <c r="W62" i="4"/>
  <c r="BD61" i="4"/>
  <c r="CK60" i="4"/>
  <c r="Y60" i="4"/>
  <c r="AX59" i="4"/>
  <c r="BW58" i="4"/>
  <c r="K58" i="4"/>
  <c r="AJ57" i="4"/>
  <c r="BA56" i="4"/>
  <c r="CH55" i="4"/>
  <c r="V55" i="4"/>
  <c r="AU54" i="4"/>
  <c r="CB53" i="4"/>
  <c r="P53" i="4"/>
  <c r="AW52" i="4"/>
  <c r="BV51" i="4"/>
  <c r="J51" i="4"/>
  <c r="AI50" i="4"/>
  <c r="BH49" i="4"/>
  <c r="BY48" i="4"/>
  <c r="M48" i="4"/>
  <c r="AT47" i="4"/>
  <c r="BS46" i="4"/>
  <c r="G46" i="4"/>
  <c r="AN45" i="4"/>
  <c r="BU44" i="4"/>
  <c r="I44" i="4"/>
  <c r="AH43" i="4"/>
  <c r="BG42" i="4"/>
  <c r="CF41" i="4"/>
  <c r="T41" i="4"/>
  <c r="AK40" i="4"/>
  <c r="BR39" i="4"/>
  <c r="F39" i="4"/>
  <c r="AE38" i="4"/>
  <c r="BL37" i="4"/>
  <c r="CS36" i="4"/>
  <c r="AG36" i="4"/>
  <c r="BF35" i="4"/>
  <c r="CE34" i="4"/>
  <c r="S34" i="4"/>
  <c r="AR33" i="4"/>
  <c r="BI32" i="4"/>
  <c r="CP31" i="4"/>
  <c r="AD31" i="4"/>
  <c r="BC30" i="4"/>
  <c r="CJ29" i="4"/>
  <c r="X29" i="4"/>
  <c r="BE28" i="4"/>
  <c r="CD27" i="4"/>
  <c r="R27" i="4"/>
  <c r="AQ26" i="4"/>
  <c r="BP25" i="4"/>
  <c r="CG24" i="4"/>
  <c r="U24" i="4"/>
  <c r="BB23" i="4"/>
  <c r="CA22" i="4"/>
  <c r="O22" i="4"/>
  <c r="AV21" i="4"/>
  <c r="CC20" i="4"/>
  <c r="Q20" i="4"/>
  <c r="AP19" i="4"/>
  <c r="BO18" i="4"/>
  <c r="CN17" i="4"/>
  <c r="AB17" i="4"/>
  <c r="AS16" i="4"/>
  <c r="BZ15" i="4"/>
  <c r="N15" i="4"/>
  <c r="AM14" i="4"/>
  <c r="BT13" i="4"/>
  <c r="H13" i="4"/>
  <c r="AO12" i="4"/>
  <c r="BN11" i="4"/>
  <c r="CM10" i="4"/>
  <c r="AA10" i="4"/>
  <c r="AZ9" i="4"/>
  <c r="BQ8" i="4"/>
  <c r="E8" i="4"/>
  <c r="AL7" i="4"/>
  <c r="D49" i="2"/>
  <c r="E41" i="22"/>
  <c r="L35" i="15"/>
  <c r="F22" i="14"/>
  <c r="F66" i="12"/>
  <c r="D33" i="11"/>
  <c r="D51" i="9"/>
  <c r="I53" i="7"/>
  <c r="I21" i="7"/>
  <c r="F40" i="6"/>
  <c r="P73" i="5"/>
  <c r="G60" i="5"/>
  <c r="T48" i="5"/>
  <c r="R37" i="5"/>
  <c r="M26" i="5"/>
  <c r="S11" i="5"/>
  <c r="BU75" i="4"/>
  <c r="I75" i="4"/>
  <c r="AH74" i="4"/>
  <c r="BG73" i="4"/>
  <c r="CF72" i="4"/>
  <c r="T72" i="4"/>
  <c r="AK71" i="4"/>
  <c r="BR70" i="4"/>
  <c r="F70" i="4"/>
  <c r="AE69" i="4"/>
  <c r="BL68" i="4"/>
  <c r="CS67" i="4"/>
  <c r="AG67" i="4"/>
  <c r="BF66" i="4"/>
  <c r="CE65" i="4"/>
  <c r="S65" i="4"/>
  <c r="AR64" i="4"/>
  <c r="BI63" i="4"/>
  <c r="CP62" i="4"/>
  <c r="AD62" i="4"/>
  <c r="BC61" i="4"/>
  <c r="CJ60" i="4"/>
  <c r="X60" i="4"/>
  <c r="BE59" i="4"/>
  <c r="CD58" i="4"/>
  <c r="R58" i="4"/>
  <c r="AQ57" i="4"/>
  <c r="BP56" i="4"/>
  <c r="CG55" i="4"/>
  <c r="U55" i="4"/>
  <c r="BB54" i="4"/>
  <c r="CA53" i="4"/>
  <c r="O53" i="4"/>
  <c r="AV52" i="4"/>
  <c r="CC51" i="4"/>
  <c r="Q51" i="4"/>
  <c r="AP50" i="4"/>
  <c r="BO49" i="4"/>
  <c r="CN48" i="4"/>
  <c r="AB48" i="4"/>
  <c r="AS47" i="4"/>
  <c r="BZ46" i="4"/>
  <c r="N46" i="4"/>
  <c r="AM45" i="4"/>
  <c r="BT44" i="4"/>
  <c r="H44" i="4"/>
  <c r="AO43" i="4"/>
  <c r="BN42" i="4"/>
  <c r="CM41" i="4"/>
  <c r="AA41" i="4"/>
  <c r="AZ40" i="4"/>
  <c r="BQ39" i="4"/>
  <c r="E39" i="4"/>
  <c r="AL38" i="4"/>
  <c r="BK37" i="4"/>
  <c r="CR36" i="4"/>
  <c r="AF36" i="4"/>
  <c r="BM35" i="4"/>
  <c r="CT34" i="4"/>
  <c r="Z34" i="4"/>
  <c r="D58" i="7"/>
  <c r="E37" i="6"/>
  <c r="F28" i="12"/>
  <c r="O18" i="5"/>
  <c r="F66" i="4"/>
  <c r="AS43" i="4"/>
  <c r="AG23" i="4"/>
  <c r="AN8" i="4"/>
  <c r="BQ74" i="4"/>
  <c r="Z69" i="4"/>
  <c r="BD63" i="4"/>
  <c r="CH57" i="4"/>
  <c r="AI52" i="4"/>
  <c r="BU46" i="4"/>
  <c r="F41" i="4"/>
  <c r="AR35" i="4"/>
  <c r="CD29" i="4"/>
  <c r="O24" i="4"/>
  <c r="AS18" i="4"/>
  <c r="H15" i="4"/>
  <c r="AA12" i="4"/>
  <c r="AL9" i="4"/>
  <c r="F72" i="26"/>
  <c r="D9" i="12"/>
  <c r="G73" i="6"/>
  <c r="P44" i="5"/>
  <c r="S75" i="4"/>
  <c r="AD72" i="4"/>
  <c r="BE69" i="4"/>
  <c r="BP66" i="4"/>
  <c r="CA63" i="4"/>
  <c r="Q61" i="4"/>
  <c r="AB58" i="4"/>
  <c r="AM55" i="4"/>
  <c r="BN52" i="4"/>
  <c r="BQ49" i="4"/>
  <c r="CR46" i="4"/>
  <c r="AH44" i="4"/>
  <c r="AB42" i="4"/>
  <c r="BJ40" i="4"/>
  <c r="AE39" i="4"/>
  <c r="AN38" i="4"/>
  <c r="Y37" i="4"/>
  <c r="K36" i="15"/>
  <c r="E34" i="12"/>
  <c r="L63" i="7"/>
  <c r="G24" i="7"/>
  <c r="H13" i="6"/>
  <c r="M53" i="5"/>
  <c r="T37" i="5"/>
  <c r="L16" i="5"/>
  <c r="AP75" i="4"/>
  <c r="S74" i="4"/>
  <c r="T73" i="4"/>
  <c r="AC72" i="4"/>
  <c r="AT71" i="4"/>
  <c r="BK70" i="4"/>
  <c r="CJ69" i="4"/>
  <c r="X69" i="4"/>
  <c r="BE68" i="4"/>
  <c r="CD67" i="4"/>
  <c r="R67" i="4"/>
  <c r="AQ66" i="4"/>
  <c r="BP65" i="4"/>
  <c r="CG64" i="4"/>
  <c r="U64" i="4"/>
  <c r="BB63" i="4"/>
  <c r="CA62" i="4"/>
  <c r="O62" i="4"/>
  <c r="AV61" i="4"/>
  <c r="CC60" i="4"/>
  <c r="Q60" i="4"/>
  <c r="AP59" i="4"/>
  <c r="BO58" i="4"/>
  <c r="CN57" i="4"/>
  <c r="AB57" i="4"/>
  <c r="AS56" i="4"/>
  <c r="BZ55" i="4"/>
  <c r="N55" i="4"/>
  <c r="AM54" i="4"/>
  <c r="BT53" i="4"/>
  <c r="H53" i="4"/>
  <c r="AO52" i="4"/>
  <c r="BN51" i="4"/>
  <c r="CM50" i="4"/>
  <c r="AA50" i="4"/>
  <c r="AZ49" i="4"/>
  <c r="BQ48" i="4"/>
  <c r="E48" i="4"/>
  <c r="AL47" i="4"/>
  <c r="BK46" i="4"/>
  <c r="CR45" i="4"/>
  <c r="AF45" i="4"/>
  <c r="BM44" i="4"/>
  <c r="CT43" i="4"/>
  <c r="Z43" i="4"/>
  <c r="AY42" i="4"/>
  <c r="BX41" i="4"/>
  <c r="L41" i="4"/>
  <c r="AC40" i="4"/>
  <c r="BJ39" i="4"/>
  <c r="CQ38" i="4"/>
  <c r="W38" i="4"/>
  <c r="BD37" i="4"/>
  <c r="CK36" i="4"/>
  <c r="Y36" i="4"/>
  <c r="AX35" i="4"/>
  <c r="BW34" i="4"/>
  <c r="K34" i="4"/>
  <c r="AJ33" i="4"/>
  <c r="BA32" i="4"/>
  <c r="CH31" i="4"/>
  <c r="V31" i="4"/>
  <c r="AU30" i="4"/>
  <c r="CB29" i="4"/>
  <c r="P29" i="4"/>
  <c r="AW28" i="4"/>
  <c r="BV27" i="4"/>
  <c r="J27" i="4"/>
  <c r="AI26" i="4"/>
  <c r="BH25" i="4"/>
  <c r="BY24" i="4"/>
  <c r="M24" i="4"/>
  <c r="AT23" i="4"/>
  <c r="BS22" i="4"/>
  <c r="G22" i="4"/>
  <c r="AN21" i="4"/>
  <c r="BU20" i="4"/>
  <c r="I20" i="4"/>
  <c r="AH19" i="4"/>
  <c r="BG18" i="4"/>
  <c r="CF17" i="4"/>
  <c r="T17" i="4"/>
  <c r="AK16" i="4"/>
  <c r="BR15" i="4"/>
  <c r="F15" i="4"/>
  <c r="AE14" i="4"/>
  <c r="BL13" i="4"/>
  <c r="CS12" i="4"/>
  <c r="AG12" i="4"/>
  <c r="BF11" i="4"/>
  <c r="CE10" i="4"/>
  <c r="S10" i="4"/>
  <c r="AR9" i="4"/>
  <c r="BI8" i="4"/>
  <c r="CP7" i="4"/>
  <c r="AD7" i="4"/>
  <c r="D41" i="2"/>
  <c r="Q59" i="20"/>
  <c r="Q28" i="15"/>
  <c r="G17" i="14"/>
  <c r="D56" i="12"/>
  <c r="D17" i="11"/>
  <c r="D35" i="9"/>
  <c r="J48" i="7"/>
  <c r="J16" i="7"/>
  <c r="E31" i="6"/>
  <c r="L72" i="5"/>
  <c r="S56" i="5"/>
  <c r="T47" i="5"/>
  <c r="O36" i="5"/>
  <c r="I25" i="5"/>
  <c r="S10" i="5"/>
  <c r="BM75" i="4"/>
  <c r="CT74" i="4"/>
  <c r="Z74" i="4"/>
  <c r="AY73" i="4"/>
  <c r="BX72" i="4"/>
  <c r="L72" i="4"/>
  <c r="AC71" i="4"/>
  <c r="BJ70" i="4"/>
  <c r="CQ69" i="4"/>
  <c r="W69" i="4"/>
  <c r="BD68" i="4"/>
  <c r="CK67" i="4"/>
  <c r="Y67" i="4"/>
  <c r="AX66" i="4"/>
  <c r="BW65" i="4"/>
  <c r="K65" i="4"/>
  <c r="AJ64" i="4"/>
  <c r="BA63" i="4"/>
  <c r="CH62" i="4"/>
  <c r="V62" i="4"/>
  <c r="AU61" i="4"/>
  <c r="CB60" i="4"/>
  <c r="P60" i="4"/>
  <c r="AW59" i="4"/>
  <c r="BV58" i="4"/>
  <c r="J58" i="4"/>
  <c r="AI57" i="4"/>
  <c r="BH56" i="4"/>
  <c r="BY55" i="4"/>
  <c r="M55" i="4"/>
  <c r="AT54" i="4"/>
  <c r="BS53" i="4"/>
  <c r="G53" i="4"/>
  <c r="AN52" i="4"/>
  <c r="BU51" i="4"/>
  <c r="I51" i="4"/>
  <c r="AH50" i="4"/>
  <c r="BG49" i="4"/>
  <c r="CF48" i="4"/>
  <c r="P56" i="5"/>
  <c r="E74" i="4"/>
  <c r="R29" i="4"/>
  <c r="F32" i="6"/>
  <c r="BI57" i="4"/>
  <c r="W39" i="4"/>
  <c r="M52" i="5"/>
  <c r="BC70" i="4"/>
  <c r="BY64" i="4"/>
  <c r="AH59" i="4"/>
  <c r="BL53" i="4"/>
  <c r="CP47" i="4"/>
  <c r="AQ42" i="4"/>
  <c r="CC36" i="4"/>
  <c r="N31" i="4"/>
  <c r="AZ25" i="4"/>
  <c r="CT19" i="4"/>
  <c r="BK14" i="4"/>
  <c r="CT11" i="4"/>
  <c r="L9" i="4"/>
  <c r="D9" i="2"/>
  <c r="F7" i="12"/>
  <c r="H58" i="6"/>
  <c r="F42" i="5"/>
  <c r="AG75" i="4"/>
  <c r="AR72" i="4"/>
  <c r="BC69" i="4"/>
  <c r="CD66" i="4"/>
  <c r="CG63" i="4"/>
  <c r="O61" i="4"/>
  <c r="AP58" i="4"/>
  <c r="AS55" i="4"/>
  <c r="BT52" i="4"/>
  <c r="CM49" i="4"/>
  <c r="AK47" i="4"/>
  <c r="BK45" i="4"/>
  <c r="CK43" i="4"/>
  <c r="CE41" i="4"/>
  <c r="L40" i="4"/>
  <c r="V38" i="4"/>
  <c r="X36" i="4"/>
  <c r="AX34" i="4"/>
  <c r="K33" i="4"/>
  <c r="BY31" i="4"/>
  <c r="BJ30" i="4"/>
  <c r="BK29" i="4"/>
  <c r="AV28" i="4"/>
  <c r="AW27" i="4"/>
  <c r="AH26" i="4"/>
  <c r="K25" i="4"/>
  <c r="L24" i="4"/>
  <c r="BZ22" i="4"/>
  <c r="BS21" i="4"/>
  <c r="BL20" i="4"/>
  <c r="AW19" i="4"/>
  <c r="AX18" i="4"/>
  <c r="AA17" i="4"/>
  <c r="T16" i="4"/>
  <c r="CP14" i="4"/>
  <c r="CA13" i="4"/>
  <c r="CR12" i="4"/>
  <c r="M40" i="15"/>
  <c r="N30" i="14"/>
  <c r="F31" i="12"/>
  <c r="D54" i="10"/>
  <c r="D70" i="7"/>
  <c r="D38" i="7"/>
  <c r="E71" i="6"/>
  <c r="G25" i="6"/>
  <c r="R67" i="5"/>
  <c r="L55" i="5"/>
  <c r="O39" i="5"/>
  <c r="M29" i="5"/>
  <c r="H17" i="5"/>
  <c r="I8" i="5"/>
  <c r="AM75" i="4"/>
  <c r="BT74" i="4"/>
  <c r="H74" i="4"/>
  <c r="AO73" i="4"/>
  <c r="BN72" i="4"/>
  <c r="CM71" i="4"/>
  <c r="AA71" i="4"/>
  <c r="AZ70" i="4"/>
  <c r="BQ69" i="4"/>
  <c r="E69" i="4"/>
  <c r="AL68" i="4"/>
  <c r="BK67" i="4"/>
  <c r="CR66" i="4"/>
  <c r="AF66" i="4"/>
  <c r="BM65" i="4"/>
  <c r="CT64" i="4"/>
  <c r="Z64" i="4"/>
  <c r="AY63" i="4"/>
  <c r="BX62" i="4"/>
  <c r="L62" i="4"/>
  <c r="AC61" i="4"/>
  <c r="BJ60" i="4"/>
  <c r="CQ59" i="4"/>
  <c r="W59" i="4"/>
  <c r="BD58" i="4"/>
  <c r="CK57" i="4"/>
  <c r="Y57" i="4"/>
  <c r="AX56" i="4"/>
  <c r="BW55" i="4"/>
  <c r="K55" i="4"/>
  <c r="AJ54" i="4"/>
  <c r="BA53" i="4"/>
  <c r="CH52" i="4"/>
  <c r="V52" i="4"/>
  <c r="AU51" i="4"/>
  <c r="CB50" i="4"/>
  <c r="P50" i="4"/>
  <c r="AW49" i="4"/>
  <c r="BV48" i="4"/>
  <c r="J48" i="4"/>
  <c r="AI47" i="4"/>
  <c r="BH46" i="4"/>
  <c r="BY45" i="4"/>
  <c r="M45" i="4"/>
  <c r="AT44" i="4"/>
  <c r="BS43" i="4"/>
  <c r="G43" i="4"/>
  <c r="AN42" i="4"/>
  <c r="BU41" i="4"/>
  <c r="I41" i="4"/>
  <c r="AH40" i="4"/>
  <c r="BG39" i="4"/>
  <c r="CF38" i="4"/>
  <c r="T38" i="4"/>
  <c r="AK37" i="4"/>
  <c r="BR36" i="4"/>
  <c r="F36" i="4"/>
  <c r="AE35" i="4"/>
  <c r="BL34" i="4"/>
  <c r="CS33" i="4"/>
  <c r="AG33" i="4"/>
  <c r="BF32" i="4"/>
  <c r="CE31" i="4"/>
  <c r="S31" i="4"/>
  <c r="AR30" i="4"/>
  <c r="BI29" i="4"/>
  <c r="CP28" i="4"/>
  <c r="AD28" i="4"/>
  <c r="E67" i="5"/>
  <c r="AY68" i="4"/>
  <c r="AV23" i="4"/>
  <c r="R35" i="5"/>
  <c r="CJ54" i="4"/>
  <c r="H38" i="4"/>
  <c r="P36" i="5"/>
  <c r="CB69" i="4"/>
  <c r="M64" i="4"/>
  <c r="BG58" i="4"/>
  <c r="CS52" i="4"/>
  <c r="AD47" i="4"/>
  <c r="BP41" i="4"/>
  <c r="Q36" i="4"/>
  <c r="AM30" i="4"/>
  <c r="BQ24" i="4"/>
  <c r="Z19" i="4"/>
  <c r="W14" i="4"/>
  <c r="AX11" i="4"/>
  <c r="BA8" i="4"/>
  <c r="M10" i="20"/>
  <c r="D74" i="10"/>
  <c r="H26" i="6"/>
  <c r="H33" i="5"/>
  <c r="CD74" i="4"/>
  <c r="CG71" i="4"/>
  <c r="O69" i="4"/>
  <c r="AP66" i="4"/>
  <c r="AS63" i="4"/>
  <c r="BT60" i="4"/>
  <c r="CM57" i="4"/>
  <c r="E55" i="4"/>
  <c r="AF52" i="4"/>
  <c r="AY49" i="4"/>
  <c r="AC47" i="4"/>
  <c r="AE45" i="4"/>
  <c r="BM43" i="4"/>
  <c r="BW41" i="4"/>
  <c r="BI39" i="4"/>
  <c r="CQ37" i="4"/>
  <c r="P36" i="4"/>
  <c r="R34" i="4"/>
  <c r="BX32" i="4"/>
  <c r="BQ31" i="4"/>
  <c r="BB30" i="4"/>
  <c r="AU29" i="4"/>
  <c r="AN28" i="4"/>
  <c r="Y27" i="4"/>
  <c r="Z26" i="4"/>
  <c r="CN24" i="4"/>
  <c r="BY23" i="4"/>
  <c r="BR22" i="4"/>
  <c r="AU21" i="4"/>
  <c r="BD20" i="4"/>
  <c r="AO19" i="4"/>
  <c r="AH18" i="4"/>
  <c r="S17" i="4"/>
  <c r="BY15" i="4"/>
  <c r="CH14" i="4"/>
  <c r="BS13" i="4"/>
  <c r="D57" i="25"/>
  <c r="D27" i="15"/>
  <c r="E11" i="14"/>
  <c r="D25" i="12"/>
  <c r="D38" i="10"/>
  <c r="L62" i="7"/>
  <c r="L30" i="7"/>
  <c r="H66" i="6"/>
  <c r="F16" i="6"/>
  <c r="G63" i="5"/>
  <c r="I54" i="5"/>
  <c r="O38" i="5"/>
  <c r="M28" i="5"/>
  <c r="D16" i="5"/>
  <c r="F7" i="5"/>
  <c r="AE75" i="4"/>
  <c r="BL74" i="4"/>
  <c r="CS73" i="4"/>
  <c r="AG73" i="4"/>
  <c r="BF72" i="4"/>
  <c r="CE71" i="4"/>
  <c r="S71" i="4"/>
  <c r="AR70" i="4"/>
  <c r="BI69" i="4"/>
  <c r="CP68" i="4"/>
  <c r="AD68" i="4"/>
  <c r="BC67" i="4"/>
  <c r="CJ66" i="4"/>
  <c r="X66" i="4"/>
  <c r="BE65" i="4"/>
  <c r="CD64" i="4"/>
  <c r="R64" i="4"/>
  <c r="AQ63" i="4"/>
  <c r="BP62" i="4"/>
  <c r="CG61" i="4"/>
  <c r="U61" i="4"/>
  <c r="BB60" i="4"/>
  <c r="CA59" i="4"/>
  <c r="O59" i="4"/>
  <c r="AV58" i="4"/>
  <c r="CC57" i="4"/>
  <c r="Q57" i="4"/>
  <c r="AP56" i="4"/>
  <c r="BO55" i="4"/>
  <c r="CN54" i="4"/>
  <c r="AB54" i="4"/>
  <c r="AS53" i="4"/>
  <c r="BZ52" i="4"/>
  <c r="N52" i="4"/>
  <c r="AM51" i="4"/>
  <c r="BT50" i="4"/>
  <c r="H50" i="4"/>
  <c r="AO49" i="4"/>
  <c r="BN48" i="4"/>
  <c r="CM47" i="4"/>
  <c r="AA47" i="4"/>
  <c r="AZ46" i="4"/>
  <c r="BQ45" i="4"/>
  <c r="E45" i="4"/>
  <c r="AL44" i="4"/>
  <c r="BK43" i="4"/>
  <c r="CR42" i="4"/>
  <c r="AF42" i="4"/>
  <c r="BM41" i="4"/>
  <c r="CT40" i="4"/>
  <c r="Z40" i="4"/>
  <c r="AY39" i="4"/>
  <c r="BX38" i="4"/>
  <c r="L38" i="4"/>
  <c r="AC37" i="4"/>
  <c r="BJ36" i="4"/>
  <c r="CQ35" i="4"/>
  <c r="W35" i="4"/>
  <c r="BD34" i="4"/>
  <c r="CK33" i="4"/>
  <c r="D27" i="8"/>
  <c r="CK62" i="4"/>
  <c r="BZ17" i="4"/>
  <c r="BH74" i="4"/>
  <c r="R52" i="4"/>
  <c r="Q37" i="4"/>
  <c r="L15" i="5"/>
  <c r="P69" i="4"/>
  <c r="AT63" i="4"/>
  <c r="CF57" i="4"/>
  <c r="AG52" i="4"/>
  <c r="BC46" i="4"/>
  <c r="CG40" i="4"/>
  <c r="AP35" i="4"/>
  <c r="BT29" i="4"/>
  <c r="E24" i="4"/>
  <c r="AY18" i="4"/>
  <c r="CR13" i="4"/>
  <c r="Z11" i="4"/>
  <c r="AC8" i="4"/>
  <c r="K62" i="15"/>
  <c r="D26" i="10"/>
  <c r="F8" i="6"/>
  <c r="T29" i="5"/>
  <c r="BF74" i="4"/>
  <c r="BI71" i="4"/>
  <c r="CJ68" i="4"/>
  <c r="R66" i="4"/>
  <c r="U63" i="4"/>
  <c r="AV60" i="4"/>
  <c r="BO57" i="4"/>
  <c r="BZ54" i="4"/>
  <c r="H52" i="4"/>
  <c r="AA49" i="4"/>
  <c r="E47" i="4"/>
  <c r="W45" i="4"/>
  <c r="AG43" i="4"/>
  <c r="AY41" i="4"/>
  <c r="BA39" i="4"/>
  <c r="BC37" i="4"/>
  <c r="CK35" i="4"/>
  <c r="J34" i="4"/>
  <c r="BP32" i="4"/>
  <c r="BA31" i="4"/>
  <c r="AT30" i="4"/>
  <c r="W29" i="4"/>
  <c r="AF28" i="4"/>
  <c r="Q27" i="4"/>
  <c r="J26" i="4"/>
  <c r="CF24" i="4"/>
  <c r="BA23" i="4"/>
  <c r="BJ22" i="4"/>
  <c r="AM21" i="4"/>
  <c r="AN20" i="4"/>
  <c r="AG19" i="4"/>
  <c r="J18" i="4"/>
  <c r="K17" i="4"/>
  <c r="BQ15" i="4"/>
  <c r="BR14" i="4"/>
  <c r="BK13" i="4"/>
  <c r="G48" i="23"/>
  <c r="I20" i="15"/>
  <c r="D62" i="13"/>
  <c r="E12" i="12"/>
  <c r="D22" i="10"/>
  <c r="F60" i="7"/>
  <c r="F28" i="7"/>
  <c r="D62" i="6"/>
  <c r="E7" i="6"/>
  <c r="G62" i="5"/>
  <c r="E53" i="5"/>
  <c r="L37" i="5"/>
  <c r="J27" i="5"/>
  <c r="D15" i="5"/>
  <c r="CQ75" i="4"/>
  <c r="W75" i="4"/>
  <c r="BD74" i="4"/>
  <c r="CK73" i="4"/>
  <c r="Y73" i="4"/>
  <c r="AX72" i="4"/>
  <c r="BW71" i="4"/>
  <c r="K71" i="4"/>
  <c r="AJ70" i="4"/>
  <c r="BA69" i="4"/>
  <c r="CH68" i="4"/>
  <c r="V68" i="4"/>
  <c r="AU67" i="4"/>
  <c r="CB66" i="4"/>
  <c r="P66" i="4"/>
  <c r="AW65" i="4"/>
  <c r="BV64" i="4"/>
  <c r="J64" i="4"/>
  <c r="AI63" i="4"/>
  <c r="BH62" i="4"/>
  <c r="BY61" i="4"/>
  <c r="M61" i="4"/>
  <c r="AT60" i="4"/>
  <c r="BS59" i="4"/>
  <c r="G59" i="4"/>
  <c r="AN58" i="4"/>
  <c r="BU57" i="4"/>
  <c r="I57" i="4"/>
  <c r="AH56" i="4"/>
  <c r="BG55" i="4"/>
  <c r="CF54" i="4"/>
  <c r="T54" i="4"/>
  <c r="AK53" i="4"/>
  <c r="BR52" i="4"/>
  <c r="F52" i="4"/>
  <c r="AE51" i="4"/>
  <c r="BL50" i="4"/>
  <c r="CS49" i="4"/>
  <c r="AG49" i="4"/>
  <c r="BF48" i="4"/>
  <c r="CE47" i="4"/>
  <c r="S47" i="4"/>
  <c r="AR46" i="4"/>
  <c r="BI45" i="4"/>
  <c r="CP44" i="4"/>
  <c r="AD44" i="4"/>
  <c r="BC43" i="4"/>
  <c r="CJ42" i="4"/>
  <c r="X42" i="4"/>
  <c r="BE41" i="4"/>
  <c r="CD40" i="4"/>
  <c r="R40" i="4"/>
  <c r="AQ39" i="4"/>
  <c r="BP38" i="4"/>
  <c r="CG37" i="4"/>
  <c r="U37" i="4"/>
  <c r="BB36" i="4"/>
  <c r="CA35" i="4"/>
  <c r="O35" i="4"/>
  <c r="AV34" i="4"/>
  <c r="CC33" i="4"/>
  <c r="Q33" i="4"/>
  <c r="AP32" i="4"/>
  <c r="BO31" i="4"/>
  <c r="CN30" i="4"/>
  <c r="AB30" i="4"/>
  <c r="AS29" i="4"/>
  <c r="BZ28" i="4"/>
  <c r="N28" i="4"/>
  <c r="AM27" i="4"/>
  <c r="BT26" i="4"/>
  <c r="H26" i="4"/>
  <c r="AO25" i="4"/>
  <c r="BN24" i="4"/>
  <c r="CM23" i="4"/>
  <c r="AA23" i="4"/>
  <c r="AZ22" i="4"/>
  <c r="BQ21" i="4"/>
  <c r="E21" i="4"/>
  <c r="AL20" i="4"/>
  <c r="BK19" i="4"/>
  <c r="CR18" i="4"/>
  <c r="AF18" i="4"/>
  <c r="BM17" i="4"/>
  <c r="CT16" i="4"/>
  <c r="Z16" i="4"/>
  <c r="AY15" i="4"/>
  <c r="S38" i="15"/>
  <c r="V57" i="4"/>
  <c r="BE14" i="4"/>
  <c r="BS71" i="4"/>
  <c r="U49" i="4"/>
  <c r="P29" i="15"/>
  <c r="J75" i="4"/>
  <c r="AW68" i="4"/>
  <c r="BS62" i="4"/>
  <c r="T57" i="4"/>
  <c r="BF51" i="4"/>
  <c r="CJ45" i="4"/>
  <c r="U40" i="4"/>
  <c r="BO34" i="4"/>
  <c r="H29" i="4"/>
  <c r="AL23" i="4"/>
  <c r="BX17" i="4"/>
  <c r="BD13" i="4"/>
  <c r="BW10" i="4"/>
  <c r="CH7" i="4"/>
  <c r="H15" i="15"/>
  <c r="D19" i="9"/>
  <c r="L71" i="5"/>
  <c r="I24" i="5"/>
  <c r="R74" i="4"/>
  <c r="U71" i="4"/>
  <c r="AV68" i="4"/>
  <c r="BO65" i="4"/>
  <c r="BZ62" i="4"/>
  <c r="H60" i="4"/>
  <c r="AA57" i="4"/>
  <c r="AL54" i="4"/>
  <c r="BM51" i="4"/>
  <c r="BX48" i="4"/>
  <c r="BR46" i="4"/>
  <c r="CR44" i="4"/>
  <c r="Y43" i="4"/>
  <c r="S41" i="4"/>
  <c r="AC39" i="4"/>
  <c r="AU37" i="4"/>
  <c r="BE35" i="4"/>
  <c r="BW33" i="4"/>
  <c r="BH32" i="4"/>
  <c r="AC31" i="4"/>
  <c r="AL30" i="4"/>
  <c r="O29" i="4"/>
  <c r="P28" i="4"/>
  <c r="I27" i="4"/>
  <c r="BW25" i="4"/>
  <c r="BX24" i="4"/>
  <c r="AS23" i="4"/>
  <c r="AT22" i="4"/>
  <c r="AE21" i="4"/>
  <c r="P20" i="4"/>
  <c r="Y19" i="4"/>
  <c r="CM17" i="4"/>
  <c r="CF16" i="4"/>
  <c r="BI15" i="4"/>
  <c r="AT14" i="4"/>
  <c r="BC13" i="4"/>
  <c r="D44" i="20"/>
  <c r="N13" i="15"/>
  <c r="D46" i="13"/>
  <c r="D61" i="11"/>
  <c r="D63" i="9"/>
  <c r="M57" i="7"/>
  <c r="M25" i="7"/>
  <c r="G57" i="6"/>
  <c r="P75" i="5"/>
  <c r="D61" i="5"/>
  <c r="E52" i="5"/>
  <c r="H36" i="5"/>
  <c r="F26" i="5"/>
  <c r="T13" i="5"/>
  <c r="CA75" i="4"/>
  <c r="O75" i="4"/>
  <c r="AV74" i="4"/>
  <c r="CC73" i="4"/>
  <c r="Q73" i="4"/>
  <c r="AP72" i="4"/>
  <c r="BO71" i="4"/>
  <c r="CN70" i="4"/>
  <c r="AB70" i="4"/>
  <c r="AS69" i="4"/>
  <c r="BZ68" i="4"/>
  <c r="N68" i="4"/>
  <c r="AM67" i="4"/>
  <c r="BT66" i="4"/>
  <c r="H66" i="4"/>
  <c r="AO65" i="4"/>
  <c r="BN64" i="4"/>
  <c r="CM63" i="4"/>
  <c r="AA63" i="4"/>
  <c r="AZ62" i="4"/>
  <c r="BQ61" i="4"/>
  <c r="E61" i="4"/>
  <c r="AL60" i="4"/>
  <c r="BK59" i="4"/>
  <c r="CR58" i="4"/>
  <c r="AF58" i="4"/>
  <c r="BM57" i="4"/>
  <c r="CT56" i="4"/>
  <c r="Z56" i="4"/>
  <c r="AY55" i="4"/>
  <c r="BX54" i="4"/>
  <c r="L54" i="4"/>
  <c r="AC53" i="4"/>
  <c r="BJ52" i="4"/>
  <c r="CQ51" i="4"/>
  <c r="W51" i="4"/>
  <c r="BD50" i="4"/>
  <c r="CK49" i="4"/>
  <c r="Y49" i="4"/>
  <c r="AX48" i="4"/>
  <c r="BW47" i="4"/>
  <c r="K47" i="4"/>
  <c r="AJ46" i="4"/>
  <c r="BA45" i="4"/>
  <c r="CH44" i="4"/>
  <c r="V44" i="4"/>
  <c r="AU43" i="4"/>
  <c r="CB42" i="4"/>
  <c r="P42" i="4"/>
  <c r="AW41" i="4"/>
  <c r="BV40" i="4"/>
  <c r="J40" i="4"/>
  <c r="AI39" i="4"/>
  <c r="BH38" i="4"/>
  <c r="BY37" i="4"/>
  <c r="M37" i="4"/>
  <c r="AT36" i="4"/>
  <c r="BS35" i="4"/>
  <c r="G35" i="4"/>
  <c r="AN34" i="4"/>
  <c r="BU33" i="4"/>
  <c r="I33" i="4"/>
  <c r="AH32" i="4"/>
  <c r="BG31" i="4"/>
  <c r="CF30" i="4"/>
  <c r="T30" i="4"/>
  <c r="AK29" i="4"/>
  <c r="BR28" i="4"/>
  <c r="F28" i="4"/>
  <c r="AG63" i="4"/>
  <c r="BH51" i="4"/>
  <c r="BP11" i="4"/>
  <c r="I69" i="4"/>
  <c r="AV46" i="4"/>
  <c r="E21" i="12"/>
  <c r="K74" i="4"/>
  <c r="BV67" i="4"/>
  <c r="G62" i="4"/>
  <c r="AK56" i="4"/>
  <c r="CE50" i="4"/>
  <c r="X45" i="4"/>
  <c r="BB39" i="4"/>
  <c r="CN33" i="4"/>
  <c r="AO28" i="4"/>
  <c r="BK22" i="4"/>
  <c r="L17" i="4"/>
  <c r="AF13" i="4"/>
  <c r="AY10" i="4"/>
  <c r="BJ7" i="4"/>
  <c r="K60" i="14"/>
  <c r="M65" i="7"/>
  <c r="E68" i="5"/>
  <c r="G15" i="5"/>
  <c r="CE73" i="4"/>
  <c r="CP70" i="4"/>
  <c r="X68" i="4"/>
  <c r="AQ65" i="4"/>
  <c r="BB62" i="4"/>
  <c r="CC59" i="4"/>
  <c r="CN56" i="4"/>
  <c r="N54" i="4"/>
  <c r="AO51" i="4"/>
  <c r="AZ48" i="4"/>
  <c r="BJ46" i="4"/>
  <c r="BL44" i="4"/>
  <c r="CT42" i="4"/>
  <c r="K41" i="4"/>
  <c r="CP38" i="4"/>
  <c r="W37" i="4"/>
  <c r="AW35" i="4"/>
  <c r="AY33" i="4"/>
  <c r="AZ32" i="4"/>
  <c r="U31" i="4"/>
  <c r="V30" i="4"/>
  <c r="G29" i="4"/>
  <c r="CK27" i="4"/>
  <c r="CT26" i="4"/>
  <c r="BO25" i="4"/>
  <c r="BH24" i="4"/>
  <c r="AK23" i="4"/>
  <c r="V22" i="4"/>
  <c r="W21" i="4"/>
  <c r="H20" i="4"/>
  <c r="I19" i="4"/>
  <c r="CE17" i="4"/>
  <c r="BH16" i="4"/>
  <c r="BA15" i="4"/>
  <c r="AL14" i="4"/>
  <c r="AU13" i="4"/>
  <c r="G74" i="15"/>
  <c r="E58" i="14"/>
  <c r="D30" i="13"/>
  <c r="D45" i="11"/>
  <c r="D47" i="9"/>
  <c r="G55" i="7"/>
  <c r="G23" i="7"/>
  <c r="F48" i="6"/>
  <c r="M74" i="5"/>
  <c r="S59" i="5"/>
  <c r="J46" i="5"/>
  <c r="H35" i="5"/>
  <c r="F25" i="5"/>
  <c r="P12" i="5"/>
  <c r="BS75" i="4"/>
  <c r="G75" i="4"/>
  <c r="AN74" i="4"/>
  <c r="BU73" i="4"/>
  <c r="I73" i="4"/>
  <c r="AH72" i="4"/>
  <c r="BG71" i="4"/>
  <c r="CF70" i="4"/>
  <c r="T70" i="4"/>
  <c r="AK69" i="4"/>
  <c r="BR68" i="4"/>
  <c r="F68" i="4"/>
  <c r="AE67" i="4"/>
  <c r="BL66" i="4"/>
  <c r="CS65" i="4"/>
  <c r="AG65" i="4"/>
  <c r="BF64" i="4"/>
  <c r="CE63" i="4"/>
  <c r="S63" i="4"/>
  <c r="AR62" i="4"/>
  <c r="BI61" i="4"/>
  <c r="CP60" i="4"/>
  <c r="AD60" i="4"/>
  <c r="BC59" i="4"/>
  <c r="CJ58" i="4"/>
  <c r="X58" i="4"/>
  <c r="BE57" i="4"/>
  <c r="CD56" i="4"/>
  <c r="R56" i="4"/>
  <c r="AQ55" i="4"/>
  <c r="BP54" i="4"/>
  <c r="CG53" i="4"/>
  <c r="U53" i="4"/>
  <c r="BB52" i="4"/>
  <c r="CA51" i="4"/>
  <c r="O51" i="4"/>
  <c r="AV50" i="4"/>
  <c r="CC49" i="4"/>
  <c r="Q49" i="4"/>
  <c r="AP48" i="4"/>
  <c r="BO47" i="4"/>
  <c r="CN46" i="4"/>
  <c r="AB46" i="4"/>
  <c r="AS45" i="4"/>
  <c r="BZ44" i="4"/>
  <c r="N44" i="4"/>
  <c r="AM43" i="4"/>
  <c r="BT42" i="4"/>
  <c r="H42" i="4"/>
  <c r="AO41" i="4"/>
  <c r="BN40" i="4"/>
  <c r="CM39" i="4"/>
  <c r="AA39" i="4"/>
  <c r="AZ38" i="4"/>
  <c r="BQ37" i="4"/>
  <c r="E37" i="4"/>
  <c r="AL36" i="4"/>
  <c r="BK35" i="4"/>
  <c r="CR34" i="4"/>
  <c r="AF34" i="4"/>
  <c r="BM33" i="4"/>
  <c r="AY21" i="4"/>
  <c r="AE40" i="4"/>
  <c r="S70" i="15"/>
  <c r="AE63" i="4"/>
  <c r="T42" i="4"/>
  <c r="D7" i="7"/>
  <c r="M72" i="4"/>
  <c r="AI66" i="4"/>
  <c r="BU60" i="4"/>
  <c r="F55" i="4"/>
  <c r="AR49" i="4"/>
  <c r="CD43" i="4"/>
  <c r="O38" i="4"/>
  <c r="AS32" i="4"/>
  <c r="CM26" i="4"/>
  <c r="AF21" i="4"/>
  <c r="BJ15" i="4"/>
  <c r="BM12" i="4"/>
  <c r="BX9" i="4"/>
  <c r="D73" i="2"/>
  <c r="D50" i="13"/>
  <c r="M33" i="7"/>
  <c r="H52" i="5"/>
  <c r="CS75" i="4"/>
  <c r="S73" i="4"/>
  <c r="AD70" i="4"/>
  <c r="BE67" i="4"/>
  <c r="BP64" i="4"/>
  <c r="CA61" i="4"/>
  <c r="Q59" i="4"/>
  <c r="AB56" i="4"/>
  <c r="AM53" i="4"/>
  <c r="BN50" i="4"/>
  <c r="L48" i="4"/>
  <c r="F46" i="4"/>
  <c r="AF44" i="4"/>
  <c r="AX42" i="4"/>
  <c r="AR40" i="4"/>
  <c r="BJ38" i="4"/>
  <c r="CB36" i="4"/>
  <c r="CD34" i="4"/>
  <c r="AI33" i="4"/>
  <c r="L32" i="4"/>
  <c r="E31" i="4"/>
  <c r="CA29" i="4"/>
  <c r="CB28" i="4"/>
  <c r="BU27" i="4"/>
  <c r="AX26" i="4"/>
  <c r="AY25" i="4"/>
  <c r="AB24" i="4"/>
  <c r="M23" i="4"/>
  <c r="F22" i="4"/>
  <c r="CB20" i="4"/>
  <c r="CK19" i="4"/>
  <c r="BN18" i="4"/>
  <c r="BG17" i="4"/>
  <c r="AR16" i="4"/>
  <c r="M15" i="4"/>
  <c r="V14" i="4"/>
  <c r="O13" i="4"/>
  <c r="Q60" i="15"/>
  <c r="L40" i="14"/>
  <c r="E74" i="12"/>
  <c r="D13" i="11"/>
  <c r="D15" i="9"/>
  <c r="I45" i="7"/>
  <c r="I13" i="7"/>
  <c r="H34" i="6"/>
  <c r="I72" i="5"/>
  <c r="P57" i="5"/>
  <c r="G44" i="5"/>
  <c r="T32" i="5"/>
  <c r="R21" i="5"/>
  <c r="M10" i="5"/>
  <c r="BC75" i="4"/>
  <c r="CJ74" i="4"/>
  <c r="X74" i="4"/>
  <c r="BE73" i="4"/>
  <c r="CD72" i="4"/>
  <c r="R72" i="4"/>
  <c r="AQ71" i="4"/>
  <c r="BP70" i="4"/>
  <c r="CG69" i="4"/>
  <c r="U69" i="4"/>
  <c r="BB68" i="4"/>
  <c r="CA67" i="4"/>
  <c r="O67" i="4"/>
  <c r="AV66" i="4"/>
  <c r="CC65" i="4"/>
  <c r="Q65" i="4"/>
  <c r="AP64" i="4"/>
  <c r="BO63" i="4"/>
  <c r="CN62" i="4"/>
  <c r="AB62" i="4"/>
  <c r="AS61" i="4"/>
  <c r="BZ60" i="4"/>
  <c r="N60" i="4"/>
  <c r="AM59" i="4"/>
  <c r="BT58" i="4"/>
  <c r="H58" i="4"/>
  <c r="AO57" i="4"/>
  <c r="BN56" i="4"/>
  <c r="CM55" i="4"/>
  <c r="AA55" i="4"/>
  <c r="AZ54" i="4"/>
  <c r="BQ53" i="4"/>
  <c r="E53" i="4"/>
  <c r="AL52" i="4"/>
  <c r="BK51" i="4"/>
  <c r="CR50" i="4"/>
  <c r="AF50" i="4"/>
  <c r="BM49" i="4"/>
  <c r="CT48" i="4"/>
  <c r="Z48" i="4"/>
  <c r="AY47" i="4"/>
  <c r="BX46" i="4"/>
  <c r="L46" i="4"/>
  <c r="AC45" i="4"/>
  <c r="BJ44" i="4"/>
  <c r="CQ43" i="4"/>
  <c r="W43" i="4"/>
  <c r="BD42" i="4"/>
  <c r="CK41" i="4"/>
  <c r="Y41" i="4"/>
  <c r="AX40" i="4"/>
  <c r="BW39" i="4"/>
  <c r="K39" i="4"/>
  <c r="AJ38" i="4"/>
  <c r="BA37" i="4"/>
  <c r="CH36" i="4"/>
  <c r="V36" i="4"/>
  <c r="AU35" i="4"/>
  <c r="CB34" i="4"/>
  <c r="P34" i="4"/>
  <c r="AW33" i="4"/>
  <c r="BV32" i="4"/>
  <c r="J32" i="4"/>
  <c r="AI31" i="4"/>
  <c r="BH30" i="4"/>
  <c r="BY29" i="4"/>
  <c r="M29" i="4"/>
  <c r="AT28" i="4"/>
  <c r="BS27" i="4"/>
  <c r="G27" i="4"/>
  <c r="AN26" i="4"/>
  <c r="BU25" i="4"/>
  <c r="I25" i="4"/>
  <c r="AH24" i="4"/>
  <c r="BG23" i="4"/>
  <c r="CF22" i="4"/>
  <c r="T22" i="4"/>
  <c r="AK21" i="4"/>
  <c r="BR20" i="4"/>
  <c r="F20" i="4"/>
  <c r="AE19" i="4"/>
  <c r="BL18" i="4"/>
  <c r="CS17" i="4"/>
  <c r="AG17" i="4"/>
  <c r="BF16" i="4"/>
  <c r="CE15" i="4"/>
  <c r="I58" i="15"/>
  <c r="BI34" i="4"/>
  <c r="D46" i="10"/>
  <c r="BF60" i="4"/>
  <c r="BB40" i="4"/>
  <c r="D9" i="6"/>
  <c r="AL71" i="4"/>
  <c r="BH65" i="4"/>
  <c r="I60" i="4"/>
  <c r="AE54" i="4"/>
  <c r="BI48" i="4"/>
  <c r="R43" i="4"/>
  <c r="AV37" i="4"/>
  <c r="BZ31" i="4"/>
  <c r="AA26" i="4"/>
  <c r="BM20" i="4"/>
  <c r="CQ14" i="4"/>
  <c r="Y12" i="4"/>
  <c r="AJ9" i="4"/>
  <c r="D33" i="2"/>
  <c r="F40" i="12"/>
  <c r="D14" i="7"/>
  <c r="M45" i="5"/>
  <c r="BE75" i="4"/>
  <c r="BP72" i="4"/>
  <c r="CA69" i="4"/>
  <c r="Q67" i="4"/>
  <c r="AB64" i="4"/>
  <c r="AM61" i="4"/>
  <c r="BN58" i="4"/>
  <c r="BQ55" i="4"/>
  <c r="CR52" i="4"/>
  <c r="Z50" i="4"/>
  <c r="BQ47" i="4"/>
  <c r="CQ45" i="4"/>
  <c r="CS43" i="4"/>
  <c r="Z42" i="4"/>
  <c r="AJ40" i="4"/>
  <c r="AD38" i="4"/>
  <c r="BD36" i="4"/>
  <c r="BV34" i="4"/>
  <c r="AA33" i="4"/>
  <c r="CG31" i="4"/>
  <c r="CH30" i="4"/>
  <c r="BS29" i="4"/>
  <c r="BD28" i="4"/>
  <c r="BM27" i="4"/>
  <c r="AP26" i="4"/>
  <c r="AI25" i="4"/>
  <c r="T24" i="4"/>
  <c r="CH22" i="4"/>
  <c r="CQ21" i="4"/>
  <c r="BT20" i="4"/>
  <c r="BU19" i="4"/>
  <c r="BF18" i="4"/>
  <c r="AI17" i="4"/>
  <c r="AJ16" i="4"/>
  <c r="E15" i="4"/>
  <c r="F14" i="4"/>
  <c r="G13" i="4"/>
  <c r="H47" i="15"/>
  <c r="M35" i="14"/>
  <c r="D46" i="12"/>
  <c r="D70" i="10"/>
  <c r="J72" i="7"/>
  <c r="J40" i="7"/>
  <c r="J8" i="7"/>
  <c r="D30" i="6"/>
  <c r="F71" i="5"/>
  <c r="L56" i="5"/>
  <c r="S40" i="5"/>
  <c r="T31" i="5"/>
  <c r="O20" i="5"/>
  <c r="I9" i="5"/>
  <c r="AU75" i="4"/>
  <c r="CB74" i="4"/>
  <c r="P74" i="4"/>
  <c r="AW73" i="4"/>
  <c r="BV72" i="4"/>
  <c r="J72" i="4"/>
  <c r="AI71" i="4"/>
  <c r="BH70" i="4"/>
  <c r="BY69" i="4"/>
  <c r="M69" i="4"/>
  <c r="AT68" i="4"/>
  <c r="BS67" i="4"/>
  <c r="G67" i="4"/>
  <c r="AN66" i="4"/>
  <c r="BU65" i="4"/>
  <c r="I65" i="4"/>
  <c r="AH64" i="4"/>
  <c r="BG63" i="4"/>
  <c r="CF62" i="4"/>
  <c r="T62" i="4"/>
  <c r="AK61" i="4"/>
  <c r="BR60" i="4"/>
  <c r="F60" i="4"/>
  <c r="AE59" i="4"/>
  <c r="BL58" i="4"/>
  <c r="CS57" i="4"/>
  <c r="AG57" i="4"/>
  <c r="BF56" i="4"/>
  <c r="CE55" i="4"/>
  <c r="S55" i="4"/>
  <c r="AR54" i="4"/>
  <c r="BI53" i="4"/>
  <c r="CP52" i="4"/>
  <c r="AD52" i="4"/>
  <c r="BC51" i="4"/>
  <c r="CJ50" i="4"/>
  <c r="X50" i="4"/>
  <c r="BE49" i="4"/>
  <c r="CD48" i="4"/>
  <c r="R48" i="4"/>
  <c r="AQ47" i="4"/>
  <c r="BP46" i="4"/>
  <c r="CG45" i="4"/>
  <c r="U45" i="4"/>
  <c r="BB44" i="4"/>
  <c r="CA43" i="4"/>
  <c r="O43" i="4"/>
  <c r="AV42" i="4"/>
  <c r="CC41" i="4"/>
  <c r="Q41" i="4"/>
  <c r="AP40" i="4"/>
  <c r="BO39" i="4"/>
  <c r="CN38" i="4"/>
  <c r="BT40" i="4"/>
  <c r="AN61" i="4"/>
  <c r="AC16" i="4"/>
  <c r="AQ73" i="4"/>
  <c r="CT50" i="4"/>
  <c r="Y35" i="4"/>
  <c r="BG25" i="4"/>
  <c r="AZ16" i="4"/>
  <c r="D31" i="9"/>
  <c r="R22" i="5"/>
  <c r="AY71" i="4"/>
  <c r="CK65" i="4"/>
  <c r="V60" i="4"/>
  <c r="BH54" i="4"/>
  <c r="I49" i="4"/>
  <c r="AE43" i="4"/>
  <c r="AB38" i="4"/>
  <c r="AM35" i="4"/>
  <c r="CT32" i="4"/>
  <c r="AY31" i="4"/>
  <c r="L30" i="4"/>
  <c r="BJ28" i="4"/>
  <c r="AU27" i="4"/>
  <c r="BD26" i="4"/>
  <c r="BM25" i="4"/>
  <c r="BV24" i="4"/>
  <c r="BW23" i="4"/>
  <c r="BX22" i="4"/>
  <c r="BY21" i="4"/>
  <c r="CH20" i="4"/>
  <c r="CQ19" i="4"/>
  <c r="G19" i="4"/>
  <c r="P18" i="4"/>
  <c r="Y17" i="4"/>
  <c r="AH16" i="4"/>
  <c r="AI15" i="4"/>
  <c r="BH14" i="4"/>
  <c r="BY13" i="4"/>
  <c r="M13" i="4"/>
  <c r="AT12" i="4"/>
  <c r="BS11" i="4"/>
  <c r="O37" i="20"/>
  <c r="D33" i="15"/>
  <c r="J25" i="14"/>
  <c r="F24" i="12"/>
  <c r="D20" i="8"/>
  <c r="L47" i="7"/>
  <c r="L15" i="7"/>
  <c r="G52" i="6"/>
  <c r="D72" i="5"/>
  <c r="F63" i="5"/>
  <c r="L48" i="5"/>
  <c r="S32" i="5"/>
  <c r="T23" i="5"/>
  <c r="O12" i="5"/>
  <c r="BJ75" i="4"/>
  <c r="CQ74" i="4"/>
  <c r="W74" i="4"/>
  <c r="BD73" i="4"/>
  <c r="CK72" i="4"/>
  <c r="Y72" i="4"/>
  <c r="AX71" i="4"/>
  <c r="BW70" i="4"/>
  <c r="K70" i="4"/>
  <c r="AJ69" i="4"/>
  <c r="BA68" i="4"/>
  <c r="CH67" i="4"/>
  <c r="V67" i="4"/>
  <c r="AU66" i="4"/>
  <c r="CB65" i="4"/>
  <c r="P65" i="4"/>
  <c r="AW64" i="4"/>
  <c r="BV63" i="4"/>
  <c r="J63" i="4"/>
  <c r="AI62" i="4"/>
  <c r="BH61" i="4"/>
  <c r="BY60" i="4"/>
  <c r="M60" i="4"/>
  <c r="AT59" i="4"/>
  <c r="BS58" i="4"/>
  <c r="G58" i="4"/>
  <c r="AN57" i="4"/>
  <c r="BU56" i="4"/>
  <c r="I56" i="4"/>
  <c r="AH55" i="4"/>
  <c r="BG54" i="4"/>
  <c r="CF53" i="4"/>
  <c r="T53" i="4"/>
  <c r="AK52" i="4"/>
  <c r="BR51" i="4"/>
  <c r="F51" i="4"/>
  <c r="AE50" i="4"/>
  <c r="BL49" i="4"/>
  <c r="CS48" i="4"/>
  <c r="AG48" i="4"/>
  <c r="BF47" i="4"/>
  <c r="CE46" i="4"/>
  <c r="S46" i="4"/>
  <c r="AR45" i="4"/>
  <c r="BI44" i="4"/>
  <c r="CP43" i="4"/>
  <c r="AD43" i="4"/>
  <c r="BC42" i="4"/>
  <c r="CJ41" i="4"/>
  <c r="X41" i="4"/>
  <c r="BE40" i="4"/>
  <c r="CD39" i="4"/>
  <c r="R39" i="4"/>
  <c r="AQ38" i="4"/>
  <c r="BP37" i="4"/>
  <c r="CG36" i="4"/>
  <c r="U36" i="4"/>
  <c r="BB35" i="4"/>
  <c r="CA34" i="4"/>
  <c r="O34" i="4"/>
  <c r="AV33" i="4"/>
  <c r="CC32" i="4"/>
  <c r="Q32" i="4"/>
  <c r="AP31" i="4"/>
  <c r="N45" i="7"/>
  <c r="BE74" i="4"/>
  <c r="BK68" i="4"/>
  <c r="BQ62" i="4"/>
  <c r="AP57" i="4"/>
  <c r="O52" i="4"/>
  <c r="CG46" i="4"/>
  <c r="CM40" i="4"/>
  <c r="BO35" i="4"/>
  <c r="AL32" i="4"/>
  <c r="X30" i="4"/>
  <c r="E28" i="4"/>
  <c r="AB26" i="4"/>
  <c r="AY24" i="4"/>
  <c r="BW22" i="4"/>
  <c r="CT20" i="4"/>
  <c r="X19" i="4"/>
  <c r="E17" i="4"/>
  <c r="AB15" i="4"/>
  <c r="AZ13" i="4"/>
  <c r="CJ11" i="4"/>
  <c r="BP10" i="4"/>
  <c r="AX9" i="4"/>
  <c r="AR8" i="4"/>
  <c r="AM7" i="4"/>
  <c r="D15" i="2"/>
  <c r="F120" i="1"/>
  <c r="D97" i="1"/>
  <c r="D70" i="1"/>
  <c r="F25" i="1"/>
  <c r="D13" i="1"/>
  <c r="S11" i="4"/>
  <c r="BW7" i="4"/>
  <c r="F110" i="1"/>
  <c r="D26" i="1"/>
  <c r="AJ13" i="4"/>
  <c r="F118" i="1"/>
  <c r="D30" i="1"/>
  <c r="O31" i="4"/>
  <c r="F19" i="4"/>
  <c r="BM9" i="4"/>
  <c r="C83" i="1"/>
  <c r="K36" i="14"/>
  <c r="S66" i="5"/>
  <c r="CD73" i="4"/>
  <c r="BC68" i="4"/>
  <c r="BI62" i="4"/>
  <c r="AH57" i="4"/>
  <c r="AN51" i="4"/>
  <c r="M46" i="4"/>
  <c r="CE40" i="4"/>
  <c r="AE36" i="4"/>
  <c r="BN33" i="4"/>
  <c r="BL30" i="4"/>
  <c r="BN28" i="4"/>
  <c r="BP26" i="4"/>
  <c r="BR24" i="4"/>
  <c r="BT22" i="4"/>
  <c r="CQ20" i="4"/>
  <c r="V19" i="4"/>
  <c r="AS17" i="4"/>
  <c r="Z15" i="4"/>
  <c r="AB13" i="4"/>
  <c r="CH11" i="4"/>
  <c r="BN10" i="4"/>
  <c r="AW9" i="4"/>
  <c r="AQ8" i="4"/>
  <c r="L7" i="4"/>
  <c r="F128" i="1"/>
  <c r="E120" i="1"/>
  <c r="C97" i="1"/>
  <c r="C70" i="1"/>
  <c r="E25" i="1"/>
  <c r="C13" i="1"/>
  <c r="AP17" i="4"/>
  <c r="AX12" i="4"/>
  <c r="CC8" i="4"/>
  <c r="D124" i="1"/>
  <c r="F47" i="1"/>
  <c r="H19" i="4"/>
  <c r="AO9" i="4"/>
  <c r="D67" i="1"/>
  <c r="D24" i="5"/>
  <c r="CM48" i="4"/>
  <c r="AX28" i="4"/>
  <c r="H17" i="4"/>
  <c r="AH8" i="4"/>
  <c r="C56" i="1"/>
  <c r="F21" i="7"/>
  <c r="H75" i="4"/>
  <c r="BZ69" i="4"/>
  <c r="AY64" i="4"/>
  <c r="X59" i="4"/>
  <c r="AD53" i="4"/>
  <c r="AJ47" i="4"/>
  <c r="I42" i="4"/>
  <c r="BF36" i="4"/>
  <c r="BI33" i="4"/>
  <c r="G31" i="4"/>
  <c r="AD29" i="4"/>
  <c r="BB27" i="4"/>
  <c r="BD25" i="4"/>
  <c r="BF23" i="4"/>
  <c r="BH21" i="4"/>
  <c r="BU18" i="4"/>
  <c r="M14" i="4"/>
  <c r="BU9" i="4"/>
  <c r="D22" i="2"/>
  <c r="F49" i="1"/>
  <c r="CF18" i="4"/>
  <c r="P9" i="4"/>
  <c r="D62" i="1"/>
  <c r="AV30" i="4"/>
  <c r="AM18" i="4"/>
  <c r="CF8" i="4"/>
  <c r="C64" i="1"/>
  <c r="I46" i="4"/>
  <c r="BR55" i="4"/>
  <c r="CK12" i="4"/>
  <c r="BB70" i="4"/>
  <c r="T48" i="4"/>
  <c r="AQ33" i="4"/>
  <c r="AJ24" i="4"/>
  <c r="AK15" i="4"/>
  <c r="N52" i="7"/>
  <c r="P11" i="5"/>
  <c r="BX70" i="4"/>
  <c r="Y65" i="4"/>
  <c r="AU59" i="4"/>
  <c r="BY53" i="4"/>
  <c r="AH48" i="4"/>
  <c r="BL42" i="4"/>
  <c r="BI37" i="4"/>
  <c r="CJ34" i="4"/>
  <c r="CD32" i="4"/>
  <c r="AQ31" i="4"/>
  <c r="CG29" i="4"/>
  <c r="BB28" i="4"/>
  <c r="AE27" i="4"/>
  <c r="AV26" i="4"/>
  <c r="BE25" i="4"/>
  <c r="BF24" i="4"/>
  <c r="BO23" i="4"/>
  <c r="BP22" i="4"/>
  <c r="BI21" i="4"/>
  <c r="BZ20" i="4"/>
  <c r="CA19" i="4"/>
  <c r="CJ18" i="4"/>
  <c r="H18" i="4"/>
  <c r="Q17" i="4"/>
  <c r="R16" i="4"/>
  <c r="AA15" i="4"/>
  <c r="AZ14" i="4"/>
  <c r="BQ13" i="4"/>
  <c r="E13" i="4"/>
  <c r="AL12" i="4"/>
  <c r="BK11" i="4"/>
  <c r="D36" i="19"/>
  <c r="I26" i="15"/>
  <c r="K20" i="14"/>
  <c r="D18" i="12"/>
  <c r="D12" i="8"/>
  <c r="F45" i="7"/>
  <c r="F13" i="7"/>
  <c r="F43" i="6"/>
  <c r="D71" i="5"/>
  <c r="R59" i="5"/>
  <c r="L47" i="5"/>
  <c r="O31" i="5"/>
  <c r="M21" i="5"/>
  <c r="H9" i="5"/>
  <c r="BB75" i="4"/>
  <c r="CA74" i="4"/>
  <c r="O74" i="4"/>
  <c r="AV73" i="4"/>
  <c r="CC72" i="4"/>
  <c r="Q72" i="4"/>
  <c r="AP71" i="4"/>
  <c r="BO70" i="4"/>
  <c r="CN69" i="4"/>
  <c r="AB69" i="4"/>
  <c r="AS68" i="4"/>
  <c r="BZ67" i="4"/>
  <c r="N67" i="4"/>
  <c r="AM66" i="4"/>
  <c r="BT65" i="4"/>
  <c r="H65" i="4"/>
  <c r="AO64" i="4"/>
  <c r="BN63" i="4"/>
  <c r="CM62" i="4"/>
  <c r="AA62" i="4"/>
  <c r="AZ61" i="4"/>
  <c r="BQ60" i="4"/>
  <c r="E60" i="4"/>
  <c r="AL59" i="4"/>
  <c r="BK58" i="4"/>
  <c r="CR57" i="4"/>
  <c r="AF57" i="4"/>
  <c r="BM56" i="4"/>
  <c r="CT55" i="4"/>
  <c r="Z55" i="4"/>
  <c r="AY54" i="4"/>
  <c r="BX53" i="4"/>
  <c r="L53" i="4"/>
  <c r="AC52" i="4"/>
  <c r="BJ51" i="4"/>
  <c r="CQ50" i="4"/>
  <c r="W50" i="4"/>
  <c r="BD49" i="4"/>
  <c r="CK48" i="4"/>
  <c r="Y48" i="4"/>
  <c r="AX47" i="4"/>
  <c r="BW46" i="4"/>
  <c r="K46" i="4"/>
  <c r="AJ45" i="4"/>
  <c r="BA44" i="4"/>
  <c r="CH43" i="4"/>
  <c r="V43" i="4"/>
  <c r="AU42" i="4"/>
  <c r="CB41" i="4"/>
  <c r="P41" i="4"/>
  <c r="AW40" i="4"/>
  <c r="BV39" i="4"/>
  <c r="J39" i="4"/>
  <c r="AI38" i="4"/>
  <c r="BH37" i="4"/>
  <c r="BY36" i="4"/>
  <c r="M36" i="4"/>
  <c r="AT35" i="4"/>
  <c r="BS34" i="4"/>
  <c r="G34" i="4"/>
  <c r="AN33" i="4"/>
  <c r="BU32" i="4"/>
  <c r="I32" i="4"/>
  <c r="AH31" i="4"/>
  <c r="H53" i="6"/>
  <c r="Z73" i="4"/>
  <c r="CR67" i="4"/>
  <c r="E62" i="4"/>
  <c r="BW56" i="4"/>
  <c r="AV51" i="4"/>
  <c r="U46" i="4"/>
  <c r="AA40" i="4"/>
  <c r="AI35" i="4"/>
  <c r="F32" i="4"/>
  <c r="BZ29" i="4"/>
  <c r="CB27" i="4"/>
  <c r="G26" i="4"/>
  <c r="AD24" i="4"/>
  <c r="BA22" i="4"/>
  <c r="BY20" i="4"/>
  <c r="CA18" i="4"/>
  <c r="CC16" i="4"/>
  <c r="G15" i="4"/>
  <c r="AD13" i="4"/>
  <c r="BT11" i="4"/>
  <c r="BD10" i="4"/>
  <c r="AK9" i="4"/>
  <c r="AG8" i="4"/>
  <c r="AA7" i="4"/>
  <c r="F127" i="1"/>
  <c r="D118" i="1"/>
  <c r="D96" i="1"/>
  <c r="D69" i="1"/>
  <c r="D23" i="1"/>
  <c r="I18" i="4"/>
  <c r="BM10" i="4"/>
  <c r="AJ7" i="4"/>
  <c r="F107" i="1"/>
  <c r="J28" i="4"/>
  <c r="CM11" i="4"/>
  <c r="F96" i="1"/>
  <c r="F15" i="1"/>
  <c r="CC29" i="4"/>
  <c r="AC17" i="4"/>
  <c r="CT8" i="4"/>
  <c r="C78" i="1"/>
  <c r="E13" i="12"/>
  <c r="S48" i="5"/>
  <c r="R73" i="4"/>
  <c r="CJ67" i="4"/>
  <c r="CP61" i="4"/>
  <c r="BO56" i="4"/>
  <c r="BU50" i="4"/>
  <c r="AT45" i="4"/>
  <c r="S40" i="4"/>
  <c r="CR35" i="4"/>
  <c r="AH33" i="4"/>
  <c r="AQ30" i="4"/>
  <c r="AS28" i="4"/>
  <c r="AU26" i="4"/>
  <c r="AW24" i="4"/>
  <c r="AY22" i="4"/>
  <c r="BV20" i="4"/>
  <c r="CS18" i="4"/>
  <c r="X17" i="4"/>
  <c r="CB14" i="4"/>
  <c r="F13" i="4"/>
  <c r="BR11" i="4"/>
  <c r="BC10" i="4"/>
  <c r="AI9" i="4"/>
  <c r="AD8" i="4"/>
  <c r="D74" i="2"/>
  <c r="E127" i="1"/>
  <c r="C118" i="1"/>
  <c r="C96" i="1"/>
  <c r="C69" i="1"/>
  <c r="C23" i="1"/>
  <c r="E22" i="4"/>
  <c r="CS16" i="4"/>
  <c r="CE11" i="4"/>
  <c r="AP8" i="4"/>
  <c r="D121" i="1"/>
  <c r="F45" i="1"/>
  <c r="BV17" i="4"/>
  <c r="AW8" i="4"/>
  <c r="D60" i="1"/>
  <c r="BQ70" i="4"/>
  <c r="AE44" i="4"/>
  <c r="BU26" i="4"/>
  <c r="AZ15" i="4"/>
  <c r="BA7" i="4"/>
  <c r="E33" i="1"/>
  <c r="G44" i="6"/>
  <c r="AO74" i="4"/>
  <c r="N69" i="4"/>
  <c r="CF63" i="4"/>
  <c r="BE58" i="4"/>
  <c r="BK52" i="4"/>
  <c r="BQ46" i="4"/>
  <c r="AP41" i="4"/>
  <c r="Z36" i="4"/>
  <c r="AC33" i="4"/>
  <c r="CE30" i="4"/>
  <c r="I29" i="4"/>
  <c r="AF27" i="4"/>
  <c r="AH25" i="4"/>
  <c r="AJ23" i="4"/>
  <c r="AL21" i="4"/>
  <c r="AE18" i="4"/>
  <c r="AT13" i="4"/>
  <c r="AH9" i="4"/>
  <c r="D127" i="1"/>
  <c r="F44" i="1"/>
  <c r="J17" i="4"/>
  <c r="V8" i="4"/>
  <c r="D55" i="1"/>
  <c r="BS28" i="4"/>
  <c r="BJ16" i="4"/>
  <c r="CN7" i="4"/>
  <c r="C57" i="1"/>
  <c r="D70" i="8"/>
  <c r="BL75" i="4"/>
  <c r="F69" i="4"/>
  <c r="BX63" i="4"/>
  <c r="AW58" i="4"/>
  <c r="V53" i="4"/>
  <c r="AB47" i="4"/>
  <c r="CT41" i="4"/>
  <c r="W36" i="4"/>
  <c r="Z33" i="4"/>
  <c r="BG30" i="4"/>
  <c r="CD28" i="4"/>
  <c r="H27" i="4"/>
  <c r="AF25" i="4"/>
  <c r="BC23" i="4"/>
  <c r="BE21" i="4"/>
  <c r="BG19" i="4"/>
  <c r="CD17" i="4"/>
  <c r="I16" i="4"/>
  <c r="AF14" i="4"/>
  <c r="CA8" i="4"/>
  <c r="S50" i="4"/>
  <c r="K10" i="4"/>
  <c r="CC67" i="4"/>
  <c r="AL46" i="4"/>
  <c r="AJ32" i="4"/>
  <c r="AC23" i="4"/>
  <c r="AD14" i="4"/>
  <c r="N20" i="7"/>
  <c r="BK75" i="4"/>
  <c r="L70" i="4"/>
  <c r="AX64" i="4"/>
  <c r="CB58" i="4"/>
  <c r="M53" i="4"/>
  <c r="BG47" i="4"/>
  <c r="CS41" i="4"/>
  <c r="AS37" i="4"/>
  <c r="BT34" i="4"/>
  <c r="BN32" i="4"/>
  <c r="AA31" i="4"/>
  <c r="BQ29" i="4"/>
  <c r="AL28" i="4"/>
  <c r="W27" i="4"/>
  <c r="AF26" i="4"/>
  <c r="AW25" i="4"/>
  <c r="AX24" i="4"/>
  <c r="AY23" i="4"/>
  <c r="BH22" i="4"/>
  <c r="BA21" i="4"/>
  <c r="BJ20" i="4"/>
  <c r="BS19" i="4"/>
  <c r="CB18" i="4"/>
  <c r="CK17" i="4"/>
  <c r="I17" i="4"/>
  <c r="J16" i="4"/>
  <c r="S15" i="4"/>
  <c r="AR14" i="4"/>
  <c r="BI13" i="4"/>
  <c r="CP12" i="4"/>
  <c r="AD12" i="4"/>
  <c r="BC11" i="4"/>
  <c r="D69" i="16"/>
  <c r="N19" i="15"/>
  <c r="L15" i="14"/>
  <c r="D68" i="8"/>
  <c r="M74" i="7"/>
  <c r="M42" i="7"/>
  <c r="M10" i="7"/>
  <c r="E34" i="6"/>
  <c r="T69" i="5"/>
  <c r="G55" i="5"/>
  <c r="I46" i="5"/>
  <c r="O30" i="5"/>
  <c r="M20" i="5"/>
  <c r="D8" i="5"/>
  <c r="AT75" i="4"/>
  <c r="BS74" i="4"/>
  <c r="G74" i="4"/>
  <c r="AN73" i="4"/>
  <c r="BU72" i="4"/>
  <c r="I72" i="4"/>
  <c r="AH71" i="4"/>
  <c r="BG70" i="4"/>
  <c r="CF69" i="4"/>
  <c r="T69" i="4"/>
  <c r="AK68" i="4"/>
  <c r="BR67" i="4"/>
  <c r="F67" i="4"/>
  <c r="AE66" i="4"/>
  <c r="BL65" i="4"/>
  <c r="CS64" i="4"/>
  <c r="AG64" i="4"/>
  <c r="BF63" i="4"/>
  <c r="CE62" i="4"/>
  <c r="S62" i="4"/>
  <c r="AR61" i="4"/>
  <c r="BI60" i="4"/>
  <c r="CP59" i="4"/>
  <c r="AD59" i="4"/>
  <c r="BC58" i="4"/>
  <c r="CJ57" i="4"/>
  <c r="X57" i="4"/>
  <c r="BE56" i="4"/>
  <c r="CD55" i="4"/>
  <c r="R55" i="4"/>
  <c r="AQ54" i="4"/>
  <c r="BP53" i="4"/>
  <c r="CG52" i="4"/>
  <c r="U52" i="4"/>
  <c r="BB51" i="4"/>
  <c r="CA50" i="4"/>
  <c r="O50" i="4"/>
  <c r="AV49" i="4"/>
  <c r="CC48" i="4"/>
  <c r="Q48" i="4"/>
  <c r="AP47" i="4"/>
  <c r="BO46" i="4"/>
  <c r="CN45" i="4"/>
  <c r="AB45" i="4"/>
  <c r="AS44" i="4"/>
  <c r="BZ43" i="4"/>
  <c r="N43" i="4"/>
  <c r="AM42" i="4"/>
  <c r="BT41" i="4"/>
  <c r="H41" i="4"/>
  <c r="AO40" i="4"/>
  <c r="BN39" i="4"/>
  <c r="CM38" i="4"/>
  <c r="AA38" i="4"/>
  <c r="AZ37" i="4"/>
  <c r="BQ36" i="4"/>
  <c r="E36" i="4"/>
  <c r="AL35" i="4"/>
  <c r="BK34" i="4"/>
  <c r="CR33" i="4"/>
  <c r="AF33" i="4"/>
  <c r="BM32" i="4"/>
  <c r="CT31" i="4"/>
  <c r="Z31" i="4"/>
  <c r="D17" i="6"/>
  <c r="BG72" i="4"/>
  <c r="AF67" i="4"/>
  <c r="AL61" i="4"/>
  <c r="K56" i="4"/>
  <c r="CC50" i="4"/>
  <c r="BB45" i="4"/>
  <c r="BH39" i="4"/>
  <c r="BP34" i="4"/>
  <c r="BS31" i="4"/>
  <c r="BE29" i="4"/>
  <c r="BG27" i="4"/>
  <c r="CD25" i="4"/>
  <c r="I24" i="4"/>
  <c r="AF22" i="4"/>
  <c r="BC20" i="4"/>
  <c r="BE18" i="4"/>
  <c r="BG16" i="4"/>
  <c r="CE14" i="4"/>
  <c r="I13" i="4"/>
  <c r="BD11" i="4"/>
  <c r="AP10" i="4"/>
  <c r="Y9" i="4"/>
  <c r="S8" i="4"/>
  <c r="M7" i="4"/>
  <c r="F126" i="1"/>
  <c r="D117" i="1"/>
  <c r="D95" i="1"/>
  <c r="F37" i="1"/>
  <c r="D22" i="1"/>
  <c r="W15" i="4"/>
  <c r="Z10" i="4"/>
  <c r="D72" i="2"/>
  <c r="D102" i="1"/>
  <c r="P22" i="4"/>
  <c r="CS10" i="4"/>
  <c r="D91" i="1"/>
  <c r="D69" i="5"/>
  <c r="AC28" i="4"/>
  <c r="CQ15" i="4"/>
  <c r="T8" i="4"/>
  <c r="C66" i="1"/>
  <c r="D22" i="8"/>
  <c r="T39" i="5"/>
  <c r="AY72" i="4"/>
  <c r="X67" i="4"/>
  <c r="AD61" i="4"/>
  <c r="AJ55" i="4"/>
  <c r="I50" i="4"/>
  <c r="CA44" i="4"/>
  <c r="AZ39" i="4"/>
  <c r="BL35" i="4"/>
  <c r="BO32" i="4"/>
  <c r="U30" i="4"/>
  <c r="W28" i="4"/>
  <c r="Y26" i="4"/>
  <c r="AA24" i="4"/>
  <c r="AC22" i="4"/>
  <c r="BA20" i="4"/>
  <c r="BX18" i="4"/>
  <c r="BZ16" i="4"/>
  <c r="BG14" i="4"/>
  <c r="CG12" i="4"/>
  <c r="BB11" i="4"/>
  <c r="AO10" i="4"/>
  <c r="X9" i="4"/>
  <c r="R8" i="4"/>
  <c r="D62" i="2"/>
  <c r="E126" i="1"/>
  <c r="C117" i="1"/>
  <c r="C95" i="1"/>
  <c r="E37" i="1"/>
  <c r="C22" i="1"/>
  <c r="AC20" i="4"/>
  <c r="BB16" i="4"/>
  <c r="AI11" i="4"/>
  <c r="BI7" i="4"/>
  <c r="F112" i="1"/>
  <c r="F43" i="1"/>
  <c r="V16" i="4"/>
  <c r="BC7" i="4"/>
  <c r="D54" i="1"/>
  <c r="AN67" i="4"/>
  <c r="AI40" i="4"/>
  <c r="BL25" i="4"/>
  <c r="U14" i="4"/>
  <c r="D44" i="2"/>
  <c r="E21" i="1"/>
  <c r="P65" i="5"/>
  <c r="BV73" i="4"/>
  <c r="AU68" i="4"/>
  <c r="T63" i="4"/>
  <c r="Z57" i="4"/>
  <c r="CR51" i="4"/>
  <c r="E46" i="4"/>
  <c r="BW40" i="4"/>
  <c r="CM35" i="4"/>
  <c r="CP32" i="4"/>
  <c r="BI30" i="4"/>
  <c r="CG28" i="4"/>
  <c r="K27" i="4"/>
  <c r="M25" i="4"/>
  <c r="O23" i="4"/>
  <c r="Q21" i="4"/>
  <c r="BL17" i="4"/>
  <c r="BN12" i="4"/>
  <c r="CN8" i="4"/>
  <c r="D123" i="1"/>
  <c r="F41" i="1"/>
  <c r="BX15" i="4"/>
  <c r="AC7" i="4"/>
  <c r="F23" i="1"/>
  <c r="AN27" i="4"/>
  <c r="AE15" i="4"/>
  <c r="O7" i="4"/>
  <c r="C51" i="1"/>
  <c r="I38" i="7"/>
  <c r="CS74" i="4"/>
  <c r="AM68" i="4"/>
  <c r="L63" i="4"/>
  <c r="CD57" i="4"/>
  <c r="BC52" i="4"/>
  <c r="BI46" i="4"/>
  <c r="AH41" i="4"/>
  <c r="CJ35" i="4"/>
  <c r="CM32" i="4"/>
  <c r="AK30" i="4"/>
  <c r="BI28" i="4"/>
  <c r="CF26" i="4"/>
  <c r="J25" i="4"/>
  <c r="AH23" i="4"/>
  <c r="AJ21" i="4"/>
  <c r="AL19" i="4"/>
  <c r="BI17" i="4"/>
  <c r="CF15" i="4"/>
  <c r="K14" i="4"/>
  <c r="AV12" i="4"/>
  <c r="Q11" i="4"/>
  <c r="T66" i="4"/>
  <c r="BE44" i="4"/>
  <c r="V7" i="4"/>
  <c r="CN64" i="4"/>
  <c r="BD44" i="4"/>
  <c r="M31" i="4"/>
  <c r="N22" i="4"/>
  <c r="AE13" i="4"/>
  <c r="E39" i="6"/>
  <c r="CR74" i="4"/>
  <c r="AC69" i="4"/>
  <c r="BW63" i="4"/>
  <c r="P58" i="4"/>
  <c r="AT52" i="4"/>
  <c r="CF46" i="4"/>
  <c r="AG41" i="4"/>
  <c r="CP36" i="4"/>
  <c r="X34" i="4"/>
  <c r="AX32" i="4"/>
  <c r="K31" i="4"/>
  <c r="BA29" i="4"/>
  <c r="V28" i="4"/>
  <c r="O27" i="4"/>
  <c r="X26" i="4"/>
  <c r="AG25" i="4"/>
  <c r="AP24" i="4"/>
  <c r="AQ23" i="4"/>
  <c r="AR22" i="4"/>
  <c r="AS21" i="4"/>
  <c r="BB20" i="4"/>
  <c r="BC19" i="4"/>
  <c r="BT18" i="4"/>
  <c r="CC17" i="4"/>
  <c r="CD16" i="4"/>
  <c r="CM15" i="4"/>
  <c r="K15" i="4"/>
  <c r="AJ14" i="4"/>
  <c r="BA13" i="4"/>
  <c r="CH12" i="4"/>
  <c r="V12" i="4"/>
  <c r="AU11" i="4"/>
  <c r="L73" i="15"/>
  <c r="S12" i="15"/>
  <c r="M10" i="14"/>
  <c r="D60" i="8"/>
  <c r="G72" i="7"/>
  <c r="G40" i="7"/>
  <c r="G8" i="7"/>
  <c r="H29" i="6"/>
  <c r="P68" i="5"/>
  <c r="G54" i="5"/>
  <c r="E45" i="5"/>
  <c r="L29" i="5"/>
  <c r="J19" i="5"/>
  <c r="D7" i="5"/>
  <c r="AL75" i="4"/>
  <c r="BK74" i="4"/>
  <c r="CR73" i="4"/>
  <c r="AF73" i="4"/>
  <c r="BM72" i="4"/>
  <c r="CT71" i="4"/>
  <c r="Z71" i="4"/>
  <c r="AY70" i="4"/>
  <c r="BX69" i="4"/>
  <c r="L69" i="4"/>
  <c r="AC68" i="4"/>
  <c r="BJ67" i="4"/>
  <c r="CQ66" i="4"/>
  <c r="W66" i="4"/>
  <c r="BD65" i="4"/>
  <c r="CK64" i="4"/>
  <c r="Y64" i="4"/>
  <c r="AX63" i="4"/>
  <c r="BW62" i="4"/>
  <c r="K62" i="4"/>
  <c r="AJ61" i="4"/>
  <c r="BA60" i="4"/>
  <c r="CH59" i="4"/>
  <c r="V59" i="4"/>
  <c r="AU58" i="4"/>
  <c r="CB57" i="4"/>
  <c r="P57" i="4"/>
  <c r="AW56" i="4"/>
  <c r="BV55" i="4"/>
  <c r="J55" i="4"/>
  <c r="AI54" i="4"/>
  <c r="BH53" i="4"/>
  <c r="BY52" i="4"/>
  <c r="M52" i="4"/>
  <c r="AT51" i="4"/>
  <c r="BS50" i="4"/>
  <c r="G50" i="4"/>
  <c r="AN49" i="4"/>
  <c r="BU48" i="4"/>
  <c r="I48" i="4"/>
  <c r="AH47" i="4"/>
  <c r="BG46" i="4"/>
  <c r="CF45" i="4"/>
  <c r="T45" i="4"/>
  <c r="AK44" i="4"/>
  <c r="BR43" i="4"/>
  <c r="F43" i="4"/>
  <c r="AE42" i="4"/>
  <c r="BL41" i="4"/>
  <c r="CS40" i="4"/>
  <c r="AG40" i="4"/>
  <c r="BF39" i="4"/>
  <c r="CE38" i="4"/>
  <c r="S38" i="4"/>
  <c r="AR37" i="4"/>
  <c r="BI36" i="4"/>
  <c r="CP35" i="4"/>
  <c r="AD35" i="4"/>
  <c r="BC34" i="4"/>
  <c r="CJ33" i="4"/>
  <c r="X33" i="4"/>
  <c r="BE32" i="4"/>
  <c r="CD31" i="4"/>
  <c r="K63" i="23"/>
  <c r="S67" i="5"/>
  <c r="CN71" i="4"/>
  <c r="BM66" i="4"/>
  <c r="BS60" i="4"/>
  <c r="AR55" i="4"/>
  <c r="Q50" i="4"/>
  <c r="W44" i="4"/>
  <c r="AC38" i="4"/>
  <c r="AJ34" i="4"/>
  <c r="AM31" i="4"/>
  <c r="AJ29" i="4"/>
  <c r="AL27" i="4"/>
  <c r="BI25" i="4"/>
  <c r="CF23" i="4"/>
  <c r="K22" i="4"/>
  <c r="AH20" i="4"/>
  <c r="AJ18" i="4"/>
  <c r="AL16" i="4"/>
  <c r="BI14" i="4"/>
  <c r="BS12" i="4"/>
  <c r="AN11" i="4"/>
  <c r="AE10" i="4"/>
  <c r="K9" i="4"/>
  <c r="F8" i="4"/>
  <c r="D63" i="2"/>
  <c r="F125" i="1"/>
  <c r="F103" i="1"/>
  <c r="D94" i="1"/>
  <c r="F36" i="1"/>
  <c r="D21" i="1"/>
  <c r="AI14" i="4"/>
  <c r="CG9" i="4"/>
  <c r="D31" i="2"/>
  <c r="D74" i="1"/>
  <c r="AM20" i="4"/>
  <c r="AG10" i="4"/>
  <c r="D85" i="1"/>
  <c r="AA48" i="4"/>
  <c r="CQ26" i="4"/>
  <c r="CG14" i="4"/>
  <c r="AB7" i="4"/>
  <c r="C60" i="1"/>
  <c r="D63" i="7"/>
  <c r="R30" i="5"/>
  <c r="CF71" i="4"/>
  <c r="BE66" i="4"/>
  <c r="BK60" i="4"/>
  <c r="BQ54" i="4"/>
  <c r="AP49" i="4"/>
  <c r="O44" i="4"/>
  <c r="CG38" i="4"/>
  <c r="AF35" i="4"/>
  <c r="AI32" i="4"/>
  <c r="CS29" i="4"/>
  <c r="BZ27" i="4"/>
  <c r="CB25" i="4"/>
  <c r="F24" i="4"/>
  <c r="H22" i="4"/>
  <c r="AE20" i="4"/>
  <c r="BC18" i="4"/>
  <c r="BE16" i="4"/>
  <c r="AK14" i="4"/>
  <c r="BQ12" i="4"/>
  <c r="AL11" i="4"/>
  <c r="AB10" i="4"/>
  <c r="J9" i="4"/>
  <c r="BX7" i="4"/>
  <c r="D51" i="2"/>
  <c r="E125" i="1"/>
  <c r="E103" i="1"/>
  <c r="C94" i="1"/>
  <c r="E36" i="1"/>
  <c r="C21" i="1"/>
  <c r="CE19" i="4"/>
  <c r="K16" i="4"/>
  <c r="CA10" i="4"/>
  <c r="W7" i="4"/>
  <c r="F109" i="1"/>
  <c r="D36" i="1"/>
  <c r="BO14" i="4"/>
  <c r="D45" i="2"/>
  <c r="F22" i="1"/>
  <c r="BW64" i="4"/>
  <c r="BS36" i="4"/>
  <c r="AG24" i="4"/>
  <c r="CJ12" i="4"/>
  <c r="E97" i="1"/>
  <c r="E13" i="1"/>
  <c r="O47" i="5"/>
  <c r="J73" i="4"/>
  <c r="CB67" i="4"/>
  <c r="BA62" i="4"/>
  <c r="BG56" i="4"/>
  <c r="AF51" i="4"/>
  <c r="AL45" i="4"/>
  <c r="K40" i="4"/>
  <c r="BG35" i="4"/>
  <c r="BJ32" i="4"/>
  <c r="AN30" i="4"/>
  <c r="BK28" i="4"/>
  <c r="BM26" i="4"/>
  <c r="CK24" i="4"/>
  <c r="CM22" i="4"/>
  <c r="BS20" i="4"/>
  <c r="U17" i="4"/>
  <c r="R12" i="4"/>
  <c r="BB8" i="4"/>
  <c r="D120" i="1"/>
  <c r="D37" i="1"/>
  <c r="AS14" i="4"/>
  <c r="D27" i="2"/>
  <c r="D9" i="1"/>
  <c r="I26" i="4"/>
  <c r="CS13" i="4"/>
  <c r="D16" i="2"/>
  <c r="E34" i="1"/>
  <c r="M18" i="7"/>
  <c r="AG74" i="4"/>
  <c r="BT67" i="4"/>
  <c r="AS62" i="4"/>
  <c r="R57" i="4"/>
  <c r="CJ51" i="4"/>
  <c r="CP45" i="4"/>
  <c r="BO40" i="4"/>
  <c r="BD35" i="4"/>
  <c r="BG32" i="4"/>
  <c r="P30" i="4"/>
  <c r="AM28" i="4"/>
  <c r="BK26" i="4"/>
  <c r="CH24" i="4"/>
  <c r="L23" i="4"/>
  <c r="N21" i="4"/>
  <c r="P19" i="4"/>
  <c r="AN17" i="4"/>
  <c r="BK15" i="4"/>
  <c r="Z44" i="4"/>
  <c r="CA38" i="4"/>
  <c r="H12" i="14"/>
  <c r="N62" i="4"/>
  <c r="BF42" i="4"/>
  <c r="CQ29" i="4"/>
  <c r="G21" i="4"/>
  <c r="L67" i="15"/>
  <c r="I73" i="5"/>
  <c r="AF74" i="4"/>
  <c r="BJ68" i="4"/>
  <c r="K63" i="4"/>
  <c r="AW57" i="4"/>
  <c r="BS51" i="4"/>
  <c r="T46" i="4"/>
  <c r="BF40" i="4"/>
  <c r="BZ36" i="4"/>
  <c r="H34" i="4"/>
  <c r="Z32" i="4"/>
  <c r="BX30" i="4"/>
  <c r="AC29" i="4"/>
  <c r="CQ27" i="4"/>
  <c r="CR26" i="4"/>
  <c r="P26" i="4"/>
  <c r="Y25" i="4"/>
  <c r="Z24" i="4"/>
  <c r="AI23" i="4"/>
  <c r="AJ22" i="4"/>
  <c r="AC21" i="4"/>
  <c r="AT20" i="4"/>
  <c r="AU19" i="4"/>
  <c r="BD18" i="4"/>
  <c r="BU17" i="4"/>
  <c r="BV16" i="4"/>
  <c r="BW15" i="4"/>
  <c r="CN14" i="4"/>
  <c r="AB14" i="4"/>
  <c r="AS13" i="4"/>
  <c r="BZ12" i="4"/>
  <c r="N12" i="4"/>
  <c r="AM11" i="4"/>
  <c r="Q66" i="15"/>
  <c r="F47" i="14"/>
  <c r="E73" i="12"/>
  <c r="D52" i="8"/>
  <c r="N69" i="7"/>
  <c r="N37" i="7"/>
  <c r="F75" i="6"/>
  <c r="D25" i="6"/>
  <c r="P67" i="5"/>
  <c r="D53" i="5"/>
  <c r="E44" i="5"/>
  <c r="H28" i="5"/>
  <c r="F18" i="5"/>
  <c r="CP75" i="4"/>
  <c r="AD75" i="4"/>
  <c r="BC74" i="4"/>
  <c r="CJ73" i="4"/>
  <c r="X73" i="4"/>
  <c r="BE72" i="4"/>
  <c r="CD71" i="4"/>
  <c r="R71" i="4"/>
  <c r="AQ70" i="4"/>
  <c r="BP69" i="4"/>
  <c r="CG68" i="4"/>
  <c r="U68" i="4"/>
  <c r="BB67" i="4"/>
  <c r="CA66" i="4"/>
  <c r="O66" i="4"/>
  <c r="AV65" i="4"/>
  <c r="CC64" i="4"/>
  <c r="Q64" i="4"/>
  <c r="AP63" i="4"/>
  <c r="BO62" i="4"/>
  <c r="CN61" i="4"/>
  <c r="AB61" i="4"/>
  <c r="AS60" i="4"/>
  <c r="BZ59" i="4"/>
  <c r="N59" i="4"/>
  <c r="AM58" i="4"/>
  <c r="BT57" i="4"/>
  <c r="H57" i="4"/>
  <c r="AO56" i="4"/>
  <c r="BN55" i="4"/>
  <c r="CM54" i="4"/>
  <c r="AA54" i="4"/>
  <c r="AZ53" i="4"/>
  <c r="BQ52" i="4"/>
  <c r="E52" i="4"/>
  <c r="AL51" i="4"/>
  <c r="BK50" i="4"/>
  <c r="CR49" i="4"/>
  <c r="AF49" i="4"/>
  <c r="BM48" i="4"/>
  <c r="CT47" i="4"/>
  <c r="Z47" i="4"/>
  <c r="AY46" i="4"/>
  <c r="BX45" i="4"/>
  <c r="L45" i="4"/>
  <c r="AC44" i="4"/>
  <c r="BJ43" i="4"/>
  <c r="CQ42" i="4"/>
  <c r="W42" i="4"/>
  <c r="BD41" i="4"/>
  <c r="CK40" i="4"/>
  <c r="Y40" i="4"/>
  <c r="AX39" i="4"/>
  <c r="BW38" i="4"/>
  <c r="K38" i="4"/>
  <c r="AJ37" i="4"/>
  <c r="BA36" i="4"/>
  <c r="CH35" i="4"/>
  <c r="V35" i="4"/>
  <c r="AU34" i="4"/>
  <c r="CB33" i="4"/>
  <c r="P33" i="4"/>
  <c r="AW32" i="4"/>
  <c r="BV31" i="4"/>
  <c r="G48" i="15"/>
  <c r="T40" i="5"/>
  <c r="AB71" i="4"/>
  <c r="CT65" i="4"/>
  <c r="G60" i="4"/>
  <c r="BY54" i="4"/>
  <c r="AX49" i="4"/>
  <c r="BD43" i="4"/>
  <c r="BJ37" i="4"/>
  <c r="BQ33" i="4"/>
  <c r="L31" i="4"/>
  <c r="N29" i="4"/>
  <c r="P27" i="4"/>
  <c r="AN25" i="4"/>
  <c r="BK23" i="4"/>
  <c r="CH21" i="4"/>
  <c r="M20" i="4"/>
  <c r="O18" i="4"/>
  <c r="Q16" i="4"/>
  <c r="AN14" i="4"/>
  <c r="BC12" i="4"/>
  <c r="X11" i="4"/>
  <c r="Q10" i="4"/>
  <c r="CS8" i="4"/>
  <c r="CM7" i="4"/>
  <c r="D52" i="2"/>
  <c r="F124" i="1"/>
  <c r="F102" i="1"/>
  <c r="D93" i="1"/>
  <c r="D34" i="1"/>
  <c r="D19" i="1"/>
  <c r="BP13" i="4"/>
  <c r="AV9" i="4"/>
  <c r="D128" i="1"/>
  <c r="F48" i="1"/>
  <c r="AO18" i="4"/>
  <c r="BA9" i="4"/>
  <c r="D79" i="1"/>
  <c r="BN41" i="4"/>
  <c r="AP25" i="4"/>
  <c r="BB13" i="4"/>
  <c r="D26" i="2"/>
  <c r="C54" i="1"/>
  <c r="L23" i="7"/>
  <c r="T21" i="5"/>
  <c r="T71" i="4"/>
  <c r="Z65" i="4"/>
  <c r="CR59" i="4"/>
  <c r="E54" i="4"/>
  <c r="BW48" i="4"/>
  <c r="AV43" i="4"/>
  <c r="U38" i="4"/>
  <c r="CS34" i="4"/>
  <c r="BP31" i="4"/>
  <c r="BX29" i="4"/>
  <c r="BD27" i="4"/>
  <c r="BF25" i="4"/>
  <c r="CD23" i="4"/>
  <c r="CF21" i="4"/>
  <c r="J20" i="4"/>
  <c r="AG18" i="4"/>
  <c r="AI16" i="4"/>
  <c r="P14" i="4"/>
  <c r="BA12" i="4"/>
  <c r="V11" i="4"/>
  <c r="P10" i="4"/>
  <c r="CP8" i="4"/>
  <c r="BK7" i="4"/>
  <c r="D42" i="2"/>
  <c r="E124" i="1"/>
  <c r="E102" i="1"/>
  <c r="C93" i="1"/>
  <c r="C34" i="1"/>
  <c r="C19" i="1"/>
  <c r="AN19" i="4"/>
  <c r="AR15" i="4"/>
  <c r="AN10" i="4"/>
  <c r="D61" i="2"/>
  <c r="F106" i="1"/>
  <c r="F28" i="1"/>
  <c r="N13" i="4"/>
  <c r="F97" i="1"/>
  <c r="F16" i="1"/>
  <c r="AT61" i="4"/>
  <c r="BU34" i="4"/>
  <c r="BY22" i="4"/>
  <c r="CK11" i="4"/>
  <c r="C86" i="1"/>
  <c r="Q34" i="15"/>
  <c r="R29" i="5"/>
  <c r="AQ72" i="4"/>
  <c r="P67" i="4"/>
  <c r="CH61" i="4"/>
  <c r="CN55" i="4"/>
  <c r="BM50" i="4"/>
  <c r="BS44" i="4"/>
  <c r="AR39" i="4"/>
  <c r="AA35" i="4"/>
  <c r="AD32" i="4"/>
  <c r="S30" i="4"/>
  <c r="AP28" i="4"/>
  <c r="AR26" i="4"/>
  <c r="BO24" i="4"/>
  <c r="BQ22" i="4"/>
  <c r="AX20" i="4"/>
  <c r="BW16" i="4"/>
  <c r="AY11" i="4"/>
  <c r="Q8" i="4"/>
  <c r="F111" i="1"/>
  <c r="D25" i="1"/>
  <c r="BV12" i="4"/>
  <c r="F98" i="1"/>
  <c r="E60" i="5"/>
  <c r="BB24" i="4"/>
  <c r="BT12" i="4"/>
  <c r="E95" i="1"/>
  <c r="E18" i="1"/>
  <c r="L64" i="5"/>
  <c r="BN73" i="4"/>
  <c r="H67" i="4"/>
  <c r="BZ61" i="4"/>
  <c r="AY56" i="4"/>
  <c r="X51" i="4"/>
  <c r="AD45" i="4"/>
  <c r="AJ39" i="4"/>
  <c r="X35" i="4"/>
  <c r="AA32" i="4"/>
  <c r="CN29" i="4"/>
  <c r="R28" i="4"/>
  <c r="AO26" i="4"/>
  <c r="BM24" i="4"/>
  <c r="CJ22" i="4"/>
  <c r="BQ20" i="4"/>
  <c r="CN18" i="4"/>
  <c r="R17" i="4"/>
  <c r="AP15" i="4"/>
  <c r="BM13" i="4"/>
  <c r="P12" i="4"/>
  <c r="F61" i="7"/>
  <c r="AB33" i="4"/>
  <c r="D46" i="7"/>
  <c r="AO59" i="4"/>
  <c r="BX40" i="4"/>
  <c r="CR28" i="4"/>
  <c r="CS19" i="4"/>
  <c r="G48" i="14"/>
  <c r="S58" i="5"/>
  <c r="BM73" i="4"/>
  <c r="CQ67" i="4"/>
  <c r="AJ62" i="4"/>
  <c r="BV56" i="4"/>
  <c r="G51" i="4"/>
  <c r="AK45" i="4"/>
  <c r="CE39" i="4"/>
  <c r="AD36" i="4"/>
  <c r="BE33" i="4"/>
  <c r="R32" i="4"/>
  <c r="BP30" i="4"/>
  <c r="U29" i="4"/>
  <c r="CA27" i="4"/>
  <c r="CJ26" i="4"/>
  <c r="CS25" i="4"/>
  <c r="Q25" i="4"/>
  <c r="R24" i="4"/>
  <c r="S23" i="4"/>
  <c r="AB22" i="4"/>
  <c r="U21" i="4"/>
  <c r="AD20" i="4"/>
  <c r="AM19" i="4"/>
  <c r="AV18" i="4"/>
  <c r="BE17" i="4"/>
  <c r="BN16" i="4"/>
  <c r="BO15" i="4"/>
  <c r="CF14" i="4"/>
  <c r="T14" i="4"/>
  <c r="AK13" i="4"/>
  <c r="BR12" i="4"/>
  <c r="F12" i="4"/>
  <c r="AE11" i="4"/>
  <c r="H53" i="15"/>
  <c r="G40" i="14"/>
  <c r="D63" i="12"/>
  <c r="D44" i="8"/>
  <c r="I62" i="7"/>
  <c r="I30" i="7"/>
  <c r="E66" i="6"/>
  <c r="G20" i="6"/>
  <c r="M66" i="5"/>
  <c r="S51" i="5"/>
  <c r="J38" i="5"/>
  <c r="H27" i="5"/>
  <c r="F17" i="5"/>
  <c r="CH75" i="4"/>
  <c r="V75" i="4"/>
  <c r="AU74" i="4"/>
  <c r="CB73" i="4"/>
  <c r="P73" i="4"/>
  <c r="AW72" i="4"/>
  <c r="BV71" i="4"/>
  <c r="J71" i="4"/>
  <c r="AI70" i="4"/>
  <c r="BH69" i="4"/>
  <c r="BY68" i="4"/>
  <c r="M68" i="4"/>
  <c r="AT67" i="4"/>
  <c r="BS66" i="4"/>
  <c r="G66" i="4"/>
  <c r="AN65" i="4"/>
  <c r="BU64" i="4"/>
  <c r="I64" i="4"/>
  <c r="AH63" i="4"/>
  <c r="BG62" i="4"/>
  <c r="CF61" i="4"/>
  <c r="T61" i="4"/>
  <c r="AK60" i="4"/>
  <c r="BR59" i="4"/>
  <c r="F59" i="4"/>
  <c r="AE58" i="4"/>
  <c r="BL57" i="4"/>
  <c r="CS56" i="4"/>
  <c r="AG56" i="4"/>
  <c r="BF55" i="4"/>
  <c r="CE54" i="4"/>
  <c r="S54" i="4"/>
  <c r="AR53" i="4"/>
  <c r="BI52" i="4"/>
  <c r="CP51" i="4"/>
  <c r="AD51" i="4"/>
  <c r="BC50" i="4"/>
  <c r="CJ49" i="4"/>
  <c r="X49" i="4"/>
  <c r="BE48" i="4"/>
  <c r="CD47" i="4"/>
  <c r="R47" i="4"/>
  <c r="AQ46" i="4"/>
  <c r="BP45" i="4"/>
  <c r="CG44" i="4"/>
  <c r="U44" i="4"/>
  <c r="BB43" i="4"/>
  <c r="CA42" i="4"/>
  <c r="O42" i="4"/>
  <c r="AV41" i="4"/>
  <c r="CC40" i="4"/>
  <c r="Q40" i="4"/>
  <c r="AP39" i="4"/>
  <c r="BO38" i="4"/>
  <c r="CN37" i="4"/>
  <c r="AB37" i="4"/>
  <c r="AS36" i="4"/>
  <c r="BZ35" i="4"/>
  <c r="N35" i="4"/>
  <c r="AM34" i="4"/>
  <c r="BT33" i="4"/>
  <c r="H33" i="4"/>
  <c r="AO32" i="4"/>
  <c r="BN31" i="4"/>
  <c r="J41" i="14"/>
  <c r="D23" i="5"/>
  <c r="BI70" i="4"/>
  <c r="AH65" i="4"/>
  <c r="AN59" i="4"/>
  <c r="M54" i="4"/>
  <c r="CE48" i="4"/>
  <c r="CK42" i="4"/>
  <c r="CT36" i="4"/>
  <c r="AK33" i="4"/>
  <c r="CJ30" i="4"/>
  <c r="BQ28" i="4"/>
  <c r="CN26" i="4"/>
  <c r="R25" i="4"/>
  <c r="AP23" i="4"/>
  <c r="BM21" i="4"/>
  <c r="CJ19" i="4"/>
  <c r="BQ17" i="4"/>
  <c r="CN15" i="4"/>
  <c r="S14" i="4"/>
  <c r="AM12" i="4"/>
  <c r="I11" i="4"/>
  <c r="CK9" i="4"/>
  <c r="CE8" i="4"/>
  <c r="BY7" i="4"/>
  <c r="D43" i="2"/>
  <c r="F123" i="1"/>
  <c r="F101" i="1"/>
  <c r="F74" i="1"/>
  <c r="D33" i="1"/>
  <c r="D18" i="1"/>
  <c r="CD12" i="4"/>
  <c r="I9" i="4"/>
  <c r="D125" i="1"/>
  <c r="F46" i="1"/>
  <c r="AF17" i="4"/>
  <c r="BH8" i="4"/>
  <c r="D66" i="1"/>
  <c r="F37" i="4"/>
  <c r="K24" i="4"/>
  <c r="AN12" i="4"/>
  <c r="E117" i="1"/>
  <c r="E22" i="1"/>
  <c r="D49" i="6"/>
  <c r="CB75" i="4"/>
  <c r="BA70" i="4"/>
  <c r="BG64" i="4"/>
  <c r="AF59" i="4"/>
  <c r="AL53" i="4"/>
  <c r="K48" i="4"/>
  <c r="CC42" i="4"/>
  <c r="BB37" i="4"/>
  <c r="BM34" i="4"/>
  <c r="AJ31" i="4"/>
  <c r="BB29" i="4"/>
  <c r="AI27" i="4"/>
  <c r="AK25" i="4"/>
  <c r="BH23" i="4"/>
  <c r="BJ21" i="4"/>
  <c r="CH19" i="4"/>
  <c r="L18" i="4"/>
  <c r="N16" i="4"/>
  <c r="CN13" i="4"/>
  <c r="AK12" i="4"/>
  <c r="H11" i="4"/>
  <c r="CJ9" i="4"/>
  <c r="CD8" i="4"/>
  <c r="AY7" i="4"/>
  <c r="D32" i="2"/>
  <c r="E123" i="1"/>
  <c r="E101" i="1"/>
  <c r="E74" i="1"/>
  <c r="C33" i="1"/>
  <c r="C18" i="1"/>
  <c r="CQ18" i="4"/>
  <c r="BD14" i="4"/>
  <c r="CT9" i="4"/>
  <c r="D40" i="2"/>
  <c r="D103" i="1"/>
  <c r="CH27" i="4"/>
  <c r="J12" i="4"/>
  <c r="D90" i="1"/>
  <c r="D8" i="1"/>
  <c r="Q58" i="4"/>
  <c r="AP33" i="4"/>
  <c r="Y21" i="4"/>
  <c r="CR10" i="4"/>
  <c r="C80" i="1"/>
  <c r="L31" i="14"/>
  <c r="P20" i="5"/>
  <c r="BX71" i="4"/>
  <c r="AW66" i="4"/>
  <c r="V61" i="4"/>
  <c r="AB55" i="4"/>
  <c r="CT49" i="4"/>
  <c r="G44" i="4"/>
  <c r="BY38" i="4"/>
  <c r="CN34" i="4"/>
  <c r="CQ31" i="4"/>
  <c r="CP29" i="4"/>
  <c r="U28" i="4"/>
  <c r="W26" i="4"/>
  <c r="AT24" i="4"/>
  <c r="AV22" i="4"/>
  <c r="G20" i="4"/>
  <c r="AG16" i="4"/>
  <c r="G11" i="4"/>
  <c r="AX7" i="4"/>
  <c r="F108" i="1"/>
  <c r="BL27" i="4"/>
  <c r="BW11" i="4"/>
  <c r="D89" i="1"/>
  <c r="CQ44" i="4"/>
  <c r="AI22" i="4"/>
  <c r="L73" i="4"/>
  <c r="BN27" i="4"/>
  <c r="O55" i="5"/>
  <c r="AZ56" i="4"/>
  <c r="CH38" i="4"/>
  <c r="CC27" i="4"/>
  <c r="BV18" i="4"/>
  <c r="D14" i="13"/>
  <c r="J45" i="5"/>
  <c r="CT72" i="4"/>
  <c r="W67" i="4"/>
  <c r="BA61" i="4"/>
  <c r="J56" i="4"/>
  <c r="AN50" i="4"/>
  <c r="BR44" i="4"/>
  <c r="S39" i="4"/>
  <c r="N36" i="4"/>
  <c r="AO33" i="4"/>
  <c r="CM31" i="4"/>
  <c r="AZ30" i="4"/>
  <c r="E29" i="4"/>
  <c r="BK27" i="4"/>
  <c r="CB26" i="4"/>
  <c r="CK25" i="4"/>
  <c r="CT24" i="4"/>
  <c r="J24" i="4"/>
  <c r="K23" i="4"/>
  <c r="L22" i="4"/>
  <c r="M21" i="4"/>
  <c r="V20" i="4"/>
  <c r="W19" i="4"/>
  <c r="AN18" i="4"/>
  <c r="AW17" i="4"/>
  <c r="AX16" i="4"/>
  <c r="BG15" i="4"/>
  <c r="BX14" i="4"/>
  <c r="L14" i="4"/>
  <c r="AC13" i="4"/>
  <c r="BJ12" i="4"/>
  <c r="CQ11" i="4"/>
  <c r="W11" i="4"/>
  <c r="M46" i="15"/>
  <c r="H35" i="14"/>
  <c r="E45" i="12"/>
  <c r="D36" i="8"/>
  <c r="J57" i="7"/>
  <c r="J25" i="7"/>
  <c r="H61" i="6"/>
  <c r="F11" i="6"/>
  <c r="I65" i="5"/>
  <c r="S50" i="5"/>
  <c r="J37" i="5"/>
  <c r="E26" i="5"/>
  <c r="R14" i="5"/>
  <c r="BZ75" i="4"/>
  <c r="N75" i="4"/>
  <c r="AM74" i="4"/>
  <c r="BT73" i="4"/>
  <c r="H73" i="4"/>
  <c r="AO72" i="4"/>
  <c r="BN71" i="4"/>
  <c r="CM70" i="4"/>
  <c r="AA70" i="4"/>
  <c r="AZ69" i="4"/>
  <c r="BQ68" i="4"/>
  <c r="E68" i="4"/>
  <c r="AL67" i="4"/>
  <c r="BK66" i="4"/>
  <c r="CR65" i="4"/>
  <c r="AF65" i="4"/>
  <c r="BM64" i="4"/>
  <c r="CT63" i="4"/>
  <c r="Z63" i="4"/>
  <c r="AY62" i="4"/>
  <c r="BX61" i="4"/>
  <c r="L61" i="4"/>
  <c r="AC60" i="4"/>
  <c r="BJ59" i="4"/>
  <c r="CQ58" i="4"/>
  <c r="W58" i="4"/>
  <c r="BD57" i="4"/>
  <c r="CK56" i="4"/>
  <c r="Y56" i="4"/>
  <c r="AX55" i="4"/>
  <c r="BW54" i="4"/>
  <c r="K54" i="4"/>
  <c r="AJ53" i="4"/>
  <c r="BA52" i="4"/>
  <c r="CH51" i="4"/>
  <c r="V51" i="4"/>
  <c r="AU50" i="4"/>
  <c r="CB49" i="4"/>
  <c r="P49" i="4"/>
  <c r="AW48" i="4"/>
  <c r="BV47" i="4"/>
  <c r="J47" i="4"/>
  <c r="AI46" i="4"/>
  <c r="BH45" i="4"/>
  <c r="BY44" i="4"/>
  <c r="M44" i="4"/>
  <c r="AT43" i="4"/>
  <c r="BS42" i="4"/>
  <c r="G42" i="4"/>
  <c r="AN41" i="4"/>
  <c r="BU40" i="4"/>
  <c r="I40" i="4"/>
  <c r="AH39" i="4"/>
  <c r="BG38" i="4"/>
  <c r="CF37" i="4"/>
  <c r="T37" i="4"/>
  <c r="AK36" i="4"/>
  <c r="BR35" i="4"/>
  <c r="F35" i="4"/>
  <c r="AE34" i="4"/>
  <c r="BL33" i="4"/>
  <c r="CS32" i="4"/>
  <c r="AG32" i="4"/>
  <c r="BF31" i="4"/>
  <c r="D30" i="8"/>
  <c r="CJ75" i="4"/>
  <c r="CP69" i="4"/>
  <c r="BO64" i="4"/>
  <c r="BU58" i="4"/>
  <c r="AT53" i="4"/>
  <c r="S48" i="4"/>
  <c r="Y42" i="4"/>
  <c r="BN36" i="4"/>
  <c r="E33" i="4"/>
  <c r="BO30" i="4"/>
  <c r="AU28" i="4"/>
  <c r="BS26" i="4"/>
  <c r="CP24" i="4"/>
  <c r="T23" i="4"/>
  <c r="AR21" i="4"/>
  <c r="BO19" i="4"/>
  <c r="AV17" i="4"/>
  <c r="BS15" i="4"/>
  <c r="CP13" i="4"/>
  <c r="W12" i="4"/>
  <c r="CQ10" i="4"/>
  <c r="BW9" i="4"/>
  <c r="BR8" i="4"/>
  <c r="BN7" i="4"/>
  <c r="D34" i="2"/>
  <c r="F122" i="1"/>
  <c r="F100" i="1"/>
  <c r="D72" i="1"/>
  <c r="D32" i="1"/>
  <c r="D16" i="1"/>
  <c r="AH12" i="4"/>
  <c r="BO8" i="4"/>
  <c r="D122" i="1"/>
  <c r="F42" i="1"/>
  <c r="CT15" i="4"/>
  <c r="BP7" i="4"/>
  <c r="D61" i="1"/>
  <c r="H35" i="4"/>
  <c r="BD22" i="4"/>
  <c r="AO11" i="4"/>
  <c r="E93" i="1"/>
  <c r="C11" i="1"/>
  <c r="G12" i="6"/>
  <c r="P75" i="4"/>
  <c r="CH69" i="4"/>
  <c r="CN63" i="4"/>
  <c r="BM58" i="4"/>
  <c r="BS52" i="4"/>
  <c r="AR47" i="4"/>
  <c r="Q42" i="4"/>
  <c r="CQ36" i="4"/>
  <c r="AG34" i="4"/>
  <c r="J31" i="4"/>
  <c r="AG29" i="4"/>
  <c r="N27" i="4"/>
  <c r="P25" i="4"/>
  <c r="AM23" i="4"/>
  <c r="AO21" i="4"/>
  <c r="BL19" i="4"/>
  <c r="CJ17" i="4"/>
  <c r="BP15" i="4"/>
  <c r="BR13" i="4"/>
  <c r="U12" i="4"/>
  <c r="CN10" i="4"/>
  <c r="BV9" i="4"/>
  <c r="BP8" i="4"/>
  <c r="AK7" i="4"/>
  <c r="D23" i="2"/>
  <c r="E122" i="1"/>
  <c r="E100" i="1"/>
  <c r="C72" i="1"/>
  <c r="C32" i="1"/>
  <c r="C16" i="1"/>
  <c r="AZ18" i="4"/>
  <c r="CK13" i="4"/>
  <c r="BG9" i="4"/>
  <c r="D13" i="2"/>
  <c r="D100" i="1"/>
  <c r="CN21" i="4"/>
  <c r="N11" i="4"/>
  <c r="D84" i="1"/>
  <c r="D26" i="12"/>
  <c r="CG54" i="4"/>
  <c r="AR31" i="4"/>
  <c r="BR19" i="4"/>
  <c r="R10" i="4"/>
  <c r="E69" i="1"/>
  <c r="F65" i="12"/>
  <c r="R11" i="5"/>
  <c r="L71" i="4"/>
  <c r="CD65" i="4"/>
  <c r="BC60" i="4"/>
  <c r="BI54" i="4"/>
  <c r="AH49" i="4"/>
  <c r="AN43" i="4"/>
  <c r="M38" i="4"/>
  <c r="BH34" i="4"/>
  <c r="BK31" i="4"/>
  <c r="BU29" i="4"/>
  <c r="CR27" i="4"/>
  <c r="CT25" i="4"/>
  <c r="Y24" i="4"/>
  <c r="AA22" i="4"/>
  <c r="BJ19" i="4"/>
  <c r="BN15" i="4"/>
  <c r="AZ10" i="4"/>
  <c r="K7" i="4"/>
  <c r="F105" i="1"/>
  <c r="BR21" i="4"/>
  <c r="CF10" i="4"/>
  <c r="D83" i="1"/>
  <c r="AN35" i="4"/>
  <c r="AT21" i="4"/>
  <c r="BS10" i="4"/>
  <c r="C85" i="1"/>
  <c r="Q51" i="20"/>
  <c r="M37" i="5"/>
  <c r="BP71" i="4"/>
  <c r="BV65" i="4"/>
  <c r="AU60" i="4"/>
  <c r="T55" i="4"/>
  <c r="Z49" i="4"/>
  <c r="CR43" i="4"/>
  <c r="E38" i="4"/>
  <c r="BE34" i="4"/>
  <c r="BH31" i="4"/>
  <c r="AW29" i="4"/>
  <c r="BT27" i="4"/>
  <c r="CR25" i="4"/>
  <c r="V24" i="4"/>
  <c r="AS22" i="4"/>
  <c r="Z20" i="4"/>
  <c r="AW18" i="4"/>
  <c r="BU16" i="4"/>
  <c r="CR14" i="4"/>
  <c r="V13" i="4"/>
  <c r="J67" i="4"/>
  <c r="E34" i="5"/>
  <c r="BC35" i="4"/>
  <c r="CD24" i="4"/>
  <c r="AO17" i="4"/>
  <c r="F56" i="21"/>
  <c r="H73" i="5"/>
  <c r="AE74" i="4"/>
  <c r="BI68" i="4"/>
  <c r="R63" i="4"/>
  <c r="AV57" i="4"/>
  <c r="BZ51" i="4"/>
  <c r="AA46" i="4"/>
  <c r="BM40" i="4"/>
  <c r="CQ34" i="4"/>
  <c r="AD69" i="4"/>
  <c r="AS30" i="4"/>
  <c r="AX15" i="4"/>
  <c r="F121" i="1"/>
  <c r="F40" i="1"/>
  <c r="L41" i="15"/>
  <c r="AX41" i="4"/>
  <c r="T21" i="4"/>
  <c r="BE8" i="4"/>
  <c r="CG17" i="4"/>
  <c r="G48" i="7"/>
  <c r="AS70" i="4"/>
  <c r="AE31" i="4"/>
  <c r="O10" i="4"/>
  <c r="BE11" i="4"/>
  <c r="O28" i="5"/>
  <c r="N61" i="4"/>
  <c r="CN47" i="4"/>
  <c r="Y34" i="4"/>
  <c r="CP27" i="4"/>
  <c r="BX23" i="4"/>
  <c r="AB18" i="4"/>
  <c r="CH13" i="4"/>
  <c r="BM11" i="4"/>
  <c r="AM10" i="4"/>
  <c r="AG9" i="4"/>
  <c r="AA8" i="4"/>
  <c r="J7" i="4"/>
  <c r="C128" i="1"/>
  <c r="C120" i="1"/>
  <c r="E106" i="1"/>
  <c r="E49" i="1"/>
  <c r="E41" i="1"/>
  <c r="D42" i="1"/>
  <c r="G70" i="5"/>
  <c r="Q66" i="4"/>
  <c r="AG50" i="4"/>
  <c r="BW35" i="4"/>
  <c r="BV28" i="4"/>
  <c r="AW21" i="4"/>
  <c r="AQ11" i="4"/>
  <c r="D86" i="1"/>
  <c r="D11" i="1"/>
  <c r="AX57" i="4"/>
  <c r="BV33" i="4"/>
  <c r="W23" i="4"/>
  <c r="BX13" i="4"/>
  <c r="AP7" i="4"/>
  <c r="C55" i="1"/>
  <c r="D62" i="8"/>
  <c r="M18" i="5"/>
  <c r="AC70" i="4"/>
  <c r="AI64" i="4"/>
  <c r="AO58" i="4"/>
  <c r="N53" i="4"/>
  <c r="CF47" i="4"/>
  <c r="BE42" i="4"/>
  <c r="CD36" i="4"/>
  <c r="T34" i="4"/>
  <c r="W31" i="4"/>
  <c r="Y29" i="4"/>
  <c r="AA27" i="4"/>
  <c r="AC25" i="4"/>
  <c r="AZ23" i="4"/>
  <c r="BX21" i="4"/>
  <c r="BD19" i="4"/>
  <c r="BF17" i="4"/>
  <c r="CD15" i="4"/>
  <c r="CF13" i="4"/>
  <c r="AE12" i="4"/>
  <c r="CJ10" i="4"/>
  <c r="CD9" i="4"/>
  <c r="BM8" i="4"/>
  <c r="BG7" i="4"/>
  <c r="D38" i="2"/>
  <c r="D110" i="1"/>
  <c r="F89" i="1"/>
  <c r="F81" i="1"/>
  <c r="F64" i="1"/>
  <c r="F56" i="1"/>
  <c r="D47" i="1"/>
  <c r="E10" i="1"/>
  <c r="I16" i="5"/>
  <c r="AK46" i="4"/>
  <c r="AS33" i="4"/>
  <c r="AG26" i="4"/>
  <c r="BK18" i="4"/>
  <c r="BN9" i="4"/>
  <c r="D82" i="1"/>
  <c r="D7" i="1"/>
  <c r="I66" i="4"/>
  <c r="BL43" i="4"/>
  <c r="AZ26" i="4"/>
  <c r="AQ14" i="4"/>
  <c r="D64" i="2"/>
  <c r="C59" i="1"/>
  <c r="H69" i="14"/>
  <c r="J53" i="5"/>
  <c r="CE72" i="4"/>
  <c r="CK66" i="4"/>
  <c r="CQ60" i="4"/>
  <c r="AK54" i="4"/>
  <c r="J49" i="4"/>
  <c r="CB43" i="4"/>
  <c r="BA38" i="4"/>
  <c r="P35" i="4"/>
  <c r="AY32" i="4"/>
  <c r="AF30" i="4"/>
  <c r="BC28" i="4"/>
  <c r="BE26" i="4"/>
  <c r="BG24" i="4"/>
  <c r="CE22" i="4"/>
  <c r="I21" i="4"/>
  <c r="AF19" i="4"/>
  <c r="AH17" i="4"/>
  <c r="AJ15" i="4"/>
  <c r="BH13" i="4"/>
  <c r="CP11" i="4"/>
  <c r="BH10" i="4"/>
  <c r="AP9" i="4"/>
  <c r="Y8" i="4"/>
  <c r="S7" i="4"/>
  <c r="D10" i="2"/>
  <c r="C107" i="1"/>
  <c r="E86" i="1"/>
  <c r="E78" i="1"/>
  <c r="E61" i="1"/>
  <c r="E53" i="1"/>
  <c r="C44" i="1"/>
  <c r="E7" i="1"/>
  <c r="G7" i="5"/>
  <c r="CC66" i="4"/>
  <c r="CS50" i="4"/>
  <c r="K35" i="4"/>
  <c r="BA28" i="4"/>
  <c r="AB21" i="4"/>
  <c r="BG11" i="4"/>
  <c r="F95" i="1"/>
  <c r="F19" i="1"/>
  <c r="G68" i="4"/>
  <c r="BJ45" i="4"/>
  <c r="BJ27" i="4"/>
  <c r="S16" i="4"/>
  <c r="CA7" i="4"/>
  <c r="C58" i="1"/>
  <c r="CC11" i="4"/>
  <c r="I8" i="4"/>
  <c r="AY48" i="4"/>
  <c r="AX25" i="4"/>
  <c r="AU12" i="4"/>
  <c r="F90" i="1"/>
  <c r="BN49" i="4"/>
  <c r="F13" i="1"/>
  <c r="I62" i="5"/>
  <c r="T39" i="4"/>
  <c r="CA26" i="4"/>
  <c r="BF15" i="4"/>
  <c r="D19" i="2"/>
  <c r="E9" i="1"/>
  <c r="BF12" i="4"/>
  <c r="AX17" i="4"/>
  <c r="CR21" i="4"/>
  <c r="Z72" i="4"/>
  <c r="Y33" i="4"/>
  <c r="CE23" i="4"/>
  <c r="AP16" i="4"/>
  <c r="R39" i="15"/>
  <c r="I64" i="5"/>
  <c r="BL73" i="4"/>
  <c r="CP67" i="4"/>
  <c r="AQ62" i="4"/>
  <c r="CC56" i="4"/>
  <c r="N51" i="4"/>
  <c r="AZ45" i="4"/>
  <c r="CT39" i="4"/>
  <c r="W34" i="4"/>
  <c r="AJ63" i="4"/>
  <c r="Z28" i="4"/>
  <c r="BU13" i="4"/>
  <c r="D98" i="1"/>
  <c r="CJ14" i="4"/>
  <c r="R75" i="5"/>
  <c r="BK36" i="4"/>
  <c r="AQ19" i="4"/>
  <c r="Z7" i="4"/>
  <c r="Y13" i="4"/>
  <c r="W52" i="4"/>
  <c r="R65" i="4"/>
  <c r="AZ29" i="4"/>
  <c r="D50" i="2"/>
  <c r="BY9" i="4"/>
  <c r="P19" i="5"/>
  <c r="CB59" i="4"/>
  <c r="BK44" i="4"/>
  <c r="BF33" i="4"/>
  <c r="AY27" i="4"/>
  <c r="BO22" i="4"/>
  <c r="G18" i="4"/>
  <c r="AR13" i="4"/>
  <c r="AW11" i="4"/>
  <c r="Y10" i="4"/>
  <c r="S9" i="4"/>
  <c r="N8" i="4"/>
  <c r="D71" i="2"/>
  <c r="C127" i="1"/>
  <c r="E113" i="1"/>
  <c r="E105" i="1"/>
  <c r="E48" i="1"/>
  <c r="E40" i="1"/>
  <c r="D40" i="1"/>
  <c r="H25" i="5"/>
  <c r="CE64" i="4"/>
  <c r="AI48" i="4"/>
  <c r="BX34" i="4"/>
  <c r="AQ27" i="4"/>
  <c r="CD20" i="4"/>
  <c r="BF10" i="4"/>
  <c r="D80" i="1"/>
  <c r="F15" i="5"/>
  <c r="AZ55" i="4"/>
  <c r="BX31" i="4"/>
  <c r="BP21" i="4"/>
  <c r="BD12" i="4"/>
  <c r="D53" i="2"/>
  <c r="E32" i="1"/>
  <c r="L55" i="7"/>
  <c r="BD75" i="4"/>
  <c r="BJ69" i="4"/>
  <c r="BP63" i="4"/>
  <c r="BV57" i="4"/>
  <c r="AU52" i="4"/>
  <c r="T47" i="4"/>
  <c r="Z41" i="4"/>
  <c r="AX36" i="4"/>
  <c r="CG33" i="4"/>
  <c r="BY30" i="4"/>
  <c r="CA28" i="4"/>
  <c r="F27" i="4"/>
  <c r="H25" i="4"/>
  <c r="AE23" i="4"/>
  <c r="BB21" i="4"/>
  <c r="AI19" i="4"/>
  <c r="AK17" i="4"/>
  <c r="BH15" i="4"/>
  <c r="BJ13" i="4"/>
  <c r="O12" i="4"/>
  <c r="BV10" i="4"/>
  <c r="BQ9" i="4"/>
  <c r="AY8" i="4"/>
  <c r="AS7" i="4"/>
  <c r="D29" i="2"/>
  <c r="D109" i="1"/>
  <c r="F88" i="1"/>
  <c r="F80" i="1"/>
  <c r="F63" i="1"/>
  <c r="F55" i="1"/>
  <c r="D46" i="1"/>
  <c r="E8" i="1"/>
  <c r="S64" i="4"/>
  <c r="AM44" i="4"/>
  <c r="N32" i="4"/>
  <c r="BN25" i="4"/>
  <c r="BA17" i="4"/>
  <c r="CH8" i="4"/>
  <c r="F71" i="1"/>
  <c r="D38" i="8"/>
  <c r="AR63" i="4"/>
  <c r="BP39" i="4"/>
  <c r="U25" i="4"/>
  <c r="L13" i="4"/>
  <c r="D7" i="2"/>
  <c r="C53" i="1"/>
  <c r="D54" i="8"/>
  <c r="H44" i="5"/>
  <c r="S72" i="4"/>
  <c r="Y66" i="4"/>
  <c r="AE60" i="4"/>
  <c r="BR53" i="4"/>
  <c r="AQ48" i="4"/>
  <c r="P43" i="4"/>
  <c r="CH37" i="4"/>
  <c r="CC34" i="4"/>
  <c r="S32" i="4"/>
  <c r="K30" i="4"/>
  <c r="AH28" i="4"/>
  <c r="AJ26" i="4"/>
  <c r="AL24" i="4"/>
  <c r="BI22" i="4"/>
  <c r="CG20" i="4"/>
  <c r="K19" i="4"/>
  <c r="M17" i="4"/>
  <c r="O15" i="4"/>
  <c r="AL13" i="4"/>
  <c r="BZ11" i="4"/>
  <c r="AV10" i="4"/>
  <c r="AC9" i="4"/>
  <c r="K8" i="4"/>
  <c r="E7" i="4"/>
  <c r="E115" i="1"/>
  <c r="C106" i="1"/>
  <c r="E85" i="1"/>
  <c r="C76" i="1"/>
  <c r="E60" i="1"/>
  <c r="E52" i="1"/>
  <c r="C43" i="1"/>
  <c r="P61" i="15"/>
  <c r="AN75" i="4"/>
  <c r="AX65" i="4"/>
  <c r="BP47" i="4"/>
  <c r="L34" i="4"/>
  <c r="V27" i="4"/>
  <c r="BI20" i="4"/>
  <c r="BT10" i="4"/>
  <c r="D87" i="1"/>
  <c r="D10" i="1"/>
  <c r="AP65" i="4"/>
  <c r="CS42" i="4"/>
  <c r="AE26" i="4"/>
  <c r="BL14" i="4"/>
  <c r="D35" i="2"/>
  <c r="C52" i="1"/>
  <c r="BY70" i="4"/>
  <c r="AI24" i="4"/>
  <c r="S56" i="4"/>
  <c r="C81" i="1"/>
  <c r="D57" i="6"/>
  <c r="AF41" i="4"/>
  <c r="D24" i="2"/>
  <c r="C15" i="1"/>
  <c r="O46" i="5"/>
  <c r="BS18" i="4"/>
  <c r="D12" i="2"/>
  <c r="E18" i="28"/>
  <c r="F93" i="1"/>
  <c r="C61" i="1"/>
  <c r="BZ53" i="4"/>
  <c r="AV27" i="4"/>
  <c r="H14" i="4"/>
  <c r="D47" i="2"/>
  <c r="F8" i="1"/>
  <c r="D88" i="1"/>
  <c r="C65" i="1"/>
  <c r="BV49" i="4"/>
  <c r="BY28" i="4"/>
  <c r="BB19" i="4"/>
  <c r="BD9" i="4"/>
  <c r="E62" i="1"/>
  <c r="J36" i="4"/>
  <c r="Y50" i="4"/>
  <c r="P9" i="5"/>
  <c r="BD66" i="4"/>
  <c r="BW31" i="4"/>
  <c r="CN22" i="4"/>
  <c r="AQ15" i="4"/>
  <c r="I30" i="14"/>
  <c r="P49" i="5"/>
  <c r="CS72" i="4"/>
  <c r="AD67" i="4"/>
  <c r="BP61" i="4"/>
  <c r="Q56" i="4"/>
  <c r="AM50" i="4"/>
  <c r="BQ44" i="4"/>
  <c r="Z39" i="4"/>
  <c r="BD33" i="4"/>
  <c r="I58" i="4"/>
  <c r="AW26" i="4"/>
  <c r="G12" i="4"/>
  <c r="D71" i="1"/>
  <c r="D54" i="2"/>
  <c r="AW74" i="4"/>
  <c r="CT33" i="4"/>
  <c r="BN17" i="4"/>
  <c r="D14" i="2"/>
  <c r="U9" i="4"/>
  <c r="E30" i="4"/>
  <c r="CJ59" i="4"/>
  <c r="BW27" i="4"/>
  <c r="D101" i="1"/>
  <c r="C91" i="1"/>
  <c r="AI72" i="4"/>
  <c r="P59" i="4"/>
  <c r="AF43" i="4"/>
  <c r="CN31" i="4"/>
  <c r="AD27" i="4"/>
  <c r="X22" i="4"/>
  <c r="CP16" i="4"/>
  <c r="CT12" i="4"/>
  <c r="AG11" i="4"/>
  <c r="L10" i="4"/>
  <c r="H9" i="4"/>
  <c r="CG7" i="4"/>
  <c r="D58" i="2"/>
  <c r="C126" i="1"/>
  <c r="E112" i="1"/>
  <c r="C103" i="1"/>
  <c r="E47" i="1"/>
  <c r="C37" i="1"/>
  <c r="F30" i="1"/>
  <c r="I74" i="4"/>
  <c r="CG62" i="4"/>
  <c r="BR45" i="4"/>
  <c r="BY33" i="4"/>
  <c r="BX26" i="4"/>
  <c r="AY19" i="4"/>
  <c r="H10" i="4"/>
  <c r="F70" i="1"/>
  <c r="BM74" i="4"/>
  <c r="BD51" i="4"/>
  <c r="AA30" i="4"/>
  <c r="AK20" i="4"/>
  <c r="BU11" i="4"/>
  <c r="E94" i="1"/>
  <c r="E19" i="1"/>
  <c r="G16" i="7"/>
  <c r="CK74" i="4"/>
  <c r="CQ68" i="4"/>
  <c r="AK62" i="4"/>
  <c r="J57" i="4"/>
  <c r="CB51" i="4"/>
  <c r="BA46" i="4"/>
  <c r="BG40" i="4"/>
  <c r="R36" i="4"/>
  <c r="BA33" i="4"/>
  <c r="BD30" i="4"/>
  <c r="BF28" i="4"/>
  <c r="CC26" i="4"/>
  <c r="CE24" i="4"/>
  <c r="J23" i="4"/>
  <c r="AG21" i="4"/>
  <c r="N19" i="4"/>
  <c r="P17" i="4"/>
  <c r="AM15" i="4"/>
  <c r="AO13" i="4"/>
  <c r="CR11" i="4"/>
  <c r="BK10" i="4"/>
  <c r="BE9" i="4"/>
  <c r="AL8" i="4"/>
  <c r="AH7" i="4"/>
  <c r="D20" i="2"/>
  <c r="D108" i="1"/>
  <c r="F87" i="1"/>
  <c r="F79" i="1"/>
  <c r="F62" i="1"/>
  <c r="F54" i="1"/>
  <c r="D44" i="1"/>
  <c r="R7" i="15"/>
  <c r="BB61" i="4"/>
  <c r="AO42" i="4"/>
  <c r="R31" i="4"/>
  <c r="BZ24" i="4"/>
  <c r="AQ16" i="4"/>
  <c r="J8" i="4"/>
  <c r="D65" i="1"/>
  <c r="H21" i="6"/>
  <c r="M62" i="4"/>
  <c r="AM36" i="4"/>
  <c r="AR23" i="4"/>
  <c r="H12" i="4"/>
  <c r="E118" i="1"/>
  <c r="C30" i="1"/>
  <c r="F53" i="7"/>
  <c r="J35" i="5"/>
  <c r="AZ71" i="4"/>
  <c r="BF65" i="4"/>
  <c r="BL59" i="4"/>
  <c r="F53" i="4"/>
  <c r="BX47" i="4"/>
  <c r="AW42" i="4"/>
  <c r="V37" i="4"/>
  <c r="AW34" i="4"/>
  <c r="CF31" i="4"/>
  <c r="CH29" i="4"/>
  <c r="M28" i="4"/>
  <c r="O26" i="4"/>
  <c r="Q24" i="4"/>
  <c r="AN22" i="4"/>
  <c r="BK20" i="4"/>
  <c r="BM18" i="4"/>
  <c r="CK16" i="4"/>
  <c r="CM14" i="4"/>
  <c r="Q13" i="4"/>
  <c r="BJ11" i="4"/>
  <c r="AH10" i="4"/>
  <c r="Q9" i="4"/>
  <c r="CQ7" i="4"/>
  <c r="D69" i="2"/>
  <c r="C113" i="1"/>
  <c r="C105" i="1"/>
  <c r="E84" i="1"/>
  <c r="E67" i="1"/>
  <c r="E59" i="1"/>
  <c r="E51" i="1"/>
  <c r="C42" i="1"/>
  <c r="J59" i="14"/>
  <c r="BU74" i="4"/>
  <c r="AZ63" i="4"/>
  <c r="F45" i="4"/>
  <c r="M33" i="4"/>
  <c r="BC26" i="4"/>
  <c r="AD19" i="4"/>
  <c r="CB9" i="4"/>
  <c r="D81" i="1"/>
  <c r="L49" i="14"/>
  <c r="BY62" i="4"/>
  <c r="BR37" i="4"/>
  <c r="CS24" i="4"/>
  <c r="AG13" i="4"/>
  <c r="C115" i="1"/>
  <c r="E23" i="1"/>
  <c r="E98" i="1"/>
  <c r="E56" i="1"/>
  <c r="BX39" i="4"/>
  <c r="D66" i="2"/>
  <c r="CA20" i="4"/>
  <c r="X18" i="4"/>
  <c r="R23" i="4"/>
  <c r="CM19" i="4"/>
  <c r="F29" i="4"/>
  <c r="AO8" i="4"/>
  <c r="E42" i="1"/>
  <c r="AP36" i="4"/>
  <c r="F21" i="1"/>
  <c r="BH71" i="4"/>
  <c r="BC31" i="4"/>
  <c r="F16" i="4"/>
  <c r="D111" i="1"/>
  <c r="AR34" i="4"/>
  <c r="BH47" i="4"/>
  <c r="AX73" i="4"/>
  <c r="CE32" i="4"/>
  <c r="AD21" i="4"/>
  <c r="AE7" i="4"/>
  <c r="C45" i="1"/>
  <c r="F117" i="1"/>
  <c r="C63" i="1"/>
  <c r="BK53" i="4"/>
  <c r="CH60" i="4"/>
  <c r="AJ30" i="4"/>
  <c r="CG21" i="4"/>
  <c r="BP14" i="4"/>
  <c r="D38" i="12"/>
  <c r="G36" i="5"/>
  <c r="AG72" i="4"/>
  <c r="BC66" i="4"/>
  <c r="CG60" i="4"/>
  <c r="AP55" i="4"/>
  <c r="BT49" i="4"/>
  <c r="E44" i="4"/>
  <c r="AY38" i="4"/>
  <c r="CK32" i="4"/>
  <c r="CA52" i="4"/>
  <c r="BU24" i="4"/>
  <c r="CC10" i="4"/>
  <c r="F26" i="1"/>
  <c r="D56" i="1"/>
  <c r="V69" i="4"/>
  <c r="CG30" i="4"/>
  <c r="AU15" i="4"/>
  <c r="E121" i="1"/>
  <c r="D126" i="1"/>
  <c r="BH18" i="4"/>
  <c r="CP53" i="4"/>
  <c r="BY25" i="4"/>
  <c r="R20" i="4"/>
  <c r="E72" i="1"/>
  <c r="AK70" i="4"/>
  <c r="CF55" i="4"/>
  <c r="BM42" i="4"/>
  <c r="AB31" i="4"/>
  <c r="T26" i="4"/>
  <c r="BZ21" i="4"/>
  <c r="AY16" i="4"/>
  <c r="CB12" i="4"/>
  <c r="F11" i="4"/>
  <c r="CS9" i="4"/>
  <c r="CM8" i="4"/>
  <c r="BV7" i="4"/>
  <c r="D48" i="2"/>
  <c r="C125" i="1"/>
  <c r="E111" i="1"/>
  <c r="C102" i="1"/>
  <c r="E46" i="1"/>
  <c r="C36" i="1"/>
  <c r="F11" i="1"/>
  <c r="BW72" i="4"/>
  <c r="W60" i="4"/>
  <c r="H43" i="4"/>
  <c r="BZ32" i="4"/>
  <c r="L26" i="4"/>
  <c r="CR17" i="4"/>
  <c r="AA9" i="4"/>
  <c r="D63" i="1"/>
  <c r="BO72" i="4"/>
  <c r="BF49" i="4"/>
  <c r="Q29" i="4"/>
  <c r="CC18" i="4"/>
  <c r="CD10" i="4"/>
  <c r="C90" i="1"/>
  <c r="C10" i="1"/>
  <c r="F35" i="6"/>
  <c r="Y74" i="4"/>
  <c r="AE68" i="4"/>
  <c r="BR61" i="4"/>
  <c r="AQ56" i="4"/>
  <c r="P51" i="4"/>
  <c r="CH45" i="4"/>
  <c r="CN39" i="4"/>
  <c r="CE35" i="4"/>
  <c r="U33" i="4"/>
  <c r="AI30" i="4"/>
  <c r="AK28" i="4"/>
  <c r="BH26" i="4"/>
  <c r="BJ24" i="4"/>
  <c r="CG22" i="4"/>
  <c r="L21" i="4"/>
  <c r="CK18" i="4"/>
  <c r="CM16" i="4"/>
  <c r="R15" i="4"/>
  <c r="T13" i="4"/>
  <c r="CB11" i="4"/>
  <c r="AW10" i="4"/>
  <c r="AQ9" i="4"/>
  <c r="Z8" i="4"/>
  <c r="T7" i="4"/>
  <c r="D11" i="2"/>
  <c r="D107" i="1"/>
  <c r="F86" i="1"/>
  <c r="F78" i="1"/>
  <c r="F61" i="1"/>
  <c r="F53" i="1"/>
  <c r="D43" i="1"/>
  <c r="I70" i="7"/>
  <c r="CK58" i="4"/>
  <c r="AQ40" i="4"/>
  <c r="AC30" i="4"/>
  <c r="N24" i="4"/>
  <c r="L15" i="4"/>
  <c r="R7" i="4"/>
  <c r="D59" i="1"/>
  <c r="F33" i="5"/>
  <c r="AV59" i="4"/>
  <c r="AO34" i="4"/>
  <c r="CK21" i="4"/>
  <c r="K11" i="4"/>
  <c r="E96" i="1"/>
  <c r="E15" i="1"/>
  <c r="J33" i="7"/>
  <c r="I17" i="5"/>
  <c r="CG70" i="4"/>
  <c r="CM64" i="4"/>
  <c r="CS58" i="4"/>
  <c r="AM52" i="4"/>
  <c r="L47" i="4"/>
  <c r="CD41" i="4"/>
  <c r="CA36" i="4"/>
  <c r="Q34" i="4"/>
  <c r="AZ31" i="4"/>
  <c r="BM29" i="4"/>
  <c r="CJ27" i="4"/>
  <c r="BQ25" i="4"/>
  <c r="CN23" i="4"/>
  <c r="S22" i="4"/>
  <c r="AP20" i="4"/>
  <c r="AR18" i="4"/>
  <c r="BO16" i="4"/>
  <c r="BQ14" i="4"/>
  <c r="BY12" i="4"/>
  <c r="AT11" i="4"/>
  <c r="W10" i="4"/>
  <c r="CK8" i="4"/>
  <c r="CE7" i="4"/>
  <c r="D55" i="2"/>
  <c r="C112" i="1"/>
  <c r="E91" i="1"/>
  <c r="E83" i="1"/>
  <c r="E66" i="1"/>
  <c r="E58" i="1"/>
  <c r="C49" i="1"/>
  <c r="C41" i="1"/>
  <c r="F32" i="12"/>
  <c r="AP73" i="4"/>
  <c r="U62" i="4"/>
  <c r="BT43" i="4"/>
  <c r="AT32" i="4"/>
  <c r="CJ25" i="4"/>
  <c r="T18" i="4"/>
  <c r="BV8" i="4"/>
  <c r="F72" i="1"/>
  <c r="E58" i="6"/>
  <c r="O60" i="4"/>
  <c r="G36" i="4"/>
  <c r="BN23" i="4"/>
  <c r="X12" i="4"/>
  <c r="E16" i="1"/>
  <c r="E30" i="1"/>
  <c r="BC15" i="4"/>
  <c r="K32" i="4"/>
  <c r="AR38" i="4"/>
  <c r="BJ35" i="4"/>
  <c r="F113" i="1"/>
  <c r="BT75" i="4"/>
  <c r="AQ64" i="4"/>
  <c r="BA14" i="4"/>
  <c r="C121" i="1"/>
  <c r="AV67" i="4"/>
  <c r="AP12" i="4"/>
  <c r="J15" i="4"/>
  <c r="H59" i="4"/>
  <c r="AT29" i="4"/>
  <c r="CB17" i="4"/>
  <c r="BS7" i="4"/>
  <c r="D48" i="1"/>
  <c r="AU10" i="4"/>
  <c r="BO7" i="4"/>
  <c r="BP55" i="4"/>
  <c r="BA30" i="4"/>
  <c r="BD17" i="4"/>
  <c r="AJ8" i="4"/>
  <c r="E54" i="1"/>
  <c r="T29" i="4"/>
  <c r="AL29" i="4"/>
  <c r="CJ36" i="4"/>
  <c r="AI55" i="4"/>
  <c r="CH28" i="4"/>
  <c r="CP20" i="4"/>
  <c r="CG13" i="4"/>
  <c r="D28" i="8"/>
  <c r="T24" i="5"/>
  <c r="BF71" i="4"/>
  <c r="CJ65" i="4"/>
  <c r="U60" i="4"/>
  <c r="BO54" i="4"/>
  <c r="H49" i="4"/>
  <c r="AL43" i="4"/>
  <c r="BX37" i="4"/>
  <c r="Y32" i="4"/>
  <c r="AZ47" i="4"/>
  <c r="CR22" i="4"/>
  <c r="BL9" i="4"/>
  <c r="D15" i="1"/>
  <c r="J33" i="4"/>
  <c r="AB63" i="4"/>
  <c r="L29" i="4"/>
  <c r="AW13" i="4"/>
  <c r="C98" i="1"/>
  <c r="F76" i="1"/>
  <c r="M9" i="4"/>
  <c r="BO48" i="4"/>
  <c r="CA23" i="4"/>
  <c r="CM9" i="4"/>
  <c r="C8" i="1"/>
  <c r="BR69" i="4"/>
  <c r="BA54" i="4"/>
  <c r="BQ38" i="4"/>
  <c r="CB30" i="4"/>
  <c r="BV25" i="4"/>
  <c r="AU20" i="4"/>
  <c r="AD16" i="4"/>
  <c r="BL12" i="4"/>
  <c r="CK10" i="4"/>
  <c r="CE9" i="4"/>
  <c r="BZ8" i="4"/>
  <c r="BH7" i="4"/>
  <c r="D39" i="2"/>
  <c r="C124" i="1"/>
  <c r="E110" i="1"/>
  <c r="C101" i="1"/>
  <c r="E45" i="1"/>
  <c r="E28" i="1"/>
  <c r="F9" i="1"/>
  <c r="AR71" i="4"/>
  <c r="Y58" i="4"/>
  <c r="J41" i="4"/>
  <c r="CA31" i="4"/>
  <c r="AS25" i="4"/>
  <c r="BM16" i="4"/>
  <c r="AI8" i="4"/>
  <c r="D57" i="1"/>
  <c r="AL69" i="4"/>
  <c r="AC46" i="4"/>
  <c r="G28" i="4"/>
  <c r="Q18" i="4"/>
  <c r="G10" i="4"/>
  <c r="C84" i="1"/>
  <c r="F75" i="15"/>
  <c r="L63" i="5"/>
  <c r="BF73" i="4"/>
  <c r="BL67" i="4"/>
  <c r="F61" i="4"/>
  <c r="BX55" i="4"/>
  <c r="AW50" i="4"/>
  <c r="V45" i="4"/>
  <c r="AB39" i="4"/>
  <c r="AY35" i="4"/>
  <c r="CH32" i="4"/>
  <c r="M30" i="4"/>
  <c r="O28" i="4"/>
  <c r="AM26" i="4"/>
  <c r="AO24" i="4"/>
  <c r="BL22" i="4"/>
  <c r="BN20" i="4"/>
  <c r="BP18" i="4"/>
  <c r="BR16" i="4"/>
  <c r="BT14" i="4"/>
  <c r="CQ12" i="4"/>
  <c r="BL11" i="4"/>
  <c r="AJ10" i="4"/>
  <c r="AF9" i="4"/>
  <c r="L8" i="4"/>
  <c r="G7" i="4"/>
  <c r="F115" i="1"/>
  <c r="D106" i="1"/>
  <c r="F85" i="1"/>
  <c r="D76" i="1"/>
  <c r="F60" i="1"/>
  <c r="F52" i="1"/>
  <c r="D41" i="1"/>
  <c r="D31" i="7"/>
  <c r="CM56" i="4"/>
  <c r="AS38" i="4"/>
  <c r="BJ29" i="4"/>
  <c r="Z23" i="4"/>
  <c r="BZ13" i="4"/>
  <c r="D18" i="2"/>
  <c r="D53" i="1"/>
  <c r="AF75" i="4"/>
  <c r="CE56" i="4"/>
  <c r="AQ32" i="4"/>
  <c r="BF20" i="4"/>
  <c r="AF10" i="4"/>
  <c r="C88" i="1"/>
  <c r="C7" i="1"/>
  <c r="N13" i="7"/>
  <c r="AV75" i="4"/>
  <c r="U70" i="4"/>
  <c r="AA64" i="4"/>
  <c r="AG58" i="4"/>
  <c r="BT51" i="4"/>
  <c r="AS46" i="4"/>
  <c r="R41" i="4"/>
  <c r="AU36" i="4"/>
  <c r="CD33" i="4"/>
  <c r="T31" i="4"/>
  <c r="AR29" i="4"/>
  <c r="BO27" i="4"/>
  <c r="AV25" i="4"/>
  <c r="BS23" i="4"/>
  <c r="CP21" i="4"/>
  <c r="U20" i="4"/>
  <c r="W18" i="4"/>
  <c r="AT16" i="4"/>
  <c r="AV14" i="4"/>
  <c r="BI12" i="4"/>
  <c r="AD11" i="4"/>
  <c r="I10" i="4"/>
  <c r="BW8" i="4"/>
  <c r="BQ7" i="4"/>
  <c r="D46" i="2"/>
  <c r="C111" i="1"/>
  <c r="E90" i="1"/>
  <c r="E82" i="1"/>
  <c r="E65" i="1"/>
  <c r="E57" i="1"/>
  <c r="C48" i="1"/>
  <c r="C40" i="1"/>
  <c r="D46" i="8"/>
  <c r="K72" i="4"/>
  <c r="BD59" i="4"/>
  <c r="BV41" i="4"/>
  <c r="AU31" i="4"/>
  <c r="X25" i="4"/>
  <c r="CH16" i="4"/>
  <c r="CD7" i="4"/>
  <c r="D64" i="1"/>
  <c r="E42" i="5"/>
  <c r="CC58" i="4"/>
  <c r="I34" i="4"/>
  <c r="M22" i="4"/>
  <c r="Y11" i="4"/>
  <c r="C87" i="1"/>
  <c r="C9" i="1"/>
  <c r="E81" i="1"/>
  <c r="M50" i="7"/>
  <c r="AY30" i="4"/>
  <c r="D58" i="1"/>
  <c r="AR10" i="4"/>
  <c r="CA11" i="4"/>
  <c r="F75" i="4"/>
  <c r="CD63" i="4"/>
  <c r="AS52" i="4"/>
  <c r="BR32" i="4"/>
  <c r="BY46" i="4"/>
  <c r="D78" i="1"/>
  <c r="BG48" i="4"/>
  <c r="AX10" i="4"/>
  <c r="E107" i="1"/>
  <c r="AE52" i="4"/>
  <c r="CA60" i="4"/>
  <c r="D47" i="12"/>
  <c r="X43" i="4"/>
  <c r="CS21" i="4"/>
  <c r="CR9" i="4"/>
  <c r="F65" i="1"/>
  <c r="CS26" i="4"/>
  <c r="CE27" i="4"/>
  <c r="BD67" i="4"/>
  <c r="M12" i="4"/>
  <c r="E87" i="1"/>
  <c r="O68" i="4"/>
  <c r="F32" i="1"/>
  <c r="BV26" i="4"/>
  <c r="BU49" i="4"/>
  <c r="BC27" i="4"/>
  <c r="N20" i="4"/>
  <c r="U13" i="4"/>
  <c r="D55" i="7"/>
  <c r="R13" i="5"/>
  <c r="CE70" i="4"/>
  <c r="X65" i="4"/>
  <c r="BB59" i="4"/>
  <c r="CN53" i="4"/>
  <c r="AO48" i="4"/>
  <c r="BK42" i="4"/>
  <c r="L37" i="4"/>
  <c r="AX31" i="4"/>
  <c r="BF41" i="4"/>
  <c r="V21" i="4"/>
  <c r="BF8" i="4"/>
  <c r="BO11" i="4"/>
  <c r="O20" i="4"/>
  <c r="CT57" i="4"/>
  <c r="CK26" i="4"/>
  <c r="E12" i="4"/>
  <c r="C71" i="1"/>
  <c r="CP19" i="4"/>
  <c r="C62" i="1"/>
  <c r="BU42" i="4"/>
  <c r="CC21" i="4"/>
  <c r="F69" i="1"/>
  <c r="M26" i="14"/>
  <c r="AO66" i="4"/>
  <c r="CH53" i="4"/>
  <c r="AL37" i="4"/>
  <c r="BR29" i="4"/>
  <c r="BA25" i="4"/>
  <c r="E20" i="4"/>
  <c r="T15" i="4"/>
  <c r="AF12" i="4"/>
  <c r="BX10" i="4"/>
  <c r="BT9" i="4"/>
  <c r="BN8" i="4"/>
  <c r="AU7" i="4"/>
  <c r="D30" i="2"/>
  <c r="C123" i="1"/>
  <c r="E109" i="1"/>
  <c r="C100" i="1"/>
  <c r="E44" i="1"/>
  <c r="C26" i="1"/>
  <c r="F7" i="1"/>
  <c r="M70" i="4"/>
  <c r="AA56" i="4"/>
  <c r="L39" i="4"/>
  <c r="BT30" i="4"/>
  <c r="BE24" i="4"/>
  <c r="AH15" i="4"/>
  <c r="AQ7" i="4"/>
  <c r="D51" i="1"/>
  <c r="BU66" i="4"/>
  <c r="AG42" i="4"/>
  <c r="S27" i="4"/>
  <c r="CE16" i="4"/>
  <c r="AY9" i="4"/>
  <c r="C79" i="1"/>
  <c r="H21" i="15"/>
  <c r="J54" i="5"/>
  <c r="CM72" i="4"/>
  <c r="CS66" i="4"/>
  <c r="AM60" i="4"/>
  <c r="L55" i="4"/>
  <c r="CD49" i="4"/>
  <c r="BC44" i="4"/>
  <c r="BI38" i="4"/>
  <c r="S35" i="4"/>
  <c r="BB32" i="4"/>
  <c r="CK29" i="4"/>
  <c r="CM27" i="4"/>
  <c r="Q26" i="4"/>
  <c r="S24" i="4"/>
  <c r="AQ22" i="4"/>
  <c r="AS20" i="4"/>
  <c r="AU18" i="4"/>
  <c r="AW16" i="4"/>
  <c r="AY14" i="4"/>
  <c r="CA12" i="4"/>
  <c r="AV11" i="4"/>
  <c r="X10" i="4"/>
  <c r="R9" i="4"/>
  <c r="CT7" i="4"/>
  <c r="D70" i="2"/>
  <c r="D113" i="1"/>
  <c r="D105" i="1"/>
  <c r="F84" i="1"/>
  <c r="F67" i="1"/>
  <c r="F59" i="1"/>
  <c r="F51" i="1"/>
  <c r="D28" i="1"/>
  <c r="E26" i="6"/>
  <c r="BJ53" i="4"/>
  <c r="BV36" i="4"/>
  <c r="CQ28" i="4"/>
  <c r="AK22" i="4"/>
  <c r="Z12" i="4"/>
  <c r="D115" i="1"/>
  <c r="F33" i="1"/>
  <c r="AH73" i="4"/>
  <c r="U54" i="4"/>
  <c r="CM30" i="4"/>
  <c r="AV19" i="4"/>
  <c r="AN9" i="4"/>
  <c r="C82" i="1"/>
  <c r="J37" i="30"/>
  <c r="F67" i="6"/>
  <c r="CC74" i="4"/>
  <c r="BB69" i="4"/>
  <c r="BH63" i="4"/>
  <c r="BN57" i="4"/>
  <c r="H51" i="4"/>
  <c r="BZ45" i="4"/>
  <c r="AY40" i="4"/>
  <c r="O36" i="4"/>
  <c r="AX33" i="4"/>
  <c r="CR30" i="4"/>
  <c r="V29" i="4"/>
  <c r="AT27" i="4"/>
  <c r="Z25" i="4"/>
  <c r="AX23" i="4"/>
  <c r="BU21" i="4"/>
  <c r="CR19" i="4"/>
  <c r="CT17" i="4"/>
  <c r="Y16" i="4"/>
  <c r="AA14" i="4"/>
  <c r="AS12" i="4"/>
  <c r="O11" i="4"/>
  <c r="CC9" i="4"/>
  <c r="BJ8" i="4"/>
  <c r="BF7" i="4"/>
  <c r="D37" i="2"/>
  <c r="C110" i="1"/>
  <c r="E89" i="1"/>
  <c r="E64" i="1"/>
  <c r="C47" i="1"/>
  <c r="BF57" i="4"/>
  <c r="CR75" i="4"/>
  <c r="CC25" i="4"/>
  <c r="CM46" i="4"/>
  <c r="Z17" i="4"/>
  <c r="BI9" i="4"/>
  <c r="BY14" i="4"/>
  <c r="CT23" i="4"/>
  <c r="U7" i="4"/>
  <c r="D45" i="1"/>
  <c r="CB22" i="4"/>
  <c r="BW24" i="4"/>
  <c r="BN65" i="4"/>
  <c r="AZ34" i="4"/>
  <c r="BV23" i="4"/>
  <c r="P11" i="4"/>
  <c r="F82" i="1"/>
  <c r="H43" i="5"/>
  <c r="BS68" i="4"/>
  <c r="M14" i="15"/>
  <c r="AU44" i="4"/>
  <c r="CC24" i="4"/>
  <c r="CC13" i="4"/>
  <c r="C108" i="1"/>
  <c r="F34" i="5"/>
  <c r="BG22" i="4"/>
  <c r="BG8" i="4"/>
  <c r="BW17" i="4"/>
  <c r="F44" i="4"/>
  <c r="BL26" i="4"/>
  <c r="O19" i="4"/>
  <c r="BB12" i="4"/>
  <c r="D23" i="7"/>
  <c r="BR75" i="4"/>
  <c r="S70" i="4"/>
  <c r="BE64" i="4"/>
  <c r="CA58" i="4"/>
  <c r="AB53" i="4"/>
  <c r="BN47" i="4"/>
  <c r="CR41" i="4"/>
  <c r="AC36" i="4"/>
  <c r="J65" i="7"/>
  <c r="AH36" i="4"/>
  <c r="AT19" i="4"/>
  <c r="AZ7" i="4"/>
  <c r="AB8" i="4"/>
  <c r="BE10" i="4"/>
  <c r="G52" i="4"/>
  <c r="CM24" i="4"/>
  <c r="CB10" i="4"/>
  <c r="E26" i="1"/>
  <c r="T10" i="4"/>
  <c r="D14" i="8"/>
  <c r="AT37" i="4"/>
  <c r="S19" i="4"/>
  <c r="BW32" i="4"/>
  <c r="E55" i="12"/>
  <c r="J65" i="4"/>
  <c r="BE50" i="4"/>
  <c r="BC36" i="4"/>
  <c r="AB29" i="4"/>
  <c r="AQ24" i="4"/>
  <c r="CB19" i="4"/>
  <c r="BW14" i="4"/>
  <c r="CS11" i="4"/>
  <c r="BL10" i="4"/>
  <c r="BF9" i="4"/>
  <c r="AZ8" i="4"/>
  <c r="AI7" i="4"/>
  <c r="D21" i="2"/>
  <c r="C122" i="1"/>
  <c r="E108" i="1"/>
  <c r="E76" i="1"/>
  <c r="E43" i="1"/>
  <c r="C25" i="1"/>
  <c r="E11" i="1"/>
  <c r="CA68" i="4"/>
  <c r="AC54" i="4"/>
  <c r="N37" i="4"/>
  <c r="H30" i="4"/>
  <c r="BP23" i="4"/>
  <c r="BE13" i="4"/>
  <c r="D36" i="2"/>
  <c r="F34" i="1"/>
  <c r="K64" i="4"/>
  <c r="AK38" i="4"/>
  <c r="CG25" i="4"/>
  <c r="BV15" i="4"/>
  <c r="BU8" i="4"/>
  <c r="C67" i="1"/>
  <c r="N21" i="14"/>
  <c r="L45" i="5"/>
  <c r="AA72" i="4"/>
  <c r="AG66" i="4"/>
  <c r="BT59" i="4"/>
  <c r="AS54" i="4"/>
  <c r="R49" i="4"/>
  <c r="CJ43" i="4"/>
  <c r="CP37" i="4"/>
  <c r="CF34" i="4"/>
  <c r="V32" i="4"/>
  <c r="BP29" i="4"/>
  <c r="BR27" i="4"/>
  <c r="BT25" i="4"/>
  <c r="CQ23" i="4"/>
  <c r="U22" i="4"/>
  <c r="W20" i="4"/>
  <c r="Y18" i="4"/>
  <c r="AA16" i="4"/>
  <c r="AC14" i="4"/>
  <c r="BK12" i="4"/>
  <c r="AF11" i="4"/>
  <c r="J10" i="4"/>
  <c r="E9" i="4"/>
  <c r="CF7" i="4"/>
  <c r="D56" i="2"/>
  <c r="D112" i="1"/>
  <c r="F91" i="1"/>
  <c r="F83" i="1"/>
  <c r="F66" i="1"/>
  <c r="F58" i="1"/>
  <c r="D49" i="1"/>
  <c r="F10" i="1"/>
  <c r="G52" i="5"/>
  <c r="BL51" i="4"/>
  <c r="AQ35" i="4"/>
  <c r="AE28" i="4"/>
  <c r="F21" i="4"/>
  <c r="AA11" i="4"/>
  <c r="F94" i="1"/>
  <c r="F18" i="1"/>
  <c r="AJ71" i="4"/>
  <c r="CK50" i="4"/>
  <c r="BH29" i="4"/>
  <c r="BT17" i="4"/>
  <c r="AT8" i="4"/>
  <c r="E71" i="1"/>
  <c r="K68" i="15"/>
  <c r="G71" i="5"/>
  <c r="Q74" i="4"/>
  <c r="W68" i="4"/>
  <c r="AC62" i="4"/>
  <c r="AI56" i="4"/>
  <c r="AO50" i="4"/>
  <c r="N45" i="4"/>
  <c r="CF39" i="4"/>
  <c r="CB35" i="4"/>
  <c r="R33" i="4"/>
  <c r="BW30" i="4"/>
  <c r="CT28" i="4"/>
  <c r="X27" i="4"/>
  <c r="E25" i="4"/>
  <c r="AB23" i="4"/>
  <c r="AZ21" i="4"/>
  <c r="BW19" i="4"/>
  <c r="BY17" i="4"/>
  <c r="CA15" i="4"/>
  <c r="E14" i="4"/>
  <c r="AC12" i="4"/>
  <c r="CT10" i="4"/>
  <c r="BO9" i="4"/>
  <c r="AX8" i="4"/>
  <c r="AR7" i="4"/>
  <c r="D28" i="2"/>
  <c r="C109" i="1"/>
  <c r="E88" i="1"/>
  <c r="E80" i="1"/>
  <c r="E63" i="1"/>
  <c r="E55" i="1"/>
  <c r="C46" i="1"/>
  <c r="C28" i="1"/>
  <c r="E61" i="5"/>
  <c r="AT69" i="4"/>
  <c r="BH55" i="4"/>
  <c r="BZ37" i="4"/>
  <c r="CF29" i="4"/>
  <c r="AU23" i="4"/>
  <c r="X14" i="4"/>
  <c r="D8" i="2"/>
  <c r="D52" i="1"/>
  <c r="CT73" i="4"/>
  <c r="BB53" i="4"/>
  <c r="BQ30" i="4"/>
  <c r="AA19" i="4"/>
  <c r="Z9" i="4"/>
  <c r="E70" i="1"/>
  <c r="D29" i="11"/>
  <c r="AR69" i="4"/>
  <c r="O58" i="4"/>
  <c r="X75" i="4"/>
  <c r="C89" i="1"/>
  <c r="AB34" i="4"/>
  <c r="CK34" i="4"/>
  <c r="AS9" i="4"/>
  <c r="C74" i="1"/>
  <c r="AO29" i="4"/>
  <c r="BT35" i="4"/>
  <c r="M36" i="5"/>
  <c r="AD37" i="4"/>
  <c r="BZ19" i="4"/>
  <c r="BX8" i="4"/>
  <c r="F57" i="1"/>
  <c r="BT19" i="4"/>
  <c r="AO16" i="4"/>
  <c r="BJ61" i="4"/>
  <c r="AV35" i="4"/>
  <c r="G23" i="4"/>
  <c r="BU10" i="4"/>
  <c r="E79" i="1"/>
  <c r="CQ52" i="4"/>
  <c r="E70" i="4"/>
  <c r="D70" i="4" l="1"/>
  <c r="C75" i="1"/>
  <c r="G74" i="1"/>
  <c r="G89" i="1"/>
  <c r="H52" i="1"/>
  <c r="C29" i="1"/>
  <c r="G28" i="1"/>
  <c r="G46" i="1"/>
  <c r="G109" i="1"/>
  <c r="AR76" i="4"/>
  <c r="D14" i="4"/>
  <c r="D25" i="4"/>
  <c r="F17" i="1"/>
  <c r="H49" i="1"/>
  <c r="H112" i="1"/>
  <c r="CF76" i="4"/>
  <c r="D9" i="4"/>
  <c r="CO37" i="4"/>
  <c r="G67" i="1"/>
  <c r="G25" i="1"/>
  <c r="C27" i="1"/>
  <c r="E77" i="1"/>
  <c r="G122" i="1"/>
  <c r="AI76" i="4"/>
  <c r="F14" i="8"/>
  <c r="CL24" i="4"/>
  <c r="AZ76" i="4"/>
  <c r="G108" i="1"/>
  <c r="H45" i="1"/>
  <c r="U76" i="4"/>
  <c r="CL46" i="4"/>
  <c r="BF77" i="4"/>
  <c r="G47" i="1"/>
  <c r="G110" i="1"/>
  <c r="BF76" i="4"/>
  <c r="BN77" i="4"/>
  <c r="G82" i="1"/>
  <c r="CL30" i="4"/>
  <c r="H115" i="1"/>
  <c r="D116" i="1"/>
  <c r="H28" i="1"/>
  <c r="D29" i="1"/>
  <c r="F68" i="1"/>
  <c r="H105" i="1"/>
  <c r="D114" i="1"/>
  <c r="H113" i="1"/>
  <c r="CT76" i="4"/>
  <c r="CL27" i="4"/>
  <c r="CL72" i="4"/>
  <c r="G79" i="1"/>
  <c r="H51" i="1"/>
  <c r="D68" i="1"/>
  <c r="AQ76" i="4"/>
  <c r="F12" i="1"/>
  <c r="G26" i="1"/>
  <c r="G100" i="1"/>
  <c r="G123" i="1"/>
  <c r="AU76" i="4"/>
  <c r="D20" i="4"/>
  <c r="F73" i="1"/>
  <c r="G62" i="1"/>
  <c r="CO19" i="4"/>
  <c r="G71" i="1"/>
  <c r="D12" i="4"/>
  <c r="CT77" i="4"/>
  <c r="Q13" i="5"/>
  <c r="F35" i="1"/>
  <c r="G47" i="12"/>
  <c r="H78" i="1"/>
  <c r="D92" i="1"/>
  <c r="H58" i="1"/>
  <c r="G9" i="1"/>
  <c r="G87" i="1"/>
  <c r="H64" i="1"/>
  <c r="CD76" i="4"/>
  <c r="F46" i="8"/>
  <c r="G40" i="1"/>
  <c r="C39" i="1"/>
  <c r="G48" i="1"/>
  <c r="G111" i="1"/>
  <c r="BQ76" i="4"/>
  <c r="CO21" i="4"/>
  <c r="C12" i="1"/>
  <c r="G7" i="1"/>
  <c r="G88" i="1"/>
  <c r="H53" i="1"/>
  <c r="CL56" i="4"/>
  <c r="H41" i="1"/>
  <c r="H76" i="1"/>
  <c r="D77" i="1"/>
  <c r="H106" i="1"/>
  <c r="F116" i="1"/>
  <c r="G76" i="4"/>
  <c r="G84" i="1"/>
  <c r="H57" i="1"/>
  <c r="E29" i="1"/>
  <c r="G101" i="1"/>
  <c r="G124" i="1"/>
  <c r="BH76" i="4"/>
  <c r="G8" i="1"/>
  <c r="CL9" i="4"/>
  <c r="F77" i="1"/>
  <c r="G98" i="1"/>
  <c r="H15" i="1"/>
  <c r="F28" i="8"/>
  <c r="CO20" i="4"/>
  <c r="BO76" i="4"/>
  <c r="H48" i="1"/>
  <c r="BS76" i="4"/>
  <c r="G121" i="1"/>
  <c r="E31" i="1"/>
  <c r="G41" i="1"/>
  <c r="G49" i="1"/>
  <c r="G112" i="1"/>
  <c r="CE76" i="4"/>
  <c r="CL64" i="4"/>
  <c r="H59" i="1"/>
  <c r="R76" i="4"/>
  <c r="H70" i="7"/>
  <c r="H43" i="1"/>
  <c r="F92" i="1"/>
  <c r="H107" i="1"/>
  <c r="T76" i="4"/>
  <c r="CL16" i="4"/>
  <c r="G10" i="1"/>
  <c r="G90" i="1"/>
  <c r="H63" i="1"/>
  <c r="G36" i="1"/>
  <c r="C38" i="1"/>
  <c r="G102" i="1"/>
  <c r="G125" i="1"/>
  <c r="BV76" i="4"/>
  <c r="CL8" i="4"/>
  <c r="CO53" i="4"/>
  <c r="H126" i="1"/>
  <c r="H56" i="1"/>
  <c r="D44" i="4"/>
  <c r="G38" i="12"/>
  <c r="G63" i="1"/>
  <c r="F119" i="1"/>
  <c r="G45" i="1"/>
  <c r="AE76" i="4"/>
  <c r="H111" i="1"/>
  <c r="F20" i="1"/>
  <c r="CL19" i="4"/>
  <c r="G115" i="1"/>
  <c r="C116" i="1"/>
  <c r="G116" i="1" s="1"/>
  <c r="H81" i="1"/>
  <c r="G42" i="1"/>
  <c r="E68" i="1"/>
  <c r="G105" i="1"/>
  <c r="C114" i="1"/>
  <c r="G113" i="1"/>
  <c r="CQ76" i="4"/>
  <c r="CL14" i="4"/>
  <c r="C31" i="1"/>
  <c r="G31" i="1" s="1"/>
  <c r="G30" i="1"/>
  <c r="H65" i="1"/>
  <c r="R76" i="15"/>
  <c r="H44" i="1"/>
  <c r="H108" i="1"/>
  <c r="AH76" i="4"/>
  <c r="J77" i="4"/>
  <c r="F31" i="1"/>
  <c r="G37" i="1"/>
  <c r="G103" i="1"/>
  <c r="C104" i="1"/>
  <c r="G126" i="1"/>
  <c r="CG76" i="4"/>
  <c r="CO16" i="4"/>
  <c r="G91" i="1"/>
  <c r="H101" i="1"/>
  <c r="D30" i="4"/>
  <c r="H71" i="1"/>
  <c r="G65" i="1"/>
  <c r="H88" i="1"/>
  <c r="G61" i="1"/>
  <c r="F99" i="1"/>
  <c r="N46" i="5"/>
  <c r="G15" i="1"/>
  <c r="I57" i="6"/>
  <c r="D77" i="6"/>
  <c r="G81" i="1"/>
  <c r="G52" i="1"/>
  <c r="H10" i="1"/>
  <c r="H87" i="1"/>
  <c r="G43" i="1"/>
  <c r="G76" i="1"/>
  <c r="C77" i="1"/>
  <c r="G77" i="1" s="1"/>
  <c r="G106" i="1"/>
  <c r="E116" i="1"/>
  <c r="E76" i="4"/>
  <c r="D7" i="4"/>
  <c r="F54" i="8"/>
  <c r="G53" i="1"/>
  <c r="D76" i="2"/>
  <c r="F38" i="8"/>
  <c r="H46" i="1"/>
  <c r="H109" i="1"/>
  <c r="AS76" i="4"/>
  <c r="BV77" i="4"/>
  <c r="K55" i="7"/>
  <c r="E35" i="1"/>
  <c r="H80" i="1"/>
  <c r="H40" i="1"/>
  <c r="D39" i="1"/>
  <c r="E39" i="1"/>
  <c r="E50" i="1" s="1"/>
  <c r="E114" i="1"/>
  <c r="G127" i="1"/>
  <c r="Z76" i="4"/>
  <c r="Q75" i="5"/>
  <c r="H98" i="1"/>
  <c r="CO67" i="4"/>
  <c r="G58" i="1"/>
  <c r="CA76" i="4"/>
  <c r="G76" i="5"/>
  <c r="E12" i="1"/>
  <c r="G44" i="1"/>
  <c r="E92" i="1"/>
  <c r="G107" i="1"/>
  <c r="S76" i="4"/>
  <c r="CO11" i="4"/>
  <c r="G59" i="1"/>
  <c r="H7" i="1"/>
  <c r="D12" i="1"/>
  <c r="H82" i="1"/>
  <c r="H47" i="1"/>
  <c r="H110" i="1"/>
  <c r="BG76" i="4"/>
  <c r="F62" i="8"/>
  <c r="G55" i="1"/>
  <c r="AP76" i="4"/>
  <c r="AX77" i="4"/>
  <c r="H11" i="1"/>
  <c r="H86" i="1"/>
  <c r="H42" i="1"/>
  <c r="G120" i="1"/>
  <c r="C129" i="1"/>
  <c r="G128" i="1"/>
  <c r="J76" i="4"/>
  <c r="CO27" i="4"/>
  <c r="N28" i="5"/>
  <c r="F39" i="1"/>
  <c r="F50" i="1" s="1"/>
  <c r="AV77" i="4"/>
  <c r="D38" i="4"/>
  <c r="G85" i="1"/>
  <c r="H83" i="1"/>
  <c r="F114" i="1"/>
  <c r="K76" i="4"/>
  <c r="Q11" i="5"/>
  <c r="E73" i="1"/>
  <c r="G26" i="12"/>
  <c r="H84" i="1"/>
  <c r="H100" i="1"/>
  <c r="G16" i="1"/>
  <c r="C35" i="1"/>
  <c r="G32" i="1"/>
  <c r="G72" i="1"/>
  <c r="AK76" i="4"/>
  <c r="G11" i="1"/>
  <c r="E99" i="1"/>
  <c r="H61" i="1"/>
  <c r="BP76" i="4"/>
  <c r="H122" i="1"/>
  <c r="H16" i="1"/>
  <c r="D35" i="1"/>
  <c r="H35" i="1" s="1"/>
  <c r="H32" i="1"/>
  <c r="H72" i="1"/>
  <c r="BN76" i="4"/>
  <c r="BN78" i="4" s="1"/>
  <c r="CO13" i="4"/>
  <c r="CO24" i="4"/>
  <c r="D33" i="4"/>
  <c r="CO69" i="4"/>
  <c r="F30" i="8"/>
  <c r="BD77" i="4"/>
  <c r="D68" i="4"/>
  <c r="CL70" i="4"/>
  <c r="Q14" i="5"/>
  <c r="J77" i="7"/>
  <c r="F36" i="8"/>
  <c r="D29" i="4"/>
  <c r="CL31" i="4"/>
  <c r="F14" i="13"/>
  <c r="N55" i="5"/>
  <c r="H89" i="1"/>
  <c r="AX76" i="4"/>
  <c r="CO29" i="4"/>
  <c r="G80" i="1"/>
  <c r="H8" i="1"/>
  <c r="H90" i="1"/>
  <c r="D104" i="1"/>
  <c r="H103" i="1"/>
  <c r="C17" i="1"/>
  <c r="G18" i="1"/>
  <c r="G33" i="1"/>
  <c r="E75" i="1"/>
  <c r="AY76" i="4"/>
  <c r="I49" i="6"/>
  <c r="E119" i="1"/>
  <c r="H66" i="1"/>
  <c r="H125" i="1"/>
  <c r="D17" i="1"/>
  <c r="H17" i="1" s="1"/>
  <c r="H18" i="1"/>
  <c r="H33" i="1"/>
  <c r="F75" i="1"/>
  <c r="BY76" i="4"/>
  <c r="CI19" i="4"/>
  <c r="CO51" i="4"/>
  <c r="BL77" i="4"/>
  <c r="H30" i="7"/>
  <c r="H62" i="7"/>
  <c r="F44" i="8"/>
  <c r="G63" i="12"/>
  <c r="E17" i="1"/>
  <c r="D27" i="1"/>
  <c r="H25" i="1"/>
  <c r="Q29" i="5"/>
  <c r="G86" i="1"/>
  <c r="F29" i="1"/>
  <c r="G19" i="1"/>
  <c r="G34" i="1"/>
  <c r="C99" i="1"/>
  <c r="G99" i="1" s="1"/>
  <c r="G93" i="1"/>
  <c r="BK76" i="4"/>
  <c r="CO8" i="4"/>
  <c r="D54" i="4"/>
  <c r="K23" i="7"/>
  <c r="G54" i="1"/>
  <c r="H79" i="1"/>
  <c r="H128" i="1"/>
  <c r="H19" i="1"/>
  <c r="H34" i="1"/>
  <c r="D99" i="1"/>
  <c r="H99" i="1" s="1"/>
  <c r="H93" i="1"/>
  <c r="CM76" i="4"/>
  <c r="CL7" i="4"/>
  <c r="D52" i="4"/>
  <c r="CL54" i="4"/>
  <c r="H77" i="4"/>
  <c r="BT77" i="4"/>
  <c r="CO75" i="4"/>
  <c r="I25" i="6"/>
  <c r="F52" i="8"/>
  <c r="AW77" i="4"/>
  <c r="CO45" i="4"/>
  <c r="R77" i="4"/>
  <c r="H9" i="1"/>
  <c r="H37" i="1"/>
  <c r="H120" i="1"/>
  <c r="D129" i="1"/>
  <c r="CL22" i="4"/>
  <c r="N47" i="5"/>
  <c r="H36" i="1"/>
  <c r="D38" i="1"/>
  <c r="W76" i="4"/>
  <c r="C20" i="1"/>
  <c r="G21" i="1"/>
  <c r="E38" i="1"/>
  <c r="G94" i="1"/>
  <c r="E104" i="1"/>
  <c r="BX76" i="4"/>
  <c r="Q30" i="5"/>
  <c r="G60" i="1"/>
  <c r="AB76" i="4"/>
  <c r="H85" i="1"/>
  <c r="D75" i="1"/>
  <c r="H74" i="1"/>
  <c r="D20" i="1"/>
  <c r="H20" i="1" s="1"/>
  <c r="H21" i="1"/>
  <c r="F38" i="1"/>
  <c r="H94" i="1"/>
  <c r="F104" i="1"/>
  <c r="CO35" i="4"/>
  <c r="P77" i="4"/>
  <c r="CB77" i="4"/>
  <c r="D76" i="5"/>
  <c r="F60" i="8"/>
  <c r="CL15" i="4"/>
  <c r="CO36" i="4"/>
  <c r="V76" i="4"/>
  <c r="CL32" i="4"/>
  <c r="CD77" i="4"/>
  <c r="H38" i="7"/>
  <c r="C68" i="1"/>
  <c r="G68" i="1" s="1"/>
  <c r="G51" i="1"/>
  <c r="O76" i="4"/>
  <c r="AC76" i="4"/>
  <c r="H123" i="1"/>
  <c r="CO32" i="4"/>
  <c r="CL35" i="4"/>
  <c r="CI35" i="4" s="1"/>
  <c r="D46" i="4"/>
  <c r="Z77" i="4"/>
  <c r="E20" i="1"/>
  <c r="H54" i="1"/>
  <c r="BC76" i="4"/>
  <c r="BI76" i="4"/>
  <c r="G22" i="1"/>
  <c r="G95" i="1"/>
  <c r="C119" i="1"/>
  <c r="G117" i="1"/>
  <c r="F22" i="8"/>
  <c r="G66" i="1"/>
  <c r="H91" i="1"/>
  <c r="H102" i="1"/>
  <c r="H22" i="1"/>
  <c r="H95" i="1"/>
  <c r="D119" i="1"/>
  <c r="H119" i="1" s="1"/>
  <c r="H117" i="1"/>
  <c r="M76" i="4"/>
  <c r="I17" i="6"/>
  <c r="D36" i="4"/>
  <c r="CL38" i="4"/>
  <c r="X77" i="4"/>
  <c r="CJ77" i="4"/>
  <c r="CO59" i="4"/>
  <c r="N30" i="5"/>
  <c r="F68" i="8"/>
  <c r="H69" i="16"/>
  <c r="CO12" i="4"/>
  <c r="F70" i="8"/>
  <c r="G57" i="1"/>
  <c r="CN76" i="4"/>
  <c r="H55" i="1"/>
  <c r="H127" i="1"/>
  <c r="BA76" i="4"/>
  <c r="H60" i="1"/>
  <c r="H121" i="1"/>
  <c r="D22" i="4"/>
  <c r="G23" i="1"/>
  <c r="C73" i="1"/>
  <c r="G73" i="1" s="1"/>
  <c r="G69" i="1"/>
  <c r="G96" i="1"/>
  <c r="G118" i="1"/>
  <c r="CO61" i="4"/>
  <c r="C92" i="1"/>
  <c r="G92" i="1" s="1"/>
  <c r="G78" i="1"/>
  <c r="F14" i="1"/>
  <c r="F24" i="1" s="1"/>
  <c r="CL11" i="4"/>
  <c r="AJ76" i="4"/>
  <c r="H23" i="1"/>
  <c r="D73" i="1"/>
  <c r="H73" i="1" s="1"/>
  <c r="H69" i="1"/>
  <c r="H96" i="1"/>
  <c r="H118" i="1"/>
  <c r="AA76" i="4"/>
  <c r="D62" i="4"/>
  <c r="AF77" i="4"/>
  <c r="CR77" i="4"/>
  <c r="D60" i="4"/>
  <c r="CL62" i="4"/>
  <c r="N31" i="5"/>
  <c r="Q59" i="5"/>
  <c r="F12" i="8"/>
  <c r="G18" i="12"/>
  <c r="D13" i="4"/>
  <c r="G64" i="1"/>
  <c r="H62" i="1"/>
  <c r="G56" i="1"/>
  <c r="CL48" i="4"/>
  <c r="H67" i="1"/>
  <c r="H124" i="1"/>
  <c r="G13" i="1"/>
  <c r="E27" i="1"/>
  <c r="G70" i="1"/>
  <c r="G97" i="1"/>
  <c r="E129" i="1"/>
  <c r="E131" i="1" s="1"/>
  <c r="L76" i="4"/>
  <c r="AH77" i="4"/>
  <c r="G83" i="1"/>
  <c r="H30" i="1"/>
  <c r="D31" i="1"/>
  <c r="H31" i="1" s="1"/>
  <c r="H26" i="1"/>
  <c r="BW76" i="4"/>
  <c r="H13" i="1"/>
  <c r="F27" i="1"/>
  <c r="H70" i="1"/>
  <c r="H97" i="1"/>
  <c r="F129" i="1"/>
  <c r="F131" i="1" s="1"/>
  <c r="AM76" i="4"/>
  <c r="CI11" i="4"/>
  <c r="D17" i="4"/>
  <c r="D28" i="4"/>
  <c r="CL40" i="4"/>
  <c r="AP77" i="4"/>
  <c r="CO43" i="4"/>
  <c r="AN77" i="4"/>
  <c r="N12" i="5"/>
  <c r="K15" i="7"/>
  <c r="K47" i="7"/>
  <c r="F20" i="8"/>
  <c r="U33" i="15"/>
  <c r="Q22" i="5"/>
  <c r="CO52" i="4"/>
  <c r="AG77" i="4"/>
  <c r="CS77" i="4"/>
  <c r="N20" i="5"/>
  <c r="I30" i="6"/>
  <c r="G46" i="12"/>
  <c r="D15" i="4"/>
  <c r="I9" i="6"/>
  <c r="D53" i="4"/>
  <c r="CL55" i="4"/>
  <c r="AO77" i="4"/>
  <c r="Q21" i="5"/>
  <c r="P77" i="5"/>
  <c r="H13" i="7"/>
  <c r="H45" i="7"/>
  <c r="D31" i="4"/>
  <c r="F50" i="13"/>
  <c r="CL26" i="4"/>
  <c r="D76" i="7"/>
  <c r="D37" i="4"/>
  <c r="CL39" i="4"/>
  <c r="BE77" i="4"/>
  <c r="CO60" i="4"/>
  <c r="F30" i="13"/>
  <c r="D58" i="14"/>
  <c r="CO38" i="4"/>
  <c r="CO70" i="4"/>
  <c r="BJ76" i="4"/>
  <c r="BM77" i="4"/>
  <c r="D61" i="4"/>
  <c r="CL63" i="4"/>
  <c r="G77" i="6"/>
  <c r="M77" i="7"/>
  <c r="F46" i="13"/>
  <c r="R44" i="20"/>
  <c r="CL17" i="4"/>
  <c r="AA77" i="4"/>
  <c r="CH76" i="4"/>
  <c r="T77" i="4"/>
  <c r="V77" i="4"/>
  <c r="D21" i="4"/>
  <c r="CL23" i="4"/>
  <c r="CO44" i="4"/>
  <c r="I77" i="4"/>
  <c r="BU77" i="4"/>
  <c r="E76" i="6"/>
  <c r="I62" i="6"/>
  <c r="F62" i="13"/>
  <c r="D47" i="4"/>
  <c r="BO77" i="4"/>
  <c r="D24" i="4"/>
  <c r="CF77" i="4"/>
  <c r="F27" i="8"/>
  <c r="D45" i="4"/>
  <c r="CL47" i="4"/>
  <c r="Q77" i="4"/>
  <c r="CC77" i="4"/>
  <c r="CO68" i="4"/>
  <c r="F76" i="5"/>
  <c r="N38" i="5"/>
  <c r="K30" i="7"/>
  <c r="K62" i="7"/>
  <c r="G25" i="12"/>
  <c r="D11" i="14"/>
  <c r="U27" i="15"/>
  <c r="D77" i="25"/>
  <c r="F57" i="25"/>
  <c r="D55" i="4"/>
  <c r="CM77" i="4"/>
  <c r="CL57" i="4"/>
  <c r="Q35" i="5"/>
  <c r="CO28" i="4"/>
  <c r="Y77" i="4"/>
  <c r="CK77" i="4"/>
  <c r="D69" i="4"/>
  <c r="CL71" i="4"/>
  <c r="N39" i="5"/>
  <c r="Q67" i="5"/>
  <c r="CO14" i="4"/>
  <c r="CI14" i="4" s="1"/>
  <c r="CL49" i="4"/>
  <c r="F76" i="12"/>
  <c r="CO47" i="4"/>
  <c r="BI77" i="4"/>
  <c r="D74" i="4"/>
  <c r="AI77" i="4"/>
  <c r="N36" i="5"/>
  <c r="G56" i="12"/>
  <c r="AD76" i="4"/>
  <c r="CP76" i="4"/>
  <c r="CO7" i="4"/>
  <c r="D48" i="4"/>
  <c r="CL50" i="4"/>
  <c r="AB77" i="4"/>
  <c r="CN77" i="4"/>
  <c r="K63" i="7"/>
  <c r="G9" i="12"/>
  <c r="CH77" i="4"/>
  <c r="N18" i="5"/>
  <c r="D39" i="4"/>
  <c r="CL41" i="4"/>
  <c r="AQ77" i="4"/>
  <c r="CO62" i="4"/>
  <c r="Q37" i="5"/>
  <c r="H21" i="7"/>
  <c r="H53" i="7"/>
  <c r="AL76" i="4"/>
  <c r="D8" i="4"/>
  <c r="CL10" i="4"/>
  <c r="CO31" i="4"/>
  <c r="CI31" i="4" s="1"/>
  <c r="AJ77" i="4"/>
  <c r="G68" i="12"/>
  <c r="CO22" i="4"/>
  <c r="AY77" i="4"/>
  <c r="D63" i="4"/>
  <c r="CL65" i="4"/>
  <c r="Q38" i="5"/>
  <c r="F18" i="13"/>
  <c r="D27" i="14"/>
  <c r="D77" i="2"/>
  <c r="AT76" i="4"/>
  <c r="D32" i="4"/>
  <c r="CL34" i="4"/>
  <c r="CO55" i="4"/>
  <c r="AR77" i="4"/>
  <c r="F24" i="8"/>
  <c r="CO72" i="4"/>
  <c r="F77" i="5"/>
  <c r="F70" i="13"/>
  <c r="AF76" i="4"/>
  <c r="AF78" i="4" s="1"/>
  <c r="D10" i="4"/>
  <c r="CL12" i="4"/>
  <c r="D27" i="4"/>
  <c r="D23" i="4"/>
  <c r="CL25" i="4"/>
  <c r="CO46" i="4"/>
  <c r="BG77" i="4"/>
  <c r="I54" i="6"/>
  <c r="F34" i="13"/>
  <c r="BB76" i="4"/>
  <c r="CO15" i="4"/>
  <c r="D56" i="4"/>
  <c r="AZ77" i="4"/>
  <c r="CL58" i="4"/>
  <c r="K31" i="7"/>
  <c r="F32" i="8"/>
  <c r="N7" i="5"/>
  <c r="O76" i="5"/>
  <c r="AV76" i="4"/>
  <c r="AV78" i="4" s="1"/>
  <c r="CI15" i="4"/>
  <c r="Q43" i="5"/>
  <c r="Q73" i="5"/>
  <c r="D16" i="4"/>
  <c r="CL18" i="4"/>
  <c r="CO39" i="4"/>
  <c r="BH77" i="4"/>
  <c r="Q27" i="5"/>
  <c r="N62" i="5"/>
  <c r="F40" i="8"/>
  <c r="CI70" i="4"/>
  <c r="CR76" i="4"/>
  <c r="CR78" i="4" s="1"/>
  <c r="CO30" i="4"/>
  <c r="K77" i="4"/>
  <c r="BW77" i="4"/>
  <c r="D71" i="4"/>
  <c r="CL73" i="4"/>
  <c r="L76" i="5"/>
  <c r="Q19" i="5"/>
  <c r="F66" i="13"/>
  <c r="F76" i="4"/>
  <c r="BR76" i="4"/>
  <c r="D40" i="4"/>
  <c r="CL42" i="4"/>
  <c r="BP77" i="4"/>
  <c r="CO63" i="4"/>
  <c r="CO71" i="4"/>
  <c r="N63" i="5"/>
  <c r="F48" i="8"/>
  <c r="CO56" i="4"/>
  <c r="D35" i="4"/>
  <c r="BC77" i="4"/>
  <c r="D43" i="14"/>
  <c r="CL33" i="4"/>
  <c r="CO54" i="4"/>
  <c r="S77" i="4"/>
  <c r="CE77" i="4"/>
  <c r="N54" i="5"/>
  <c r="I22" i="6"/>
  <c r="K38" i="7"/>
  <c r="K70" i="7"/>
  <c r="I76" i="14"/>
  <c r="N76" i="4"/>
  <c r="BZ76" i="4"/>
  <c r="CO23" i="4"/>
  <c r="L77" i="4"/>
  <c r="BX77" i="4"/>
  <c r="D64" i="4"/>
  <c r="CL66" i="4"/>
  <c r="D72" i="4"/>
  <c r="CL74" i="4"/>
  <c r="I73" i="6"/>
  <c r="F56" i="8"/>
  <c r="D49" i="4"/>
  <c r="CL51" i="4"/>
  <c r="AS77" i="4"/>
  <c r="J77" i="15"/>
  <c r="CO33" i="4"/>
  <c r="CL37" i="4"/>
  <c r="BA77" i="4"/>
  <c r="D73" i="4"/>
  <c r="CL75" i="4"/>
  <c r="G76" i="7"/>
  <c r="K47" i="29"/>
  <c r="AN76" i="4"/>
  <c r="AN78" i="4" s="1"/>
  <c r="D34" i="4"/>
  <c r="CL36" i="4"/>
  <c r="CI55" i="4"/>
  <c r="AD77" i="4"/>
  <c r="CO57" i="4"/>
  <c r="CP77" i="4"/>
  <c r="N15" i="5"/>
  <c r="BK77" i="4"/>
  <c r="F77" i="7"/>
  <c r="F29" i="8"/>
  <c r="G30" i="12"/>
  <c r="Q12" i="5"/>
  <c r="K30" i="5"/>
  <c r="L77" i="5"/>
  <c r="K61" i="7"/>
  <c r="H73" i="16"/>
  <c r="Q8" i="5"/>
  <c r="J77" i="14"/>
  <c r="CO17" i="4"/>
  <c r="AL77" i="4"/>
  <c r="D58" i="4"/>
  <c r="CL60" i="4"/>
  <c r="I76" i="4"/>
  <c r="I78" i="4" s="1"/>
  <c r="I70" i="6"/>
  <c r="G17" i="12"/>
  <c r="Q41" i="5"/>
  <c r="F43" i="8"/>
  <c r="G48" i="12"/>
  <c r="L77" i="15"/>
  <c r="H39" i="7"/>
  <c r="G43" i="12"/>
  <c r="F73" i="25"/>
  <c r="Q74" i="5"/>
  <c r="N44" i="5"/>
  <c r="F64" i="8"/>
  <c r="D18" i="14"/>
  <c r="D57" i="4"/>
  <c r="E77" i="4"/>
  <c r="BQ77" i="4"/>
  <c r="CL59" i="4"/>
  <c r="N70" i="5"/>
  <c r="D76" i="9"/>
  <c r="G35" i="12"/>
  <c r="H37" i="16"/>
  <c r="BD76" i="4"/>
  <c r="BD78" i="4" s="1"/>
  <c r="D18" i="4"/>
  <c r="CL20" i="4"/>
  <c r="CI39" i="4"/>
  <c r="CO41" i="4"/>
  <c r="AT77" i="4"/>
  <c r="F10" i="8"/>
  <c r="D34" i="14"/>
  <c r="Q76" i="4"/>
  <c r="Q78" i="4" s="1"/>
  <c r="I13" i="6"/>
  <c r="F45" i="8"/>
  <c r="G54" i="12"/>
  <c r="N53" i="5"/>
  <c r="G27" i="12"/>
  <c r="F25" i="25"/>
  <c r="H76" i="6"/>
  <c r="E77" i="12"/>
  <c r="Q45" i="5"/>
  <c r="I41" i="6"/>
  <c r="H14" i="7"/>
  <c r="H46" i="7"/>
  <c r="F8" i="8"/>
  <c r="F72" i="8"/>
  <c r="CI38" i="4"/>
  <c r="CO40" i="4"/>
  <c r="CI40" i="4" s="1"/>
  <c r="M77" i="4"/>
  <c r="BY77" i="4"/>
  <c r="N71" i="5"/>
  <c r="I46" i="6"/>
  <c r="K14" i="7"/>
  <c r="K46" i="7"/>
  <c r="BL76" i="4"/>
  <c r="BL78" i="4" s="1"/>
  <c r="D42" i="4"/>
  <c r="CL44" i="4"/>
  <c r="BB77" i="4"/>
  <c r="CI63" i="4"/>
  <c r="CO65" i="4"/>
  <c r="N60" i="5"/>
  <c r="F18" i="8"/>
  <c r="AW76" i="4"/>
  <c r="AW78" i="4" s="1"/>
  <c r="CO58" i="4"/>
  <c r="F58" i="13"/>
  <c r="Q9" i="5"/>
  <c r="F59" i="8"/>
  <c r="G76" i="6"/>
  <c r="G78" i="6" s="1"/>
  <c r="F59" i="13"/>
  <c r="N19" i="5"/>
  <c r="K19" i="5" s="1"/>
  <c r="U19" i="5" s="1"/>
  <c r="R28" i="20"/>
  <c r="H64" i="29"/>
  <c r="Q46" i="5"/>
  <c r="K46" i="5" s="1"/>
  <c r="F16" i="8"/>
  <c r="D52" i="14"/>
  <c r="H24" i="29"/>
  <c r="D41" i="4"/>
  <c r="CL43" i="4"/>
  <c r="U77" i="4"/>
  <c r="CG77" i="4"/>
  <c r="CI62" i="4"/>
  <c r="CO64" i="4"/>
  <c r="N52" i="5"/>
  <c r="F22" i="13"/>
  <c r="H76" i="4"/>
  <c r="H78" i="4" s="1"/>
  <c r="BT76" i="4"/>
  <c r="BT78" i="4" s="1"/>
  <c r="CI23" i="4"/>
  <c r="CO25" i="4"/>
  <c r="BJ77" i="4"/>
  <c r="D66" i="4"/>
  <c r="CL68" i="4"/>
  <c r="T76" i="5"/>
  <c r="Q61" i="5"/>
  <c r="F50" i="8"/>
  <c r="BU76" i="4"/>
  <c r="BU78" i="4" s="1"/>
  <c r="CI16" i="4"/>
  <c r="D59" i="4"/>
  <c r="CL61" i="4"/>
  <c r="CI61" i="4" s="1"/>
  <c r="I77" i="5"/>
  <c r="H37" i="7"/>
  <c r="F74" i="13"/>
  <c r="F61" i="8"/>
  <c r="N21" i="5"/>
  <c r="M76" i="14"/>
  <c r="K36" i="7"/>
  <c r="D76" i="6"/>
  <c r="D78" i="6" s="1"/>
  <c r="I7" i="6"/>
  <c r="AC77" i="4"/>
  <c r="D65" i="4"/>
  <c r="CL67" i="4"/>
  <c r="Q53" i="5"/>
  <c r="F38" i="13"/>
  <c r="P76" i="4"/>
  <c r="P78" i="4" s="1"/>
  <c r="CB76" i="4"/>
  <c r="CB78" i="4" s="1"/>
  <c r="D26" i="4"/>
  <c r="CL28" i="4"/>
  <c r="CI47" i="4"/>
  <c r="CO49" i="4"/>
  <c r="F77" i="4"/>
  <c r="BR77" i="4"/>
  <c r="F74" i="8"/>
  <c r="CC76" i="4"/>
  <c r="CC78" i="4" s="1"/>
  <c r="CO18" i="4"/>
  <c r="CI56" i="4"/>
  <c r="N50" i="5"/>
  <c r="I37" i="6"/>
  <c r="F11" i="8"/>
  <c r="F75" i="8"/>
  <c r="D26" i="14"/>
  <c r="H15" i="7"/>
  <c r="E77" i="8"/>
  <c r="F20" i="13"/>
  <c r="F41" i="13"/>
  <c r="CI46" i="4"/>
  <c r="CO48" i="4"/>
  <c r="CI48" i="4" s="1"/>
  <c r="AK77" i="4"/>
  <c r="Q54" i="5"/>
  <c r="K54" i="5" s="1"/>
  <c r="I14" i="6"/>
  <c r="H29" i="7"/>
  <c r="H61" i="7"/>
  <c r="F54" i="13"/>
  <c r="X76" i="4"/>
  <c r="X78" i="4" s="1"/>
  <c r="CJ76" i="4"/>
  <c r="CJ78" i="4" s="1"/>
  <c r="CI7" i="4"/>
  <c r="CO9" i="4"/>
  <c r="D50" i="4"/>
  <c r="CL52" i="4"/>
  <c r="N77" i="4"/>
  <c r="BZ77" i="4"/>
  <c r="CI71" i="4"/>
  <c r="CO73" i="4"/>
  <c r="G10" i="12"/>
  <c r="N68" i="5"/>
  <c r="H69" i="7"/>
  <c r="F13" i="8"/>
  <c r="I76" i="5"/>
  <c r="Q44" i="5"/>
  <c r="K16" i="7"/>
  <c r="H76" i="15"/>
  <c r="Q39" i="5"/>
  <c r="K39" i="5" s="1"/>
  <c r="K29" i="7"/>
  <c r="F40" i="13"/>
  <c r="K68" i="7"/>
  <c r="F61" i="13"/>
  <c r="Q62" i="5"/>
  <c r="H22" i="7"/>
  <c r="H54" i="7"/>
  <c r="F26" i="8"/>
  <c r="U65" i="15"/>
  <c r="Y76" i="4"/>
  <c r="Y78" i="4" s="1"/>
  <c r="CK76" i="4"/>
  <c r="CK78" i="4" s="1"/>
  <c r="D19" i="4"/>
  <c r="CL21" i="4"/>
  <c r="CO42" i="4"/>
  <c r="G77" i="4"/>
  <c r="BS77" i="4"/>
  <c r="Q69" i="5"/>
  <c r="G44" i="12"/>
  <c r="N10" i="5"/>
  <c r="Q33" i="5"/>
  <c r="N42" i="5"/>
  <c r="Q65" i="5"/>
  <c r="N74" i="5"/>
  <c r="I53" i="6"/>
  <c r="N77" i="7"/>
  <c r="F15" i="8"/>
  <c r="F31" i="8"/>
  <c r="F47" i="8"/>
  <c r="F63" i="8"/>
  <c r="G59" i="12"/>
  <c r="D42" i="14"/>
  <c r="U17" i="15"/>
  <c r="H17" i="16"/>
  <c r="I12" i="6"/>
  <c r="I44" i="6"/>
  <c r="I60" i="6"/>
  <c r="H7" i="7"/>
  <c r="I76" i="7"/>
  <c r="E30" i="7"/>
  <c r="O30" i="7" s="1"/>
  <c r="G70" i="12"/>
  <c r="Q42" i="5"/>
  <c r="I18" i="6"/>
  <c r="F52" i="13"/>
  <c r="M76" i="7"/>
  <c r="M78" i="7" s="1"/>
  <c r="F73" i="13"/>
  <c r="Q76" i="15"/>
  <c r="F34" i="8"/>
  <c r="AG76" i="4"/>
  <c r="AG78" i="4" s="1"/>
  <c r="CS76" i="4"/>
  <c r="CS78" i="4" s="1"/>
  <c r="D43" i="4"/>
  <c r="CL45" i="4"/>
  <c r="O77" i="4"/>
  <c r="CA77" i="4"/>
  <c r="CI64" i="4"/>
  <c r="CO66" i="4"/>
  <c r="Q70" i="5"/>
  <c r="I38" i="6"/>
  <c r="U59" i="15"/>
  <c r="H76" i="5"/>
  <c r="J77" i="5"/>
  <c r="I29" i="6"/>
  <c r="H10" i="7"/>
  <c r="H18" i="7"/>
  <c r="H26" i="7"/>
  <c r="H34" i="7"/>
  <c r="H42" i="7"/>
  <c r="H50" i="7"/>
  <c r="H58" i="7"/>
  <c r="H66" i="7"/>
  <c r="H74" i="7"/>
  <c r="F17" i="8"/>
  <c r="F33" i="8"/>
  <c r="F49" i="8"/>
  <c r="F65" i="8"/>
  <c r="G14" i="12"/>
  <c r="G64" i="12"/>
  <c r="D68" i="14"/>
  <c r="U49" i="15"/>
  <c r="G76" i="27"/>
  <c r="N13" i="5"/>
  <c r="Q36" i="5"/>
  <c r="K36" i="5" s="1"/>
  <c r="N45" i="5"/>
  <c r="Q68" i="5"/>
  <c r="I28" i="6"/>
  <c r="K8" i="7"/>
  <c r="R76" i="5"/>
  <c r="Q7" i="5"/>
  <c r="K37" i="7"/>
  <c r="K69" i="7"/>
  <c r="D36" i="14"/>
  <c r="I26" i="6"/>
  <c r="F72" i="13"/>
  <c r="D74" i="14"/>
  <c r="N49" i="5"/>
  <c r="K12" i="7"/>
  <c r="K44" i="7"/>
  <c r="H48" i="7"/>
  <c r="N14" i="5"/>
  <c r="I65" i="6"/>
  <c r="F42" i="8"/>
  <c r="G36" i="12"/>
  <c r="AO76" i="4"/>
  <c r="AO78" i="4" s="1"/>
  <c r="CI24" i="4"/>
  <c r="CO26" i="4"/>
  <c r="W77" i="4"/>
  <c r="CQ77" i="4"/>
  <c r="D67" i="4"/>
  <c r="CL69" i="4"/>
  <c r="CI69" i="4" s="1"/>
  <c r="P76" i="5"/>
  <c r="P78" i="5" s="1"/>
  <c r="Q25" i="5"/>
  <c r="N34" i="5"/>
  <c r="R77" i="5"/>
  <c r="Q57" i="5"/>
  <c r="N66" i="5"/>
  <c r="I69" i="6"/>
  <c r="F19" i="8"/>
  <c r="F35" i="8"/>
  <c r="F51" i="8"/>
  <c r="F67" i="8"/>
  <c r="G37" i="12"/>
  <c r="H49" i="16"/>
  <c r="H31" i="7"/>
  <c r="E31" i="7" s="1"/>
  <c r="G67" i="12"/>
  <c r="I27" i="6"/>
  <c r="R40" i="20"/>
  <c r="Q10" i="5"/>
  <c r="U11" i="15"/>
  <c r="I40" i="6"/>
  <c r="H13" i="16"/>
  <c r="D77" i="7"/>
  <c r="U38" i="15"/>
  <c r="CL29" i="4"/>
  <c r="CI29" i="4" s="1"/>
  <c r="CO50" i="4"/>
  <c r="AE77" i="4"/>
  <c r="N22" i="5"/>
  <c r="K22" i="5" s="1"/>
  <c r="F10" i="13"/>
  <c r="I45" i="6"/>
  <c r="K11" i="7"/>
  <c r="K19" i="7"/>
  <c r="K27" i="7"/>
  <c r="K35" i="7"/>
  <c r="K43" i="7"/>
  <c r="K51" i="7"/>
  <c r="K59" i="7"/>
  <c r="K67" i="7"/>
  <c r="K75" i="7"/>
  <c r="F21" i="8"/>
  <c r="F37" i="8"/>
  <c r="F53" i="8"/>
  <c r="F69" i="8"/>
  <c r="L76" i="14"/>
  <c r="F29" i="28"/>
  <c r="K14" i="5"/>
  <c r="Q28" i="5"/>
  <c r="K28" i="5" s="1"/>
  <c r="N37" i="5"/>
  <c r="Q60" i="5"/>
  <c r="N69" i="5"/>
  <c r="F15" i="13"/>
  <c r="N48" i="5"/>
  <c r="I35" i="6"/>
  <c r="K13" i="7"/>
  <c r="K45" i="7"/>
  <c r="D76" i="11"/>
  <c r="K58" i="26"/>
  <c r="M27" i="23"/>
  <c r="N17" i="5"/>
  <c r="Q72" i="5"/>
  <c r="I48" i="6"/>
  <c r="K20" i="7"/>
  <c r="K52" i="7"/>
  <c r="F77" i="6"/>
  <c r="K65" i="7"/>
  <c r="F58" i="8"/>
  <c r="BE76" i="4"/>
  <c r="BE78" i="4" s="1"/>
  <c r="CI8" i="4"/>
  <c r="CO10" i="4"/>
  <c r="D51" i="4"/>
  <c r="CL53" i="4"/>
  <c r="AM77" i="4"/>
  <c r="CI72" i="4"/>
  <c r="CO74" i="4"/>
  <c r="N23" i="5"/>
  <c r="Q51" i="5"/>
  <c r="K22" i="7"/>
  <c r="K54" i="7"/>
  <c r="D77" i="11"/>
  <c r="F26" i="13"/>
  <c r="Q17" i="5"/>
  <c r="N26" i="5"/>
  <c r="Q49" i="5"/>
  <c r="N58" i="5"/>
  <c r="F76" i="6"/>
  <c r="I21" i="6"/>
  <c r="H77" i="6"/>
  <c r="F7" i="8"/>
  <c r="D76" i="8"/>
  <c r="F23" i="8"/>
  <c r="F39" i="8"/>
  <c r="F55" i="8"/>
  <c r="F71" i="8"/>
  <c r="G22" i="12"/>
  <c r="D10" i="14"/>
  <c r="I20" i="6"/>
  <c r="E14" i="7"/>
  <c r="H23" i="7"/>
  <c r="E23" i="7" s="1"/>
  <c r="E38" i="7"/>
  <c r="F27" i="13"/>
  <c r="T77" i="15"/>
  <c r="N51" i="5"/>
  <c r="F77" i="12"/>
  <c r="F61" i="28"/>
  <c r="F9" i="13"/>
  <c r="R36" i="20"/>
  <c r="H77" i="5"/>
  <c r="I33" i="6"/>
  <c r="K7" i="7"/>
  <c r="E7" i="7" s="1"/>
  <c r="L76" i="7"/>
  <c r="K39" i="7"/>
  <c r="E39" i="7" s="1"/>
  <c r="O39" i="7" s="1"/>
  <c r="K71" i="7"/>
  <c r="F66" i="8"/>
  <c r="BM76" i="4"/>
  <c r="BM78" i="4" s="1"/>
  <c r="D11" i="4"/>
  <c r="CL13" i="4"/>
  <c r="CI32" i="4"/>
  <c r="CO34" i="4"/>
  <c r="AU77" i="4"/>
  <c r="D75" i="4"/>
  <c r="F42" i="13"/>
  <c r="I61" i="6"/>
  <c r="F9" i="8"/>
  <c r="F25" i="8"/>
  <c r="F41" i="8"/>
  <c r="D77" i="8"/>
  <c r="F57" i="8"/>
  <c r="F73" i="8"/>
  <c r="R32" i="20"/>
  <c r="Q20" i="5"/>
  <c r="N29" i="5"/>
  <c r="K38" i="5"/>
  <c r="Q52" i="5"/>
  <c r="S77" i="5"/>
  <c r="N61" i="5"/>
  <c r="I36" i="6"/>
  <c r="K24" i="7"/>
  <c r="F47" i="13"/>
  <c r="N16" i="5"/>
  <c r="Q71" i="5"/>
  <c r="K21" i="7"/>
  <c r="K53" i="7"/>
  <c r="U9" i="15"/>
  <c r="F8" i="13"/>
  <c r="H33" i="16"/>
  <c r="K15" i="29"/>
  <c r="Q40" i="5"/>
  <c r="K28" i="7"/>
  <c r="K60" i="7"/>
  <c r="F29" i="13"/>
  <c r="D39" i="14"/>
  <c r="F19" i="13"/>
  <c r="F51" i="13"/>
  <c r="T77" i="5"/>
  <c r="I11" i="6"/>
  <c r="I75" i="6"/>
  <c r="G16" i="12"/>
  <c r="U41" i="15"/>
  <c r="Q18" i="5"/>
  <c r="N27" i="5"/>
  <c r="Q50" i="5"/>
  <c r="N59" i="5"/>
  <c r="I66" i="6"/>
  <c r="F12" i="13"/>
  <c r="F44" i="13"/>
  <c r="D35" i="14"/>
  <c r="P76" i="15"/>
  <c r="H53" i="16"/>
  <c r="R18" i="20"/>
  <c r="I24" i="6"/>
  <c r="G40" i="12"/>
  <c r="G71" i="12"/>
  <c r="F33" i="13"/>
  <c r="F65" i="13"/>
  <c r="I47" i="6"/>
  <c r="H40" i="7"/>
  <c r="K57" i="7"/>
  <c r="L77" i="7"/>
  <c r="F76" i="14"/>
  <c r="R10" i="20"/>
  <c r="H18" i="16"/>
  <c r="H19" i="22"/>
  <c r="K50" i="26"/>
  <c r="E46" i="7"/>
  <c r="E62" i="7"/>
  <c r="E70" i="7"/>
  <c r="E76" i="8"/>
  <c r="E78" i="8" s="1"/>
  <c r="G11" i="12"/>
  <c r="G62" i="12"/>
  <c r="F23" i="13"/>
  <c r="F55" i="13"/>
  <c r="R77" i="15"/>
  <c r="D76" i="29"/>
  <c r="N8" i="5"/>
  <c r="Q31" i="5"/>
  <c r="N40" i="5"/>
  <c r="Q63" i="5"/>
  <c r="N72" i="5"/>
  <c r="I51" i="6"/>
  <c r="J76" i="7"/>
  <c r="J78" i="7" s="1"/>
  <c r="U73" i="15"/>
  <c r="D77" i="18"/>
  <c r="H56" i="29"/>
  <c r="I42" i="6"/>
  <c r="H9" i="7"/>
  <c r="H17" i="7"/>
  <c r="H25" i="7"/>
  <c r="H33" i="7"/>
  <c r="H41" i="7"/>
  <c r="H49" i="7"/>
  <c r="I77" i="7"/>
  <c r="H57" i="7"/>
  <c r="H65" i="7"/>
  <c r="H73" i="7"/>
  <c r="D77" i="9"/>
  <c r="G29" i="12"/>
  <c r="G55" i="12"/>
  <c r="F16" i="13"/>
  <c r="F48" i="13"/>
  <c r="M25" i="23"/>
  <c r="H65" i="16"/>
  <c r="N9" i="5"/>
  <c r="Q32" i="5"/>
  <c r="N41" i="5"/>
  <c r="K50" i="5"/>
  <c r="Q64" i="5"/>
  <c r="N73" i="5"/>
  <c r="K73" i="5" s="1"/>
  <c r="U73" i="5" s="1"/>
  <c r="I64" i="6"/>
  <c r="G23" i="12"/>
  <c r="F37" i="13"/>
  <c r="F69" i="13"/>
  <c r="I23" i="6"/>
  <c r="E15" i="7"/>
  <c r="H32" i="7"/>
  <c r="K49" i="7"/>
  <c r="L77" i="20"/>
  <c r="Q77" i="20"/>
  <c r="E77" i="22"/>
  <c r="I63" i="6"/>
  <c r="F76" i="7"/>
  <c r="F78" i="7" s="1"/>
  <c r="H24" i="7"/>
  <c r="K41" i="7"/>
  <c r="G12" i="12"/>
  <c r="G42" i="12"/>
  <c r="H34" i="16"/>
  <c r="H51" i="22"/>
  <c r="K77" i="15"/>
  <c r="H25" i="22"/>
  <c r="H47" i="7"/>
  <c r="H55" i="7"/>
  <c r="E55" i="7" s="1"/>
  <c r="H63" i="7"/>
  <c r="E63" i="7" s="1"/>
  <c r="H71" i="7"/>
  <c r="E71" i="7" s="1"/>
  <c r="G39" i="12"/>
  <c r="G72" i="12"/>
  <c r="F31" i="13"/>
  <c r="F63" i="13"/>
  <c r="D15" i="14"/>
  <c r="F76" i="20"/>
  <c r="Q23" i="5"/>
  <c r="N32" i="5"/>
  <c r="Q55" i="5"/>
  <c r="N64" i="5"/>
  <c r="I67" i="6"/>
  <c r="G24" i="12"/>
  <c r="H9" i="16"/>
  <c r="E77" i="5"/>
  <c r="I58" i="6"/>
  <c r="K10" i="7"/>
  <c r="E10" i="7" s="1"/>
  <c r="K18" i="7"/>
  <c r="E18" i="7" s="1"/>
  <c r="O18" i="7" s="1"/>
  <c r="K26" i="7"/>
  <c r="K34" i="7"/>
  <c r="E34" i="7" s="1"/>
  <c r="K42" i="7"/>
  <c r="E42" i="7" s="1"/>
  <c r="K50" i="7"/>
  <c r="K58" i="7"/>
  <c r="E58" i="7" s="1"/>
  <c r="K66" i="7"/>
  <c r="K74" i="7"/>
  <c r="E74" i="7" s="1"/>
  <c r="G13" i="12"/>
  <c r="G34" i="12"/>
  <c r="G60" i="12"/>
  <c r="F24" i="13"/>
  <c r="F56" i="13"/>
  <c r="U43" i="15"/>
  <c r="F41" i="25"/>
  <c r="J77" i="30"/>
  <c r="Q24" i="5"/>
  <c r="N33" i="5"/>
  <c r="K33" i="5" s="1"/>
  <c r="K42" i="5"/>
  <c r="Q56" i="5"/>
  <c r="N65" i="5"/>
  <c r="K65" i="5" s="1"/>
  <c r="U65" i="5" s="1"/>
  <c r="K74" i="5"/>
  <c r="I16" i="6"/>
  <c r="D76" i="12"/>
  <c r="G7" i="12"/>
  <c r="F13" i="13"/>
  <c r="F45" i="13"/>
  <c r="E76" i="14"/>
  <c r="D7" i="14"/>
  <c r="U35" i="15"/>
  <c r="R14" i="20"/>
  <c r="I39" i="6"/>
  <c r="N76" i="7"/>
  <c r="N78" i="7" s="1"/>
  <c r="H16" i="7"/>
  <c r="K33" i="7"/>
  <c r="M9" i="23"/>
  <c r="P77" i="20"/>
  <c r="I52" i="6"/>
  <c r="G19" i="12"/>
  <c r="G75" i="12"/>
  <c r="F35" i="13"/>
  <c r="F67" i="13"/>
  <c r="D66" i="14"/>
  <c r="U19" i="15"/>
  <c r="H29" i="16"/>
  <c r="I43" i="6"/>
  <c r="E76" i="13"/>
  <c r="D44" i="14"/>
  <c r="O76" i="20"/>
  <c r="K27" i="26"/>
  <c r="S76" i="5"/>
  <c r="N11" i="5"/>
  <c r="K20" i="5"/>
  <c r="U20" i="5" s="1"/>
  <c r="Q34" i="5"/>
  <c r="K34" i="5" s="1"/>
  <c r="U34" i="5" s="1"/>
  <c r="N43" i="5"/>
  <c r="K52" i="5"/>
  <c r="U52" i="5" s="1"/>
  <c r="M77" i="5"/>
  <c r="Q66" i="5"/>
  <c r="N75" i="5"/>
  <c r="I34" i="6"/>
  <c r="F28" i="13"/>
  <c r="F60" i="13"/>
  <c r="U75" i="15"/>
  <c r="E76" i="5"/>
  <c r="G77" i="5"/>
  <c r="I56" i="6"/>
  <c r="G31" i="12"/>
  <c r="G51" i="12"/>
  <c r="F17" i="13"/>
  <c r="F49" i="13"/>
  <c r="U67" i="15"/>
  <c r="H45" i="16"/>
  <c r="I15" i="6"/>
  <c r="H8" i="7"/>
  <c r="E8" i="7" s="1"/>
  <c r="K25" i="7"/>
  <c r="H72" i="7"/>
  <c r="L77" i="14"/>
  <c r="H50" i="16"/>
  <c r="M11" i="23"/>
  <c r="F13" i="25"/>
  <c r="F37" i="28"/>
  <c r="U46" i="15"/>
  <c r="G76" i="16"/>
  <c r="D77" i="22"/>
  <c r="H57" i="22"/>
  <c r="K32" i="7"/>
  <c r="K40" i="7"/>
  <c r="K48" i="7"/>
  <c r="K56" i="7"/>
  <c r="K64" i="7"/>
  <c r="K72" i="7"/>
  <c r="D76" i="10"/>
  <c r="F7" i="13"/>
  <c r="D76" i="13"/>
  <c r="F39" i="13"/>
  <c r="F71" i="13"/>
  <c r="D31" i="14"/>
  <c r="U51" i="15"/>
  <c r="M52" i="23"/>
  <c r="Q15" i="5"/>
  <c r="N24" i="5"/>
  <c r="Q47" i="5"/>
  <c r="N56" i="5"/>
  <c r="I19" i="6"/>
  <c r="H12" i="7"/>
  <c r="H20" i="7"/>
  <c r="H28" i="7"/>
  <c r="H36" i="7"/>
  <c r="E36" i="7" s="1"/>
  <c r="O36" i="7" s="1"/>
  <c r="H44" i="7"/>
  <c r="H52" i="7"/>
  <c r="E52" i="7" s="1"/>
  <c r="H60" i="7"/>
  <c r="H68" i="7"/>
  <c r="E68" i="7" s="1"/>
  <c r="O68" i="7" s="1"/>
  <c r="G8" i="12"/>
  <c r="G52" i="12"/>
  <c r="D20" i="14"/>
  <c r="H41" i="16"/>
  <c r="J76" i="23"/>
  <c r="I10" i="6"/>
  <c r="I74" i="6"/>
  <c r="F32" i="13"/>
  <c r="F64" i="13"/>
  <c r="M76" i="5"/>
  <c r="Q16" i="5"/>
  <c r="N25" i="5"/>
  <c r="K25" i="5" s="1"/>
  <c r="Q48" i="5"/>
  <c r="O77" i="5"/>
  <c r="N57" i="5"/>
  <c r="I32" i="6"/>
  <c r="E77" i="6"/>
  <c r="H11" i="7"/>
  <c r="H19" i="7"/>
  <c r="H27" i="7"/>
  <c r="H35" i="7"/>
  <c r="E35" i="7" s="1"/>
  <c r="H43" i="7"/>
  <c r="H51" i="7"/>
  <c r="H59" i="7"/>
  <c r="H67" i="7"/>
  <c r="E67" i="7" s="1"/>
  <c r="H75" i="7"/>
  <c r="D77" i="10"/>
  <c r="F21" i="13"/>
  <c r="F53" i="13"/>
  <c r="D23" i="14"/>
  <c r="D50" i="14"/>
  <c r="I55" i="6"/>
  <c r="K17" i="7"/>
  <c r="E47" i="7"/>
  <c r="H64" i="7"/>
  <c r="G20" i="12"/>
  <c r="D28" i="14"/>
  <c r="H25" i="16"/>
  <c r="E77" i="17"/>
  <c r="D71" i="14"/>
  <c r="F35" i="25"/>
  <c r="I68" i="6"/>
  <c r="G77" i="7"/>
  <c r="G50" i="12"/>
  <c r="F11" i="13"/>
  <c r="F43" i="13"/>
  <c r="F75" i="13"/>
  <c r="H61" i="16"/>
  <c r="J76" i="5"/>
  <c r="J78" i="5" s="1"/>
  <c r="D77" i="5"/>
  <c r="I59" i="6"/>
  <c r="G32" i="12"/>
  <c r="N76" i="14"/>
  <c r="J76" i="15"/>
  <c r="J78" i="15" s="1"/>
  <c r="K12" i="5"/>
  <c r="U12" i="5" s="1"/>
  <c r="Q26" i="5"/>
  <c r="N35" i="5"/>
  <c r="K44" i="5"/>
  <c r="U44" i="5" s="1"/>
  <c r="Q58" i="5"/>
  <c r="N67" i="5"/>
  <c r="I50" i="6"/>
  <c r="G21" i="12"/>
  <c r="G45" i="12"/>
  <c r="F36" i="13"/>
  <c r="F68" i="13"/>
  <c r="D19" i="14"/>
  <c r="H21" i="16"/>
  <c r="I8" i="6"/>
  <c r="I72" i="6"/>
  <c r="G15" i="12"/>
  <c r="F25" i="13"/>
  <c r="D77" i="13"/>
  <c r="F57" i="13"/>
  <c r="I31" i="6"/>
  <c r="I71" i="6"/>
  <c r="K9" i="7"/>
  <c r="H56" i="7"/>
  <c r="K73" i="7"/>
  <c r="H66" i="16"/>
  <c r="R19" i="20"/>
  <c r="R43" i="20"/>
  <c r="H32" i="29"/>
  <c r="F51" i="25"/>
  <c r="R15" i="20"/>
  <c r="R31" i="20"/>
  <c r="F29" i="25"/>
  <c r="D47" i="14"/>
  <c r="U54" i="15"/>
  <c r="S77" i="15"/>
  <c r="M17" i="23"/>
  <c r="L77" i="23"/>
  <c r="K8" i="26"/>
  <c r="K40" i="26"/>
  <c r="F10" i="17"/>
  <c r="D70" i="14"/>
  <c r="U25" i="15"/>
  <c r="H57" i="16"/>
  <c r="D77" i="16"/>
  <c r="H22" i="16"/>
  <c r="H38" i="16"/>
  <c r="H54" i="16"/>
  <c r="H70" i="16"/>
  <c r="D76" i="19"/>
  <c r="R11" i="20"/>
  <c r="I76" i="21"/>
  <c r="H27" i="22"/>
  <c r="H59" i="22"/>
  <c r="M73" i="23"/>
  <c r="F45" i="25"/>
  <c r="E77" i="26"/>
  <c r="F69" i="28"/>
  <c r="U62" i="15"/>
  <c r="H33" i="22"/>
  <c r="H65" i="22"/>
  <c r="M19" i="23"/>
  <c r="K73" i="29"/>
  <c r="U36" i="15"/>
  <c r="F26" i="17"/>
  <c r="J76" i="29"/>
  <c r="U7" i="15"/>
  <c r="D76" i="15"/>
  <c r="E77" i="13"/>
  <c r="D12" i="14"/>
  <c r="U57" i="15"/>
  <c r="D77" i="15"/>
  <c r="F9" i="25"/>
  <c r="F76" i="16"/>
  <c r="R7" i="20"/>
  <c r="D76" i="20"/>
  <c r="R39" i="20"/>
  <c r="I77" i="21"/>
  <c r="M36" i="23"/>
  <c r="J77" i="23"/>
  <c r="M75" i="23"/>
  <c r="F61" i="25"/>
  <c r="D55" i="14"/>
  <c r="U70" i="15"/>
  <c r="E76" i="20"/>
  <c r="F39" i="28"/>
  <c r="F42" i="17"/>
  <c r="M33" i="23"/>
  <c r="H42" i="29"/>
  <c r="U71" i="15"/>
  <c r="F21" i="25"/>
  <c r="E76" i="12"/>
  <c r="E78" i="12" s="1"/>
  <c r="G28" i="12"/>
  <c r="H10" i="16"/>
  <c r="H26" i="16"/>
  <c r="H42" i="16"/>
  <c r="H58" i="16"/>
  <c r="H74" i="16"/>
  <c r="M76" i="20"/>
  <c r="R27" i="20"/>
  <c r="H35" i="22"/>
  <c r="H67" i="22"/>
  <c r="H76" i="26"/>
  <c r="U14" i="15"/>
  <c r="N76" i="20"/>
  <c r="H9" i="22"/>
  <c r="H41" i="22"/>
  <c r="H73" i="22"/>
  <c r="F58" i="17"/>
  <c r="D38" i="14"/>
  <c r="K10" i="26"/>
  <c r="K55" i="29"/>
  <c r="D63" i="14"/>
  <c r="U22" i="15"/>
  <c r="H76" i="23"/>
  <c r="M44" i="23"/>
  <c r="F74" i="17"/>
  <c r="N76" i="15"/>
  <c r="D60" i="14"/>
  <c r="H14" i="16"/>
  <c r="H30" i="16"/>
  <c r="H46" i="16"/>
  <c r="H62" i="16"/>
  <c r="E76" i="17"/>
  <c r="E78" i="17" s="1"/>
  <c r="R35" i="20"/>
  <c r="H11" i="22"/>
  <c r="H43" i="22"/>
  <c r="H75" i="22"/>
  <c r="K23" i="29"/>
  <c r="K77" i="14"/>
  <c r="I76" i="15"/>
  <c r="U30" i="15"/>
  <c r="H17" i="22"/>
  <c r="H49" i="22"/>
  <c r="F19" i="25"/>
  <c r="K72" i="26"/>
  <c r="F47" i="25"/>
  <c r="F77" i="14"/>
  <c r="D17" i="14"/>
  <c r="D49" i="14"/>
  <c r="U44" i="15"/>
  <c r="F12" i="17"/>
  <c r="F28" i="17"/>
  <c r="F44" i="17"/>
  <c r="F60" i="17"/>
  <c r="G76" i="20"/>
  <c r="R23" i="20"/>
  <c r="M35" i="23"/>
  <c r="F63" i="25"/>
  <c r="H10" i="29"/>
  <c r="G74" i="12"/>
  <c r="N77" i="14"/>
  <c r="L76" i="15"/>
  <c r="L78" i="15" s="1"/>
  <c r="U15" i="15"/>
  <c r="H20" i="16"/>
  <c r="H36" i="16"/>
  <c r="H52" i="16"/>
  <c r="H68" i="16"/>
  <c r="Q76" i="20"/>
  <c r="G69" i="12"/>
  <c r="U52" i="15"/>
  <c r="F14" i="17"/>
  <c r="F30" i="17"/>
  <c r="F46" i="17"/>
  <c r="F62" i="17"/>
  <c r="P76" i="20"/>
  <c r="P78" i="20" s="1"/>
  <c r="H76" i="14"/>
  <c r="D14" i="14"/>
  <c r="D46" i="14"/>
  <c r="T76" i="15"/>
  <c r="T78" i="15" s="1"/>
  <c r="U23" i="15"/>
  <c r="R9" i="20"/>
  <c r="R47" i="20"/>
  <c r="H67" i="16"/>
  <c r="F67" i="25"/>
  <c r="F71" i="28"/>
  <c r="K41" i="29"/>
  <c r="D25" i="14"/>
  <c r="E77" i="14"/>
  <c r="D57" i="14"/>
  <c r="K76" i="15"/>
  <c r="K78" i="15" s="1"/>
  <c r="U60" i="15"/>
  <c r="F16" i="17"/>
  <c r="F32" i="17"/>
  <c r="F48" i="17"/>
  <c r="F64" i="17"/>
  <c r="D77" i="29"/>
  <c r="G58" i="12"/>
  <c r="U31" i="15"/>
  <c r="F77" i="15"/>
  <c r="H8" i="16"/>
  <c r="H24" i="16"/>
  <c r="H40" i="16"/>
  <c r="H56" i="16"/>
  <c r="H72" i="16"/>
  <c r="R55" i="20"/>
  <c r="U21" i="15"/>
  <c r="K9" i="29"/>
  <c r="G53" i="12"/>
  <c r="M77" i="14"/>
  <c r="S76" i="15"/>
  <c r="U68" i="15"/>
  <c r="F18" i="17"/>
  <c r="F34" i="17"/>
  <c r="F50" i="17"/>
  <c r="F66" i="17"/>
  <c r="R25" i="20"/>
  <c r="K76" i="23"/>
  <c r="M60" i="23"/>
  <c r="D22" i="14"/>
  <c r="D54" i="14"/>
  <c r="U39" i="15"/>
  <c r="N77" i="15"/>
  <c r="F77" i="16"/>
  <c r="R63" i="20"/>
  <c r="I76" i="20"/>
  <c r="F23" i="28"/>
  <c r="H50" i="29"/>
  <c r="G76" i="14"/>
  <c r="D33" i="14"/>
  <c r="D65" i="14"/>
  <c r="U12" i="15"/>
  <c r="E77" i="15"/>
  <c r="E77" i="16"/>
  <c r="F20" i="17"/>
  <c r="F36" i="17"/>
  <c r="F52" i="17"/>
  <c r="F68" i="17"/>
  <c r="K18" i="26"/>
  <c r="K48" i="26"/>
  <c r="F31" i="28"/>
  <c r="K65" i="29"/>
  <c r="U47" i="15"/>
  <c r="H12" i="16"/>
  <c r="H28" i="16"/>
  <c r="H44" i="16"/>
  <c r="H60" i="16"/>
  <c r="R17" i="20"/>
  <c r="R71" i="20"/>
  <c r="U66" i="15"/>
  <c r="J76" i="14"/>
  <c r="J78" i="14" s="1"/>
  <c r="E76" i="27"/>
  <c r="H18" i="29"/>
  <c r="U20" i="15"/>
  <c r="M77" i="15"/>
  <c r="F22" i="17"/>
  <c r="F38" i="17"/>
  <c r="F54" i="17"/>
  <c r="F70" i="17"/>
  <c r="R21" i="20"/>
  <c r="F15" i="25"/>
  <c r="K33" i="29"/>
  <c r="G66" i="12"/>
  <c r="D30" i="14"/>
  <c r="D62" i="14"/>
  <c r="U55" i="15"/>
  <c r="D77" i="19"/>
  <c r="H66" i="29"/>
  <c r="K26" i="26"/>
  <c r="F39" i="25"/>
  <c r="D76" i="28"/>
  <c r="F7" i="28"/>
  <c r="H77" i="30"/>
  <c r="G61" i="12"/>
  <c r="D9" i="14"/>
  <c r="D41" i="14"/>
  <c r="D73" i="14"/>
  <c r="U28" i="15"/>
  <c r="F8" i="17"/>
  <c r="F24" i="17"/>
  <c r="F40" i="17"/>
  <c r="F56" i="17"/>
  <c r="F72" i="17"/>
  <c r="G77" i="22"/>
  <c r="F31" i="25"/>
  <c r="F63" i="28"/>
  <c r="H74" i="29"/>
  <c r="U63" i="15"/>
  <c r="H16" i="16"/>
  <c r="H32" i="16"/>
  <c r="H48" i="16"/>
  <c r="H64" i="16"/>
  <c r="G49" i="12"/>
  <c r="F28" i="25"/>
  <c r="R13" i="20"/>
  <c r="R41" i="20"/>
  <c r="R48" i="20"/>
  <c r="R56" i="20"/>
  <c r="R64" i="20"/>
  <c r="R72" i="20"/>
  <c r="H15" i="22"/>
  <c r="H47" i="22"/>
  <c r="M68" i="23"/>
  <c r="F37" i="25"/>
  <c r="F53" i="28"/>
  <c r="K71" i="29"/>
  <c r="D75" i="14"/>
  <c r="U10" i="15"/>
  <c r="U74" i="15"/>
  <c r="H13" i="22"/>
  <c r="H45" i="22"/>
  <c r="H34" i="29"/>
  <c r="D8" i="14"/>
  <c r="D40" i="14"/>
  <c r="D72" i="14"/>
  <c r="U56" i="15"/>
  <c r="F47" i="28"/>
  <c r="K52" i="26"/>
  <c r="R29" i="20"/>
  <c r="R49" i="20"/>
  <c r="R57" i="20"/>
  <c r="D77" i="20"/>
  <c r="R65" i="20"/>
  <c r="R73" i="20"/>
  <c r="F53" i="25"/>
  <c r="K39" i="29"/>
  <c r="U18" i="15"/>
  <c r="H77" i="20"/>
  <c r="M49" i="23"/>
  <c r="F11" i="25"/>
  <c r="K56" i="26"/>
  <c r="F55" i="28"/>
  <c r="H35" i="16"/>
  <c r="F43" i="28"/>
  <c r="R50" i="20"/>
  <c r="R58" i="20"/>
  <c r="R66" i="20"/>
  <c r="R74" i="20"/>
  <c r="H23" i="22"/>
  <c r="H55" i="22"/>
  <c r="F69" i="25"/>
  <c r="K66" i="26"/>
  <c r="K7" i="29"/>
  <c r="L76" i="29"/>
  <c r="D51" i="14"/>
  <c r="G77" i="14"/>
  <c r="E76" i="15"/>
  <c r="U26" i="15"/>
  <c r="H21" i="22"/>
  <c r="H53" i="22"/>
  <c r="M12" i="23"/>
  <c r="M51" i="23"/>
  <c r="F27" i="25"/>
  <c r="H76" i="30"/>
  <c r="D16" i="14"/>
  <c r="D48" i="14"/>
  <c r="U13" i="15"/>
  <c r="F11" i="17"/>
  <c r="F48" i="28"/>
  <c r="H70" i="29"/>
  <c r="R37" i="20"/>
  <c r="R51" i="20"/>
  <c r="R59" i="20"/>
  <c r="R67" i="20"/>
  <c r="R75" i="20"/>
  <c r="K11" i="26"/>
  <c r="K34" i="26"/>
  <c r="H48" i="29"/>
  <c r="M76" i="15"/>
  <c r="U34" i="15"/>
  <c r="F43" i="25"/>
  <c r="U45" i="15"/>
  <c r="H40" i="29"/>
  <c r="G76" i="15"/>
  <c r="F27" i="17"/>
  <c r="K67" i="30"/>
  <c r="R52" i="20"/>
  <c r="R60" i="20"/>
  <c r="R68" i="20"/>
  <c r="H31" i="22"/>
  <c r="H63" i="22"/>
  <c r="M41" i="23"/>
  <c r="H16" i="29"/>
  <c r="D59" i="14"/>
  <c r="U42" i="15"/>
  <c r="G77" i="15"/>
  <c r="E76" i="21"/>
  <c r="H29" i="22"/>
  <c r="H61" i="22"/>
  <c r="F59" i="25"/>
  <c r="D24" i="14"/>
  <c r="D56" i="14"/>
  <c r="U37" i="15"/>
  <c r="H51" i="16"/>
  <c r="J76" i="30"/>
  <c r="J78" i="30" s="1"/>
  <c r="F43" i="17"/>
  <c r="R45" i="20"/>
  <c r="R53" i="20"/>
  <c r="R61" i="20"/>
  <c r="R69" i="20"/>
  <c r="M43" i="23"/>
  <c r="K16" i="26"/>
  <c r="F77" i="29"/>
  <c r="U50" i="15"/>
  <c r="O77" i="15"/>
  <c r="E77" i="21"/>
  <c r="F75" i="25"/>
  <c r="K57" i="29"/>
  <c r="L77" i="29"/>
  <c r="P77" i="15"/>
  <c r="F59" i="17"/>
  <c r="M66" i="23"/>
  <c r="H76" i="20"/>
  <c r="R33" i="20"/>
  <c r="R46" i="20"/>
  <c r="R54" i="20"/>
  <c r="R62" i="20"/>
  <c r="R70" i="20"/>
  <c r="H7" i="22"/>
  <c r="D76" i="22"/>
  <c r="D78" i="22" s="1"/>
  <c r="H39" i="22"/>
  <c r="H71" i="22"/>
  <c r="F21" i="28"/>
  <c r="D67" i="14"/>
  <c r="U58" i="15"/>
  <c r="G77" i="16"/>
  <c r="H37" i="22"/>
  <c r="H69" i="22"/>
  <c r="K25" i="29"/>
  <c r="D32" i="14"/>
  <c r="H77" i="14"/>
  <c r="D64" i="14"/>
  <c r="F76" i="15"/>
  <c r="U69" i="15"/>
  <c r="H19" i="16"/>
  <c r="F49" i="25"/>
  <c r="F75" i="17"/>
  <c r="U53" i="15"/>
  <c r="R8" i="20"/>
  <c r="R42" i="20"/>
  <c r="I77" i="20"/>
  <c r="F17" i="25"/>
  <c r="K31" i="29"/>
  <c r="G65" i="12"/>
  <c r="U40" i="15"/>
  <c r="D76" i="17"/>
  <c r="F7" i="17"/>
  <c r="F23" i="17"/>
  <c r="F39" i="17"/>
  <c r="F55" i="17"/>
  <c r="F71" i="17"/>
  <c r="K35" i="26"/>
  <c r="H65" i="27"/>
  <c r="K51" i="30"/>
  <c r="J41" i="21"/>
  <c r="H77" i="15"/>
  <c r="U61" i="15"/>
  <c r="D76" i="16"/>
  <c r="D78" i="16" s="1"/>
  <c r="H7" i="16"/>
  <c r="H23" i="16"/>
  <c r="H39" i="16"/>
  <c r="H55" i="16"/>
  <c r="H71" i="16"/>
  <c r="R30" i="20"/>
  <c r="F33" i="25"/>
  <c r="F45" i="28"/>
  <c r="H72" i="29"/>
  <c r="D37" i="14"/>
  <c r="D69" i="14"/>
  <c r="U48" i="15"/>
  <c r="F9" i="17"/>
  <c r="F25" i="17"/>
  <c r="F41" i="17"/>
  <c r="D77" i="17"/>
  <c r="F57" i="17"/>
  <c r="F73" i="17"/>
  <c r="R22" i="20"/>
  <c r="H76" i="21"/>
  <c r="H77" i="21"/>
  <c r="M28" i="23"/>
  <c r="F16" i="28"/>
  <c r="F12" i="25"/>
  <c r="F11" i="28"/>
  <c r="K61" i="29"/>
  <c r="K59" i="30"/>
  <c r="H11" i="16"/>
  <c r="H27" i="16"/>
  <c r="H43" i="16"/>
  <c r="H59" i="16"/>
  <c r="H75" i="16"/>
  <c r="R38" i="20"/>
  <c r="F76" i="21"/>
  <c r="F65" i="25"/>
  <c r="H8" i="29"/>
  <c r="G73" i="12"/>
  <c r="D13" i="14"/>
  <c r="D45" i="14"/>
  <c r="I77" i="14"/>
  <c r="O76" i="15"/>
  <c r="U64" i="15"/>
  <c r="F13" i="17"/>
  <c r="F29" i="17"/>
  <c r="F45" i="17"/>
  <c r="F61" i="17"/>
  <c r="L76" i="20"/>
  <c r="L78" i="20" s="1"/>
  <c r="F55" i="25"/>
  <c r="F44" i="25"/>
  <c r="F75" i="28"/>
  <c r="K11" i="30"/>
  <c r="K75" i="30"/>
  <c r="F77" i="20"/>
  <c r="K38" i="26"/>
  <c r="D76" i="18"/>
  <c r="D78" i="18" s="1"/>
  <c r="R26" i="20"/>
  <c r="F77" i="21"/>
  <c r="D77" i="23"/>
  <c r="M57" i="23"/>
  <c r="E76" i="26"/>
  <c r="E78" i="26" s="1"/>
  <c r="G33" i="12"/>
  <c r="K76" i="14"/>
  <c r="K78" i="14" s="1"/>
  <c r="U8" i="15"/>
  <c r="U72" i="15"/>
  <c r="F15" i="17"/>
  <c r="F31" i="17"/>
  <c r="F47" i="17"/>
  <c r="F63" i="17"/>
  <c r="R24" i="20"/>
  <c r="F77" i="23"/>
  <c r="F60" i="25"/>
  <c r="K19" i="30"/>
  <c r="U29" i="15"/>
  <c r="H15" i="16"/>
  <c r="H31" i="16"/>
  <c r="H47" i="16"/>
  <c r="H63" i="16"/>
  <c r="R20" i="20"/>
  <c r="M20" i="23"/>
  <c r="M59" i="23"/>
  <c r="K74" i="26"/>
  <c r="D77" i="12"/>
  <c r="G57" i="12"/>
  <c r="D21" i="14"/>
  <c r="D53" i="14"/>
  <c r="U16" i="15"/>
  <c r="I77" i="15"/>
  <c r="E76" i="16"/>
  <c r="E78" i="16" s="1"/>
  <c r="F17" i="17"/>
  <c r="F33" i="17"/>
  <c r="F49" i="17"/>
  <c r="F65" i="17"/>
  <c r="H17" i="27"/>
  <c r="L76" i="23"/>
  <c r="L78" i="23" s="1"/>
  <c r="I76" i="26"/>
  <c r="K27" i="30"/>
  <c r="K71" i="26"/>
  <c r="R16" i="20"/>
  <c r="R34" i="20"/>
  <c r="D77" i="24"/>
  <c r="K42" i="26"/>
  <c r="U24" i="15"/>
  <c r="Q77" i="15"/>
  <c r="F19" i="17"/>
  <c r="F35" i="17"/>
  <c r="F51" i="17"/>
  <c r="F67" i="17"/>
  <c r="K77" i="20"/>
  <c r="H33" i="27"/>
  <c r="K34" i="29"/>
  <c r="M15" i="23"/>
  <c r="K35" i="30"/>
  <c r="K76" i="20"/>
  <c r="R12" i="20"/>
  <c r="F13" i="28"/>
  <c r="K63" i="29"/>
  <c r="G41" i="12"/>
  <c r="D29" i="14"/>
  <c r="D61" i="14"/>
  <c r="U32" i="15"/>
  <c r="F21" i="17"/>
  <c r="F37" i="17"/>
  <c r="F53" i="17"/>
  <c r="F69" i="17"/>
  <c r="K64" i="26"/>
  <c r="H49" i="27"/>
  <c r="H43" i="29"/>
  <c r="K43" i="30"/>
  <c r="M65" i="23"/>
  <c r="F7" i="25"/>
  <c r="D76" i="25"/>
  <c r="D78" i="25" s="1"/>
  <c r="F15" i="28"/>
  <c r="H26" i="29"/>
  <c r="K51" i="26"/>
  <c r="H13" i="27"/>
  <c r="H29" i="27"/>
  <c r="H45" i="27"/>
  <c r="H61" i="27"/>
  <c r="F8" i="28"/>
  <c r="F40" i="28"/>
  <c r="F72" i="28"/>
  <c r="K50" i="29"/>
  <c r="H59" i="29"/>
  <c r="E77" i="20"/>
  <c r="M63" i="23"/>
  <c r="F8" i="25"/>
  <c r="F24" i="25"/>
  <c r="F40" i="25"/>
  <c r="F56" i="25"/>
  <c r="F72" i="25"/>
  <c r="K68" i="26"/>
  <c r="F35" i="28"/>
  <c r="F67" i="28"/>
  <c r="K13" i="29"/>
  <c r="H22" i="29"/>
  <c r="K9" i="30"/>
  <c r="K17" i="30"/>
  <c r="K25" i="30"/>
  <c r="K33" i="30"/>
  <c r="K41" i="30"/>
  <c r="K49" i="30"/>
  <c r="D77" i="30"/>
  <c r="K57" i="30"/>
  <c r="K65" i="30"/>
  <c r="K73" i="30"/>
  <c r="J25" i="21"/>
  <c r="M45" i="23"/>
  <c r="M67" i="23"/>
  <c r="F23" i="25"/>
  <c r="K24" i="26"/>
  <c r="K43" i="26"/>
  <c r="M76" i="29"/>
  <c r="K42" i="29"/>
  <c r="H51" i="29"/>
  <c r="M77" i="20"/>
  <c r="D76" i="23"/>
  <c r="M7" i="23"/>
  <c r="M71" i="23"/>
  <c r="F10" i="25"/>
  <c r="F26" i="25"/>
  <c r="F42" i="25"/>
  <c r="F58" i="25"/>
  <c r="F74" i="25"/>
  <c r="K60" i="26"/>
  <c r="H14" i="29"/>
  <c r="K69" i="29"/>
  <c r="K10" i="30"/>
  <c r="K18" i="30"/>
  <c r="K26" i="30"/>
  <c r="K34" i="30"/>
  <c r="K42" i="30"/>
  <c r="K50" i="30"/>
  <c r="K58" i="30"/>
  <c r="K66" i="30"/>
  <c r="K74" i="30"/>
  <c r="H34" i="22"/>
  <c r="M26" i="23"/>
  <c r="G77" i="20"/>
  <c r="J33" i="21"/>
  <c r="F33" i="28"/>
  <c r="K26" i="29"/>
  <c r="H35" i="29"/>
  <c r="M23" i="23"/>
  <c r="F14" i="25"/>
  <c r="F30" i="25"/>
  <c r="F46" i="25"/>
  <c r="F62" i="25"/>
  <c r="K44" i="26"/>
  <c r="F76" i="29"/>
  <c r="F78" i="29" s="1"/>
  <c r="K53" i="29"/>
  <c r="H62" i="29"/>
  <c r="K12" i="30"/>
  <c r="K20" i="30"/>
  <c r="K28" i="30"/>
  <c r="K36" i="30"/>
  <c r="K44" i="30"/>
  <c r="K52" i="30"/>
  <c r="K60" i="30"/>
  <c r="K68" i="30"/>
  <c r="N77" i="20"/>
  <c r="F76" i="22"/>
  <c r="J49" i="21"/>
  <c r="H52" i="29"/>
  <c r="H63" i="27"/>
  <c r="H38" i="27"/>
  <c r="F71" i="25"/>
  <c r="K32" i="26"/>
  <c r="H21" i="27"/>
  <c r="H37" i="27"/>
  <c r="H53" i="27"/>
  <c r="H69" i="27"/>
  <c r="F24" i="28"/>
  <c r="F56" i="28"/>
  <c r="K18" i="29"/>
  <c r="H27" i="29"/>
  <c r="M31" i="23"/>
  <c r="F16" i="25"/>
  <c r="F32" i="25"/>
  <c r="F48" i="25"/>
  <c r="F64" i="25"/>
  <c r="K36" i="26"/>
  <c r="F19" i="28"/>
  <c r="F51" i="28"/>
  <c r="K45" i="29"/>
  <c r="H54" i="29"/>
  <c r="K13" i="30"/>
  <c r="K21" i="30"/>
  <c r="K29" i="30"/>
  <c r="K37" i="30"/>
  <c r="K45" i="30"/>
  <c r="K53" i="30"/>
  <c r="K61" i="30"/>
  <c r="K69" i="30"/>
  <c r="H50" i="22"/>
  <c r="K45" i="26"/>
  <c r="F22" i="28"/>
  <c r="J57" i="21"/>
  <c r="D77" i="21"/>
  <c r="I77" i="26"/>
  <c r="E77" i="23"/>
  <c r="G76" i="26"/>
  <c r="K49" i="29"/>
  <c r="F77" i="26"/>
  <c r="K75" i="26"/>
  <c r="K10" i="29"/>
  <c r="E10" i="29" s="1"/>
  <c r="H19" i="29"/>
  <c r="G77" i="29"/>
  <c r="K74" i="29"/>
  <c r="E74" i="29" s="1"/>
  <c r="M39" i="23"/>
  <c r="F18" i="25"/>
  <c r="F34" i="25"/>
  <c r="F50" i="25"/>
  <c r="F66" i="25"/>
  <c r="K28" i="26"/>
  <c r="K37" i="29"/>
  <c r="H46" i="29"/>
  <c r="K14" i="30"/>
  <c r="K22" i="30"/>
  <c r="K30" i="30"/>
  <c r="K38" i="30"/>
  <c r="K46" i="30"/>
  <c r="K54" i="30"/>
  <c r="K62" i="30"/>
  <c r="K70" i="30"/>
  <c r="F54" i="28"/>
  <c r="K72" i="29"/>
  <c r="J65" i="21"/>
  <c r="H37" i="29"/>
  <c r="K17" i="29"/>
  <c r="K67" i="26"/>
  <c r="H9" i="27"/>
  <c r="H25" i="27"/>
  <c r="H41" i="27"/>
  <c r="D77" i="27"/>
  <c r="H57" i="27"/>
  <c r="H73" i="27"/>
  <c r="F32" i="28"/>
  <c r="F64" i="28"/>
  <c r="H11" i="29"/>
  <c r="K66" i="29"/>
  <c r="E66" i="29" s="1"/>
  <c r="H75" i="29"/>
  <c r="E76" i="22"/>
  <c r="E78" i="22" s="1"/>
  <c r="M47" i="23"/>
  <c r="F20" i="25"/>
  <c r="F36" i="25"/>
  <c r="F52" i="25"/>
  <c r="F68" i="25"/>
  <c r="K20" i="26"/>
  <c r="G77" i="26"/>
  <c r="F27" i="28"/>
  <c r="F59" i="28"/>
  <c r="K29" i="29"/>
  <c r="H38" i="29"/>
  <c r="D76" i="30"/>
  <c r="D78" i="30" s="1"/>
  <c r="K7" i="30"/>
  <c r="K15" i="30"/>
  <c r="K23" i="30"/>
  <c r="K31" i="30"/>
  <c r="K39" i="30"/>
  <c r="K47" i="30"/>
  <c r="K55" i="30"/>
  <c r="K63" i="30"/>
  <c r="K71" i="30"/>
  <c r="H18" i="22"/>
  <c r="K8" i="29"/>
  <c r="J9" i="21"/>
  <c r="J73" i="21"/>
  <c r="K19" i="26"/>
  <c r="H58" i="29"/>
  <c r="K59" i="26"/>
  <c r="K58" i="29"/>
  <c r="H67" i="29"/>
  <c r="M55" i="23"/>
  <c r="F22" i="25"/>
  <c r="F38" i="25"/>
  <c r="F54" i="25"/>
  <c r="F70" i="25"/>
  <c r="K12" i="26"/>
  <c r="E77" i="27"/>
  <c r="K21" i="29"/>
  <c r="H30" i="29"/>
  <c r="K8" i="30"/>
  <c r="K16" i="30"/>
  <c r="K24" i="30"/>
  <c r="K32" i="30"/>
  <c r="K40" i="30"/>
  <c r="K48" i="30"/>
  <c r="K56" i="30"/>
  <c r="K64" i="30"/>
  <c r="K72" i="30"/>
  <c r="H66" i="22"/>
  <c r="H17" i="29"/>
  <c r="J17" i="21"/>
  <c r="M10" i="23"/>
  <c r="M74" i="23"/>
  <c r="K37" i="26"/>
  <c r="H20" i="27"/>
  <c r="H36" i="27"/>
  <c r="H52" i="27"/>
  <c r="H68" i="27"/>
  <c r="H9" i="29"/>
  <c r="E18" i="29"/>
  <c r="K64" i="29"/>
  <c r="H73" i="29"/>
  <c r="O77" i="20"/>
  <c r="J10" i="21"/>
  <c r="J18" i="21"/>
  <c r="J26" i="21"/>
  <c r="J34" i="21"/>
  <c r="J42" i="21"/>
  <c r="J50" i="21"/>
  <c r="J58" i="21"/>
  <c r="J66" i="21"/>
  <c r="J74" i="21"/>
  <c r="M53" i="23"/>
  <c r="K30" i="26"/>
  <c r="K22" i="29"/>
  <c r="E22" i="29" s="1"/>
  <c r="N22" i="29" s="1"/>
  <c r="G77" i="30"/>
  <c r="H12" i="22"/>
  <c r="I76" i="23"/>
  <c r="K25" i="26"/>
  <c r="F74" i="28"/>
  <c r="H22" i="22"/>
  <c r="H38" i="22"/>
  <c r="H54" i="22"/>
  <c r="H70" i="22"/>
  <c r="M18" i="23"/>
  <c r="K29" i="26"/>
  <c r="H77" i="26"/>
  <c r="F30" i="28"/>
  <c r="F62" i="28"/>
  <c r="K56" i="29"/>
  <c r="H65" i="29"/>
  <c r="J11" i="21"/>
  <c r="J19" i="21"/>
  <c r="J27" i="21"/>
  <c r="J35" i="21"/>
  <c r="J43" i="21"/>
  <c r="J51" i="21"/>
  <c r="J59" i="21"/>
  <c r="J67" i="21"/>
  <c r="J75" i="21"/>
  <c r="M61" i="23"/>
  <c r="K22" i="26"/>
  <c r="F49" i="28"/>
  <c r="M48" i="23"/>
  <c r="K7" i="26"/>
  <c r="D76" i="26"/>
  <c r="H15" i="27"/>
  <c r="F12" i="28"/>
  <c r="K62" i="29"/>
  <c r="E62" i="29" s="1"/>
  <c r="N62" i="29" s="1"/>
  <c r="K65" i="26"/>
  <c r="H54" i="27"/>
  <c r="K21" i="26"/>
  <c r="H8" i="27"/>
  <c r="H24" i="27"/>
  <c r="H40" i="27"/>
  <c r="H56" i="27"/>
  <c r="H72" i="27"/>
  <c r="K48" i="29"/>
  <c r="H57" i="29"/>
  <c r="E57" i="29" s="1"/>
  <c r="I77" i="29"/>
  <c r="E76" i="30"/>
  <c r="J12" i="21"/>
  <c r="J20" i="21"/>
  <c r="J28" i="21"/>
  <c r="J36" i="21"/>
  <c r="J44" i="21"/>
  <c r="J52" i="21"/>
  <c r="J60" i="21"/>
  <c r="J68" i="21"/>
  <c r="G76" i="22"/>
  <c r="G78" i="22" s="1"/>
  <c r="M69" i="23"/>
  <c r="D76" i="24"/>
  <c r="K14" i="26"/>
  <c r="F65" i="28"/>
  <c r="K67" i="29"/>
  <c r="M24" i="23"/>
  <c r="H31" i="29"/>
  <c r="E31" i="29" s="1"/>
  <c r="H28" i="22"/>
  <c r="K52" i="29"/>
  <c r="H10" i="22"/>
  <c r="H26" i="22"/>
  <c r="H42" i="22"/>
  <c r="H58" i="22"/>
  <c r="H74" i="22"/>
  <c r="M34" i="23"/>
  <c r="K13" i="26"/>
  <c r="F77" i="27"/>
  <c r="F38" i="28"/>
  <c r="F70" i="28"/>
  <c r="K40" i="29"/>
  <c r="H49" i="29"/>
  <c r="E49" i="29" s="1"/>
  <c r="J13" i="21"/>
  <c r="J21" i="21"/>
  <c r="J29" i="21"/>
  <c r="J37" i="21"/>
  <c r="J45" i="21"/>
  <c r="J53" i="21"/>
  <c r="J61" i="21"/>
  <c r="J69" i="21"/>
  <c r="M13" i="23"/>
  <c r="K70" i="26"/>
  <c r="H31" i="27"/>
  <c r="F44" i="28"/>
  <c r="H71" i="29"/>
  <c r="G77" i="21"/>
  <c r="M46" i="23"/>
  <c r="H70" i="27"/>
  <c r="M77" i="29"/>
  <c r="M42" i="23"/>
  <c r="K69" i="26"/>
  <c r="H12" i="27"/>
  <c r="H28" i="27"/>
  <c r="H44" i="27"/>
  <c r="H60" i="27"/>
  <c r="K32" i="29"/>
  <c r="E32" i="29" s="1"/>
  <c r="H41" i="29"/>
  <c r="E77" i="30"/>
  <c r="J14" i="21"/>
  <c r="J22" i="21"/>
  <c r="J30" i="21"/>
  <c r="J38" i="21"/>
  <c r="J46" i="21"/>
  <c r="J54" i="21"/>
  <c r="J62" i="21"/>
  <c r="J70" i="21"/>
  <c r="M21" i="23"/>
  <c r="K62" i="26"/>
  <c r="F76" i="30"/>
  <c r="H44" i="22"/>
  <c r="M22" i="23"/>
  <c r="F76" i="26"/>
  <c r="F10" i="28"/>
  <c r="H61" i="29"/>
  <c r="H14" i="22"/>
  <c r="H30" i="22"/>
  <c r="H46" i="22"/>
  <c r="H62" i="22"/>
  <c r="E76" i="23"/>
  <c r="M50" i="23"/>
  <c r="G77" i="23"/>
  <c r="J76" i="26"/>
  <c r="K61" i="26"/>
  <c r="F14" i="28"/>
  <c r="F46" i="28"/>
  <c r="G76" i="29"/>
  <c r="G78" i="29" s="1"/>
  <c r="K24" i="29"/>
  <c r="E24" i="29" s="1"/>
  <c r="N24" i="29" s="1"/>
  <c r="H33" i="29"/>
  <c r="E42" i="29"/>
  <c r="N42" i="29" s="1"/>
  <c r="D76" i="21"/>
  <c r="J7" i="21"/>
  <c r="J15" i="21"/>
  <c r="J23" i="21"/>
  <c r="J31" i="21"/>
  <c r="J39" i="21"/>
  <c r="J47" i="21"/>
  <c r="J55" i="21"/>
  <c r="J63" i="21"/>
  <c r="J71" i="21"/>
  <c r="F76" i="23"/>
  <c r="F78" i="23" s="1"/>
  <c r="M29" i="23"/>
  <c r="H77" i="23"/>
  <c r="K54" i="26"/>
  <c r="H12" i="29"/>
  <c r="K43" i="29"/>
  <c r="H47" i="27"/>
  <c r="I76" i="29"/>
  <c r="H7" i="29"/>
  <c r="H22" i="27"/>
  <c r="K28" i="29"/>
  <c r="M58" i="23"/>
  <c r="K53" i="26"/>
  <c r="H16" i="27"/>
  <c r="H32" i="27"/>
  <c r="H48" i="27"/>
  <c r="H64" i="27"/>
  <c r="K16" i="29"/>
  <c r="H25" i="29"/>
  <c r="E34" i="29"/>
  <c r="J8" i="21"/>
  <c r="J16" i="21"/>
  <c r="J24" i="21"/>
  <c r="J32" i="21"/>
  <c r="J40" i="21"/>
  <c r="J48" i="21"/>
  <c r="J56" i="21"/>
  <c r="J64" i="21"/>
  <c r="J72" i="21"/>
  <c r="M37" i="23"/>
  <c r="K46" i="26"/>
  <c r="F17" i="28"/>
  <c r="K31" i="26"/>
  <c r="H60" i="22"/>
  <c r="K77" i="23"/>
  <c r="F42" i="28"/>
  <c r="G77" i="27"/>
  <c r="K59" i="29"/>
  <c r="H68" i="29"/>
  <c r="M32" i="23"/>
  <c r="K23" i="26"/>
  <c r="H11" i="27"/>
  <c r="H27" i="27"/>
  <c r="H43" i="27"/>
  <c r="H59" i="27"/>
  <c r="H75" i="27"/>
  <c r="F36" i="28"/>
  <c r="F68" i="28"/>
  <c r="K14" i="29"/>
  <c r="H23" i="29"/>
  <c r="G76" i="21"/>
  <c r="G78" i="21" s="1"/>
  <c r="M30" i="23"/>
  <c r="K17" i="26"/>
  <c r="H18" i="27"/>
  <c r="H34" i="27"/>
  <c r="H50" i="27"/>
  <c r="H66" i="27"/>
  <c r="K44" i="29"/>
  <c r="H53" i="29"/>
  <c r="F9" i="28"/>
  <c r="F41" i="28"/>
  <c r="F73" i="28"/>
  <c r="K51" i="29"/>
  <c r="H60" i="29"/>
  <c r="F77" i="30"/>
  <c r="M40" i="23"/>
  <c r="K15" i="26"/>
  <c r="H15" i="29"/>
  <c r="K70" i="29"/>
  <c r="E70" i="29" s="1"/>
  <c r="H16" i="22"/>
  <c r="H32" i="22"/>
  <c r="H48" i="22"/>
  <c r="H64" i="22"/>
  <c r="M38" i="23"/>
  <c r="K9" i="26"/>
  <c r="K73" i="26"/>
  <c r="F18" i="28"/>
  <c r="F50" i="28"/>
  <c r="K36" i="29"/>
  <c r="H45" i="29"/>
  <c r="K35" i="29"/>
  <c r="H44" i="29"/>
  <c r="E44" i="29" s="1"/>
  <c r="M56" i="23"/>
  <c r="K63" i="26"/>
  <c r="E8" i="29"/>
  <c r="K54" i="29"/>
  <c r="E54" i="29" s="1"/>
  <c r="H63" i="29"/>
  <c r="J76" i="20"/>
  <c r="H20" i="22"/>
  <c r="H36" i="22"/>
  <c r="H52" i="22"/>
  <c r="H68" i="22"/>
  <c r="M54" i="23"/>
  <c r="D77" i="26"/>
  <c r="K57" i="26"/>
  <c r="F76" i="27"/>
  <c r="F26" i="28"/>
  <c r="F58" i="28"/>
  <c r="K20" i="29"/>
  <c r="H29" i="29"/>
  <c r="I76" i="30"/>
  <c r="K27" i="29"/>
  <c r="H36" i="29"/>
  <c r="G76" i="23"/>
  <c r="M64" i="23"/>
  <c r="K55" i="26"/>
  <c r="H19" i="27"/>
  <c r="H35" i="27"/>
  <c r="H51" i="27"/>
  <c r="H67" i="27"/>
  <c r="F20" i="28"/>
  <c r="F52" i="28"/>
  <c r="K46" i="29"/>
  <c r="H55" i="29"/>
  <c r="E64" i="29"/>
  <c r="M62" i="23"/>
  <c r="E76" i="25"/>
  <c r="K49" i="26"/>
  <c r="H10" i="27"/>
  <c r="H26" i="27"/>
  <c r="H42" i="27"/>
  <c r="H58" i="27"/>
  <c r="H74" i="27"/>
  <c r="K12" i="29"/>
  <c r="H21" i="29"/>
  <c r="F25" i="28"/>
  <c r="D77" i="28"/>
  <c r="F57" i="28"/>
  <c r="K19" i="29"/>
  <c r="H28" i="29"/>
  <c r="J77" i="29"/>
  <c r="M8" i="23"/>
  <c r="I77" i="23"/>
  <c r="M72" i="23"/>
  <c r="K47" i="26"/>
  <c r="J77" i="26"/>
  <c r="E77" i="28"/>
  <c r="K38" i="29"/>
  <c r="H47" i="29"/>
  <c r="E56" i="29"/>
  <c r="G76" i="30"/>
  <c r="J77" i="20"/>
  <c r="H8" i="22"/>
  <c r="H24" i="22"/>
  <c r="H40" i="22"/>
  <c r="H56" i="22"/>
  <c r="H72" i="22"/>
  <c r="M70" i="23"/>
  <c r="E77" i="25"/>
  <c r="K41" i="26"/>
  <c r="F34" i="28"/>
  <c r="F66" i="28"/>
  <c r="H13" i="29"/>
  <c r="K68" i="29"/>
  <c r="I77" i="30"/>
  <c r="K11" i="29"/>
  <c r="H20" i="29"/>
  <c r="K75" i="29"/>
  <c r="M16" i="23"/>
  <c r="K39" i="26"/>
  <c r="H7" i="27"/>
  <c r="D76" i="27"/>
  <c r="H23" i="27"/>
  <c r="H39" i="27"/>
  <c r="H55" i="27"/>
  <c r="H71" i="27"/>
  <c r="F28" i="28"/>
  <c r="F60" i="28"/>
  <c r="K30" i="29"/>
  <c r="H39" i="29"/>
  <c r="E39" i="29" s="1"/>
  <c r="E48" i="29"/>
  <c r="F77" i="22"/>
  <c r="M14" i="23"/>
  <c r="K33" i="26"/>
  <c r="H14" i="27"/>
  <c r="H30" i="27"/>
  <c r="H46" i="27"/>
  <c r="H62" i="27"/>
  <c r="E76" i="28"/>
  <c r="E14" i="29"/>
  <c r="N14" i="29" s="1"/>
  <c r="K60" i="29"/>
  <c r="H69" i="29"/>
  <c r="E38" i="29" l="1"/>
  <c r="D78" i="24"/>
  <c r="Q78" i="20"/>
  <c r="F78" i="27"/>
  <c r="F78" i="15"/>
  <c r="O78" i="15"/>
  <c r="E72" i="29"/>
  <c r="N72" i="29" s="1"/>
  <c r="S78" i="15"/>
  <c r="E78" i="23"/>
  <c r="K24" i="5"/>
  <c r="E45" i="29"/>
  <c r="N45" i="29" s="1"/>
  <c r="K68" i="5"/>
  <c r="D78" i="21"/>
  <c r="E54" i="7"/>
  <c r="K10" i="5"/>
  <c r="E52" i="29"/>
  <c r="N52" i="29" s="1"/>
  <c r="M78" i="15"/>
  <c r="K72" i="5"/>
  <c r="E50" i="29"/>
  <c r="N50" i="29" s="1"/>
  <c r="D78" i="27"/>
  <c r="E46" i="29"/>
  <c r="G78" i="15"/>
  <c r="D78" i="15"/>
  <c r="I78" i="21"/>
  <c r="E41" i="7"/>
  <c r="O41" i="7" s="1"/>
  <c r="G78" i="30"/>
  <c r="I78" i="5"/>
  <c r="M78" i="5"/>
  <c r="K16" i="5"/>
  <c r="L78" i="29"/>
  <c r="D78" i="10"/>
  <c r="K51" i="5"/>
  <c r="G35" i="1"/>
  <c r="J78" i="4"/>
  <c r="E75" i="29"/>
  <c r="N75" i="29" s="1"/>
  <c r="F78" i="6"/>
  <c r="G119" i="1"/>
  <c r="D78" i="17"/>
  <c r="S78" i="5"/>
  <c r="H75" i="1"/>
  <c r="AX78" i="4"/>
  <c r="E67" i="29"/>
  <c r="N67" i="29" s="1"/>
  <c r="I78" i="29"/>
  <c r="E58" i="29"/>
  <c r="N58" i="29" s="1"/>
  <c r="E27" i="29"/>
  <c r="N27" i="29" s="1"/>
  <c r="H78" i="20"/>
  <c r="E66" i="7"/>
  <c r="E73" i="7"/>
  <c r="G17" i="1"/>
  <c r="F77" i="28"/>
  <c r="J78" i="26"/>
  <c r="E35" i="29"/>
  <c r="N35" i="29" s="1"/>
  <c r="G20" i="1"/>
  <c r="K78" i="20"/>
  <c r="E78" i="15"/>
  <c r="E78" i="5"/>
  <c r="K53" i="5"/>
  <c r="F78" i="26"/>
  <c r="H78" i="30"/>
  <c r="R78" i="5"/>
  <c r="D78" i="11"/>
  <c r="N44" i="29"/>
  <c r="N74" i="29"/>
  <c r="N31" i="29"/>
  <c r="N49" i="29"/>
  <c r="N46" i="29"/>
  <c r="N39" i="29"/>
  <c r="N38" i="29"/>
  <c r="N70" i="29"/>
  <c r="N57" i="29"/>
  <c r="E30" i="29"/>
  <c r="E53" i="29"/>
  <c r="E23" i="29"/>
  <c r="H76" i="29"/>
  <c r="J76" i="21"/>
  <c r="E33" i="29"/>
  <c r="I78" i="23"/>
  <c r="E73" i="29"/>
  <c r="N66" i="29"/>
  <c r="K77" i="30"/>
  <c r="F76" i="25"/>
  <c r="O61" i="14"/>
  <c r="G77" i="12"/>
  <c r="O69" i="14"/>
  <c r="K76" i="29"/>
  <c r="R77" i="20"/>
  <c r="E59" i="29"/>
  <c r="D77" i="14"/>
  <c r="O57" i="14"/>
  <c r="O55" i="14"/>
  <c r="E78" i="28"/>
  <c r="E36" i="29"/>
  <c r="E47" i="29"/>
  <c r="E37" i="29"/>
  <c r="M76" i="23"/>
  <c r="E26" i="29"/>
  <c r="F78" i="21"/>
  <c r="H78" i="21"/>
  <c r="F76" i="17"/>
  <c r="O56" i="14"/>
  <c r="E78" i="21"/>
  <c r="O51" i="14"/>
  <c r="O22" i="14"/>
  <c r="E19" i="29"/>
  <c r="H78" i="23"/>
  <c r="O38" i="14"/>
  <c r="H76" i="27"/>
  <c r="E21" i="29"/>
  <c r="G78" i="23"/>
  <c r="E29" i="29"/>
  <c r="J78" i="20"/>
  <c r="E65" i="29"/>
  <c r="E9" i="29"/>
  <c r="H77" i="27"/>
  <c r="G78" i="26"/>
  <c r="N18" i="29"/>
  <c r="D78" i="23"/>
  <c r="M78" i="29"/>
  <c r="K77" i="29"/>
  <c r="O8" i="14"/>
  <c r="O9" i="14"/>
  <c r="O33" i="14"/>
  <c r="I78" i="20"/>
  <c r="O46" i="14"/>
  <c r="H78" i="14"/>
  <c r="O17" i="14"/>
  <c r="K26" i="5"/>
  <c r="U24" i="5"/>
  <c r="O74" i="7"/>
  <c r="O10" i="7"/>
  <c r="O73" i="7"/>
  <c r="I78" i="30"/>
  <c r="K77" i="26"/>
  <c r="E40" i="29"/>
  <c r="H77" i="29"/>
  <c r="N54" i="29"/>
  <c r="E71" i="29"/>
  <c r="M77" i="23"/>
  <c r="O67" i="14"/>
  <c r="E25" i="29"/>
  <c r="O54" i="14"/>
  <c r="G78" i="20"/>
  <c r="U76" i="15"/>
  <c r="O35" i="7"/>
  <c r="O66" i="7"/>
  <c r="E28" i="29"/>
  <c r="E15" i="29"/>
  <c r="N8" i="29"/>
  <c r="E55" i="29"/>
  <c r="J77" i="21"/>
  <c r="O21" i="14"/>
  <c r="O13" i="14"/>
  <c r="H76" i="16"/>
  <c r="O32" i="14"/>
  <c r="O40" i="14"/>
  <c r="O41" i="14"/>
  <c r="F76" i="28"/>
  <c r="F78" i="28" s="1"/>
  <c r="O65" i="14"/>
  <c r="O60" i="14"/>
  <c r="J78" i="29"/>
  <c r="E56" i="7"/>
  <c r="U72" i="5"/>
  <c r="N56" i="29"/>
  <c r="F78" i="30"/>
  <c r="D78" i="26"/>
  <c r="N48" i="29"/>
  <c r="K76" i="30"/>
  <c r="E16" i="29"/>
  <c r="N34" i="29"/>
  <c r="O64" i="14"/>
  <c r="H76" i="22"/>
  <c r="O16" i="14"/>
  <c r="O75" i="14"/>
  <c r="D78" i="28"/>
  <c r="O30" i="14"/>
  <c r="K78" i="23"/>
  <c r="E78" i="20"/>
  <c r="U28" i="5"/>
  <c r="E13" i="29"/>
  <c r="E69" i="29"/>
  <c r="E78" i="25"/>
  <c r="N32" i="29"/>
  <c r="E68" i="29"/>
  <c r="E12" i="29"/>
  <c r="E41" i="29"/>
  <c r="E78" i="30"/>
  <c r="K76" i="26"/>
  <c r="K78" i="26" s="1"/>
  <c r="N10" i="29"/>
  <c r="F78" i="22"/>
  <c r="E7" i="29"/>
  <c r="O29" i="14"/>
  <c r="I78" i="26"/>
  <c r="O53" i="14"/>
  <c r="O45" i="14"/>
  <c r="O37" i="14"/>
  <c r="O72" i="14"/>
  <c r="O73" i="14"/>
  <c r="O25" i="14"/>
  <c r="E51" i="29"/>
  <c r="I78" i="15"/>
  <c r="M78" i="20"/>
  <c r="O67" i="7"/>
  <c r="O8" i="7"/>
  <c r="O42" i="7"/>
  <c r="U16" i="5"/>
  <c r="CU29" i="4"/>
  <c r="O31" i="7"/>
  <c r="CU69" i="4"/>
  <c r="U53" i="5"/>
  <c r="E61" i="29"/>
  <c r="E20" i="29"/>
  <c r="N64" i="29"/>
  <c r="E63" i="29"/>
  <c r="E60" i="29"/>
  <c r="E17" i="29"/>
  <c r="F77" i="17"/>
  <c r="O24" i="14"/>
  <c r="O59" i="14"/>
  <c r="E11" i="29"/>
  <c r="O48" i="14"/>
  <c r="E43" i="29"/>
  <c r="O62" i="14"/>
  <c r="E78" i="27"/>
  <c r="G78" i="14"/>
  <c r="N78" i="15"/>
  <c r="N78" i="20"/>
  <c r="U25" i="5"/>
  <c r="O52" i="7"/>
  <c r="O34" i="7"/>
  <c r="U51" i="5"/>
  <c r="D78" i="20"/>
  <c r="R76" i="20"/>
  <c r="D78" i="19"/>
  <c r="F77" i="13"/>
  <c r="K58" i="5"/>
  <c r="N77" i="5"/>
  <c r="K56" i="5"/>
  <c r="U74" i="5"/>
  <c r="E33" i="7"/>
  <c r="K76" i="7"/>
  <c r="U54" i="5"/>
  <c r="G78" i="27"/>
  <c r="T78" i="5"/>
  <c r="D77" i="4"/>
  <c r="O18" i="14"/>
  <c r="K15" i="5"/>
  <c r="CI51" i="4"/>
  <c r="CU51" i="4" s="1"/>
  <c r="CU72" i="4"/>
  <c r="N78" i="4"/>
  <c r="BR78" i="4"/>
  <c r="CI58" i="4"/>
  <c r="CU48" i="4"/>
  <c r="AD78" i="4"/>
  <c r="CU14" i="4"/>
  <c r="K43" i="5"/>
  <c r="E78" i="13"/>
  <c r="O66" i="14"/>
  <c r="K32" i="5"/>
  <c r="H77" i="7"/>
  <c r="O35" i="14"/>
  <c r="K18" i="5"/>
  <c r="K29" i="5"/>
  <c r="O10" i="14"/>
  <c r="K48" i="5"/>
  <c r="U14" i="5"/>
  <c r="L78" i="14"/>
  <c r="E48" i="7"/>
  <c r="O74" i="14"/>
  <c r="E40" i="7"/>
  <c r="H78" i="15"/>
  <c r="CI52" i="4"/>
  <c r="CU52" i="4" s="1"/>
  <c r="CI59" i="4"/>
  <c r="CU59" i="4" s="1"/>
  <c r="G78" i="7"/>
  <c r="L78" i="5"/>
  <c r="CI13" i="4"/>
  <c r="CU13" i="4" s="1"/>
  <c r="AT78" i="4"/>
  <c r="E21" i="7"/>
  <c r="CL77" i="4"/>
  <c r="CI57" i="4"/>
  <c r="O28" i="14"/>
  <c r="E64" i="7"/>
  <c r="E75" i="7"/>
  <c r="E43" i="7"/>
  <c r="E11" i="7"/>
  <c r="G78" i="16"/>
  <c r="U42" i="5"/>
  <c r="K55" i="5"/>
  <c r="O71" i="7"/>
  <c r="D78" i="29"/>
  <c r="K23" i="5"/>
  <c r="E20" i="7"/>
  <c r="K49" i="5"/>
  <c r="E69" i="7"/>
  <c r="U22" i="5"/>
  <c r="CI45" i="4"/>
  <c r="CU45" i="4" s="1"/>
  <c r="O42" i="14"/>
  <c r="CI21" i="4"/>
  <c r="CU21" i="4" s="1"/>
  <c r="E37" i="7"/>
  <c r="CI68" i="4"/>
  <c r="CU68" i="4" s="1"/>
  <c r="O34" i="14"/>
  <c r="K57" i="5"/>
  <c r="E25" i="7"/>
  <c r="CI75" i="4"/>
  <c r="CI33" i="4"/>
  <c r="K63" i="5"/>
  <c r="F78" i="4"/>
  <c r="CU71" i="4"/>
  <c r="E29" i="7"/>
  <c r="CI34" i="4"/>
  <c r="CU34" i="4" s="1"/>
  <c r="CU63" i="4"/>
  <c r="H78" i="26"/>
  <c r="F78" i="16"/>
  <c r="O70" i="14"/>
  <c r="O20" i="14"/>
  <c r="E44" i="7"/>
  <c r="E12" i="7"/>
  <c r="K47" i="5"/>
  <c r="D78" i="13"/>
  <c r="K11" i="5"/>
  <c r="O78" i="20"/>
  <c r="O44" i="14"/>
  <c r="E19" i="7"/>
  <c r="O46" i="7"/>
  <c r="U36" i="5"/>
  <c r="F77" i="8"/>
  <c r="E22" i="7"/>
  <c r="K45" i="5"/>
  <c r="O68" i="14"/>
  <c r="K60" i="5"/>
  <c r="I78" i="7"/>
  <c r="CO77" i="4"/>
  <c r="CI36" i="4"/>
  <c r="CU36" i="4" s="1"/>
  <c r="CU40" i="4"/>
  <c r="CI44" i="4"/>
  <c r="CU44" i="4" s="1"/>
  <c r="CI12" i="4"/>
  <c r="CI22" i="4"/>
  <c r="CU8" i="4"/>
  <c r="CU39" i="4"/>
  <c r="CI50" i="4"/>
  <c r="CU50" i="4" s="1"/>
  <c r="U77" i="15"/>
  <c r="O12" i="14"/>
  <c r="O47" i="14"/>
  <c r="O19" i="14"/>
  <c r="O50" i="14"/>
  <c r="O31" i="14"/>
  <c r="F76" i="13"/>
  <c r="H77" i="22"/>
  <c r="O63" i="7"/>
  <c r="E16" i="7"/>
  <c r="U10" i="5"/>
  <c r="E32" i="7"/>
  <c r="E49" i="7"/>
  <c r="E17" i="7"/>
  <c r="O23" i="7"/>
  <c r="K59" i="5"/>
  <c r="Q76" i="5"/>
  <c r="H76" i="7"/>
  <c r="O26" i="14"/>
  <c r="CI67" i="4"/>
  <c r="CU67" i="4" s="1"/>
  <c r="K21" i="5"/>
  <c r="K31" i="5"/>
  <c r="O52" i="14"/>
  <c r="CI60" i="4"/>
  <c r="CU60" i="4" s="1"/>
  <c r="CI74" i="4"/>
  <c r="CU74" i="4" s="1"/>
  <c r="I78" i="14"/>
  <c r="CI54" i="4"/>
  <c r="CU54" i="4" s="1"/>
  <c r="O43" i="14"/>
  <c r="CU35" i="4"/>
  <c r="CI30" i="4"/>
  <c r="CU30" i="4" s="1"/>
  <c r="CU16" i="4"/>
  <c r="BB78" i="4"/>
  <c r="CU23" i="4"/>
  <c r="K67" i="5"/>
  <c r="K66" i="5"/>
  <c r="O55" i="7"/>
  <c r="D76" i="14"/>
  <c r="O7" i="14"/>
  <c r="O58" i="7"/>
  <c r="E51" i="7"/>
  <c r="K41" i="5"/>
  <c r="F78" i="20"/>
  <c r="O70" i="7"/>
  <c r="K77" i="7"/>
  <c r="Q77" i="5"/>
  <c r="K13" i="5"/>
  <c r="Q78" i="15"/>
  <c r="M78" i="14"/>
  <c r="CI43" i="4"/>
  <c r="CU43" i="4" s="1"/>
  <c r="H78" i="6"/>
  <c r="U30" i="5"/>
  <c r="CU64" i="4"/>
  <c r="CI73" i="4"/>
  <c r="CU73" i="4" s="1"/>
  <c r="CI65" i="4"/>
  <c r="AL78" i="4"/>
  <c r="CO76" i="4"/>
  <c r="CI66" i="4"/>
  <c r="CU66" i="4" s="1"/>
  <c r="K37" i="5"/>
  <c r="E59" i="7"/>
  <c r="E27" i="7"/>
  <c r="J78" i="23"/>
  <c r="E78" i="14"/>
  <c r="G76" i="12"/>
  <c r="G78" i="12" s="1"/>
  <c r="E26" i="7"/>
  <c r="O7" i="7"/>
  <c r="U50" i="5"/>
  <c r="K40" i="5"/>
  <c r="F78" i="14"/>
  <c r="P78" i="15"/>
  <c r="O39" i="14"/>
  <c r="U38" i="5"/>
  <c r="CU11" i="4"/>
  <c r="O14" i="7"/>
  <c r="D78" i="8"/>
  <c r="CI53" i="4"/>
  <c r="CU53" i="4" s="1"/>
  <c r="K75" i="5"/>
  <c r="K70" i="5"/>
  <c r="CI9" i="4"/>
  <c r="CU9" i="4" s="1"/>
  <c r="I76" i="6"/>
  <c r="K27" i="5"/>
  <c r="O47" i="7"/>
  <c r="CI42" i="4"/>
  <c r="CU42" i="4" s="1"/>
  <c r="O78" i="5"/>
  <c r="K61" i="5"/>
  <c r="CU56" i="4"/>
  <c r="O27" i="14"/>
  <c r="CI10" i="4"/>
  <c r="CI41" i="4"/>
  <c r="O38" i="7"/>
  <c r="O14" i="14"/>
  <c r="O49" i="14"/>
  <c r="O63" i="14"/>
  <c r="H77" i="16"/>
  <c r="K35" i="5"/>
  <c r="N78" i="14"/>
  <c r="U33" i="5"/>
  <c r="O71" i="14"/>
  <c r="O23" i="14"/>
  <c r="E60" i="7"/>
  <c r="E28" i="7"/>
  <c r="D78" i="12"/>
  <c r="E50" i="7"/>
  <c r="K64" i="5"/>
  <c r="K9" i="5"/>
  <c r="O15" i="14"/>
  <c r="O15" i="7"/>
  <c r="U68" i="5"/>
  <c r="K8" i="5"/>
  <c r="O62" i="7"/>
  <c r="E24" i="7"/>
  <c r="L78" i="7"/>
  <c r="F76" i="8"/>
  <c r="U39" i="5"/>
  <c r="K17" i="5"/>
  <c r="U46" i="5"/>
  <c r="E72" i="7"/>
  <c r="O36" i="14"/>
  <c r="H78" i="5"/>
  <c r="CU19" i="4"/>
  <c r="K62" i="5"/>
  <c r="E61" i="7"/>
  <c r="E9" i="7"/>
  <c r="O54" i="7"/>
  <c r="K71" i="5"/>
  <c r="E65" i="7"/>
  <c r="CI20" i="4"/>
  <c r="CU20" i="4" s="1"/>
  <c r="D78" i="9"/>
  <c r="E57" i="7"/>
  <c r="CI37" i="4"/>
  <c r="BZ78" i="4"/>
  <c r="K69" i="5"/>
  <c r="K7" i="5"/>
  <c r="CI28" i="4"/>
  <c r="CI18" i="4"/>
  <c r="CU18" i="4" s="1"/>
  <c r="N76" i="5"/>
  <c r="N78" i="5" s="1"/>
  <c r="CI25" i="4"/>
  <c r="CU32" i="4"/>
  <c r="E53" i="7"/>
  <c r="F78" i="12"/>
  <c r="CI49" i="4"/>
  <c r="O11" i="14"/>
  <c r="F78" i="5"/>
  <c r="BJ78" i="4"/>
  <c r="AM78" i="4"/>
  <c r="BI78" i="4"/>
  <c r="AB78" i="4"/>
  <c r="H38" i="1"/>
  <c r="AK78" i="4"/>
  <c r="S78" i="4"/>
  <c r="BO78" i="4"/>
  <c r="CU12" i="4"/>
  <c r="CI27" i="4"/>
  <c r="AI78" i="4"/>
  <c r="G29" i="1"/>
  <c r="G75" i="1"/>
  <c r="CU24" i="4"/>
  <c r="CU47" i="4"/>
  <c r="BW78" i="4"/>
  <c r="CU46" i="4"/>
  <c r="C131" i="1"/>
  <c r="G131" i="1" s="1"/>
  <c r="G129" i="1"/>
  <c r="AP78" i="4"/>
  <c r="D76" i="4"/>
  <c r="D78" i="4" s="1"/>
  <c r="CU7" i="4"/>
  <c r="R78" i="15"/>
  <c r="BV78" i="4"/>
  <c r="G78" i="4"/>
  <c r="H92" i="1"/>
  <c r="AQ78" i="4"/>
  <c r="H116" i="1"/>
  <c r="CU31" i="4"/>
  <c r="AC78" i="4"/>
  <c r="CL76" i="4"/>
  <c r="BY78" i="4"/>
  <c r="AY78" i="4"/>
  <c r="BP78" i="4"/>
  <c r="CA78" i="4"/>
  <c r="Z78" i="4"/>
  <c r="E78" i="4"/>
  <c r="CQ78" i="4"/>
  <c r="R78" i="4"/>
  <c r="BQ78" i="4"/>
  <c r="F130" i="1"/>
  <c r="F132" i="1" s="1"/>
  <c r="H68" i="1"/>
  <c r="H29" i="1"/>
  <c r="CF78" i="4"/>
  <c r="CP78" i="4"/>
  <c r="D78" i="7"/>
  <c r="E13" i="7"/>
  <c r="BA78" i="4"/>
  <c r="BC78" i="4"/>
  <c r="CM78" i="4"/>
  <c r="H27" i="1"/>
  <c r="H104" i="1"/>
  <c r="CG78" i="4"/>
  <c r="AE78" i="4"/>
  <c r="CE78" i="4"/>
  <c r="U78" i="4"/>
  <c r="G27" i="1"/>
  <c r="O58" i="14"/>
  <c r="CI26" i="4"/>
  <c r="CU26" i="4" s="1"/>
  <c r="L78" i="4"/>
  <c r="AA78" i="4"/>
  <c r="BG78" i="4"/>
  <c r="G114" i="1"/>
  <c r="G38" i="1"/>
  <c r="BS78" i="4"/>
  <c r="H77" i="1"/>
  <c r="AR78" i="4"/>
  <c r="F77" i="25"/>
  <c r="E45" i="7"/>
  <c r="AJ78" i="4"/>
  <c r="CN78" i="4"/>
  <c r="M78" i="4"/>
  <c r="D78" i="5"/>
  <c r="BX78" i="4"/>
  <c r="H129" i="1"/>
  <c r="D131" i="1"/>
  <c r="H131" i="1" s="1"/>
  <c r="D78" i="2"/>
  <c r="I77" i="6"/>
  <c r="G104" i="1"/>
  <c r="BH78" i="4"/>
  <c r="G39" i="1"/>
  <c r="C50" i="1"/>
  <c r="G50" i="1" s="1"/>
  <c r="CT78" i="4"/>
  <c r="BF78" i="4"/>
  <c r="CH78" i="4"/>
  <c r="CI17" i="4"/>
  <c r="CU17" i="4" s="1"/>
  <c r="CU61" i="4"/>
  <c r="CU37" i="4"/>
  <c r="CU15" i="4"/>
  <c r="CU62" i="4"/>
  <c r="O78" i="4"/>
  <c r="V78" i="4"/>
  <c r="K78" i="4"/>
  <c r="G78" i="5"/>
  <c r="H39" i="1"/>
  <c r="D50" i="1"/>
  <c r="H50" i="1" s="1"/>
  <c r="AH78" i="4"/>
  <c r="D14" i="1"/>
  <c r="G12" i="1"/>
  <c r="AU78" i="4"/>
  <c r="AZ78" i="4"/>
  <c r="CU55" i="4"/>
  <c r="E78" i="6"/>
  <c r="CU22" i="4"/>
  <c r="W78" i="4"/>
  <c r="BK78" i="4"/>
  <c r="E14" i="1"/>
  <c r="E24" i="1" s="1"/>
  <c r="E130" i="1" s="1"/>
  <c r="E132" i="1" s="1"/>
  <c r="CU38" i="4"/>
  <c r="H12" i="1"/>
  <c r="AS78" i="4"/>
  <c r="C14" i="1"/>
  <c r="T78" i="4"/>
  <c r="CD78" i="4"/>
  <c r="H114" i="1"/>
  <c r="CU70" i="4"/>
  <c r="H78" i="7" l="1"/>
  <c r="CO78" i="4"/>
  <c r="K78" i="30"/>
  <c r="D78" i="14"/>
  <c r="CL78" i="4"/>
  <c r="E77" i="29"/>
  <c r="F78" i="13"/>
  <c r="F78" i="8"/>
  <c r="CU25" i="4"/>
  <c r="U69" i="5"/>
  <c r="U62" i="5"/>
  <c r="U8" i="5"/>
  <c r="U75" i="5"/>
  <c r="O27" i="7"/>
  <c r="U31" i="5"/>
  <c r="U47" i="5"/>
  <c r="O11" i="7"/>
  <c r="N60" i="29"/>
  <c r="N12" i="29"/>
  <c r="N13" i="29"/>
  <c r="N28" i="29"/>
  <c r="N25" i="29"/>
  <c r="N29" i="29"/>
  <c r="N36" i="29"/>
  <c r="H14" i="1"/>
  <c r="D24" i="1"/>
  <c r="CU49" i="4"/>
  <c r="O9" i="7"/>
  <c r="U9" i="5"/>
  <c r="U66" i="5"/>
  <c r="U45" i="5"/>
  <c r="O25" i="7"/>
  <c r="O69" i="7"/>
  <c r="CI77" i="4"/>
  <c r="N11" i="29"/>
  <c r="N61" i="29"/>
  <c r="H78" i="16"/>
  <c r="N71" i="29"/>
  <c r="K78" i="29"/>
  <c r="N73" i="29"/>
  <c r="N33" i="29"/>
  <c r="N30" i="29"/>
  <c r="G14" i="1"/>
  <c r="C24" i="1"/>
  <c r="U27" i="5"/>
  <c r="U40" i="5"/>
  <c r="O59" i="7"/>
  <c r="U13" i="5"/>
  <c r="U21" i="5"/>
  <c r="O17" i="7"/>
  <c r="O12" i="7"/>
  <c r="K77" i="5"/>
  <c r="U57" i="5"/>
  <c r="O43" i="7"/>
  <c r="O40" i="7"/>
  <c r="U18" i="5"/>
  <c r="U15" i="5"/>
  <c r="N63" i="29"/>
  <c r="N16" i="29"/>
  <c r="N15" i="29"/>
  <c r="N9" i="29"/>
  <c r="F78" i="25"/>
  <c r="O45" i="7"/>
  <c r="O65" i="7"/>
  <c r="O24" i="7"/>
  <c r="U64" i="5"/>
  <c r="O28" i="7"/>
  <c r="O76" i="14"/>
  <c r="U67" i="5"/>
  <c r="U60" i="5"/>
  <c r="U11" i="5"/>
  <c r="U63" i="5"/>
  <c r="U49" i="5"/>
  <c r="CU65" i="4"/>
  <c r="U43" i="5"/>
  <c r="N68" i="29"/>
  <c r="O56" i="7"/>
  <c r="N21" i="29"/>
  <c r="J78" i="21"/>
  <c r="CI76" i="4"/>
  <c r="O53" i="7"/>
  <c r="U71" i="5"/>
  <c r="O72" i="7"/>
  <c r="U17" i="5"/>
  <c r="U59" i="5"/>
  <c r="O49" i="7"/>
  <c r="O22" i="7"/>
  <c r="O44" i="7"/>
  <c r="O20" i="7"/>
  <c r="U55" i="5"/>
  <c r="O75" i="7"/>
  <c r="CU75" i="4"/>
  <c r="U32" i="5"/>
  <c r="R78" i="20"/>
  <c r="N41" i="29"/>
  <c r="F78" i="17"/>
  <c r="N23" i="29"/>
  <c r="O13" i="7"/>
  <c r="O61" i="7"/>
  <c r="O50" i="7"/>
  <c r="O60" i="7"/>
  <c r="U61" i="5"/>
  <c r="I78" i="6"/>
  <c r="U70" i="5"/>
  <c r="O26" i="7"/>
  <c r="CU10" i="4"/>
  <c r="O16" i="7"/>
  <c r="O19" i="7"/>
  <c r="CU33" i="4"/>
  <c r="O37" i="7"/>
  <c r="O21" i="7"/>
  <c r="U48" i="5"/>
  <c r="U29" i="5"/>
  <c r="O33" i="7"/>
  <c r="U58" i="5"/>
  <c r="N17" i="29"/>
  <c r="E76" i="29"/>
  <c r="N7" i="29"/>
  <c r="H78" i="27"/>
  <c r="N37" i="29"/>
  <c r="O77" i="14"/>
  <c r="CU28" i="4"/>
  <c r="E77" i="7"/>
  <c r="O57" i="7"/>
  <c r="U35" i="5"/>
  <c r="E76" i="7"/>
  <c r="U37" i="5"/>
  <c r="U41" i="5"/>
  <c r="Q78" i="5"/>
  <c r="O29" i="7"/>
  <c r="U23" i="5"/>
  <c r="O64" i="7"/>
  <c r="CU58" i="4"/>
  <c r="O48" i="7"/>
  <c r="U56" i="5"/>
  <c r="N43" i="29"/>
  <c r="N20" i="29"/>
  <c r="N69" i="29"/>
  <c r="U78" i="15"/>
  <c r="N40" i="29"/>
  <c r="N26" i="29"/>
  <c r="N59" i="29"/>
  <c r="N77" i="29" s="1"/>
  <c r="H78" i="29"/>
  <c r="N53" i="29"/>
  <c r="K76" i="5"/>
  <c r="U7" i="5"/>
  <c r="CU27" i="4"/>
  <c r="O51" i="7"/>
  <c r="O32" i="7"/>
  <c r="CU41" i="4"/>
  <c r="CU57" i="4"/>
  <c r="K78" i="7"/>
  <c r="N51" i="29"/>
  <c r="H78" i="22"/>
  <c r="N55" i="29"/>
  <c r="U26" i="5"/>
  <c r="N65" i="29"/>
  <c r="N19" i="29"/>
  <c r="M78" i="23"/>
  <c r="N47" i="29"/>
  <c r="K78" i="5" l="1"/>
  <c r="E78" i="29"/>
  <c r="O76" i="7"/>
  <c r="O77" i="7"/>
  <c r="CU76" i="4"/>
  <c r="CU77" i="4"/>
  <c r="U77" i="5"/>
  <c r="E78" i="7"/>
  <c r="G24" i="1"/>
  <c r="C130" i="1"/>
  <c r="O78" i="14"/>
  <c r="U76" i="5"/>
  <c r="N76" i="29"/>
  <c r="N78" i="29" s="1"/>
  <c r="CI78" i="4"/>
  <c r="H24" i="1"/>
  <c r="D130" i="1"/>
  <c r="CU78" i="4" l="1"/>
  <c r="U78" i="5"/>
  <c r="O78" i="7"/>
  <c r="H130" i="1"/>
  <c r="D132" i="1"/>
  <c r="H132" i="1" s="1"/>
  <c r="C132" i="1"/>
  <c r="G132" i="1" s="1"/>
  <c r="G130" i="1"/>
</calcChain>
</file>

<file path=xl/sharedStrings.xml><?xml version="1.0" encoding="utf-8"?>
<sst xmlns="http://schemas.openxmlformats.org/spreadsheetml/2006/main" count="6075" uniqueCount="369">
  <si>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</si>
  <si>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</si>
  <si>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</si>
  <si>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</si>
  <si>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</si>
  <si>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</si>
  <si>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</si>
  <si>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</si>
  <si>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</si>
  <si>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</si>
  <si>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</si>
  <si>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</si>
  <si>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</si>
  <si>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</si>
  <si>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</si>
  <si>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</si>
  <si>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</si>
  <si>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</si>
  <si>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</si>
  <si>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</si>
  <si>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</si>
  <si>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</si>
  <si>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</si>
  <si>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</si>
  <si>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</si>
  <si>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</si>
  <si>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</si>
  <si>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</si>
  <si>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</si>
  <si>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</si>
  <si>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</si>
  <si>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</si>
  <si>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</si>
  <si>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</si>
  <si>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</si>
  <si>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</si>
  <si>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</si>
  <si>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</si>
  <si>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</si>
  <si>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</si>
  <si>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</si>
  <si>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</si>
  <si>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</si>
  <si>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</si>
  <si>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</si>
  <si>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</si>
  <si>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</si>
  <si>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</si>
  <si>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</si>
  <si>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</si>
  <si>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</si>
  <si>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</si>
  <si>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</si>
  <si>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</si>
  <si>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</si>
  <si>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</si>
  <si>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</si>
  <si>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</si>
  <si>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</si>
  <si>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</si>
  <si>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</si>
  <si>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</si>
  <si>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</si>
  <si>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</si>
  <si>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</si>
  <si>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</si>
  <si>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</si>
  <si>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</si>
  <si>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</si>
  <si>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</si>
  <si>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</si>
  <si>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</si>
  <si>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</si>
  <si>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</si>
  <si>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</si>
  <si>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</si>
  <si>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</si>
  <si>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</si>
  <si>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</si>
  <si>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</si>
  <si>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</si>
  <si>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</si>
  <si>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</si>
  <si>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</si>
  <si>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</si>
  <si>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</si>
  <si>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</si>
  <si>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</si>
  <si>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</si>
  <si>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</si>
  <si>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</si>
  <si>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</si>
  <si>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</si>
  <si>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</si>
  <si>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</si>
  <si>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</si>
  <si>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</si>
  <si>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</si>
  <si>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</si>
  <si>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</si>
  <si>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</si>
  <si>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</si>
  <si>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</si>
  <si>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</si>
  <si>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</si>
  <si>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</si>
  <si>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</si>
  <si>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</si>
  <si>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</si>
  <si>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</si>
  <si>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</si>
  <si>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</si>
  <si>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</si>
  <si>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</si>
  <si>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</si>
  <si>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</si>
  <si>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</si>
  <si>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</si>
  <si>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</si>
  <si>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</si>
  <si>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</si>
  <si>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</si>
  <si>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</si>
  <si>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</si>
  <si>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</si>
  <si>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</si>
  <si>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</si>
  <si>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</si>
  <si>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</si>
  <si>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</si>
  <si>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</si>
  <si>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</si>
  <si>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</si>
  <si>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</si>
  <si>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</si>
  <si>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</si>
  <si>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</si>
  <si>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</si>
  <si>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</si>
  <si>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</si>
  <si>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</si>
  <si>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</si>
  <si>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</si>
  <si>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715-Zorunlu Trafik (Yeşil Kart Hariç)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</si>
  <si>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</si>
  <si>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</si>
  <si>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</si>
  <si>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</si>
  <si>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</si>
  <si>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</si>
  <si>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</si>
  <si>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</si>
  <si>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</si>
  <si>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</si>
  <si>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</si>
  <si>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</si>
  <si>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</si>
  <si>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</si>
  <si>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</si>
  <si>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</si>
  <si>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</si>
  <si>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</si>
  <si>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</si>
  <si>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</si>
  <si>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</si>
  <si>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</si>
  <si>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</si>
  <si>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</si>
  <si>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</si>
  <si>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</si>
  <si>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</si>
  <si>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</si>
  <si>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</si>
  <si>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</si>
  <si>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</si>
  <si>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</si>
  <si>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Türkiye Sigorta AŞ</t>
  </si>
  <si>
    <t>723-Cam Kırılması</t>
  </si>
  <si>
    <t>HDI Sigorta AŞ</t>
  </si>
  <si>
    <t>724-Hırsızlık</t>
  </si>
  <si>
    <t>Bereket Sigorta AŞ</t>
  </si>
  <si>
    <t>725-Tüpgaz Zorunlu Sorumluluk</t>
  </si>
  <si>
    <t>Magdeburger Sigorta AŞ</t>
  </si>
  <si>
    <t>726-Tehlikeli Maddeler Zorunlu Sorumluluk</t>
  </si>
  <si>
    <t>Mapfre Sigorta AŞ</t>
  </si>
  <si>
    <t>727-Uçak Tekne</t>
  </si>
  <si>
    <t>Neova Katılım Sigorta AŞ</t>
  </si>
  <si>
    <t>728-Uçak Mali Mesuliyet</t>
  </si>
  <si>
    <t>Orient Sigorta AŞ</t>
  </si>
  <si>
    <t>729-Uçak Yolcu Kaza</t>
  </si>
  <si>
    <t>Ray Sigorta AŞ</t>
  </si>
  <si>
    <t>730-Tıbbı Kötü Uygulamaya İlişkin ZMSS</t>
  </si>
  <si>
    <t>Şeker Sigorta AŞ</t>
  </si>
  <si>
    <t>731-Özel Güvenlik Mali Sorumluluk</t>
  </si>
  <si>
    <t>Sompo Sigorta AŞ</t>
  </si>
  <si>
    <t>732-Zorunlu Sertifika Mali Sorumluluk</t>
  </si>
  <si>
    <t>Doga Sigorta AŞ</t>
  </si>
  <si>
    <t>733-Mesleki Sorumluluk</t>
  </si>
  <si>
    <t>Koru Sigorta AŞ</t>
  </si>
  <si>
    <t>734-Kıyı Tesisleri Deniz Kirliliği Zorunlu Mali Sorumluluk</t>
  </si>
  <si>
    <t>Gulf Sigorta AŞ</t>
  </si>
  <si>
    <t>735-Tekne Sorumluluk</t>
  </si>
  <si>
    <t>Türk Nippon Sigorta AŞ</t>
  </si>
  <si>
    <t>736-Doğrudan Kefalet</t>
  </si>
  <si>
    <t>Türk P&amp;I Sigorta AŞ</t>
  </si>
  <si>
    <t>737-Motorlu Kara Taşıtları Dışındaki Kara Taşıtları</t>
  </si>
  <si>
    <t>Zurich Sigorta AŞ</t>
  </si>
  <si>
    <t>738-Nehir Araçları</t>
  </si>
  <si>
    <t>Ethica Sigorta AŞ</t>
  </si>
  <si>
    <t>739-Göl Araçları</t>
  </si>
  <si>
    <t>Quick Sigorta AŞ</t>
  </si>
  <si>
    <t>740-İhtiyari Deprem</t>
  </si>
  <si>
    <t>SS Atlas Karşılıklı Sigorta Kooperatifi</t>
  </si>
  <si>
    <t>741-Sel</t>
  </si>
  <si>
    <t>SS Mellce Karşılıklı Sigorta Kooperatifi</t>
  </si>
  <si>
    <t>742-Deprem ve Sel Dışındaki Doğal Afetler</t>
  </si>
  <si>
    <t>Türkiye Katılım Sigorta AŞ</t>
  </si>
  <si>
    <t>743-Nükleer Enerji</t>
  </si>
  <si>
    <t>Ana Sigorta AŞ</t>
  </si>
  <si>
    <t>744-Toprak Kayması</t>
  </si>
  <si>
    <t>Gri Sigorta AŞ</t>
  </si>
  <si>
    <t>745-Taksitli Kredi</t>
  </si>
  <si>
    <t>Arex Sigorta AŞ</t>
  </si>
  <si>
    <t>746-Uzun Vadeli Konut Kredisi</t>
  </si>
  <si>
    <t>Prive Sigorta AŞ</t>
  </si>
  <si>
    <t>747-Tarım Kredisi</t>
  </si>
  <si>
    <t>Hepiyi Sigorta AŞ</t>
  </si>
  <si>
    <t>748-İstihdam</t>
  </si>
  <si>
    <t>Aveon Global Sigorta AŞ</t>
  </si>
  <si>
    <t>749-Gelir Yetersizliği</t>
  </si>
  <si>
    <t>AcnTurk Sigorta AŞ</t>
  </si>
  <si>
    <t>750-Ferdi Kaza</t>
  </si>
  <si>
    <t>Emaa Sigorta AŞ</t>
  </si>
  <si>
    <t>751-Uzun Süreli Ferdi Kaza</t>
  </si>
  <si>
    <t>HDI Katılım Sigorta AŞ</t>
  </si>
  <si>
    <t>752-Hava Şartları</t>
  </si>
  <si>
    <t>Fiba Sigorta AŞ</t>
  </si>
  <si>
    <t>753-Genel Giderler</t>
  </si>
  <si>
    <t>Turkcell Dijital Sigorta AŞ</t>
  </si>
  <si>
    <t>754-Beklenmeyen Ticari Giderler</t>
  </si>
  <si>
    <t>Global World Sigorta AŞ</t>
  </si>
  <si>
    <t>755-Kredi</t>
  </si>
  <si>
    <t>Sabancı Ageas Sağlık Sigorta AŞ</t>
  </si>
  <si>
    <t>756-İhracat Kredi</t>
  </si>
  <si>
    <t>Bupa Acıbadem Sigorta AŞ</t>
  </si>
  <si>
    <t>757-Piyasa Değerindeki Kayıp</t>
  </si>
  <si>
    <t>BNP Paribas Cardif Hayat Sigorta AŞ</t>
  </si>
  <si>
    <t>H</t>
  </si>
  <si>
    <t>758-Kira Ve Gelir Kaybı</t>
  </si>
  <si>
    <t>Demir Sağlık ve Hayat Sigorta AŞ</t>
  </si>
  <si>
    <t>759-Diğer Finansal Kayıplar</t>
  </si>
  <si>
    <t>Zurich Yaşam Sigorta AŞ</t>
  </si>
  <si>
    <t>760-Hukuksal Koruma</t>
  </si>
  <si>
    <t>Türkiye Katılım Hayat AŞ</t>
  </si>
  <si>
    <t>761-Patlama</t>
  </si>
  <si>
    <t>Viennalife Emeklilik ve Hayat AŞ</t>
  </si>
  <si>
    <t>E</t>
  </si>
  <si>
    <t>765-Makine Kırılması</t>
  </si>
  <si>
    <t>Allianz Hayat ve Emeklilik AŞ</t>
  </si>
  <si>
    <t>766-Montaj</t>
  </si>
  <si>
    <t>Allianz Yaşam ve Emeklilik AŞ</t>
  </si>
  <si>
    <t>767-İnşaat</t>
  </si>
  <si>
    <t>Anadolu Hayat Emeklilik AŞ</t>
  </si>
  <si>
    <t>768-Elektronik Cihaz</t>
  </si>
  <si>
    <t>Bereket Emeklilik ve Hayat AŞ</t>
  </si>
  <si>
    <t>769-Yapı Denetimi Zorunlu Mali Sorumluluk</t>
  </si>
  <si>
    <t>AgeSA Hayat ve Emeklilik AŞ</t>
  </si>
  <si>
    <t>770-Deniz Yolu Yolcu Taşımacılığı ZMS</t>
  </si>
  <si>
    <t>Axa Hayat ve Emeklilik AŞ</t>
  </si>
  <si>
    <t>773-Devlet Destekli Arıcılık</t>
  </si>
  <si>
    <t>BNP Paribas Cardif Emeklilik AŞ</t>
  </si>
  <si>
    <t>774-Su Ürünleri</t>
  </si>
  <si>
    <t>QNB Sağlık Hayat Sigorta ve Emeklilik AŞ</t>
  </si>
  <si>
    <t>775-Dolu Sera</t>
  </si>
  <si>
    <t>HDI Fiba Emeklilik ve Hayat AŞ</t>
  </si>
  <si>
    <t>776-Devlet Destekli Sera</t>
  </si>
  <si>
    <t>Garanti BBVA Emeklilik ve Hayat AŞ</t>
  </si>
  <si>
    <t>777-Devlet Destekli Bitkisel Ürün</t>
  </si>
  <si>
    <t>NN Hayat ve Emeklilik AŞ</t>
  </si>
  <si>
    <t>778-Devlet Destekli Su Ürünleri</t>
  </si>
  <si>
    <t>Katılım Emeklilik ve Hayat AŞ</t>
  </si>
  <si>
    <t>779-Devlet Destekli Hayvan Hayat</t>
  </si>
  <si>
    <t>Metlife Emeklilik ve Hayat AŞ</t>
  </si>
  <si>
    <t>780-Hayvan Hayat</t>
  </si>
  <si>
    <t>Türkiye Hayat ve Emeklilik AŞ</t>
  </si>
  <si>
    <t>781-Kümes Hayvan Hayat</t>
  </si>
  <si>
    <t>TOPLAM (HAYAT DIŞI ŞİRKETLER)</t>
  </si>
  <si>
    <t>T (HD)</t>
  </si>
  <si>
    <t>782-Devlet Destekli Kümes Hayvan Hayat</t>
  </si>
  <si>
    <t>TOPLAM (HAYAT VE EMEKLİLİK ŞİRKETLERİ)</t>
  </si>
  <si>
    <t>T (H+E)</t>
  </si>
  <si>
    <t>783-Devlet Destekli Küçükbaş Hayvan Hayat</t>
  </si>
  <si>
    <t>TOPLAM (HAYAT DIŞI ŞİRKETLER+HAYAT VE EMEKLİLİK ŞİRKETLERİ)</t>
  </si>
  <si>
    <t>T (HD+H+E)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</si>
  <si>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</si>
  <si>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</si>
  <si>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</si>
  <si>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</si>
  <si>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</si>
  <si>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</si>
  <si>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</si>
  <si>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</si>
  <si>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</si>
  <si>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</si>
  <si>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</si>
  <si>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</si>
  <si>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</si>
  <si>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</si>
  <si>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</si>
  <si>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</si>
  <si>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</si>
  <si>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708-Bina Tamamlama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</si>
  <si>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</si>
  <si>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</si>
  <si>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</si>
  <si>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</si>
  <si>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</si>
  <si>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</si>
  <si>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</si>
  <si>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</si>
  <si>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</si>
  <si>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</si>
  <si>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</si>
  <si>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</si>
  <si>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</si>
  <si>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</si>
  <si>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</si>
  <si>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</si>
  <si>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</si>
  <si>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</si>
  <si>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</si>
  <si>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</si>
  <si>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</si>
  <si>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</si>
  <si>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</si>
  <si>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</si>
  <si>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</si>
  <si>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</si>
  <si>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</si>
  <si>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</si>
  <si>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</si>
  <si>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</si>
  <si>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</si>
  <si>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</si>
  <si>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</si>
  <si>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</si>
  <si>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</si>
  <si>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</si>
  <si>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</si>
  <si>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</si>
  <si>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</si>
  <si>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</si>
  <si>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</si>
  <si>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</si>
  <si>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</si>
  <si>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</si>
  <si>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</si>
  <si>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</si>
  <si>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</si>
  <si>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</si>
  <si>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</si>
  <si>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</si>
  <si>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</si>
  <si>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01.01.2024-30.04.2024</t>
  </si>
  <si>
    <t>2024/04</t>
  </si>
  <si>
    <t>2023/04</t>
  </si>
  <si>
    <t>***SEDDK tarafından tedbir kararı alınan SS Mellce Karşılıklı Sigorta Kooperatifi şirketinden Nisan 2024 dönemine ilişkin veri temin edilememiş olup, Mart 2024 itibarıyla iletilmiş olan veriler dikkate alınmıştır.</t>
  </si>
  <si>
    <t>***SEDDK tarafından tedbir kararı alınan Gri Sigorta AŞ şirketi verilerindeki artış, şirketin veri düzeltmesinden kaynaklanmaktadır.</t>
  </si>
  <si>
    <t>**Bu ve/veya ilgili sayfalardaki veriler 04.03.2025 tarihi itibarıyla üye şirketlerimizden gelen revize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</si>
</sst>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_ ;[Red]\-#,##0\ "/>
    <numFmt numFmtId="165" formatCode="%\ 0.00"/>
    <numFmt numFmtId="166" formatCode="0_ ;\-0\ "/>
    <numFmt numFmtId="167" formatCode="0.0%"/>
  </numFmts>
  <fonts count="18">
    <font>
      <sz val="10"/>
      <name val="Arial Tur"/>
      <charset val="162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</fonts>
  <fills count="9">
    <fill>
      <patternFill patternType="none"/>
    </fill>
    <fill>
      <patternFill patternType="gray125"/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</fills>
  <borders count="31">
    <border>
      <left/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0" fillId="0" borderId="0"/>
  </cellStyleXfs>
  <cellXfs count="102">
    <xf numFmtId="0" fontId="0" fillId="0" borderId="0" xfId="0"/>
    <xf numFmtId="0" fontId="2" fillId="2" borderId="0" xfId="0" applyFont="1" applyFill="1" applyBorder="1" applyAlignment="1">
      <alignment horizontal="left"/>
    </xf>
    <xf numFmtId="0" fontId="3" fillId="3" borderId="0" xfId="0" applyFont="1" applyFill="1" applyBorder="1" applyAlignment="1"/>
    <xf numFmtId="164" fontId="0" fillId="0" borderId="0" xfId="0" applyNumberFormat="1"/>
    <xf numFmtId="0" fontId="2" fillId="3" borderId="0" xfId="0" applyFont="1" applyFill="1" applyBorder="1" applyAlignment="1"/>
    <xf numFmtId="14" fontId="2" fillId="2" borderId="0" xfId="0" applyNumberFormat="1" applyFont="1" applyFill="1" applyBorder="1" applyAlignment="1">
      <alignment horizontal="left"/>
    </xf>
    <xf numFmtId="0" fontId="0" fillId="4" borderId="0" xfId="0" applyFill="1"/>
    <xf numFmtId="0" fontId="7" fillId="4" borderId="0" xfId="0" applyFont="1" applyFill="1"/>
    <xf numFmtId="0" fontId="8" fillId="5" borderId="4" xfId="0" applyFont="1" applyFill="1" applyBorder="1" applyAlignment="1">
      <alignment horizontal="center" vertical="center" wrapText="1"/>
    </xf>
    <xf numFmtId="0" fontId="9" fillId="5" borderId="4" xfId="0" applyNumberFormat="1" applyFont="1" applyFill="1" applyBorder="1" applyAlignment="1">
      <alignment horizontal="center" vertical="center" wrapText="1"/>
    </xf>
    <xf numFmtId="165" fontId="5" fillId="4" borderId="0" xfId="2" applyNumberFormat="1" applyFont="1" applyFill="1" applyAlignment="1">
      <alignment horizontal="right"/>
    </xf>
    <xf numFmtId="0" fontId="8" fillId="7" borderId="5" xfId="0" applyFont="1" applyFill="1" applyBorder="1" applyAlignment="1">
      <alignment horizontal="left"/>
    </xf>
    <xf numFmtId="1" fontId="4" fillId="7" borderId="6" xfId="0" quotePrefix="1" applyNumberFormat="1" applyFont="1" applyFill="1" applyBorder="1" applyAlignment="1" applyProtection="1">
      <alignment horizontal="center"/>
    </xf>
    <xf numFmtId="38" fontId="11" fillId="8" borderId="6" xfId="0" applyNumberFormat="1" applyFont="1" applyFill="1" applyBorder="1" applyAlignment="1">
      <alignment horizontal="right"/>
    </xf>
    <xf numFmtId="3" fontId="4" fillId="7" borderId="6" xfId="0" applyNumberFormat="1" applyFont="1" applyFill="1" applyBorder="1" applyAlignment="1" applyProtection="1">
      <alignment horizontal="right"/>
    </xf>
    <xf numFmtId="3" fontId="5" fillId="4" borderId="0" xfId="2" applyNumberFormat="1" applyFont="1" applyFill="1" applyAlignment="1">
      <alignment horizontal="right"/>
    </xf>
    <xf numFmtId="0" fontId="8" fillId="7" borderId="8" xfId="0" applyFont="1" applyFill="1" applyBorder="1" applyAlignment="1">
      <alignment horizontal="left"/>
    </xf>
    <xf numFmtId="1" fontId="4" fillId="7" borderId="7" xfId="0" quotePrefix="1" applyNumberFormat="1" applyFont="1" applyFill="1" applyBorder="1" applyAlignment="1" applyProtection="1">
      <alignment horizontal="center"/>
    </xf>
    <xf numFmtId="38" fontId="11" fillId="8" borderId="7" xfId="0" applyNumberFormat="1" applyFont="1" applyFill="1" applyBorder="1" applyAlignment="1">
      <alignment horizontal="right"/>
    </xf>
    <xf numFmtId="3" fontId="4" fillId="7" borderId="7" xfId="0" applyNumberFormat="1" applyFont="1" applyFill="1" applyBorder="1" applyAlignment="1" applyProtection="1">
      <alignment horizontal="right"/>
    </xf>
    <xf numFmtId="3" fontId="4" fillId="7" borderId="11" xfId="0" applyNumberFormat="1" applyFont="1" applyFill="1" applyBorder="1" applyAlignment="1" applyProtection="1">
      <alignment horizontal="right"/>
    </xf>
    <xf numFmtId="0" fontId="8" fillId="7" borderId="12" xfId="0" applyFont="1" applyFill="1" applyBorder="1" applyAlignment="1">
      <alignment horizontal="left"/>
    </xf>
    <xf numFmtId="1" fontId="4" fillId="7" borderId="13" xfId="0" quotePrefix="1" applyNumberFormat="1" applyFont="1" applyFill="1" applyBorder="1" applyAlignment="1" applyProtection="1">
      <alignment horizontal="center"/>
    </xf>
    <xf numFmtId="38" fontId="11" fillId="8" borderId="13" xfId="0" applyNumberFormat="1" applyFont="1" applyFill="1" applyBorder="1" applyAlignment="1">
      <alignment horizontal="right"/>
    </xf>
    <xf numFmtId="3" fontId="4" fillId="7" borderId="13" xfId="0" applyNumberFormat="1" applyFont="1" applyFill="1" applyBorder="1" applyAlignment="1" applyProtection="1">
      <alignment horizontal="right"/>
    </xf>
    <xf numFmtId="0" fontId="8" fillId="7" borderId="14" xfId="0" applyFont="1" applyFill="1" applyBorder="1" applyAlignment="1">
      <alignment horizontal="left"/>
    </xf>
    <xf numFmtId="0" fontId="11" fillId="7" borderId="14" xfId="0" applyFont="1" applyFill="1" applyBorder="1" applyAlignment="1">
      <alignment horizontal="left" indent="2"/>
    </xf>
    <xf numFmtId="1" fontId="12" fillId="7" borderId="7" xfId="0" quotePrefix="1" applyNumberFormat="1" applyFont="1" applyFill="1" applyBorder="1" applyAlignment="1" applyProtection="1">
      <alignment horizontal="center"/>
    </xf>
    <xf numFmtId="0" fontId="13" fillId="7" borderId="14" xfId="0" applyFont="1" applyFill="1" applyBorder="1" applyAlignment="1">
      <alignment horizontal="left" indent="4"/>
    </xf>
    <xf numFmtId="1" fontId="14" fillId="7" borderId="7" xfId="0" quotePrefix="1" applyNumberFormat="1" applyFont="1" applyFill="1" applyBorder="1" applyAlignment="1" applyProtection="1">
      <alignment horizontal="center"/>
    </xf>
    <xf numFmtId="3" fontId="4" fillId="7" borderId="17" xfId="0" applyNumberFormat="1" applyFont="1" applyFill="1" applyBorder="1" applyAlignment="1" applyProtection="1">
      <alignment horizontal="right"/>
    </xf>
    <xf numFmtId="3" fontId="4" fillId="7" borderId="20" xfId="0" applyNumberFormat="1" applyFont="1" applyFill="1" applyBorder="1" applyAlignment="1" applyProtection="1">
      <alignment horizontal="right"/>
    </xf>
    <xf numFmtId="0" fontId="8" fillId="7" borderId="21" xfId="0" applyFont="1" applyFill="1" applyBorder="1" applyAlignment="1">
      <alignment horizontal="left"/>
    </xf>
    <xf numFmtId="0" fontId="11" fillId="7" borderId="21" xfId="0" applyFont="1" applyFill="1" applyBorder="1" applyAlignment="1">
      <alignment horizontal="left" indent="2"/>
    </xf>
    <xf numFmtId="1" fontId="12" fillId="7" borderId="13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8" fillId="7" borderId="22" xfId="0" applyFont="1" applyFill="1" applyBorder="1" applyAlignment="1">
      <alignment horizontal="left"/>
    </xf>
    <xf numFmtId="1" fontId="4" fillId="7" borderId="23" xfId="0" quotePrefix="1" applyNumberFormat="1" applyFont="1" applyFill="1" applyBorder="1" applyAlignment="1" applyProtection="1">
      <alignment horizontal="center"/>
    </xf>
    <xf numFmtId="38" fontId="11" fillId="8" borderId="24" xfId="0" applyNumberFormat="1" applyFont="1" applyFill="1" applyBorder="1" applyAlignment="1">
      <alignment horizontal="right"/>
    </xf>
    <xf numFmtId="3" fontId="4" fillId="7" borderId="24" xfId="0" applyNumberFormat="1" applyFont="1" applyFill="1" applyBorder="1" applyAlignment="1" applyProtection="1">
      <alignment horizontal="right"/>
    </xf>
    <xf numFmtId="0" fontId="8" fillId="7" borderId="9" xfId="0" applyFont="1" applyFill="1" applyBorder="1" applyAlignment="1">
      <alignment horizontal="center"/>
    </xf>
    <xf numFmtId="0" fontId="8" fillId="7" borderId="10" xfId="0" applyFont="1" applyFill="1" applyBorder="1" applyAlignment="1">
      <alignment horizontal="center"/>
    </xf>
    <xf numFmtId="0" fontId="8" fillId="7" borderId="18" xfId="0" applyFont="1" applyFill="1" applyBorder="1" applyAlignment="1">
      <alignment horizontal="center"/>
    </xf>
    <xf numFmtId="0" fontId="8" fillId="7" borderId="19" xfId="0" applyFont="1" applyFill="1" applyBorder="1" applyAlignment="1">
      <alignment horizontal="center"/>
    </xf>
    <xf numFmtId="37" fontId="5" fillId="5" borderId="25" xfId="0" applyNumberFormat="1" applyFont="1" applyFill="1" applyBorder="1" applyAlignment="1" applyProtection="1">
      <alignment vertical="center" wrapText="1"/>
    </xf>
    <xf numFmtId="166" fontId="15" fillId="5" borderId="26" xfId="0" applyNumberFormat="1" applyFont="1" applyFill="1" applyBorder="1" applyAlignment="1" applyProtection="1">
      <alignment horizontal="center" vertical="center" wrapText="1"/>
    </xf>
    <xf numFmtId="38" fontId="8" fillId="7" borderId="6" xfId="0" applyNumberFormat="1" applyFont="1" applyFill="1" applyBorder="1" applyAlignment="1">
      <alignment horizontal="right"/>
    </xf>
    <xf numFmtId="37" fontId="5" fillId="5" borderId="27" xfId="0" applyNumberFormat="1" applyFont="1" applyFill="1" applyBorder="1" applyAlignment="1" applyProtection="1">
      <alignment vertical="center" wrapText="1"/>
    </xf>
    <xf numFmtId="166" fontId="15" fillId="5" borderId="3" xfId="0" applyNumberFormat="1" applyFont="1" applyFill="1" applyBorder="1" applyAlignment="1" applyProtection="1">
      <alignment horizontal="center" vertical="center" wrapText="1"/>
    </xf>
    <xf numFmtId="38" fontId="8" fillId="7" borderId="7" xfId="0" applyNumberFormat="1" applyFont="1" applyFill="1" applyBorder="1" applyAlignment="1">
      <alignment horizontal="right"/>
    </xf>
    <xf numFmtId="37" fontId="5" fillId="5" borderId="9" xfId="0" applyNumberFormat="1" applyFont="1" applyFill="1" applyBorder="1" applyAlignment="1" applyProtection="1">
      <alignment vertical="center" wrapText="1"/>
    </xf>
    <xf numFmtId="166" fontId="15" fillId="5" borderId="10" xfId="0" applyNumberFormat="1" applyFont="1" applyFill="1" applyBorder="1" applyAlignment="1" applyProtection="1">
      <alignment horizontal="center" vertical="center" wrapText="1"/>
    </xf>
    <xf numFmtId="38" fontId="8" fillId="7" borderId="11" xfId="0" applyNumberFormat="1" applyFont="1" applyFill="1" applyBorder="1" applyAlignment="1">
      <alignment horizontal="right"/>
    </xf>
    <xf numFmtId="0" fontId="0" fillId="4" borderId="0" xfId="0" applyFont="1" applyFill="1"/>
    <xf numFmtId="164" fontId="16" fillId="0" borderId="0" xfId="0" applyNumberFormat="1" applyFont="1"/>
    <xf numFmtId="0" fontId="8" fillId="5" borderId="7" xfId="0" applyFont="1" applyFill="1" applyBorder="1" applyAlignment="1">
      <alignment horizontal="center" vertical="center" wrapText="1"/>
    </xf>
    <xf numFmtId="0" fontId="9" fillId="5" borderId="7" xfId="0" applyNumberFormat="1" applyFont="1" applyFill="1" applyBorder="1" applyAlignment="1">
      <alignment horizontal="center" vertical="center" wrapText="1"/>
    </xf>
    <xf numFmtId="0" fontId="8" fillId="7" borderId="7" xfId="0" applyFont="1" applyFill="1" applyBorder="1" applyAlignment="1">
      <alignment horizontal="left"/>
    </xf>
    <xf numFmtId="0" fontId="8" fillId="7" borderId="7" xfId="0" applyFont="1" applyFill="1" applyBorder="1" applyAlignment="1">
      <alignment horizontal="center"/>
    </xf>
    <xf numFmtId="37" fontId="5" fillId="5" borderId="1" xfId="0" applyNumberFormat="1" applyFont="1" applyFill="1" applyBorder="1" applyAlignment="1" applyProtection="1">
      <alignment vertical="center" wrapText="1"/>
    </xf>
    <xf numFmtId="0" fontId="4" fillId="5" borderId="4" xfId="0" applyNumberFormat="1" applyFont="1" applyFill="1" applyBorder="1" applyAlignment="1">
      <alignment horizontal="center" vertical="center" wrapText="1"/>
    </xf>
    <xf numFmtId="167" fontId="11" fillId="8" borderId="6" xfId="0" applyNumberFormat="1" applyFont="1" applyFill="1" applyBorder="1" applyAlignment="1">
      <alignment horizontal="right"/>
    </xf>
    <xf numFmtId="167" fontId="11" fillId="8" borderId="7" xfId="0" applyNumberFormat="1" applyFont="1" applyFill="1" applyBorder="1" applyAlignment="1">
      <alignment horizontal="right"/>
    </xf>
    <xf numFmtId="167" fontId="4" fillId="7" borderId="11" xfId="0" applyNumberFormat="1" applyFont="1" applyFill="1" applyBorder="1" applyAlignment="1" applyProtection="1">
      <alignment horizontal="right"/>
    </xf>
    <xf numFmtId="167" fontId="11" fillId="8" borderId="13" xfId="0" applyNumberFormat="1" applyFont="1" applyFill="1" applyBorder="1" applyAlignment="1">
      <alignment horizontal="right"/>
    </xf>
    <xf numFmtId="167" fontId="4" fillId="7" borderId="7" xfId="0" applyNumberFormat="1" applyFont="1" applyFill="1" applyBorder="1" applyAlignment="1" applyProtection="1">
      <alignment horizontal="right"/>
    </xf>
    <xf numFmtId="167" fontId="4" fillId="7" borderId="17" xfId="0" applyNumberFormat="1" applyFont="1" applyFill="1" applyBorder="1" applyAlignment="1" applyProtection="1">
      <alignment horizontal="right"/>
    </xf>
    <xf numFmtId="167" fontId="4" fillId="7" borderId="20" xfId="0" applyNumberFormat="1" applyFont="1" applyFill="1" applyBorder="1" applyAlignment="1" applyProtection="1">
      <alignment horizontal="right"/>
    </xf>
    <xf numFmtId="167" fontId="4" fillId="7" borderId="6" xfId="0" applyNumberFormat="1" applyFont="1" applyFill="1" applyBorder="1" applyAlignment="1" applyProtection="1">
      <alignment horizontal="right"/>
    </xf>
    <xf numFmtId="167" fontId="11" fillId="8" borderId="24" xfId="0" applyNumberFormat="1" applyFont="1" applyFill="1" applyBorder="1" applyAlignment="1">
      <alignment horizontal="right"/>
    </xf>
    <xf numFmtId="3" fontId="4" fillId="7" borderId="4" xfId="0" applyNumberFormat="1" applyFont="1" applyFill="1" applyBorder="1" applyAlignment="1" applyProtection="1">
      <alignment horizontal="right"/>
    </xf>
    <xf numFmtId="167" fontId="4" fillId="7" borderId="4" xfId="0" applyNumberFormat="1" applyFont="1" applyFill="1" applyBorder="1" applyAlignment="1" applyProtection="1">
      <alignment horizontal="right"/>
    </xf>
    <xf numFmtId="0" fontId="8" fillId="7" borderId="25" xfId="0" applyFont="1" applyFill="1" applyBorder="1" applyAlignment="1">
      <alignment horizontal="left"/>
    </xf>
    <xf numFmtId="1" fontId="4" fillId="7" borderId="30" xfId="0" quotePrefix="1" applyNumberFormat="1" applyFont="1" applyFill="1" applyBorder="1" applyAlignment="1" applyProtection="1">
      <alignment horizontal="center"/>
    </xf>
    <xf numFmtId="167" fontId="11" fillId="8" borderId="6" xfId="1" applyNumberFormat="1" applyFont="1" applyFill="1" applyBorder="1" applyAlignment="1">
      <alignment horizontal="right"/>
    </xf>
    <xf numFmtId="167" fontId="8" fillId="7" borderId="6" xfId="0" applyNumberFormat="1" applyFont="1" applyFill="1" applyBorder="1" applyAlignment="1">
      <alignment horizontal="right"/>
    </xf>
    <xf numFmtId="167" fontId="8" fillId="7" borderId="7" xfId="0" applyNumberFormat="1" applyFont="1" applyFill="1" applyBorder="1" applyAlignment="1">
      <alignment horizontal="right"/>
    </xf>
    <xf numFmtId="167" fontId="8" fillId="7" borderId="11" xfId="0" applyNumberFormat="1" applyFont="1" applyFill="1" applyBorder="1" applyAlignment="1">
      <alignment horizontal="right"/>
    </xf>
    <xf numFmtId="0" fontId="6" fillId="5" borderId="7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8" fillId="7" borderId="9" xfId="0" applyFont="1" applyFill="1" applyBorder="1" applyAlignment="1">
      <alignment horizontal="center"/>
    </xf>
    <xf numFmtId="0" fontId="8" fillId="7" borderId="10" xfId="0" applyFont="1" applyFill="1" applyBorder="1" applyAlignment="1">
      <alignment horizontal="center"/>
    </xf>
    <xf numFmtId="0" fontId="8" fillId="7" borderId="18" xfId="0" applyFont="1" applyFill="1" applyBorder="1" applyAlignment="1">
      <alignment horizontal="center"/>
    </xf>
    <xf numFmtId="0" fontId="8" fillId="7" borderId="19" xfId="0" applyFont="1" applyFill="1" applyBorder="1" applyAlignment="1">
      <alignment horizontal="center"/>
    </xf>
    <xf numFmtId="0" fontId="8" fillId="7" borderId="15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37" fontId="5" fillId="6" borderId="1" xfId="0" applyNumberFormat="1" applyFont="1" applyFill="1" applyBorder="1" applyAlignment="1" applyProtection="1">
      <alignment horizontal="center" vertical="center" wrapText="1"/>
    </xf>
    <xf numFmtId="37" fontId="5" fillId="6" borderId="2" xfId="0" applyNumberFormat="1" applyFont="1" applyFill="1" applyBorder="1" applyAlignment="1" applyProtection="1">
      <alignment horizontal="center" vertical="center" wrapText="1"/>
    </xf>
    <xf numFmtId="37" fontId="5" fillId="6" borderId="3" xfId="0" applyNumberFormat="1" applyFont="1" applyFill="1" applyBorder="1" applyAlignment="1" applyProtection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8" fillId="7" borderId="28" xfId="0" applyFont="1" applyFill="1" applyBorder="1" applyAlignment="1">
      <alignment horizontal="center"/>
    </xf>
    <xf numFmtId="0" fontId="8" fillId="7" borderId="29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 wrapText="1"/>
    </xf>
    <xf numFmtId="14" fontId="2" fillId="2" borderId="2" xfId="0" applyNumberFormat="1" applyFont="1" applyFill="1" applyBorder="1" applyAlignment="1">
      <alignment horizontal="center" wrapText="1"/>
    </xf>
    <xf numFmtId="14" fontId="2" fillId="2" borderId="3" xfId="0" applyNumberFormat="1" applyFont="1" applyFill="1" applyBorder="1" applyAlignment="1">
      <alignment horizontal="center" wrapText="1"/>
    </xf>
    <xf numFmtId="0" fontId="17" fillId="5" borderId="1" xfId="0" applyFont="1" applyFill="1" applyBorder="1" applyAlignment="1">
      <alignment horizontal="center" vertical="center" wrapText="1"/>
    </xf>
    <xf numFmtId="0" fontId="17" fillId="5" borderId="3" xfId="0" applyFont="1" applyFill="1" applyBorder="1" applyAlignment="1">
      <alignment horizontal="center" vertical="center" wrapText="1"/>
    </xf>
    <xf numFmtId="0" fontId="0" fillId="4" borderId="0" xfId="0" applyFont="1" applyFill="1"/>
  </cellXfs>
  <cellStyles count="3">
    <cellStyle name="Normal" xfId="0" builtinId="0"/>
    <cellStyle name="Normal_2004_09_sigortacı gazetesisektör1" xfId="2" xr:uid="{A633B55B-8DF4-4973-BAF8-7A40F4003E85}"/>
    <cellStyle name="Yüzde" xfId="1" builtinId="5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70850BB9-3811-4786-B2D7-4BF8580F244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id="{EF370DD5-9FC4-4D13-8C31-E1C2B75D088E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:a16="http://schemas.microsoft.com/office/drawing/2014/main" id="{3A4D3F95-4A21-4DCA-985A-91FD55305DBA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id="{6004BE28-FCBF-418F-B940-EC8EC0378014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445A6CAF-32AC-4B04-8EA0-383BD577B5D4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id="{1A52B4B5-98E9-4255-8FD0-77F003A60486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25E7734F-05DB-4EAB-B95D-4EA1F4A0FCC6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22B578F4-DA97-42C1-8FDE-5074F371BC9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7BC6D2EF-2517-4887-9BC6-908F6A6A2664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287287CD-0FF6-409F-A7CC-B317077B65A6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88238EA1-8F1C-4161-BA88-F51CBE15667B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FD3D0EA5-85DC-4AE4-94ED-D35EB86E94EE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16AD82BE-24ED-4134-8C69-65CD5943FDFC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502562FF-1F30-48D4-83A3-0DABBE96556A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2CDECF1C-1C17-461D-B650-FFA67D642261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7D1BA1DF-9ED9-4F86-B272-1E96063034F4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1EFA9EC5-BB7A-4F2B-AEC6-84AFFD1DA75E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8EE7160A-688F-46DF-9162-66681C60DD59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043271E9-5EB4-4EA8-A9D5-8FE6BDE6E69A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84E93617-4F68-4239-B88C-5383A9D2E16B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C5C26A88-57DF-485B-9F41-7438C7E1405D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id="{352E13D4-52EB-4F10-B7A5-72E5212C8408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F8916842-E2D3-4D4F-BAA3-32732F75A664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EBEABED9-E190-43D5-98E0-2838E2DB5412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F4E7989B-DBCB-44C0-863A-9230D69C985E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6D74A34C-A2F1-4CA5-B365-646F571D63C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6D890114-9E68-4F26-971D-4EEF3DDDC3F1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41E0F647-31E7-458C-B89F-1573764EF048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254A4D91-B2D2-43E5-A176-E13D855D174C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id="{472B5A61-9D24-47B9-BA26-1DBD01D103B3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50.42.31\Ortak\Akt&#252;erya%20Ve%20Maliye\D&#246;nemlik%20Raporlamalar\Ayl&#305;k\2%20Prim%20Adet\2024\2024-04\Nisan%202024%20Prim-Adet%20Konsolidasyon%20&#199;al&#305;&#351;mas&#305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id\my%20documents\New%20Folder\Rep98\DOVIZREP.MD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lients\Celik%20Halat\30.06.98\FR\ALTMENP.XL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Clients\DBR-31.12.00\SPK%20Formats\FORMSRK.XL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8.2.249\magdeburger\AKTUERYA\Hazine%20Raporlar&#305;\Prim%20Adet\2023\202312\Prim%20Adet_SQL_202312_V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htar"/>
      <sheetName val="Geçen Dönem Özet"/>
      <sheetName val="Geçen Dönem"/>
      <sheetName val="Genel Kontrol Ünitesi"/>
      <sheetName val="Direkt Endirekt Primler"/>
      <sheetName val="Genel"/>
      <sheetName val="Branş Bazlı Analiz"/>
      <sheetName val="Karşılaştırmalı Prim Üretimi"/>
      <sheetName val="Hayatdışı"/>
      <sheetName val="Hayat"/>
      <sheetName val="Kaza"/>
      <sheetName val="Hastalık-Sağlık"/>
      <sheetName val="Kara Araçları"/>
      <sheetName val="Kasko"/>
      <sheetName val="Raylı Araçlar"/>
      <sheetName val="Hava Araçları"/>
      <sheetName val="Su Araçları"/>
      <sheetName val="Nakliyat"/>
      <sheetName val="Yangın ve Doğal Afetler"/>
      <sheetName val="Genel Zararlar"/>
      <sheetName val="Kara Araçları Sorumluluk"/>
      <sheetName val="Trafik"/>
      <sheetName val="Hava Araçları Sorumluluk"/>
      <sheetName val="Su Araçları Sorumluluk"/>
      <sheetName val="Genel Sorumluluk"/>
      <sheetName val="Kredi"/>
      <sheetName val="Kefalet"/>
      <sheetName val="Finansal Kayıplar"/>
      <sheetName val="Hukuksal Koruma"/>
      <sheetName val="Destek"/>
      <sheetName val="Dev.Dest.Tarım Sigortaları"/>
      <sheetName val="Mühendislik Sigortaları"/>
      <sheetName val="H-Hayat Toplam"/>
      <sheetName val="H-Hastalık Sağlık"/>
      <sheetName val="Hayat Grubu Toplam"/>
      <sheetName val="Direkt"/>
      <sheetName val="Endirekt"/>
      <sheetName val="Toplam"/>
      <sheetName val="Satış Kanalı Bazında Primler"/>
      <sheetName val="Genel (2)"/>
      <sheetName val="Branş Bazlı Analiz (2)"/>
      <sheetName val="Hayatdışı (2)"/>
      <sheetName val="Hayat (2)"/>
      <sheetName val="Kaza (2)"/>
      <sheetName val="Hastalık-Sağlık (2)"/>
      <sheetName val="Kara Araçları (2)"/>
      <sheetName val="Kasko (2)"/>
      <sheetName val="Raylı Araçlar (2)"/>
      <sheetName val="Hava Araçları (2)"/>
      <sheetName val="Su Araçları (2)"/>
      <sheetName val="Nakliyat (2)"/>
      <sheetName val="Yangın ve Doğal Afetler (2)"/>
      <sheetName val="Genel Zararlar (2)"/>
      <sheetName val="Kara Araçları Sorumluluk (2)"/>
      <sheetName val="Trafik (2)"/>
      <sheetName val="Hava Araçları Sorumluluk (2)"/>
      <sheetName val="Su Araçları Sorumluluk (2)"/>
      <sheetName val="Genel Sorumluluk (2)"/>
      <sheetName val="Kredi (2)"/>
      <sheetName val="Kefalet (2)"/>
      <sheetName val="Finansal Kayıplar (2)"/>
      <sheetName val="Hukuksal Koruma (2)"/>
      <sheetName val="Destek (2)"/>
      <sheetName val="Dev.Dest.Tarım Sigortaları (2)"/>
      <sheetName val="Mühendislik Sigortaları (2)"/>
      <sheetName val="H-Hayat Toplam (2)"/>
      <sheetName val="H-Hastalık Sağlık (2)"/>
      <sheetName val="Hayat Grubu Toplam (2)"/>
      <sheetName val="Merkez"/>
      <sheetName val="Acente"/>
      <sheetName val="Banka"/>
      <sheetName val="Broker"/>
      <sheetName val="Diğer"/>
      <sheetName val="Prim Üretim Sıralama"/>
      <sheetName val="Genel (3)"/>
      <sheetName val="Hayatdışı (3)"/>
      <sheetName val="Hayat (3)"/>
      <sheetName val="Genel Toplam"/>
      <sheetName val="Kaza (3)"/>
      <sheetName val="Hastalık-Sağlık (3)"/>
      <sheetName val="Kara Araçları (3)"/>
      <sheetName val="Kasko (3)"/>
      <sheetName val="Raylı Araçlar (3)"/>
      <sheetName val="Hava Araçları (3)"/>
      <sheetName val="Su Araçları (3)"/>
      <sheetName val="Nakliyat (3)"/>
      <sheetName val="Yangın ve Doğal Afetler (3)"/>
      <sheetName val="Genel Zararlar (3)"/>
      <sheetName val="Kara Araçları Sorumluluk (3)"/>
      <sheetName val="Trafik (3)"/>
      <sheetName val="Hava Araçları Sorumluluk (3)"/>
      <sheetName val="Su Araçları Sorumluluk (3)"/>
      <sheetName val="Genel Sorumluluk (3)"/>
      <sheetName val="Kredi (3)"/>
      <sheetName val="Kefalet (3)"/>
      <sheetName val="Finansal Kayıplar (3)"/>
      <sheetName val="Hukuksal Koruma (3)"/>
      <sheetName val="Destek (3)"/>
      <sheetName val="Dev.Dest.Tarım Sigortaları (3)"/>
      <sheetName val="Mühendislik Sigortaları (3)"/>
      <sheetName val="Alt Branş Teminat Adeti"/>
      <sheetName val="Genel (4)"/>
      <sheetName val="Hayatdışı (4)"/>
      <sheetName val="Hayat (4)"/>
      <sheetName val="Kaza (4)"/>
      <sheetName val="Hastalık-Sağlık (4)"/>
      <sheetName val="Kara Araçları (4)"/>
      <sheetName val="Kasko (4)"/>
      <sheetName val="Raylı Araçlar (4)"/>
      <sheetName val="Hava Araçları (4)"/>
      <sheetName val="Su Araçları (4)"/>
      <sheetName val="Nakliyat (4)"/>
      <sheetName val="Yangın ve Doğal Afetler (4)"/>
      <sheetName val="Genel Zararlar (4)"/>
      <sheetName val="Kara Araçları Sorumluluk (4)"/>
      <sheetName val="Trafik (4)"/>
      <sheetName val="Hava Araçları Sorumluluk (4)"/>
      <sheetName val="Su Araçları Sorumluluk (4)"/>
      <sheetName val="Genel Sorumluluk (4)"/>
      <sheetName val="Kredi (4)"/>
      <sheetName val="Kefalet (4)"/>
      <sheetName val="Finansal Kayıplar (4)"/>
      <sheetName val="Hukuksal Koruma (4)"/>
      <sheetName val="Destek (4)"/>
      <sheetName val="Dev.Dest.Tarım Sigortaları (4)"/>
      <sheetName val="Mühendislik Sigortaları (4)"/>
      <sheetName val="H-Hayat Toplam (4)"/>
      <sheetName val="H-Hastalık Sağlık (4)"/>
      <sheetName val="Hayat Grubu Toplam (4)"/>
      <sheetName val="Detay"/>
      <sheetName val="Satış Şekli Bazında Primler"/>
      <sheetName val="Genel (9)"/>
      <sheetName val="Hayatdışı (5)"/>
      <sheetName val="Hayat (5)"/>
      <sheetName val="Kaza (5)"/>
      <sheetName val="Hastalık-Sağlık (5)"/>
      <sheetName val="Kara Araçları (5)"/>
      <sheetName val="Kasko (5)"/>
      <sheetName val="Raylı Araçlar (5)"/>
      <sheetName val="Hava Araçları (5)"/>
      <sheetName val="Su Araçları (5)"/>
      <sheetName val="Nakliyat (5)"/>
      <sheetName val="Yangın ve Doğal Afetler (5)"/>
      <sheetName val="Genel Zararlar (5)"/>
      <sheetName val="Kara Araçları Sorumluluk (5)"/>
      <sheetName val="Trafik (5)"/>
      <sheetName val="Hava Araçları Sorumluluk (5)"/>
      <sheetName val="Su Araçları Sorumluluk (5)"/>
      <sheetName val="Genel Sorumluluk (5)"/>
      <sheetName val="Kredi (5)"/>
      <sheetName val="Kefalet (5)"/>
      <sheetName val="Finansal Kayıplar (5)"/>
      <sheetName val="Hukuksal Koruma (5)"/>
      <sheetName val="Destek (5)"/>
      <sheetName val="Dev.Dest.Tarım Sigortaları  (5)"/>
      <sheetName val="Mühendislik Sigortaları (5)"/>
      <sheetName val="H-Hayat Toplam (5)"/>
      <sheetName val="H-Hastalık Sağlık (5)"/>
      <sheetName val="Hayat Grubu Toplam (5)"/>
      <sheetName val="Tele-Satış"/>
      <sheetName val="E-Ticaret"/>
      <sheetName val="Geleneksel"/>
      <sheetName val="Satış Şekli Bazında Adet"/>
      <sheetName val="Genel (10)"/>
      <sheetName val="Hayatdışı (6)"/>
      <sheetName val="Hayat (6)"/>
      <sheetName val="Kaza (6)"/>
      <sheetName val="Hastalık-Sağlık (6)"/>
      <sheetName val="Kara Araçları (6)"/>
      <sheetName val="Kasko (6)"/>
      <sheetName val="Raylı Araçlar (6)"/>
      <sheetName val="Hava Araçları (6)"/>
      <sheetName val="Su Araçları (6)"/>
      <sheetName val="Nakliyat (6)"/>
      <sheetName val="Yangın ve Doğal Afetler (6)"/>
      <sheetName val="Genel Zararlar (6)"/>
      <sheetName val="Kara Araçları Sorumluluk (6)"/>
      <sheetName val="Trafik (6)"/>
      <sheetName val="Hava Araçları Sorumluluk (6)"/>
      <sheetName val="Su Araçları Sorumluluk (6)"/>
      <sheetName val="Genel Sorumluluk (6)"/>
      <sheetName val="Kredi (6)"/>
      <sheetName val="Kefalet (6)"/>
      <sheetName val="Finansal Kayıplar (6)"/>
      <sheetName val="Hukuksal Koruma (6)"/>
      <sheetName val="Destek (6)"/>
      <sheetName val="Dev.Dest.Tarım Sigortaları  (6)"/>
      <sheetName val="Mühendislik Sigortaları (6)"/>
      <sheetName val="H-Hayat Toplam (6)"/>
      <sheetName val="H-Hastalık Sağlık (6)"/>
      <sheetName val="Hayat Grubu Toplam (6)"/>
      <sheetName val="Tele-Satış (2)"/>
      <sheetName val="E-Ticaret (2)"/>
      <sheetName val="Geleneksel (2)"/>
      <sheetName val="Kasko Prim Adet"/>
      <sheetName val="Özet"/>
      <sheetName val="Genel (5)"/>
      <sheetName val="Alt Branş Teminat Adet"/>
      <sheetName val="Yazılan Prim"/>
      <sheetName val="Trafik Prim Adet"/>
      <sheetName val="Özet (2)"/>
      <sheetName val="Genel (6)"/>
      <sheetName val="Alt Branş Teminat Adet (2)"/>
      <sheetName val="Yazılan Prim (2)"/>
      <sheetName val="KZK Ferdi Kaza Prim Adet"/>
      <sheetName val="Özet (3)"/>
      <sheetName val="Genel (7)"/>
      <sheetName val="Alt Branş Teminat Adet (3)"/>
      <sheetName val="Yazılan Prim (3)"/>
      <sheetName val="1001-Detay"/>
      <sheetName val="1003-Detay"/>
      <sheetName val="1003-Kasko"/>
      <sheetName val="1003-Trafik"/>
      <sheetName val="1003-ZKFK"/>
      <sheetName val="1004-Detay"/>
      <sheetName val="1004-Kasko"/>
      <sheetName val="1004-Trafik"/>
      <sheetName val="1004-ZKFK"/>
      <sheetName val="1005-Detay"/>
      <sheetName val="1005-Kasko"/>
      <sheetName val="1005-Trafik"/>
      <sheetName val="1005-ZKFK"/>
      <sheetName val="1006-Detay"/>
      <sheetName val="1006-Kasko"/>
      <sheetName val="1006-Trafik"/>
      <sheetName val="1006-ZKFK"/>
      <sheetName val="1007-Detay"/>
      <sheetName val="1008-Detay"/>
      <sheetName val="1008-Kasko"/>
      <sheetName val="1008-Trafik"/>
      <sheetName val="1009-Detay"/>
      <sheetName val="1009-Kasko"/>
      <sheetName val="1009-Trafik"/>
      <sheetName val="1010-Detay"/>
      <sheetName val="1011-Detay"/>
      <sheetName val="1012-Detay"/>
      <sheetName val="1012-Kasko"/>
      <sheetName val="1012-Trafik"/>
      <sheetName val="1013-Detay"/>
      <sheetName val="1016-Detay"/>
      <sheetName val="1017-Detay"/>
      <sheetName val="1017-Kasko"/>
      <sheetName val="1017-Trafik"/>
      <sheetName val="1017-ZKFK"/>
      <sheetName val="1018-Detay"/>
      <sheetName val="1018-Kasko"/>
      <sheetName val="1020-Detay"/>
      <sheetName val="1020-Kasko"/>
      <sheetName val="1020-Trafik"/>
      <sheetName val="1020-ZKFK"/>
      <sheetName val="1022-Detay"/>
      <sheetName val="1022-Kasko"/>
      <sheetName val="1022-Trafik"/>
      <sheetName val="1022-ZKFK"/>
      <sheetName val="1025-Detay"/>
      <sheetName val="1025-Kasko"/>
      <sheetName val="1025-Trafik"/>
      <sheetName val="1027-Detay"/>
      <sheetName val="1027-Kasko"/>
      <sheetName val="1027-Trafik"/>
      <sheetName val="1028-Detay"/>
      <sheetName val="1028-Kasko"/>
      <sheetName val="1028-Trafik"/>
      <sheetName val="1030-Detay"/>
      <sheetName val="1030-Kasko"/>
      <sheetName val="1030-Trafik"/>
      <sheetName val="1031-Detay"/>
      <sheetName val="1031-Kasko"/>
      <sheetName val="1032-Detay"/>
      <sheetName val="1032-Kasko"/>
      <sheetName val="1032-Trafik"/>
      <sheetName val="1032-ZKFK"/>
      <sheetName val="1034-Detay"/>
      <sheetName val="1034-Kasko"/>
      <sheetName val="1034-Trafik"/>
      <sheetName val="1035-Detay"/>
      <sheetName val="1035-Kasko"/>
      <sheetName val="1035-Trafik"/>
      <sheetName val="1035-ZKFK"/>
      <sheetName val="1036-Detay"/>
      <sheetName val="1036-Kasko"/>
      <sheetName val="1036-Trafik"/>
      <sheetName val="1036-ZKFK"/>
      <sheetName val="1037-Detay"/>
      <sheetName val="1037-Kasko"/>
      <sheetName val="1037-Trafik"/>
      <sheetName val="1038-Detay"/>
      <sheetName val="1038-Kasko"/>
      <sheetName val="1038-Trafik"/>
      <sheetName val="1039-Detay"/>
      <sheetName val="1039-Kasko"/>
      <sheetName val="1039-Trafik"/>
      <sheetName val="1039-ZKFK"/>
      <sheetName val="1040-Detay"/>
      <sheetName val="1043-Detay"/>
      <sheetName val="1043-Kasko"/>
      <sheetName val="1043-Trafik"/>
      <sheetName val="1043-ZKFK"/>
      <sheetName val="1044-Detay"/>
      <sheetName val="1044-Kasko"/>
      <sheetName val="1044-Trafik"/>
      <sheetName val="1045-Detay"/>
      <sheetName val="1045-Kasko"/>
      <sheetName val="1045-Trafik"/>
      <sheetName val="1046-Detay"/>
      <sheetName val="1046-Kasko"/>
      <sheetName val="1046-ZKFK"/>
      <sheetName val="1047-Detay"/>
      <sheetName val="1047-Kasko"/>
      <sheetName val="1048-Detay"/>
      <sheetName val="1048-Kasko"/>
      <sheetName val="1048-Trafik"/>
      <sheetName val="1049-Detay"/>
      <sheetName val="1049-Kasko"/>
      <sheetName val="1049-Trafik"/>
      <sheetName val="1050-Detay"/>
      <sheetName val="1050-Kasko"/>
      <sheetName val="1050-ZKFK"/>
      <sheetName val="1051-Detay"/>
      <sheetName val="1051-Kasko"/>
      <sheetName val="1051-ZKFK"/>
      <sheetName val="1052-Detay"/>
      <sheetName val="1052-Kasko"/>
      <sheetName val="1053-Detay"/>
      <sheetName val="1053-Kasko"/>
      <sheetName val="1053-Trafik"/>
      <sheetName val="1054-Detay"/>
      <sheetName val="1054-Kasko"/>
      <sheetName val="1055-Detay"/>
      <sheetName val="1055-Kasko"/>
      <sheetName val="1056-Detay"/>
      <sheetName val="1056-Kasko"/>
      <sheetName val="1056-Trafik"/>
      <sheetName val="1057-Detay"/>
      <sheetName val="1057-Kasko"/>
      <sheetName val="1057-ZKFK"/>
      <sheetName val="1058-Detay"/>
      <sheetName val="1058-Kasko"/>
      <sheetName val="1059-Detay"/>
      <sheetName val="1060-Detay"/>
      <sheetName val="1061-Detay"/>
      <sheetName val="2001-Detay"/>
      <sheetName val="2002-Detay"/>
      <sheetName val="2002-Hayat"/>
      <sheetName val="2005-Detay"/>
      <sheetName val="2005-Hayat"/>
      <sheetName val="2006-Detay"/>
      <sheetName val="2006-Hayat"/>
      <sheetName val="2007-Detay"/>
      <sheetName val="2007-Hayat"/>
      <sheetName val="3001-Detay"/>
      <sheetName val="3001-Hayat"/>
      <sheetName val="3002-Detay"/>
      <sheetName val="3002-Hayat"/>
      <sheetName val="3003-Detay"/>
      <sheetName val="3003-Hayat"/>
      <sheetName val="3004-Detay"/>
      <sheetName val="3004-Hayat"/>
      <sheetName val="3005-Detay"/>
      <sheetName val="3005-Hayat"/>
      <sheetName val="3006-Detay"/>
      <sheetName val="3006-Hayat"/>
      <sheetName val="3007-Detay"/>
      <sheetName val="3007-Hayat"/>
      <sheetName val="3008-Detay"/>
      <sheetName val="3008-Hayat"/>
      <sheetName val="3009-Detay"/>
      <sheetName val="3009-Hayat"/>
      <sheetName val="3011-Detay"/>
      <sheetName val="3011-Hayat"/>
      <sheetName val="3012-Detay"/>
      <sheetName val="3012-Hayat"/>
      <sheetName val="3015-Detay"/>
      <sheetName val="3015-Hayat"/>
      <sheetName val="3016-Detay"/>
      <sheetName val="3016-Hayat"/>
      <sheetName val="3017-Detay"/>
      <sheetName val="3017-Hayat"/>
      <sheetName val="3018-Detay"/>
      <sheetName val="3018-Hayat"/>
    </sheetNames>
    <sheetDataSet>
      <sheetData sheetId="0"/>
      <sheetData sheetId="1"/>
      <sheetData sheetId="2" refreshError="1"/>
      <sheetData sheetId="3" refreshError="1"/>
      <sheetData sheetId="4" refreshError="1"/>
      <sheetData sheetId="5">
        <row r="7">
          <cell r="G7">
            <v>24840662.830000002</v>
          </cell>
        </row>
      </sheetData>
      <sheetData sheetId="6">
        <row r="3">
          <cell r="CQ3" t="str">
            <v>701-Yangın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/>
      <sheetData sheetId="40">
        <row r="3">
          <cell r="CQ3" t="str">
            <v>701-Yangın</v>
          </cell>
        </row>
        <row r="4">
          <cell r="CQ4" t="str">
            <v>702-Kar Kaybı</v>
          </cell>
        </row>
        <row r="5">
          <cell r="CQ5" t="str">
            <v>703-Zorunlu Deprem</v>
          </cell>
        </row>
        <row r="6">
          <cell r="CQ6" t="str">
            <v>704-Maden Çalışanları Zorunlu Ferdi Kaza</v>
          </cell>
        </row>
        <row r="7">
          <cell r="CQ7" t="str">
            <v>706-Dolaylı Kefalet</v>
          </cell>
        </row>
        <row r="8">
          <cell r="CQ8" t="str">
            <v>710-Emtea</v>
          </cell>
        </row>
        <row r="9">
          <cell r="CQ9" t="str">
            <v>711-Kıymet</v>
          </cell>
        </row>
        <row r="10">
          <cell r="CQ10" t="str">
            <v>712-Tekne</v>
          </cell>
        </row>
        <row r="11">
          <cell r="CQ11" t="str">
            <v>713-Raylı Araçlar Genel</v>
          </cell>
        </row>
        <row r="12">
          <cell r="CQ12" t="str">
            <v>714-Zorunlu Karayolu Tasımacılık Mali Sorumluluk</v>
          </cell>
        </row>
        <row r="13">
          <cell r="CQ13" t="str">
            <v>715-Zorunlu Trafik (Yeşil Kart Hariç)</v>
          </cell>
        </row>
        <row r="14">
          <cell r="CQ14" t="str">
            <v>903-Yeşil Kart</v>
          </cell>
        </row>
        <row r="15">
          <cell r="CQ15" t="str">
            <v>716-Motorlu Kara Taşıtları İhtiyari Mali Sorumluluk</v>
          </cell>
        </row>
        <row r="16">
          <cell r="CQ16" t="str">
            <v>717-Motorlu Kara Taşıtları - Kasko</v>
          </cell>
        </row>
        <row r="17">
          <cell r="CQ17" t="str">
            <v>718-Karayolu Yolcu Taşımacılığı Zor.Koltuk F.K.</v>
          </cell>
        </row>
        <row r="18">
          <cell r="CQ18" t="str">
            <v>719-İşveren Mali Sorumluluk</v>
          </cell>
        </row>
        <row r="19">
          <cell r="CQ19" t="str">
            <v>721-Asansör Kaza Üçüncü Şahıslara Karşı Mali Sorumluluk</v>
          </cell>
        </row>
        <row r="20">
          <cell r="CQ20" t="str">
            <v>722-Çevre Kirliliği Mali Sorumluluk</v>
          </cell>
        </row>
        <row r="21">
          <cell r="CQ21" t="str">
            <v>723-Cam Kırılması</v>
          </cell>
        </row>
        <row r="22">
          <cell r="CQ22" t="str">
            <v>724-Hırsızlık</v>
          </cell>
        </row>
        <row r="23">
          <cell r="CQ23" t="str">
            <v>725-Tüpgaz Zorunlu Sorumluluk</v>
          </cell>
        </row>
        <row r="24">
          <cell r="CQ24" t="str">
            <v>726-Tehlikeli Maddeler Zorunlu Sorumluluk</v>
          </cell>
        </row>
        <row r="25">
          <cell r="CQ25" t="str">
            <v>727-Uçak Tekne</v>
          </cell>
        </row>
        <row r="26">
          <cell r="CQ26" t="str">
            <v>728-Uçak Mali Mesuliyet</v>
          </cell>
        </row>
        <row r="27">
          <cell r="CQ27" t="str">
            <v>729-Uçak Yolcu Kaza</v>
          </cell>
        </row>
        <row r="28">
          <cell r="CQ28" t="str">
            <v>730-Tıbbı Kötü Uygulamaya İlişkin ZMSS</v>
          </cell>
        </row>
        <row r="29">
          <cell r="CQ29" t="str">
            <v>731-Özel Güvenlik Mali Sorumluluk</v>
          </cell>
        </row>
        <row r="30">
          <cell r="CQ30" t="str">
            <v>732-Zorunlu Sertifika Mali Sorumluluk</v>
          </cell>
        </row>
        <row r="31">
          <cell r="CQ31" t="str">
            <v>733-Mesleki Sorumluluk</v>
          </cell>
        </row>
        <row r="32">
          <cell r="CQ32" t="str">
            <v>734-Kıyı Tesisleri Deniz Kirliliği Zorunlu Mali Sorumluluk</v>
          </cell>
        </row>
        <row r="33">
          <cell r="CQ33" t="str">
            <v>735-Tekne Sorumluluk</v>
          </cell>
        </row>
        <row r="34">
          <cell r="CQ34" t="str">
            <v>736-Emniyeti Suistimal</v>
          </cell>
        </row>
        <row r="35">
          <cell r="CQ35" t="str">
            <v>737-Motorlu Kara Taşıtları Dışındaki Kara Taşıtları</v>
          </cell>
        </row>
        <row r="36">
          <cell r="CQ36" t="str">
            <v>738-Nehir Araçları</v>
          </cell>
        </row>
        <row r="37">
          <cell r="CQ37" t="str">
            <v>739-Göl Araçları</v>
          </cell>
        </row>
        <row r="38">
          <cell r="CQ38" t="str">
            <v>740-İhtiyari Deprem</v>
          </cell>
        </row>
        <row r="39">
          <cell r="CQ39" t="str">
            <v>741-Sel</v>
          </cell>
        </row>
        <row r="40">
          <cell r="CQ40" t="str">
            <v>742-Deprem ve Sel Dışındaki Doğal Afetler</v>
          </cell>
        </row>
        <row r="41">
          <cell r="CQ41" t="str">
            <v>743-Nükleer Enerji</v>
          </cell>
        </row>
        <row r="42">
          <cell r="CQ42" t="str">
            <v>744-Toprak Kayması</v>
          </cell>
        </row>
        <row r="43">
          <cell r="CQ43" t="str">
            <v>745-Taksitli Kredi</v>
          </cell>
        </row>
        <row r="44">
          <cell r="CQ44" t="str">
            <v>746-Uzun Vadeli Konut Kredisi</v>
          </cell>
        </row>
        <row r="45">
          <cell r="CQ45" t="str">
            <v>747-Tarım Kredisi</v>
          </cell>
        </row>
        <row r="46">
          <cell r="CQ46" t="str">
            <v>748-İstihdam</v>
          </cell>
        </row>
        <row r="47">
          <cell r="CQ47" t="str">
            <v>749-Gelir Yetersizliği</v>
          </cell>
        </row>
        <row r="48">
          <cell r="CQ48" t="str">
            <v>750-Ferdi Kaza</v>
          </cell>
        </row>
        <row r="49">
          <cell r="CQ49" t="str">
            <v>751-Uzun Süreli Ferdi Kaza</v>
          </cell>
        </row>
        <row r="50">
          <cell r="CQ50" t="str">
            <v>752-Hava Şartları</v>
          </cell>
        </row>
        <row r="51">
          <cell r="CQ51" t="str">
            <v>753-Genel Giderler</v>
          </cell>
        </row>
        <row r="52">
          <cell r="CQ52" t="str">
            <v>754-Beklenmeyen Ticari Giderler</v>
          </cell>
        </row>
        <row r="53">
          <cell r="CQ53" t="str">
            <v>755-Kredi</v>
          </cell>
        </row>
        <row r="54">
          <cell r="CQ54" t="str">
            <v>756-İhracat Kredi</v>
          </cell>
        </row>
        <row r="55">
          <cell r="CQ55" t="str">
            <v>757-Piyasa Değerindeki Kayıp</v>
          </cell>
        </row>
        <row r="56">
          <cell r="CQ56" t="str">
            <v>758-Kira Ve Gelir Kaybı</v>
          </cell>
        </row>
        <row r="57">
          <cell r="CQ57" t="str">
            <v>759-Diğer Finansal Kayıplar</v>
          </cell>
        </row>
        <row r="58">
          <cell r="CQ58" t="str">
            <v>760-Hukuksal Koruma</v>
          </cell>
        </row>
        <row r="59">
          <cell r="CQ59" t="str">
            <v>761-Patlama</v>
          </cell>
        </row>
        <row r="60">
          <cell r="CQ60" t="str">
            <v>765-Makine Kırılması</v>
          </cell>
        </row>
        <row r="61">
          <cell r="CQ61" t="str">
            <v>766-Montaj</v>
          </cell>
        </row>
        <row r="62">
          <cell r="CQ62" t="str">
            <v>767-İnşaat</v>
          </cell>
        </row>
        <row r="63">
          <cell r="CQ63" t="str">
            <v>768-Elektronik Cihaz</v>
          </cell>
        </row>
        <row r="64">
          <cell r="CQ64" t="str">
            <v>769-Yapı Denetimi Zorunlu Mali Sorumluluk</v>
          </cell>
        </row>
        <row r="65">
          <cell r="CQ65" t="str">
            <v>770-Deniz Yolu Yolcu Taşımacılığı ZMS</v>
          </cell>
        </row>
        <row r="66">
          <cell r="CQ66" t="str">
            <v>773-Devlet Destekli Arıcılık</v>
          </cell>
        </row>
        <row r="67">
          <cell r="CQ67" t="str">
            <v>774-Su Ürünleri</v>
          </cell>
        </row>
        <row r="68">
          <cell r="CQ68" t="str">
            <v>775-Dolu Sera</v>
          </cell>
        </row>
        <row r="69">
          <cell r="CQ69" t="str">
            <v>776-Devlet Destekli Sera</v>
          </cell>
        </row>
        <row r="70">
          <cell r="CQ70" t="str">
            <v>777-Devlet Destekli Bitkisel Ürün</v>
          </cell>
        </row>
        <row r="71">
          <cell r="CQ71" t="str">
            <v>778-Devlet Destekli Su Ürünleri</v>
          </cell>
        </row>
        <row r="72">
          <cell r="CQ72" t="str">
            <v>779-Devlet Destekli Hayvan Hayat</v>
          </cell>
        </row>
        <row r="73">
          <cell r="CQ73" t="str">
            <v>780-Hayvan Hayat</v>
          </cell>
        </row>
        <row r="74">
          <cell r="CQ74" t="str">
            <v>781-Kümes Hayvan Hayat</v>
          </cell>
        </row>
        <row r="75">
          <cell r="CQ75" t="str">
            <v>782-Devlet Destekli Kümes Hayvan Hayat</v>
          </cell>
        </row>
        <row r="76">
          <cell r="CQ76" t="str">
            <v>783-Devlet Destekli Küçükbaş Hayvan Hayat</v>
          </cell>
        </row>
        <row r="77">
          <cell r="CQ77" t="str">
            <v>784-Hastalık</v>
          </cell>
        </row>
        <row r="78">
          <cell r="CQ78" t="str">
            <v>785-Sağlık</v>
          </cell>
        </row>
        <row r="79">
          <cell r="CQ79" t="str">
            <v>786-Seyahat Sağlık</v>
          </cell>
        </row>
        <row r="80">
          <cell r="CQ80" t="str">
            <v>789-Seyahat Araç Destek</v>
          </cell>
        </row>
        <row r="81">
          <cell r="CQ81" t="str">
            <v>790-İrat Ödemeleri</v>
          </cell>
        </row>
        <row r="82">
          <cell r="CQ82" t="str">
            <v>791-Diğerleri</v>
          </cell>
        </row>
        <row r="83">
          <cell r="CQ83" t="str">
            <v>792-Evlilik/Doğum Sigortası</v>
          </cell>
        </row>
        <row r="84">
          <cell r="CQ84" t="str">
            <v>793-Yatırım Fonlu Sigortalar</v>
          </cell>
        </row>
        <row r="85">
          <cell r="CQ85" t="str">
            <v>794-Sermaye İtfa Sigortası</v>
          </cell>
        </row>
        <row r="86">
          <cell r="CQ86" t="str">
            <v>795-Fon Yönetim Sigortası</v>
          </cell>
        </row>
        <row r="87">
          <cell r="CQ87" t="str">
            <v>796-Hastalık</v>
          </cell>
        </row>
        <row r="88">
          <cell r="CQ88" t="str">
            <v>797-Sağlık Toplam</v>
          </cell>
        </row>
        <row r="89">
          <cell r="CQ89" t="str">
            <v>798-Destek Genel</v>
          </cell>
        </row>
        <row r="90">
          <cell r="CQ90" t="str">
            <v>799-Tontin</v>
          </cell>
        </row>
        <row r="91">
          <cell r="CQ91" t="str">
            <v>707-Devlet Destekli Alacak Sigortası</v>
          </cell>
        </row>
        <row r="92">
          <cell r="CQ92" t="str">
            <v>771-Ürün Sorumluluk</v>
          </cell>
        </row>
        <row r="93">
          <cell r="CQ93" t="str">
            <v>708-Bina Tamamlama</v>
          </cell>
        </row>
        <row r="94">
          <cell r="CQ94" t="str">
            <v>705-Doğrudan Kefalet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>
        <row r="7">
          <cell r="E7">
            <v>245.16306029999998</v>
          </cell>
        </row>
      </sheetData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>
        <row r="3">
          <cell r="JJ3" t="str">
            <v>71701-Dar Kasko Ürünü İstatistiki Veriler</v>
          </cell>
        </row>
        <row r="4">
          <cell r="JJ4" t="str">
            <v>71702-Kasko Ürünü İstatistiki Veriler</v>
          </cell>
        </row>
        <row r="5">
          <cell r="JJ5" t="str">
            <v>71703-Genişletilmiş Kasko Ürünü İstatistiki Veriler</v>
          </cell>
        </row>
        <row r="6">
          <cell r="JJ6" t="str">
            <v>71704-Tam Kasko Ürünü İstatistiki Veriler</v>
          </cell>
        </row>
        <row r="7">
          <cell r="JJ7" t="str">
            <v>717-Kasko Branşı İstatistiki Veriler</v>
          </cell>
        </row>
      </sheetData>
      <sheetData sheetId="196">
        <row r="3">
          <cell r="JH3" t="str">
            <v>1-Otomobil</v>
          </cell>
          <cell r="JL3" t="str">
            <v>71701-Dar Kasko Ürünü İstatistiki Veriler</v>
          </cell>
        </row>
        <row r="4">
          <cell r="JH4" t="str">
            <v>2-Taksi</v>
          </cell>
          <cell r="JL4" t="str">
            <v>71702-Kasko Ürünü İstatistiki Veriler</v>
          </cell>
        </row>
        <row r="5">
          <cell r="JH5" t="str">
            <v>3-Minibüs (Sürücü Dahil 9-15 koltuk)</v>
          </cell>
          <cell r="JL5" t="str">
            <v>71703-Genişletilmiş Kasko Ürünü İstatistiki Veriler</v>
          </cell>
        </row>
        <row r="6">
          <cell r="JH6" t="str">
            <v>4-Otobüs (Sürücü dahil 16-30 koltuk)</v>
          </cell>
          <cell r="JL6" t="str">
            <v>71704-Tam Kasko Ürünü İstatistiki Veriler</v>
          </cell>
        </row>
        <row r="7">
          <cell r="JH7" t="str">
            <v>5-Otobüs (Sürücü dahil 31 ve üstü koltuk)</v>
          </cell>
          <cell r="JL7" t="str">
            <v>717-Kasko Branşı İstatistiki Veriler</v>
          </cell>
        </row>
        <row r="8">
          <cell r="JH8" t="str">
            <v>6-Kamyonet</v>
          </cell>
        </row>
        <row r="9">
          <cell r="JH9" t="str">
            <v>7-Kamyon</v>
          </cell>
        </row>
        <row r="10">
          <cell r="JH10" t="str">
            <v>8-İş Makinası</v>
          </cell>
        </row>
        <row r="11">
          <cell r="JH11" t="str">
            <v>9-Traktör</v>
          </cell>
        </row>
        <row r="12">
          <cell r="JH12" t="str">
            <v>10-Römork</v>
          </cell>
        </row>
        <row r="13">
          <cell r="JH13" t="str">
            <v>11-Motosiklet ve Yük Motosikleti</v>
          </cell>
        </row>
        <row r="14">
          <cell r="JH14" t="str">
            <v>12-Tanker</v>
          </cell>
        </row>
        <row r="15">
          <cell r="JH15" t="str">
            <v>13-Çekici</v>
          </cell>
        </row>
        <row r="16">
          <cell r="JH16" t="str">
            <v>14-Özel Amaçlı Taşıt</v>
          </cell>
        </row>
        <row r="17">
          <cell r="JH17" t="str">
            <v>15-Tarım Makinesi</v>
          </cell>
        </row>
        <row r="18">
          <cell r="JH18" t="str">
            <v>Toplam</v>
          </cell>
        </row>
      </sheetData>
      <sheetData sheetId="197" refreshError="1"/>
      <sheetData sheetId="198" refreshError="1"/>
      <sheetData sheetId="199" refreshError="1"/>
      <sheetData sheetId="200" refreshError="1"/>
      <sheetData sheetId="201">
        <row r="3">
          <cell r="JB3" t="str">
            <v>1-Otomobil</v>
          </cell>
        </row>
        <row r="4">
          <cell r="JB4" t="str">
            <v>2-Taksi</v>
          </cell>
        </row>
        <row r="5">
          <cell r="JB5" t="str">
            <v>3-Minibüs (Sürücü Dahil 9-15 koltuk)</v>
          </cell>
        </row>
        <row r="6">
          <cell r="JB6" t="str">
            <v>4-Otobüs (Sürücü dahil 16-30 koltuk)</v>
          </cell>
        </row>
        <row r="7">
          <cell r="JB7" t="str">
            <v>5-Otobüs (Sürücü dahil 31 ve üstü koltuk)</v>
          </cell>
        </row>
        <row r="8">
          <cell r="JB8" t="str">
            <v>6-Kamyonet</v>
          </cell>
        </row>
        <row r="9">
          <cell r="JB9" t="str">
            <v>7-Kamyon</v>
          </cell>
        </row>
        <row r="10">
          <cell r="JB10" t="str">
            <v>8-İş Makinası</v>
          </cell>
        </row>
        <row r="11">
          <cell r="JB11" t="str">
            <v>9-Traktör</v>
          </cell>
        </row>
        <row r="12">
          <cell r="JB12" t="str">
            <v>10-Römork</v>
          </cell>
        </row>
        <row r="13">
          <cell r="JB13" t="str">
            <v>11-Motosiklet ve Yük Motosikleti</v>
          </cell>
        </row>
        <row r="14">
          <cell r="JB14" t="str">
            <v>12-Tanker</v>
          </cell>
        </row>
        <row r="15">
          <cell r="JB15" t="str">
            <v>13-Çekici</v>
          </cell>
        </row>
        <row r="16">
          <cell r="JB16" t="str">
            <v>14-Özel Amaçlı Taşıt</v>
          </cell>
        </row>
        <row r="17">
          <cell r="JB17" t="str">
            <v>15-Tarım Makinesi</v>
          </cell>
        </row>
        <row r="18">
          <cell r="JB18" t="str">
            <v>Toplam</v>
          </cell>
        </row>
      </sheetData>
      <sheetData sheetId="202" refreshError="1"/>
      <sheetData sheetId="203" refreshError="1"/>
      <sheetData sheetId="204" refreshError="1"/>
      <sheetData sheetId="205" refreshError="1"/>
      <sheetData sheetId="206">
        <row r="3">
          <cell r="JH3" t="str">
            <v>1-Otomobil</v>
          </cell>
        </row>
        <row r="4">
          <cell r="JH4" t="str">
            <v>2-Taksi</v>
          </cell>
        </row>
        <row r="5">
          <cell r="JH5" t="str">
            <v>3-Minibüs (10-17 koltuk)</v>
          </cell>
        </row>
        <row r="6">
          <cell r="JH6" t="str">
            <v>4-Otobüs (18-30 koltuk)</v>
          </cell>
        </row>
        <row r="7">
          <cell r="JH7" t="str">
            <v>5-Otobüs (31 ve üstü koltuk)</v>
          </cell>
        </row>
        <row r="8">
          <cell r="JH8" t="str">
            <v>Toplam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NO USD"/>
      <sheetName val="BONO DEM"/>
      <sheetName val="GOS USD"/>
      <sheetName val="UMSBONO"/>
      <sheetName val="BONOUSD"/>
      <sheetName val="BONODEM"/>
      <sheetName val="GOSUSD"/>
      <sheetName val="TAKASİVDHES-client work"/>
      <sheetName val="DB99-sheet"/>
      <sheetName val="FORMSRK"/>
      <sheetName val="Input"/>
      <sheetName val="HSL.-İPT."/>
      <sheetName val="Ek Bilgi"/>
      <sheetName val="Business Plan"/>
      <sheetName val="BONO_USD"/>
      <sheetName val="BONO_DEM"/>
      <sheetName val="GOS_USD"/>
      <sheetName val="TAKASİVDHES-client_work"/>
      <sheetName val="INT"/>
      <sheetName val="alimlar"/>
      <sheetName val="NISAN"/>
      <sheetName val="AGUSTOS"/>
      <sheetName val="SUBAT"/>
      <sheetName val="OCAK"/>
      <sheetName val="TEMMUZ"/>
      <sheetName val="HAZİRAN"/>
      <sheetName val="MART"/>
      <sheetName val="MAYIS"/>
      <sheetName val="EYLUL"/>
      <sheetName val="FORMBNK"/>
      <sheetName val="CFSheet"/>
      <sheetName val="KRK"/>
      <sheetName val="Unit Prices"/>
      <sheetName val="Bimpaş Satış (HL)"/>
      <sheetName val="Sheet1"/>
      <sheetName val="act2000"/>
      <sheetName val="jr2001"/>
      <sheetName val="le2000"/>
      <sheetName val="opl2001"/>
      <sheetName val="sr2001"/>
      <sheetName val="XLR_NoRangeSheet"/>
      <sheetName val="data"/>
      <sheetName val="HL"/>
      <sheetName val="bilanco-KZ"/>
      <sheetName val="BS"/>
      <sheetName val="ADANA"/>
      <sheetName val="ADASATIS"/>
      <sheetName val="BCALISMATABLOSU"/>
      <sheetName val="EDSATIS"/>
      <sheetName val="GEBSATIS"/>
      <sheetName val="IZSATIS"/>
      <sheetName val="SATIŞ ÇALIŞMA"/>
      <sheetName val="DOVIZREP"/>
      <sheetName val="ÁRSR"/>
      <sheetName val="VÍSIT."/>
      <sheetName val="navlun_cetveli"/>
      <sheetName val="Pers"/>
      <sheetName val="D"/>
      <sheetName val="Vor"/>
      <sheetName val="ağustos"/>
      <sheetName val="şubat"/>
      <sheetName val="kasım"/>
      <sheetName val="ekim"/>
      <sheetName val="eylül"/>
      <sheetName val="TIME"/>
      <sheetName val="ALTMENP"/>
      <sheetName val="BONO_USD1"/>
      <sheetName val="BONO_DEM1"/>
      <sheetName val="GOS_USD1"/>
      <sheetName val="TAKASİVDHES-client_work1"/>
      <sheetName val="HSL_-İPT_"/>
      <sheetName val="Business_Plan"/>
      <sheetName val="Ek_Bilgi"/>
    </sheetNames>
    <sheetDataSet>
      <sheetData sheetId="0" refreshError="1">
        <row r="7">
          <cell r="G7">
            <v>0</v>
          </cell>
          <cell r="S7">
            <v>0</v>
          </cell>
          <cell r="U7" t="str">
            <v/>
          </cell>
          <cell r="W7" t="str">
            <v/>
          </cell>
          <cell r="AB7">
            <v>0</v>
          </cell>
        </row>
        <row r="8">
          <cell r="S8">
            <v>0</v>
          </cell>
          <cell r="U8" t="str">
            <v/>
          </cell>
          <cell r="W8" t="str">
            <v/>
          </cell>
          <cell r="AB8">
            <v>0</v>
          </cell>
        </row>
        <row r="9">
          <cell r="S9">
            <v>0</v>
          </cell>
          <cell r="U9" t="str">
            <v/>
          </cell>
          <cell r="W9" t="str">
            <v/>
          </cell>
          <cell r="AB9">
            <v>0</v>
          </cell>
        </row>
        <row r="10">
          <cell r="S10">
            <v>0</v>
          </cell>
          <cell r="U10" t="str">
            <v/>
          </cell>
          <cell r="W10" t="str">
            <v/>
          </cell>
          <cell r="AB10">
            <v>0</v>
          </cell>
        </row>
        <row r="11">
          <cell r="S11">
            <v>0</v>
          </cell>
          <cell r="U11" t="str">
            <v/>
          </cell>
          <cell r="W11" t="str">
            <v/>
          </cell>
          <cell r="AB11">
            <v>0</v>
          </cell>
        </row>
        <row r="12">
          <cell r="S12">
            <v>0</v>
          </cell>
          <cell r="U12" t="str">
            <v/>
          </cell>
          <cell r="W12" t="str">
            <v/>
          </cell>
          <cell r="AB12">
            <v>0</v>
          </cell>
        </row>
        <row r="13">
          <cell r="S13">
            <v>0</v>
          </cell>
          <cell r="U13" t="str">
            <v/>
          </cell>
          <cell r="W13" t="str">
            <v/>
          </cell>
          <cell r="AB13">
            <v>0</v>
          </cell>
        </row>
        <row r="14">
          <cell r="S14">
            <v>0</v>
          </cell>
          <cell r="U14" t="str">
            <v/>
          </cell>
          <cell r="W14" t="str">
            <v/>
          </cell>
          <cell r="AB14">
            <v>0</v>
          </cell>
        </row>
        <row r="15">
          <cell r="S15">
            <v>0</v>
          </cell>
          <cell r="U15" t="str">
            <v/>
          </cell>
          <cell r="W15" t="str">
            <v/>
          </cell>
          <cell r="AB15">
            <v>0</v>
          </cell>
        </row>
        <row r="16">
          <cell r="S16">
            <v>0</v>
          </cell>
          <cell r="U16" t="str">
            <v/>
          </cell>
          <cell r="W16" t="str">
            <v/>
          </cell>
          <cell r="AB16">
            <v>0</v>
          </cell>
        </row>
        <row r="17">
          <cell r="S17">
            <v>0</v>
          </cell>
          <cell r="U17" t="str">
            <v/>
          </cell>
          <cell r="W17" t="str">
            <v/>
          </cell>
          <cell r="AB17">
            <v>0</v>
          </cell>
        </row>
        <row r="18">
          <cell r="S18">
            <v>0</v>
          </cell>
          <cell r="U18" t="str">
            <v/>
          </cell>
          <cell r="W18" t="str">
            <v/>
          </cell>
          <cell r="AB18">
            <v>0</v>
          </cell>
        </row>
        <row r="19">
          <cell r="S19">
            <v>0</v>
          </cell>
          <cell r="U19" t="str">
            <v/>
          </cell>
          <cell r="W19" t="str">
            <v/>
          </cell>
          <cell r="AB19">
            <v>0</v>
          </cell>
        </row>
        <row r="20">
          <cell r="S20">
            <v>0</v>
          </cell>
          <cell r="U20" t="str">
            <v/>
          </cell>
          <cell r="W20" t="str">
            <v/>
          </cell>
          <cell r="AB20">
            <v>0</v>
          </cell>
        </row>
        <row r="21">
          <cell r="S21">
            <v>0</v>
          </cell>
          <cell r="U21" t="str">
            <v/>
          </cell>
          <cell r="W21" t="str">
            <v/>
          </cell>
          <cell r="AB21">
            <v>0</v>
          </cell>
        </row>
        <row r="22">
          <cell r="S22">
            <v>0</v>
          </cell>
          <cell r="U22" t="str">
            <v/>
          </cell>
          <cell r="W22" t="str">
            <v/>
          </cell>
          <cell r="AB22">
            <v>0</v>
          </cell>
        </row>
        <row r="23">
          <cell r="S23">
            <v>0</v>
          </cell>
          <cell r="U23" t="str">
            <v/>
          </cell>
          <cell r="W23" t="str">
            <v/>
          </cell>
          <cell r="AB23">
            <v>0</v>
          </cell>
        </row>
        <row r="24">
          <cell r="S24">
            <v>0</v>
          </cell>
          <cell r="U24" t="str">
            <v/>
          </cell>
          <cell r="W24" t="str">
            <v/>
          </cell>
          <cell r="AB24">
            <v>0</v>
          </cell>
        </row>
        <row r="25">
          <cell r="S25">
            <v>0</v>
          </cell>
          <cell r="U25" t="str">
            <v/>
          </cell>
          <cell r="W25" t="str">
            <v/>
          </cell>
          <cell r="AB25">
            <v>0</v>
          </cell>
        </row>
        <row r="26">
          <cell r="S26">
            <v>0</v>
          </cell>
          <cell r="U26" t="str">
            <v/>
          </cell>
          <cell r="W26" t="str">
            <v/>
          </cell>
          <cell r="AB26">
            <v>0</v>
          </cell>
        </row>
        <row r="27">
          <cell r="S27">
            <v>0</v>
          </cell>
          <cell r="U27" t="str">
            <v/>
          </cell>
          <cell r="W27" t="str">
            <v/>
          </cell>
          <cell r="AB27">
            <v>0</v>
          </cell>
        </row>
        <row r="28">
          <cell r="S28">
            <v>0</v>
          </cell>
          <cell r="U28" t="str">
            <v/>
          </cell>
          <cell r="W28" t="str">
            <v/>
          </cell>
          <cell r="AB28">
            <v>0</v>
          </cell>
        </row>
        <row r="29">
          <cell r="S29">
            <v>0</v>
          </cell>
          <cell r="U29" t="str">
            <v/>
          </cell>
          <cell r="W29" t="str">
            <v/>
          </cell>
          <cell r="AB29">
            <v>0</v>
          </cell>
        </row>
        <row r="30">
          <cell r="S30">
            <v>0</v>
          </cell>
          <cell r="U30" t="str">
            <v/>
          </cell>
          <cell r="W30" t="str">
            <v/>
          </cell>
          <cell r="AB30">
            <v>0</v>
          </cell>
        </row>
        <row r="31">
          <cell r="S31">
            <v>0</v>
          </cell>
          <cell r="U31" t="str">
            <v/>
          </cell>
          <cell r="W31" t="str">
            <v/>
          </cell>
          <cell r="AB31">
            <v>0</v>
          </cell>
        </row>
        <row r="32">
          <cell r="S32">
            <v>0</v>
          </cell>
          <cell r="U32" t="str">
            <v/>
          </cell>
          <cell r="W32" t="str">
            <v/>
          </cell>
          <cell r="AB32">
            <v>0</v>
          </cell>
        </row>
        <row r="33">
          <cell r="S33">
            <v>0</v>
          </cell>
          <cell r="U33" t="str">
            <v/>
          </cell>
          <cell r="W33" t="str">
            <v/>
          </cell>
          <cell r="AB33">
            <v>0</v>
          </cell>
        </row>
        <row r="34">
          <cell r="S34">
            <v>0</v>
          </cell>
          <cell r="U34" t="str">
            <v/>
          </cell>
          <cell r="W34" t="str">
            <v/>
          </cell>
          <cell r="AB34">
            <v>0</v>
          </cell>
        </row>
        <row r="35">
          <cell r="S35">
            <v>0</v>
          </cell>
          <cell r="U35" t="str">
            <v/>
          </cell>
          <cell r="W35" t="str">
            <v/>
          </cell>
          <cell r="AB35">
            <v>0</v>
          </cell>
        </row>
        <row r="36">
          <cell r="S36">
            <v>0</v>
          </cell>
          <cell r="U36" t="str">
            <v/>
          </cell>
          <cell r="W36" t="str">
            <v/>
          </cell>
          <cell r="AB36">
            <v>0</v>
          </cell>
        </row>
        <row r="37">
          <cell r="S37">
            <v>0</v>
          </cell>
          <cell r="U37" t="str">
            <v/>
          </cell>
          <cell r="W37" t="str">
            <v/>
          </cell>
          <cell r="AB37">
            <v>0</v>
          </cell>
        </row>
        <row r="38">
          <cell r="S38">
            <v>0</v>
          </cell>
          <cell r="U38" t="str">
            <v/>
          </cell>
          <cell r="W38" t="str">
            <v/>
          </cell>
          <cell r="AB38">
            <v>0</v>
          </cell>
        </row>
        <row r="39">
          <cell r="S39">
            <v>0</v>
          </cell>
          <cell r="U39" t="str">
            <v/>
          </cell>
          <cell r="W39" t="str">
            <v/>
          </cell>
          <cell r="AB39">
            <v>0</v>
          </cell>
        </row>
        <row r="40">
          <cell r="S40">
            <v>0</v>
          </cell>
          <cell r="U40" t="str">
            <v/>
          </cell>
          <cell r="W40" t="str">
            <v/>
          </cell>
          <cell r="AB40">
            <v>0</v>
          </cell>
        </row>
        <row r="41">
          <cell r="S41">
            <v>0</v>
          </cell>
          <cell r="U41" t="str">
            <v/>
          </cell>
          <cell r="W41" t="str">
            <v/>
          </cell>
          <cell r="AB41">
            <v>0</v>
          </cell>
        </row>
        <row r="42">
          <cell r="S42">
            <v>0</v>
          </cell>
          <cell r="U42" t="str">
            <v/>
          </cell>
          <cell r="W42" t="str">
            <v/>
          </cell>
          <cell r="AB42">
            <v>0</v>
          </cell>
        </row>
        <row r="43">
          <cell r="S43">
            <v>0</v>
          </cell>
          <cell r="U43" t="str">
            <v/>
          </cell>
          <cell r="W43" t="str">
            <v/>
          </cell>
          <cell r="AB43">
            <v>0</v>
          </cell>
        </row>
        <row r="44">
          <cell r="S44">
            <v>0</v>
          </cell>
          <cell r="U44" t="str">
            <v/>
          </cell>
          <cell r="W44" t="str">
            <v/>
          </cell>
          <cell r="AB44">
            <v>0</v>
          </cell>
        </row>
        <row r="45">
          <cell r="S45">
            <v>0</v>
          </cell>
          <cell r="U45" t="str">
            <v/>
          </cell>
          <cell r="W45" t="str">
            <v/>
          </cell>
          <cell r="AB45">
            <v>0</v>
          </cell>
        </row>
        <row r="46">
          <cell r="S46">
            <v>0</v>
          </cell>
          <cell r="U46" t="str">
            <v/>
          </cell>
          <cell r="W46" t="str">
            <v/>
          </cell>
          <cell r="AB46">
            <v>0</v>
          </cell>
        </row>
      </sheetData>
      <sheetData sheetId="1" refreshError="1">
        <row r="7">
          <cell r="G7">
            <v>0</v>
          </cell>
          <cell r="S7">
            <v>-1617477</v>
          </cell>
          <cell r="W7" t="str">
            <v/>
          </cell>
          <cell r="AB7">
            <v>0</v>
          </cell>
        </row>
        <row r="8">
          <cell r="S8">
            <v>0</v>
          </cell>
          <cell r="W8" t="str">
            <v/>
          </cell>
          <cell r="AB8">
            <v>0</v>
          </cell>
        </row>
        <row r="9">
          <cell r="S9">
            <v>0</v>
          </cell>
          <cell r="W9" t="str">
            <v/>
          </cell>
          <cell r="AB9">
            <v>0</v>
          </cell>
        </row>
        <row r="10">
          <cell r="S10">
            <v>0</v>
          </cell>
          <cell r="W10" t="str">
            <v/>
          </cell>
          <cell r="AB10">
            <v>0</v>
          </cell>
        </row>
        <row r="11">
          <cell r="S11">
            <v>0</v>
          </cell>
          <cell r="W11" t="str">
            <v/>
          </cell>
          <cell r="AB11">
            <v>0</v>
          </cell>
        </row>
        <row r="12">
          <cell r="S12">
            <v>0</v>
          </cell>
          <cell r="W12" t="str">
            <v/>
          </cell>
          <cell r="AB12">
            <v>0</v>
          </cell>
        </row>
        <row r="13">
          <cell r="S13">
            <v>0</v>
          </cell>
          <cell r="W13" t="str">
            <v/>
          </cell>
          <cell r="AB13">
            <v>0</v>
          </cell>
        </row>
        <row r="14">
          <cell r="S14">
            <v>0</v>
          </cell>
          <cell r="W14" t="str">
            <v/>
          </cell>
          <cell r="AB14">
            <v>0</v>
          </cell>
        </row>
        <row r="15">
          <cell r="S15">
            <v>0</v>
          </cell>
          <cell r="W15" t="str">
            <v/>
          </cell>
          <cell r="AB15">
            <v>0</v>
          </cell>
        </row>
        <row r="16">
          <cell r="S16">
            <v>0</v>
          </cell>
          <cell r="W16" t="str">
            <v/>
          </cell>
          <cell r="AB16">
            <v>0</v>
          </cell>
        </row>
        <row r="17">
          <cell r="S17">
            <v>0</v>
          </cell>
          <cell r="W17" t="str">
            <v/>
          </cell>
          <cell r="AB17">
            <v>0</v>
          </cell>
        </row>
        <row r="18">
          <cell r="S18">
            <v>0</v>
          </cell>
          <cell r="W18" t="str">
            <v/>
          </cell>
          <cell r="AB18">
            <v>0</v>
          </cell>
        </row>
        <row r="19">
          <cell r="S19">
            <v>0</v>
          </cell>
          <cell r="W19" t="str">
            <v/>
          </cell>
          <cell r="AB19">
            <v>0</v>
          </cell>
        </row>
        <row r="20">
          <cell r="S20">
            <v>0</v>
          </cell>
          <cell r="W20" t="str">
            <v/>
          </cell>
          <cell r="AB20">
            <v>0</v>
          </cell>
        </row>
        <row r="21">
          <cell r="S21">
            <v>0</v>
          </cell>
          <cell r="W21" t="str">
            <v/>
          </cell>
          <cell r="AB21">
            <v>0</v>
          </cell>
        </row>
        <row r="22">
          <cell r="S22">
            <v>0</v>
          </cell>
          <cell r="W22" t="str">
            <v/>
          </cell>
          <cell r="AB22">
            <v>0</v>
          </cell>
        </row>
        <row r="23">
          <cell r="S23">
            <v>0</v>
          </cell>
          <cell r="W23" t="str">
            <v/>
          </cell>
          <cell r="AB23">
            <v>0</v>
          </cell>
        </row>
        <row r="24">
          <cell r="S24">
            <v>0</v>
          </cell>
          <cell r="W24" t="str">
            <v/>
          </cell>
          <cell r="AB24">
            <v>0</v>
          </cell>
        </row>
        <row r="25">
          <cell r="S25">
            <v>0</v>
          </cell>
          <cell r="W25" t="str">
            <v/>
          </cell>
          <cell r="AB25">
            <v>0</v>
          </cell>
        </row>
        <row r="26">
          <cell r="S26">
            <v>0</v>
          </cell>
          <cell r="W26" t="str">
            <v/>
          </cell>
          <cell r="AB26">
            <v>0</v>
          </cell>
        </row>
        <row r="27">
          <cell r="S27">
            <v>0</v>
          </cell>
          <cell r="W27" t="str">
            <v/>
          </cell>
          <cell r="AB27">
            <v>0</v>
          </cell>
        </row>
        <row r="28">
          <cell r="S28">
            <v>0</v>
          </cell>
          <cell r="W28" t="str">
            <v/>
          </cell>
          <cell r="AB28">
            <v>0</v>
          </cell>
        </row>
        <row r="29">
          <cell r="S29">
            <v>0</v>
          </cell>
          <cell r="W29" t="str">
            <v/>
          </cell>
          <cell r="AB29">
            <v>0</v>
          </cell>
        </row>
        <row r="30">
          <cell r="S30">
            <v>0</v>
          </cell>
          <cell r="W30" t="str">
            <v/>
          </cell>
          <cell r="AB30">
            <v>0</v>
          </cell>
        </row>
        <row r="31">
          <cell r="S31">
            <v>0</v>
          </cell>
          <cell r="W31" t="str">
            <v/>
          </cell>
          <cell r="AB31">
            <v>0</v>
          </cell>
        </row>
        <row r="32">
          <cell r="S32">
            <v>0</v>
          </cell>
          <cell r="W32" t="str">
            <v/>
          </cell>
          <cell r="AB32">
            <v>0</v>
          </cell>
        </row>
        <row r="33">
          <cell r="S33">
            <v>0</v>
          </cell>
          <cell r="W33" t="str">
            <v/>
          </cell>
          <cell r="AB33">
            <v>0</v>
          </cell>
        </row>
        <row r="34">
          <cell r="S34">
            <v>0</v>
          </cell>
          <cell r="W34" t="str">
            <v/>
          </cell>
          <cell r="AB34">
            <v>0</v>
          </cell>
        </row>
        <row r="35">
          <cell r="S35">
            <v>0</v>
          </cell>
          <cell r="W35" t="str">
            <v/>
          </cell>
          <cell r="AB35">
            <v>0</v>
          </cell>
        </row>
        <row r="36">
          <cell r="S36">
            <v>0</v>
          </cell>
          <cell r="W36" t="str">
            <v/>
          </cell>
          <cell r="AB36">
            <v>0</v>
          </cell>
        </row>
        <row r="37">
          <cell r="S37">
            <v>0</v>
          </cell>
          <cell r="W37" t="str">
            <v/>
          </cell>
          <cell r="AB37">
            <v>0</v>
          </cell>
        </row>
        <row r="38">
          <cell r="S38">
            <v>0</v>
          </cell>
          <cell r="W38" t="str">
            <v/>
          </cell>
          <cell r="AB38">
            <v>0</v>
          </cell>
        </row>
        <row r="39">
          <cell r="S39">
            <v>0</v>
          </cell>
          <cell r="W39" t="str">
            <v/>
          </cell>
          <cell r="AB39">
            <v>0</v>
          </cell>
        </row>
        <row r="40">
          <cell r="S40">
            <v>0</v>
          </cell>
          <cell r="W40" t="str">
            <v/>
          </cell>
          <cell r="AB40">
            <v>0</v>
          </cell>
        </row>
        <row r="41">
          <cell r="S41">
            <v>0</v>
          </cell>
          <cell r="W41" t="str">
            <v/>
          </cell>
          <cell r="AB41">
            <v>0</v>
          </cell>
        </row>
        <row r="42">
          <cell r="S42">
            <v>0</v>
          </cell>
          <cell r="W42" t="str">
            <v/>
          </cell>
          <cell r="AB42">
            <v>0</v>
          </cell>
        </row>
        <row r="43">
          <cell r="S43">
            <v>0</v>
          </cell>
          <cell r="W43" t="str">
            <v/>
          </cell>
          <cell r="AB43">
            <v>0</v>
          </cell>
        </row>
        <row r="44">
          <cell r="S44">
            <v>0</v>
          </cell>
          <cell r="W44" t="str">
            <v/>
          </cell>
          <cell r="AB44">
            <v>0</v>
          </cell>
        </row>
        <row r="45">
          <cell r="S45">
            <v>0</v>
          </cell>
          <cell r="W45" t="str">
            <v/>
          </cell>
          <cell r="AB45">
            <v>0</v>
          </cell>
        </row>
        <row r="46">
          <cell r="S46">
            <v>0</v>
          </cell>
          <cell r="W46" t="str">
            <v/>
          </cell>
          <cell r="AB46">
            <v>0</v>
          </cell>
        </row>
      </sheetData>
      <sheetData sheetId="2" refreshError="1">
        <row r="7">
          <cell r="G7">
            <v>90630501172</v>
          </cell>
          <cell r="S7">
            <v>-90630501172</v>
          </cell>
          <cell r="W7">
            <v>59</v>
          </cell>
          <cell r="AB7">
            <v>0</v>
          </cell>
        </row>
        <row r="8">
          <cell r="S8">
            <v>0</v>
          </cell>
          <cell r="W8">
            <v>59</v>
          </cell>
          <cell r="AB8">
            <v>0</v>
          </cell>
        </row>
        <row r="9">
          <cell r="S9">
            <v>0</v>
          </cell>
          <cell r="W9" t="str">
            <v/>
          </cell>
          <cell r="AB9">
            <v>0</v>
          </cell>
        </row>
        <row r="10">
          <cell r="S10">
            <v>0</v>
          </cell>
          <cell r="W10" t="str">
            <v/>
          </cell>
          <cell r="AB10">
            <v>0</v>
          </cell>
        </row>
        <row r="11">
          <cell r="S11">
            <v>0</v>
          </cell>
          <cell r="W11" t="str">
            <v/>
          </cell>
          <cell r="AB11">
            <v>0</v>
          </cell>
        </row>
        <row r="12">
          <cell r="S12">
            <v>0</v>
          </cell>
          <cell r="W12" t="str">
            <v/>
          </cell>
          <cell r="AB12">
            <v>0</v>
          </cell>
        </row>
        <row r="13">
          <cell r="S13">
            <v>0</v>
          </cell>
          <cell r="W13" t="str">
            <v/>
          </cell>
          <cell r="AB13">
            <v>0</v>
          </cell>
        </row>
        <row r="14">
          <cell r="S14">
            <v>0</v>
          </cell>
          <cell r="W14" t="str">
            <v/>
          </cell>
          <cell r="AB14">
            <v>0</v>
          </cell>
        </row>
        <row r="15">
          <cell r="S15">
            <v>0</v>
          </cell>
          <cell r="W15" t="str">
            <v/>
          </cell>
          <cell r="AB15">
            <v>0</v>
          </cell>
        </row>
        <row r="16">
          <cell r="S16">
            <v>0</v>
          </cell>
          <cell r="W16" t="str">
            <v/>
          </cell>
          <cell r="AB16">
            <v>0</v>
          </cell>
        </row>
        <row r="17">
          <cell r="S17">
            <v>0</v>
          </cell>
          <cell r="W17" t="str">
            <v/>
          </cell>
          <cell r="AB17">
            <v>0</v>
          </cell>
        </row>
        <row r="18">
          <cell r="S18">
            <v>0</v>
          </cell>
          <cell r="W18" t="str">
            <v/>
          </cell>
          <cell r="AB18">
            <v>0</v>
          </cell>
        </row>
        <row r="19">
          <cell r="S19">
            <v>0</v>
          </cell>
          <cell r="W19" t="str">
            <v/>
          </cell>
          <cell r="AB19">
            <v>0</v>
          </cell>
        </row>
        <row r="20">
          <cell r="S20">
            <v>0</v>
          </cell>
          <cell r="W20" t="str">
            <v/>
          </cell>
          <cell r="AB20">
            <v>0</v>
          </cell>
        </row>
        <row r="21">
          <cell r="S21">
            <v>0</v>
          </cell>
          <cell r="W21" t="str">
            <v/>
          </cell>
          <cell r="AB21">
            <v>0</v>
          </cell>
        </row>
        <row r="22">
          <cell r="S22">
            <v>0</v>
          </cell>
          <cell r="W22" t="str">
            <v/>
          </cell>
          <cell r="AB22">
            <v>0</v>
          </cell>
        </row>
        <row r="23">
          <cell r="S23">
            <v>0</v>
          </cell>
          <cell r="W23" t="str">
            <v/>
          </cell>
          <cell r="AB23">
            <v>0</v>
          </cell>
        </row>
        <row r="24">
          <cell r="S24">
            <v>0</v>
          </cell>
          <cell r="W24" t="str">
            <v/>
          </cell>
          <cell r="AB24">
            <v>0</v>
          </cell>
        </row>
        <row r="25">
          <cell r="S25">
            <v>0</v>
          </cell>
          <cell r="W25" t="str">
            <v/>
          </cell>
          <cell r="AB25">
            <v>0</v>
          </cell>
        </row>
        <row r="26">
          <cell r="S26">
            <v>0</v>
          </cell>
          <cell r="W26" t="str">
            <v/>
          </cell>
          <cell r="AB26">
            <v>0</v>
          </cell>
        </row>
        <row r="27">
          <cell r="S27">
            <v>0</v>
          </cell>
          <cell r="W27" t="str">
            <v/>
          </cell>
          <cell r="AB27">
            <v>0</v>
          </cell>
        </row>
        <row r="28">
          <cell r="S28">
            <v>0</v>
          </cell>
          <cell r="W28" t="str">
            <v/>
          </cell>
          <cell r="AB28">
            <v>0</v>
          </cell>
        </row>
        <row r="29">
          <cell r="S29">
            <v>0</v>
          </cell>
          <cell r="W29" t="str">
            <v/>
          </cell>
          <cell r="AB29">
            <v>0</v>
          </cell>
        </row>
        <row r="30">
          <cell r="S30">
            <v>0</v>
          </cell>
          <cell r="W30" t="str">
            <v/>
          </cell>
          <cell r="AB30">
            <v>0</v>
          </cell>
        </row>
        <row r="31">
          <cell r="S31">
            <v>0</v>
          </cell>
          <cell r="W31" t="str">
            <v/>
          </cell>
          <cell r="AB31">
            <v>0</v>
          </cell>
        </row>
        <row r="32">
          <cell r="S32">
            <v>0</v>
          </cell>
          <cell r="W32" t="str">
            <v/>
          </cell>
          <cell r="AB32">
            <v>0</v>
          </cell>
        </row>
        <row r="33">
          <cell r="S33">
            <v>0</v>
          </cell>
          <cell r="W33" t="str">
            <v/>
          </cell>
          <cell r="AB33">
            <v>0</v>
          </cell>
        </row>
        <row r="34">
          <cell r="S34">
            <v>0</v>
          </cell>
          <cell r="W34" t="str">
            <v/>
          </cell>
          <cell r="AB34">
            <v>0</v>
          </cell>
        </row>
        <row r="35">
          <cell r="S35">
            <v>0</v>
          </cell>
          <cell r="W35" t="str">
            <v/>
          </cell>
          <cell r="AB35">
            <v>0</v>
          </cell>
        </row>
        <row r="36">
          <cell r="S36">
            <v>0</v>
          </cell>
          <cell r="W36" t="str">
            <v/>
          </cell>
          <cell r="AB36">
            <v>0</v>
          </cell>
        </row>
        <row r="37">
          <cell r="S37">
            <v>0</v>
          </cell>
          <cell r="W37" t="str">
            <v/>
          </cell>
          <cell r="AB37">
            <v>0</v>
          </cell>
        </row>
        <row r="38">
          <cell r="S38">
            <v>0</v>
          </cell>
          <cell r="W38" t="str">
            <v/>
          </cell>
          <cell r="AB38">
            <v>0</v>
          </cell>
        </row>
        <row r="39">
          <cell r="S39">
            <v>0</v>
          </cell>
          <cell r="W39" t="str">
            <v/>
          </cell>
          <cell r="AB39">
            <v>0</v>
          </cell>
        </row>
        <row r="40">
          <cell r="S40">
            <v>0</v>
          </cell>
          <cell r="W40" t="str">
            <v/>
          </cell>
          <cell r="AB40">
            <v>0</v>
          </cell>
        </row>
        <row r="41">
          <cell r="S41">
            <v>0</v>
          </cell>
          <cell r="W41" t="str">
            <v/>
          </cell>
          <cell r="AB41">
            <v>0</v>
          </cell>
        </row>
        <row r="42">
          <cell r="S42">
            <v>0</v>
          </cell>
          <cell r="W42" t="str">
            <v/>
          </cell>
          <cell r="AB42">
            <v>0</v>
          </cell>
        </row>
        <row r="43">
          <cell r="S43">
            <v>0</v>
          </cell>
          <cell r="W43" t="str">
            <v/>
          </cell>
          <cell r="AB43">
            <v>0</v>
          </cell>
        </row>
        <row r="44">
          <cell r="S44">
            <v>0</v>
          </cell>
          <cell r="W44" t="str">
            <v/>
          </cell>
          <cell r="AB44">
            <v>0</v>
          </cell>
        </row>
        <row r="45">
          <cell r="S45">
            <v>0</v>
          </cell>
          <cell r="W45" t="str">
            <v/>
          </cell>
          <cell r="AB45">
            <v>0</v>
          </cell>
        </row>
        <row r="46">
          <cell r="S46">
            <v>0</v>
          </cell>
          <cell r="W46" t="str">
            <v/>
          </cell>
          <cell r="AB46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>
        <row r="7">
          <cell r="G7">
            <v>0</v>
          </cell>
        </row>
      </sheetData>
      <sheetData sheetId="67">
        <row r="7">
          <cell r="G7">
            <v>0</v>
          </cell>
        </row>
      </sheetData>
      <sheetData sheetId="68">
        <row r="7">
          <cell r="G7">
            <v>90630501172</v>
          </cell>
        </row>
      </sheetData>
      <sheetData sheetId="69"/>
      <sheetData sheetId="70"/>
      <sheetData sheetId="71"/>
      <sheetData sheetId="7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MENP"/>
      <sheetName val="A-03"/>
      <sheetName val="A-06"/>
      <sheetName val="Mz-12"/>
      <sheetName val="Mz-03"/>
      <sheetName val="Mz-06"/>
      <sheetName val="TB"/>
      <sheetName val="os"/>
      <sheetName val="MG"/>
      <sheetName val="FR-03"/>
      <sheetName val="FR-06"/>
      <sheetName val="CF_04"/>
      <sheetName val="WTB-3"/>
      <sheetName val="WTB-6"/>
      <sheetName val="AJE04"/>
      <sheetName val="RJE04"/>
      <sheetName val="DefT"/>
      <sheetName val="PL for Tax"/>
      <sheetName val="WPL"/>
      <sheetName val="RN"/>
      <sheetName val="SHE"/>
      <sheetName val="Inv"/>
      <sheetName val="AJE-RJE-2003"/>
      <sheetName val="Rec"/>
      <sheetName val="3000 C&amp;B"/>
      <sheetName val="3100 MS"/>
      <sheetName val="3200 TR"/>
      <sheetName val="3400 Inv"/>
      <sheetName val="3500 OA"/>
      <sheetName val="3700 Invest"/>
      <sheetName val="3800 FA"/>
      <sheetName val="4000 TP"/>
      <sheetName val="4100 OL"/>
      <sheetName val="4200 Bor"/>
      <sheetName val="4500 Inc Tax"/>
      <sheetName val="4800 ETB"/>
      <sheetName val="5000 Equ "/>
      <sheetName val="BD PL"/>
      <sheetName val="6000 S"/>
      <sheetName val="6100 COGS"/>
      <sheetName val="6200 non op"/>
      <sheetName val="6300 opex"/>
      <sheetName val="6500 Finex"/>
      <sheetName val="6600 Extra"/>
      <sheetName val="aje&amp;rje"/>
      <sheetName val="equity mov 311202"/>
      <sheetName val="Rates son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SRK"/>
    </sheetNames>
    <sheetDataSet>
      <sheetData sheetId="0" refreshError="1">
        <row r="1">
          <cell r="A1" t="str">
            <v>KAPAT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giler"/>
      <sheetName val="PrimData"/>
      <sheetName val="SigortalıAdet"/>
      <sheetName val="TemData"/>
      <sheetName val="Detay"/>
      <sheetName val="Hayat"/>
      <sheetName val="Kasko"/>
      <sheetName val="Trafik"/>
      <sheetName val="ZKFK"/>
      <sheetName val="Uyarılar"/>
      <sheetName val="Açıklamalar"/>
    </sheetNames>
    <sheetDataSet>
      <sheetData sheetId="0"/>
      <sheetData sheetId="1">
        <row r="1">
          <cell r="D1" t="str">
            <v>Yenileme</v>
          </cell>
          <cell r="L1" t="str">
            <v>PrimAdetBransKodu</v>
          </cell>
          <cell r="M1" t="str">
            <v>UretimTipi</v>
          </cell>
          <cell r="N1" t="str">
            <v>Prim</v>
          </cell>
        </row>
        <row r="2">
          <cell r="D2" t="str">
            <v>Yeni iş</v>
          </cell>
          <cell r="L2">
            <v>716</v>
          </cell>
          <cell r="M2" t="str">
            <v>Direkt</v>
          </cell>
          <cell r="N2">
            <v>12303153.75</v>
          </cell>
        </row>
        <row r="3">
          <cell r="D3" t="str">
            <v>Yeni iş</v>
          </cell>
          <cell r="L3">
            <v>717</v>
          </cell>
          <cell r="M3" t="str">
            <v>Direkt</v>
          </cell>
          <cell r="N3">
            <v>290652568.0905</v>
          </cell>
        </row>
        <row r="4">
          <cell r="D4" t="str">
            <v>Yeni iş</v>
          </cell>
          <cell r="L4">
            <v>750</v>
          </cell>
          <cell r="M4" t="str">
            <v>Direkt</v>
          </cell>
          <cell r="N4">
            <v>2301420.31</v>
          </cell>
        </row>
        <row r="5">
          <cell r="D5" t="str">
            <v>Yeni iş</v>
          </cell>
          <cell r="L5">
            <v>760</v>
          </cell>
          <cell r="M5" t="str">
            <v>Direkt</v>
          </cell>
          <cell r="N5">
            <v>481540.49</v>
          </cell>
        </row>
        <row r="6">
          <cell r="D6" t="str">
            <v>Yeni iş</v>
          </cell>
          <cell r="L6">
            <v>716</v>
          </cell>
          <cell r="M6" t="str">
            <v>Direkt</v>
          </cell>
          <cell r="N6">
            <v>-41.1</v>
          </cell>
        </row>
        <row r="7">
          <cell r="D7" t="str">
            <v>Yeni iş</v>
          </cell>
          <cell r="L7">
            <v>717</v>
          </cell>
          <cell r="M7" t="str">
            <v>Direkt</v>
          </cell>
          <cell r="N7">
            <v>-762.32</v>
          </cell>
        </row>
        <row r="8">
          <cell r="D8" t="str">
            <v>Yeni iş</v>
          </cell>
          <cell r="L8">
            <v>750</v>
          </cell>
          <cell r="M8" t="str">
            <v>Direkt</v>
          </cell>
          <cell r="N8">
            <v>-7.14</v>
          </cell>
        </row>
        <row r="9">
          <cell r="D9" t="str">
            <v>Yeni iş</v>
          </cell>
          <cell r="L9">
            <v>760</v>
          </cell>
          <cell r="M9" t="str">
            <v>Direkt</v>
          </cell>
          <cell r="N9">
            <v>-1.64</v>
          </cell>
        </row>
        <row r="10">
          <cell r="D10" t="str">
            <v>Yeni iş</v>
          </cell>
          <cell r="L10">
            <v>716</v>
          </cell>
          <cell r="M10" t="str">
            <v>Direkt</v>
          </cell>
          <cell r="N10">
            <v>830621.47</v>
          </cell>
        </row>
        <row r="11">
          <cell r="D11" t="str">
            <v>Yeni iş</v>
          </cell>
          <cell r="L11">
            <v>717</v>
          </cell>
          <cell r="M11" t="str">
            <v>Direkt</v>
          </cell>
          <cell r="N11">
            <v>17693337.16</v>
          </cell>
        </row>
        <row r="12">
          <cell r="D12" t="str">
            <v>Yeni iş</v>
          </cell>
          <cell r="L12">
            <v>750</v>
          </cell>
          <cell r="M12" t="str">
            <v>Direkt</v>
          </cell>
          <cell r="N12">
            <v>146632.75</v>
          </cell>
        </row>
        <row r="13">
          <cell r="D13" t="str">
            <v>Yeni iş</v>
          </cell>
          <cell r="L13">
            <v>760</v>
          </cell>
          <cell r="M13" t="str">
            <v>Direkt</v>
          </cell>
          <cell r="N13">
            <v>33787.550000000003</v>
          </cell>
        </row>
        <row r="14">
          <cell r="D14" t="str">
            <v>Yeni iş</v>
          </cell>
          <cell r="L14">
            <v>716</v>
          </cell>
          <cell r="M14" t="str">
            <v>Direkt</v>
          </cell>
          <cell r="N14">
            <v>57484.41</v>
          </cell>
        </row>
        <row r="15">
          <cell r="D15" t="str">
            <v>Yeni iş</v>
          </cell>
          <cell r="L15">
            <v>717</v>
          </cell>
          <cell r="M15" t="str">
            <v>Direkt</v>
          </cell>
          <cell r="N15">
            <v>3554015.34</v>
          </cell>
        </row>
        <row r="16">
          <cell r="D16" t="str">
            <v>Yeni iş</v>
          </cell>
          <cell r="L16">
            <v>750</v>
          </cell>
          <cell r="M16" t="str">
            <v>Direkt</v>
          </cell>
          <cell r="N16">
            <v>29670.17</v>
          </cell>
        </row>
        <row r="17">
          <cell r="D17" t="str">
            <v>Yeni iş</v>
          </cell>
          <cell r="L17">
            <v>760</v>
          </cell>
          <cell r="M17" t="str">
            <v>Direkt</v>
          </cell>
          <cell r="N17">
            <v>6318.91</v>
          </cell>
        </row>
        <row r="18">
          <cell r="D18" t="str">
            <v>Yeni iş</v>
          </cell>
          <cell r="L18">
            <v>716</v>
          </cell>
          <cell r="M18" t="str">
            <v>Direkt</v>
          </cell>
          <cell r="N18">
            <v>376.03</v>
          </cell>
        </row>
        <row r="19">
          <cell r="D19" t="str">
            <v>Yeni iş</v>
          </cell>
          <cell r="L19">
            <v>717</v>
          </cell>
          <cell r="M19" t="str">
            <v>Direkt</v>
          </cell>
          <cell r="N19">
            <v>7661.1</v>
          </cell>
        </row>
        <row r="20">
          <cell r="D20" t="str">
            <v>Yeni iş</v>
          </cell>
          <cell r="L20">
            <v>750</v>
          </cell>
          <cell r="M20" t="str">
            <v>Direkt</v>
          </cell>
          <cell r="N20">
            <v>69.62</v>
          </cell>
        </row>
        <row r="21">
          <cell r="D21" t="str">
            <v>Yeni iş</v>
          </cell>
          <cell r="L21">
            <v>760</v>
          </cell>
          <cell r="M21" t="str">
            <v>Direkt</v>
          </cell>
          <cell r="N21">
            <v>14.04</v>
          </cell>
        </row>
        <row r="22">
          <cell r="D22" t="str">
            <v>Yeni iş</v>
          </cell>
          <cell r="L22">
            <v>716</v>
          </cell>
          <cell r="M22" t="str">
            <v>Direkt</v>
          </cell>
          <cell r="N22">
            <v>1079790.07</v>
          </cell>
        </row>
        <row r="23">
          <cell r="D23" t="str">
            <v>Yeni iş</v>
          </cell>
          <cell r="L23">
            <v>717</v>
          </cell>
          <cell r="M23" t="str">
            <v>Direkt</v>
          </cell>
          <cell r="N23">
            <v>62822234.520000003</v>
          </cell>
        </row>
        <row r="24">
          <cell r="D24" t="str">
            <v>Yeni iş</v>
          </cell>
          <cell r="L24">
            <v>750</v>
          </cell>
          <cell r="M24" t="str">
            <v>Direkt</v>
          </cell>
          <cell r="N24">
            <v>296103.42</v>
          </cell>
        </row>
        <row r="25">
          <cell r="D25" t="str">
            <v>Yeni iş</v>
          </cell>
          <cell r="L25">
            <v>760</v>
          </cell>
          <cell r="M25" t="str">
            <v>Direkt</v>
          </cell>
          <cell r="N25">
            <v>91553.89</v>
          </cell>
        </row>
        <row r="26">
          <cell r="D26" t="str">
            <v>Yeni iş</v>
          </cell>
          <cell r="L26">
            <v>716</v>
          </cell>
          <cell r="M26" t="str">
            <v>Direkt</v>
          </cell>
          <cell r="N26">
            <v>122893.49</v>
          </cell>
        </row>
        <row r="27">
          <cell r="D27" t="str">
            <v>Yeni iş</v>
          </cell>
          <cell r="L27">
            <v>717</v>
          </cell>
          <cell r="M27" t="str">
            <v>Direkt</v>
          </cell>
          <cell r="N27">
            <v>1378221.29</v>
          </cell>
        </row>
        <row r="28">
          <cell r="D28" t="str">
            <v>Yeni iş</v>
          </cell>
          <cell r="L28">
            <v>750</v>
          </cell>
          <cell r="M28" t="str">
            <v>Direkt</v>
          </cell>
          <cell r="N28">
            <v>31168.15</v>
          </cell>
        </row>
        <row r="29">
          <cell r="D29" t="str">
            <v>Yeni iş</v>
          </cell>
          <cell r="L29">
            <v>760</v>
          </cell>
          <cell r="M29" t="str">
            <v>Direkt</v>
          </cell>
          <cell r="N29">
            <v>1453.49</v>
          </cell>
        </row>
        <row r="30">
          <cell r="D30" t="str">
            <v>Yeni iş</v>
          </cell>
          <cell r="L30">
            <v>716</v>
          </cell>
          <cell r="M30" t="str">
            <v>Direkt</v>
          </cell>
          <cell r="N30">
            <v>142856.53</v>
          </cell>
        </row>
        <row r="31">
          <cell r="D31" t="str">
            <v>Yeni iş</v>
          </cell>
          <cell r="L31">
            <v>717</v>
          </cell>
          <cell r="M31" t="str">
            <v>Direkt</v>
          </cell>
          <cell r="N31">
            <v>4431761.04</v>
          </cell>
        </row>
        <row r="32">
          <cell r="D32" t="str">
            <v>Yeni iş</v>
          </cell>
          <cell r="L32">
            <v>750</v>
          </cell>
          <cell r="M32" t="str">
            <v>Direkt</v>
          </cell>
          <cell r="N32">
            <v>14743.29</v>
          </cell>
        </row>
        <row r="33">
          <cell r="D33" t="str">
            <v>Yeni iş</v>
          </cell>
          <cell r="L33">
            <v>760</v>
          </cell>
          <cell r="M33" t="str">
            <v>Direkt</v>
          </cell>
          <cell r="N33">
            <v>1992.17</v>
          </cell>
        </row>
        <row r="34">
          <cell r="D34" t="str">
            <v>Yeni iş</v>
          </cell>
          <cell r="L34">
            <v>716</v>
          </cell>
          <cell r="M34" t="str">
            <v>Direkt</v>
          </cell>
          <cell r="N34">
            <v>30668.76</v>
          </cell>
        </row>
        <row r="35">
          <cell r="D35" t="str">
            <v>Yeni iş</v>
          </cell>
          <cell r="L35">
            <v>717</v>
          </cell>
          <cell r="M35" t="str">
            <v>Direkt</v>
          </cell>
          <cell r="N35">
            <v>325394.44</v>
          </cell>
        </row>
        <row r="36">
          <cell r="D36" t="str">
            <v>Yeni iş</v>
          </cell>
          <cell r="L36">
            <v>750</v>
          </cell>
          <cell r="M36" t="str">
            <v>Direkt</v>
          </cell>
          <cell r="N36">
            <v>6813.11</v>
          </cell>
        </row>
        <row r="37">
          <cell r="D37" t="str">
            <v>Yeni iş</v>
          </cell>
          <cell r="L37">
            <v>760</v>
          </cell>
          <cell r="M37" t="str">
            <v>Direkt</v>
          </cell>
          <cell r="N37">
            <v>210.12</v>
          </cell>
        </row>
        <row r="38">
          <cell r="D38" t="str">
            <v>Yeni iş</v>
          </cell>
          <cell r="L38">
            <v>716</v>
          </cell>
          <cell r="M38" t="str">
            <v>Direkt</v>
          </cell>
          <cell r="N38">
            <v>46730.15</v>
          </cell>
        </row>
        <row r="39">
          <cell r="D39" t="str">
            <v>Yeni iş</v>
          </cell>
          <cell r="L39">
            <v>717</v>
          </cell>
          <cell r="M39" t="str">
            <v>Direkt</v>
          </cell>
          <cell r="N39">
            <v>598674.06000000006</v>
          </cell>
        </row>
        <row r="40">
          <cell r="D40" t="str">
            <v>Yeni iş</v>
          </cell>
          <cell r="L40">
            <v>750</v>
          </cell>
          <cell r="M40" t="str">
            <v>Direkt</v>
          </cell>
          <cell r="N40">
            <v>2652.91</v>
          </cell>
        </row>
        <row r="41">
          <cell r="D41" t="str">
            <v>Yeni iş</v>
          </cell>
          <cell r="L41">
            <v>760</v>
          </cell>
          <cell r="M41" t="str">
            <v>Direkt</v>
          </cell>
          <cell r="N41">
            <v>342.8</v>
          </cell>
        </row>
        <row r="42">
          <cell r="D42" t="str">
            <v>Yeni iş</v>
          </cell>
          <cell r="L42">
            <v>716</v>
          </cell>
          <cell r="M42" t="str">
            <v>Direkt</v>
          </cell>
          <cell r="N42">
            <v>73325.039999999994</v>
          </cell>
        </row>
        <row r="43">
          <cell r="D43" t="str">
            <v>Yeni iş</v>
          </cell>
          <cell r="L43">
            <v>717</v>
          </cell>
          <cell r="M43" t="str">
            <v>Direkt</v>
          </cell>
          <cell r="N43">
            <v>1048752.9099999999</v>
          </cell>
        </row>
        <row r="44">
          <cell r="D44" t="str">
            <v>Yeni iş</v>
          </cell>
          <cell r="L44">
            <v>750</v>
          </cell>
          <cell r="M44" t="str">
            <v>Direkt</v>
          </cell>
          <cell r="N44">
            <v>35137.07</v>
          </cell>
        </row>
        <row r="45">
          <cell r="D45" t="str">
            <v>Yeni iş</v>
          </cell>
          <cell r="L45">
            <v>760</v>
          </cell>
          <cell r="M45" t="str">
            <v>Direkt</v>
          </cell>
          <cell r="N45">
            <v>171.03</v>
          </cell>
        </row>
        <row r="46">
          <cell r="D46" t="str">
            <v>Yeni iş</v>
          </cell>
          <cell r="L46">
            <v>716</v>
          </cell>
          <cell r="M46" t="str">
            <v>Direkt</v>
          </cell>
          <cell r="N46">
            <v>117304.1</v>
          </cell>
        </row>
        <row r="47">
          <cell r="D47" t="str">
            <v>Yeni iş</v>
          </cell>
          <cell r="L47">
            <v>717</v>
          </cell>
          <cell r="M47" t="str">
            <v>Direkt</v>
          </cell>
          <cell r="N47">
            <v>1462754.63</v>
          </cell>
        </row>
        <row r="48">
          <cell r="D48" t="str">
            <v>Yeni iş</v>
          </cell>
          <cell r="L48">
            <v>750</v>
          </cell>
          <cell r="M48" t="str">
            <v>Direkt</v>
          </cell>
          <cell r="N48">
            <v>1238.9000000000001</v>
          </cell>
        </row>
        <row r="49">
          <cell r="D49" t="str">
            <v>Yeni iş</v>
          </cell>
          <cell r="L49">
            <v>760</v>
          </cell>
          <cell r="M49" t="str">
            <v>Direkt</v>
          </cell>
          <cell r="N49">
            <v>378</v>
          </cell>
        </row>
        <row r="50">
          <cell r="D50" t="str">
            <v>Yeni iş</v>
          </cell>
          <cell r="L50">
            <v>716</v>
          </cell>
          <cell r="M50" t="str">
            <v>Direkt</v>
          </cell>
          <cell r="N50">
            <v>1441632.99</v>
          </cell>
        </row>
        <row r="51">
          <cell r="D51" t="str">
            <v>Yeni iş</v>
          </cell>
          <cell r="L51">
            <v>717</v>
          </cell>
          <cell r="M51" t="str">
            <v>Direkt</v>
          </cell>
          <cell r="N51">
            <v>32957891.929000001</v>
          </cell>
        </row>
        <row r="52">
          <cell r="D52" t="str">
            <v>Yeni iş</v>
          </cell>
          <cell r="L52">
            <v>750</v>
          </cell>
          <cell r="M52" t="str">
            <v>Direkt</v>
          </cell>
          <cell r="N52">
            <v>265415.32</v>
          </cell>
        </row>
        <row r="53">
          <cell r="D53" t="str">
            <v>Yeni iş</v>
          </cell>
          <cell r="L53">
            <v>760</v>
          </cell>
          <cell r="M53" t="str">
            <v>Direkt</v>
          </cell>
          <cell r="N53">
            <v>46926.5</v>
          </cell>
        </row>
        <row r="54">
          <cell r="D54" t="str">
            <v>Yeni iş</v>
          </cell>
          <cell r="L54">
            <v>716</v>
          </cell>
          <cell r="M54" t="str">
            <v>Direkt</v>
          </cell>
          <cell r="N54">
            <v>6257.91</v>
          </cell>
        </row>
        <row r="55">
          <cell r="D55" t="str">
            <v>Yeni iş</v>
          </cell>
          <cell r="L55">
            <v>717</v>
          </cell>
          <cell r="M55" t="str">
            <v>Direkt</v>
          </cell>
          <cell r="N55">
            <v>85907.37</v>
          </cell>
        </row>
        <row r="56">
          <cell r="D56" t="str">
            <v>Yeni iş</v>
          </cell>
          <cell r="L56">
            <v>750</v>
          </cell>
          <cell r="M56" t="str">
            <v>Direkt</v>
          </cell>
          <cell r="N56">
            <v>874.92</v>
          </cell>
        </row>
        <row r="57">
          <cell r="D57" t="str">
            <v>Yeni iş</v>
          </cell>
          <cell r="L57">
            <v>760</v>
          </cell>
          <cell r="M57" t="str">
            <v>Direkt</v>
          </cell>
          <cell r="N57">
            <v>168.44</v>
          </cell>
        </row>
        <row r="58">
          <cell r="D58" t="str">
            <v>Yeni iş</v>
          </cell>
          <cell r="L58">
            <v>716</v>
          </cell>
          <cell r="M58" t="str">
            <v>Direkt</v>
          </cell>
          <cell r="N58">
            <v>8878.33</v>
          </cell>
        </row>
        <row r="59">
          <cell r="D59" t="str">
            <v>Yeni iş</v>
          </cell>
          <cell r="L59">
            <v>717</v>
          </cell>
          <cell r="M59" t="str">
            <v>Direkt</v>
          </cell>
          <cell r="N59">
            <v>368780.57</v>
          </cell>
        </row>
        <row r="60">
          <cell r="D60" t="str">
            <v>Yeni iş</v>
          </cell>
          <cell r="L60">
            <v>750</v>
          </cell>
          <cell r="M60" t="str">
            <v>Direkt</v>
          </cell>
          <cell r="N60">
            <v>3627.89</v>
          </cell>
        </row>
        <row r="61">
          <cell r="D61" t="str">
            <v>Yeni iş</v>
          </cell>
          <cell r="L61">
            <v>760</v>
          </cell>
          <cell r="M61" t="str">
            <v>Direkt</v>
          </cell>
          <cell r="N61">
            <v>646.61</v>
          </cell>
        </row>
        <row r="62">
          <cell r="D62" t="str">
            <v>Yeni iş</v>
          </cell>
          <cell r="L62">
            <v>716</v>
          </cell>
          <cell r="M62" t="str">
            <v>Direkt</v>
          </cell>
          <cell r="N62">
            <v>331756.89</v>
          </cell>
        </row>
        <row r="63">
          <cell r="D63" t="str">
            <v>Yeni iş</v>
          </cell>
          <cell r="L63">
            <v>717</v>
          </cell>
          <cell r="M63" t="str">
            <v>Direkt</v>
          </cell>
          <cell r="N63">
            <v>18261427.59</v>
          </cell>
        </row>
        <row r="64">
          <cell r="D64" t="str">
            <v>Yeni iş</v>
          </cell>
          <cell r="L64">
            <v>750</v>
          </cell>
          <cell r="M64" t="str">
            <v>Direkt</v>
          </cell>
          <cell r="N64">
            <v>116732.67</v>
          </cell>
        </row>
        <row r="65">
          <cell r="D65" t="str">
            <v>Yeni iş</v>
          </cell>
          <cell r="L65">
            <v>760</v>
          </cell>
          <cell r="M65" t="str">
            <v>Direkt</v>
          </cell>
          <cell r="N65">
            <v>15890.9</v>
          </cell>
        </row>
        <row r="66">
          <cell r="D66" t="str">
            <v>Yeni iş</v>
          </cell>
          <cell r="L66">
            <v>716</v>
          </cell>
          <cell r="M66" t="str">
            <v>Direkt</v>
          </cell>
          <cell r="N66">
            <v>121025.3</v>
          </cell>
        </row>
        <row r="67">
          <cell r="D67" t="str">
            <v>Yeni iş</v>
          </cell>
          <cell r="L67">
            <v>717</v>
          </cell>
          <cell r="M67" t="str">
            <v>Direkt</v>
          </cell>
          <cell r="N67">
            <v>2069533.59</v>
          </cell>
        </row>
        <row r="68">
          <cell r="D68" t="str">
            <v>Yeni iş</v>
          </cell>
          <cell r="L68">
            <v>750</v>
          </cell>
          <cell r="M68" t="str">
            <v>Direkt</v>
          </cell>
          <cell r="N68">
            <v>3287.36</v>
          </cell>
        </row>
        <row r="69">
          <cell r="D69" t="str">
            <v>Yeni iş</v>
          </cell>
          <cell r="L69">
            <v>760</v>
          </cell>
          <cell r="M69" t="str">
            <v>Direkt</v>
          </cell>
          <cell r="N69">
            <v>746.9</v>
          </cell>
        </row>
        <row r="70">
          <cell r="D70" t="str">
            <v>Yeni iş</v>
          </cell>
          <cell r="L70">
            <v>716</v>
          </cell>
          <cell r="M70" t="str">
            <v>Direkt</v>
          </cell>
          <cell r="N70">
            <v>284519.86</v>
          </cell>
        </row>
        <row r="71">
          <cell r="D71" t="str">
            <v>Yeni iş</v>
          </cell>
          <cell r="L71">
            <v>717</v>
          </cell>
          <cell r="M71" t="str">
            <v>Direkt</v>
          </cell>
          <cell r="N71">
            <v>9932680.2200000007</v>
          </cell>
        </row>
        <row r="72">
          <cell r="D72" t="str">
            <v>Yeni iş</v>
          </cell>
          <cell r="L72">
            <v>750</v>
          </cell>
          <cell r="M72" t="str">
            <v>Direkt</v>
          </cell>
          <cell r="N72">
            <v>17401.62</v>
          </cell>
        </row>
        <row r="73">
          <cell r="D73" t="str">
            <v>Yeni iş</v>
          </cell>
          <cell r="L73">
            <v>760</v>
          </cell>
          <cell r="M73" t="str">
            <v>Direkt</v>
          </cell>
          <cell r="N73">
            <v>3174.67</v>
          </cell>
        </row>
        <row r="74">
          <cell r="D74" t="str">
            <v>Yeni iş</v>
          </cell>
          <cell r="L74">
            <v>716</v>
          </cell>
          <cell r="M74" t="str">
            <v>Direkt</v>
          </cell>
          <cell r="N74">
            <v>2390.48</v>
          </cell>
        </row>
        <row r="75">
          <cell r="D75" t="str">
            <v>Yeni iş</v>
          </cell>
          <cell r="L75">
            <v>717</v>
          </cell>
          <cell r="M75" t="str">
            <v>Direkt</v>
          </cell>
          <cell r="N75">
            <v>158596.34</v>
          </cell>
        </row>
        <row r="76">
          <cell r="D76" t="str">
            <v>Yeni iş</v>
          </cell>
          <cell r="L76">
            <v>750</v>
          </cell>
          <cell r="M76" t="str">
            <v>Direkt</v>
          </cell>
          <cell r="N76">
            <v>137.76</v>
          </cell>
        </row>
        <row r="77">
          <cell r="D77" t="str">
            <v>Yeni iş</v>
          </cell>
          <cell r="L77">
            <v>760</v>
          </cell>
          <cell r="M77" t="str">
            <v>Direkt</v>
          </cell>
          <cell r="N77">
            <v>64.14</v>
          </cell>
        </row>
        <row r="78">
          <cell r="D78" t="str">
            <v>Yeni iş</v>
          </cell>
          <cell r="L78">
            <v>716</v>
          </cell>
          <cell r="M78" t="str">
            <v>Direkt</v>
          </cell>
          <cell r="N78">
            <v>7860.36</v>
          </cell>
        </row>
        <row r="79">
          <cell r="D79" t="str">
            <v>Yeni iş</v>
          </cell>
          <cell r="L79">
            <v>717</v>
          </cell>
          <cell r="M79" t="str">
            <v>Direkt</v>
          </cell>
          <cell r="N79">
            <v>363777.43</v>
          </cell>
        </row>
        <row r="80">
          <cell r="D80" t="str">
            <v>Yeni iş</v>
          </cell>
          <cell r="L80">
            <v>750</v>
          </cell>
          <cell r="M80" t="str">
            <v>Direkt</v>
          </cell>
          <cell r="N80">
            <v>1508.27</v>
          </cell>
        </row>
        <row r="81">
          <cell r="D81" t="str">
            <v>Yeni iş</v>
          </cell>
          <cell r="L81">
            <v>760</v>
          </cell>
          <cell r="M81" t="str">
            <v>Direkt</v>
          </cell>
          <cell r="N81">
            <v>247.95</v>
          </cell>
        </row>
        <row r="82">
          <cell r="D82" t="str">
            <v>Yeni iş</v>
          </cell>
          <cell r="L82">
            <v>716</v>
          </cell>
          <cell r="M82" t="str">
            <v>Direkt</v>
          </cell>
          <cell r="N82">
            <v>0</v>
          </cell>
        </row>
        <row r="83">
          <cell r="D83" t="str">
            <v>Yeni iş</v>
          </cell>
          <cell r="L83">
            <v>717</v>
          </cell>
          <cell r="M83" t="str">
            <v>Direkt</v>
          </cell>
          <cell r="N83">
            <v>2036880.47</v>
          </cell>
        </row>
        <row r="84">
          <cell r="D84" t="str">
            <v>Yeni iş</v>
          </cell>
          <cell r="L84">
            <v>750</v>
          </cell>
          <cell r="M84" t="str">
            <v>Direkt</v>
          </cell>
          <cell r="N84">
            <v>0</v>
          </cell>
        </row>
        <row r="85">
          <cell r="D85" t="str">
            <v>Yeni iş</v>
          </cell>
          <cell r="L85">
            <v>760</v>
          </cell>
          <cell r="M85" t="str">
            <v>Direkt</v>
          </cell>
          <cell r="N85">
            <v>2027.26</v>
          </cell>
        </row>
        <row r="86">
          <cell r="D86" t="str">
            <v>Yeni iş</v>
          </cell>
          <cell r="L86">
            <v>716</v>
          </cell>
          <cell r="M86" t="str">
            <v>Direkt</v>
          </cell>
          <cell r="N86">
            <v>100</v>
          </cell>
        </row>
        <row r="87">
          <cell r="D87" t="str">
            <v>Yeni iş</v>
          </cell>
          <cell r="L87">
            <v>717</v>
          </cell>
          <cell r="M87" t="str">
            <v>Direkt</v>
          </cell>
          <cell r="N87">
            <v>8058921.9500000002</v>
          </cell>
        </row>
        <row r="88">
          <cell r="D88" t="str">
            <v>Yeni iş</v>
          </cell>
          <cell r="L88">
            <v>750</v>
          </cell>
          <cell r="M88" t="str">
            <v>Direkt</v>
          </cell>
          <cell r="N88">
            <v>0</v>
          </cell>
        </row>
        <row r="89">
          <cell r="D89" t="str">
            <v>Yeni iş</v>
          </cell>
          <cell r="L89">
            <v>760</v>
          </cell>
          <cell r="M89" t="str">
            <v>Direkt</v>
          </cell>
          <cell r="N89">
            <v>7664.48</v>
          </cell>
        </row>
        <row r="90">
          <cell r="D90" t="str">
            <v>Yeni iş</v>
          </cell>
          <cell r="L90">
            <v>716</v>
          </cell>
          <cell r="M90" t="str">
            <v>Direkt</v>
          </cell>
          <cell r="N90">
            <v>3238.6</v>
          </cell>
        </row>
        <row r="91">
          <cell r="D91" t="str">
            <v>Yeni iş</v>
          </cell>
          <cell r="L91">
            <v>717</v>
          </cell>
          <cell r="M91" t="str">
            <v>Direkt</v>
          </cell>
          <cell r="N91">
            <v>645412.74</v>
          </cell>
        </row>
        <row r="92">
          <cell r="D92" t="str">
            <v>Yeni iş</v>
          </cell>
          <cell r="L92">
            <v>750</v>
          </cell>
          <cell r="M92" t="str">
            <v>Direkt</v>
          </cell>
          <cell r="N92">
            <v>6849.78</v>
          </cell>
        </row>
        <row r="93">
          <cell r="D93" t="str">
            <v>Yeni iş</v>
          </cell>
          <cell r="L93">
            <v>760</v>
          </cell>
          <cell r="M93" t="str">
            <v>Direkt</v>
          </cell>
          <cell r="N93">
            <v>417.55</v>
          </cell>
        </row>
        <row r="94">
          <cell r="D94" t="str">
            <v>Yeni iş</v>
          </cell>
          <cell r="L94">
            <v>716</v>
          </cell>
          <cell r="M94" t="str">
            <v>Direkt</v>
          </cell>
          <cell r="N94">
            <v>5694.04</v>
          </cell>
        </row>
        <row r="95">
          <cell r="D95" t="str">
            <v>Yeni iş</v>
          </cell>
          <cell r="L95">
            <v>717</v>
          </cell>
          <cell r="M95" t="str">
            <v>Direkt</v>
          </cell>
          <cell r="N95">
            <v>266772.94</v>
          </cell>
        </row>
        <row r="96">
          <cell r="D96" t="str">
            <v>Yeni iş</v>
          </cell>
          <cell r="L96">
            <v>750</v>
          </cell>
          <cell r="M96" t="str">
            <v>Direkt</v>
          </cell>
          <cell r="N96">
            <v>2757.28</v>
          </cell>
        </row>
        <row r="97">
          <cell r="D97" t="str">
            <v>Yeni iş</v>
          </cell>
          <cell r="L97">
            <v>760</v>
          </cell>
          <cell r="M97" t="str">
            <v>Direkt</v>
          </cell>
          <cell r="N97">
            <v>446</v>
          </cell>
        </row>
        <row r="98">
          <cell r="D98" t="str">
            <v>Yeni iş</v>
          </cell>
          <cell r="L98">
            <v>716</v>
          </cell>
          <cell r="M98" t="str">
            <v>Direkt</v>
          </cell>
          <cell r="N98">
            <v>4838</v>
          </cell>
        </row>
        <row r="99">
          <cell r="D99" t="str">
            <v>Yeni iş</v>
          </cell>
          <cell r="L99">
            <v>717</v>
          </cell>
          <cell r="M99" t="str">
            <v>Direkt</v>
          </cell>
          <cell r="N99">
            <v>60249.87</v>
          </cell>
        </row>
        <row r="100">
          <cell r="D100" t="str">
            <v>Yeni iş</v>
          </cell>
          <cell r="L100">
            <v>750</v>
          </cell>
          <cell r="M100" t="str">
            <v>Direkt</v>
          </cell>
          <cell r="N100">
            <v>224.19</v>
          </cell>
        </row>
        <row r="101">
          <cell r="D101" t="str">
            <v>Yeni iş</v>
          </cell>
          <cell r="L101">
            <v>760</v>
          </cell>
          <cell r="M101" t="str">
            <v>Direkt</v>
          </cell>
          <cell r="N101">
            <v>16</v>
          </cell>
        </row>
        <row r="102">
          <cell r="D102" t="str">
            <v>Yeni iş</v>
          </cell>
          <cell r="L102">
            <v>716</v>
          </cell>
          <cell r="M102" t="str">
            <v>Direkt</v>
          </cell>
          <cell r="N102">
            <v>999615.36</v>
          </cell>
        </row>
        <row r="103">
          <cell r="D103" t="str">
            <v>Yeni iş</v>
          </cell>
          <cell r="L103">
            <v>717</v>
          </cell>
          <cell r="M103" t="str">
            <v>Direkt</v>
          </cell>
          <cell r="N103">
            <v>23162440.039999999</v>
          </cell>
        </row>
        <row r="104">
          <cell r="D104" t="str">
            <v>Yeni iş</v>
          </cell>
          <cell r="L104">
            <v>750</v>
          </cell>
          <cell r="M104" t="str">
            <v>Direkt</v>
          </cell>
          <cell r="N104">
            <v>23636</v>
          </cell>
        </row>
        <row r="105">
          <cell r="D105" t="str">
            <v>Yeni iş</v>
          </cell>
          <cell r="L105">
            <v>760</v>
          </cell>
          <cell r="M105" t="str">
            <v>Direkt</v>
          </cell>
          <cell r="N105">
            <v>4640.6400000000003</v>
          </cell>
        </row>
        <row r="106">
          <cell r="D106" t="str">
            <v>Yeni iş</v>
          </cell>
          <cell r="L106">
            <v>716</v>
          </cell>
          <cell r="M106" t="str">
            <v>Direkt</v>
          </cell>
          <cell r="N106">
            <v>2139269.67</v>
          </cell>
        </row>
        <row r="107">
          <cell r="D107" t="str">
            <v>Yeni iş</v>
          </cell>
          <cell r="L107">
            <v>717</v>
          </cell>
          <cell r="M107" t="str">
            <v>Direkt</v>
          </cell>
          <cell r="N107">
            <v>40062071.939999998</v>
          </cell>
        </row>
        <row r="108">
          <cell r="D108" t="str">
            <v>Yeni iş</v>
          </cell>
          <cell r="L108">
            <v>750</v>
          </cell>
          <cell r="M108" t="str">
            <v>Direkt</v>
          </cell>
          <cell r="N108">
            <v>70382.36</v>
          </cell>
        </row>
        <row r="109">
          <cell r="D109" t="str">
            <v>Yeni iş</v>
          </cell>
          <cell r="L109">
            <v>760</v>
          </cell>
          <cell r="M109" t="str">
            <v>Direkt</v>
          </cell>
          <cell r="N109">
            <v>11841.09</v>
          </cell>
        </row>
        <row r="110">
          <cell r="D110" t="str">
            <v>Yeni iş</v>
          </cell>
          <cell r="L110">
            <v>716</v>
          </cell>
          <cell r="M110" t="str">
            <v>Direkt</v>
          </cell>
          <cell r="N110">
            <v>4800</v>
          </cell>
        </row>
        <row r="111">
          <cell r="D111" t="str">
            <v>Yeni iş</v>
          </cell>
          <cell r="L111">
            <v>717</v>
          </cell>
          <cell r="M111" t="str">
            <v>Direkt</v>
          </cell>
          <cell r="N111">
            <v>192299.03</v>
          </cell>
        </row>
        <row r="112">
          <cell r="D112" t="str">
            <v>Yeni iş</v>
          </cell>
          <cell r="L112">
            <v>750</v>
          </cell>
          <cell r="M112" t="str">
            <v>Direkt</v>
          </cell>
          <cell r="N112">
            <v>433.89</v>
          </cell>
        </row>
        <row r="113">
          <cell r="D113" t="str">
            <v>Yeni iş</v>
          </cell>
          <cell r="L113">
            <v>760</v>
          </cell>
          <cell r="M113" t="str">
            <v>Direkt</v>
          </cell>
          <cell r="N113">
            <v>42</v>
          </cell>
        </row>
        <row r="114">
          <cell r="D114" t="str">
            <v>Yeni iş</v>
          </cell>
          <cell r="L114">
            <v>716</v>
          </cell>
          <cell r="M114" t="str">
            <v>Direkt</v>
          </cell>
          <cell r="N114">
            <v>23834.51</v>
          </cell>
        </row>
        <row r="115">
          <cell r="D115" t="str">
            <v>Yeni iş</v>
          </cell>
          <cell r="L115">
            <v>717</v>
          </cell>
          <cell r="M115" t="str">
            <v>Direkt</v>
          </cell>
          <cell r="N115">
            <v>794052.54</v>
          </cell>
        </row>
        <row r="116">
          <cell r="D116" t="str">
            <v>Yeni iş</v>
          </cell>
          <cell r="L116">
            <v>750</v>
          </cell>
          <cell r="M116" t="str">
            <v>Direkt</v>
          </cell>
          <cell r="N116">
            <v>10505.29</v>
          </cell>
        </row>
        <row r="117">
          <cell r="D117" t="str">
            <v>Yeni iş</v>
          </cell>
          <cell r="L117">
            <v>760</v>
          </cell>
          <cell r="M117" t="str">
            <v>Direkt</v>
          </cell>
          <cell r="N117">
            <v>884.6</v>
          </cell>
        </row>
        <row r="118">
          <cell r="D118" t="str">
            <v>Yeni iş</v>
          </cell>
          <cell r="L118">
            <v>716</v>
          </cell>
          <cell r="M118" t="str">
            <v>Direkt</v>
          </cell>
          <cell r="N118">
            <v>3999</v>
          </cell>
        </row>
        <row r="119">
          <cell r="D119" t="str">
            <v>Yeni iş</v>
          </cell>
          <cell r="L119">
            <v>717</v>
          </cell>
          <cell r="M119" t="str">
            <v>Direkt</v>
          </cell>
          <cell r="N119">
            <v>61945.27</v>
          </cell>
        </row>
        <row r="120">
          <cell r="D120" t="str">
            <v>Yeni iş</v>
          </cell>
          <cell r="L120">
            <v>750</v>
          </cell>
          <cell r="M120" t="str">
            <v>Direkt</v>
          </cell>
          <cell r="N120">
            <v>187.7</v>
          </cell>
        </row>
        <row r="121">
          <cell r="D121" t="str">
            <v>Yeni iş</v>
          </cell>
          <cell r="L121">
            <v>760</v>
          </cell>
          <cell r="M121" t="str">
            <v>Direkt</v>
          </cell>
          <cell r="N121">
            <v>70.2</v>
          </cell>
        </row>
        <row r="122">
          <cell r="D122" t="str">
            <v>Yenileme</v>
          </cell>
          <cell r="L122">
            <v>716</v>
          </cell>
          <cell r="M122" t="str">
            <v>Direkt</v>
          </cell>
          <cell r="N122">
            <v>3080491.7250000001</v>
          </cell>
        </row>
        <row r="123">
          <cell r="D123" t="str">
            <v>Yenileme</v>
          </cell>
          <cell r="L123">
            <v>717</v>
          </cell>
          <cell r="M123" t="str">
            <v>Direkt</v>
          </cell>
          <cell r="N123">
            <v>61948290.647500001</v>
          </cell>
        </row>
        <row r="124">
          <cell r="D124" t="str">
            <v>Yenileme</v>
          </cell>
          <cell r="L124">
            <v>750</v>
          </cell>
          <cell r="M124" t="str">
            <v>Direkt</v>
          </cell>
          <cell r="N124">
            <v>565390.23</v>
          </cell>
        </row>
        <row r="125">
          <cell r="D125" t="str">
            <v>Yenileme</v>
          </cell>
          <cell r="L125">
            <v>760</v>
          </cell>
          <cell r="M125" t="str">
            <v>Direkt</v>
          </cell>
          <cell r="N125">
            <v>112890.21</v>
          </cell>
        </row>
        <row r="126">
          <cell r="D126" t="str">
            <v>Yenileme</v>
          </cell>
          <cell r="L126">
            <v>716</v>
          </cell>
          <cell r="M126" t="str">
            <v>Direkt</v>
          </cell>
          <cell r="N126">
            <v>117010.77</v>
          </cell>
        </row>
        <row r="127">
          <cell r="D127" t="str">
            <v>Yenileme</v>
          </cell>
          <cell r="L127">
            <v>717</v>
          </cell>
          <cell r="M127" t="str">
            <v>Direkt</v>
          </cell>
          <cell r="N127">
            <v>1939263.48</v>
          </cell>
        </row>
        <row r="128">
          <cell r="D128" t="str">
            <v>Yenileme</v>
          </cell>
          <cell r="L128">
            <v>750</v>
          </cell>
          <cell r="M128" t="str">
            <v>Direkt</v>
          </cell>
          <cell r="N128">
            <v>20925.18</v>
          </cell>
        </row>
        <row r="129">
          <cell r="D129" t="str">
            <v>Yenileme</v>
          </cell>
          <cell r="L129">
            <v>760</v>
          </cell>
          <cell r="M129" t="str">
            <v>Direkt</v>
          </cell>
          <cell r="N129">
            <v>4477.1899999999996</v>
          </cell>
        </row>
        <row r="130">
          <cell r="D130" t="str">
            <v>Yenileme</v>
          </cell>
          <cell r="L130">
            <v>716</v>
          </cell>
          <cell r="M130" t="str">
            <v>Direkt</v>
          </cell>
          <cell r="N130">
            <v>32796.129999999997</v>
          </cell>
        </row>
        <row r="131">
          <cell r="D131" t="str">
            <v>Yenileme</v>
          </cell>
          <cell r="L131">
            <v>717</v>
          </cell>
          <cell r="M131" t="str">
            <v>Direkt</v>
          </cell>
          <cell r="N131">
            <v>1487732.8</v>
          </cell>
        </row>
        <row r="132">
          <cell r="D132" t="str">
            <v>Yenileme</v>
          </cell>
          <cell r="L132">
            <v>750</v>
          </cell>
          <cell r="M132" t="str">
            <v>Direkt</v>
          </cell>
          <cell r="N132">
            <v>13303.49</v>
          </cell>
        </row>
        <row r="133">
          <cell r="D133" t="str">
            <v>Yenileme</v>
          </cell>
          <cell r="L133">
            <v>760</v>
          </cell>
          <cell r="M133" t="str">
            <v>Direkt</v>
          </cell>
          <cell r="N133">
            <v>2980.25</v>
          </cell>
        </row>
        <row r="134">
          <cell r="D134" t="str">
            <v>Yenileme</v>
          </cell>
          <cell r="L134">
            <v>716</v>
          </cell>
          <cell r="M134" t="str">
            <v>Direkt</v>
          </cell>
          <cell r="N134">
            <v>164949.64000000001</v>
          </cell>
        </row>
        <row r="135">
          <cell r="D135" t="str">
            <v>Yenileme</v>
          </cell>
          <cell r="L135">
            <v>717</v>
          </cell>
          <cell r="M135" t="str">
            <v>Direkt</v>
          </cell>
          <cell r="N135">
            <v>11455852.57</v>
          </cell>
        </row>
        <row r="136">
          <cell r="D136" t="str">
            <v>Yenileme</v>
          </cell>
          <cell r="L136">
            <v>750</v>
          </cell>
          <cell r="M136" t="str">
            <v>Direkt</v>
          </cell>
          <cell r="N136">
            <v>73963.48</v>
          </cell>
        </row>
        <row r="137">
          <cell r="D137" t="str">
            <v>Yenileme</v>
          </cell>
          <cell r="L137">
            <v>760</v>
          </cell>
          <cell r="M137" t="str">
            <v>Direkt</v>
          </cell>
          <cell r="N137">
            <v>9702.77</v>
          </cell>
        </row>
        <row r="138">
          <cell r="D138" t="str">
            <v>Yenileme</v>
          </cell>
          <cell r="L138">
            <v>716</v>
          </cell>
          <cell r="M138" t="str">
            <v>Direkt</v>
          </cell>
          <cell r="N138">
            <v>31207.25</v>
          </cell>
        </row>
        <row r="139">
          <cell r="D139" t="str">
            <v>Yenileme</v>
          </cell>
          <cell r="L139">
            <v>717</v>
          </cell>
          <cell r="M139" t="str">
            <v>Direkt</v>
          </cell>
          <cell r="N139">
            <v>400657.16</v>
          </cell>
        </row>
        <row r="140">
          <cell r="D140" t="str">
            <v>Yenileme</v>
          </cell>
          <cell r="L140">
            <v>750</v>
          </cell>
          <cell r="M140" t="str">
            <v>Direkt</v>
          </cell>
          <cell r="N140">
            <v>9884.24</v>
          </cell>
        </row>
        <row r="141">
          <cell r="D141" t="str">
            <v>Yenileme</v>
          </cell>
          <cell r="L141">
            <v>760</v>
          </cell>
          <cell r="M141" t="str">
            <v>Direkt</v>
          </cell>
          <cell r="N141">
            <v>565.70000000000005</v>
          </cell>
        </row>
        <row r="142">
          <cell r="D142" t="str">
            <v>Yenileme</v>
          </cell>
          <cell r="L142">
            <v>716</v>
          </cell>
          <cell r="M142" t="str">
            <v>Direkt</v>
          </cell>
          <cell r="N142">
            <v>4406.5600000000004</v>
          </cell>
        </row>
        <row r="143">
          <cell r="D143" t="str">
            <v>Yenileme</v>
          </cell>
          <cell r="L143">
            <v>717</v>
          </cell>
          <cell r="M143" t="str">
            <v>Direkt</v>
          </cell>
          <cell r="N143">
            <v>31667.26</v>
          </cell>
        </row>
        <row r="144">
          <cell r="D144" t="str">
            <v>Yenileme</v>
          </cell>
          <cell r="L144">
            <v>750</v>
          </cell>
          <cell r="M144" t="str">
            <v>Direkt</v>
          </cell>
          <cell r="N144">
            <v>492.87</v>
          </cell>
        </row>
        <row r="145">
          <cell r="D145" t="str">
            <v>Yenileme</v>
          </cell>
          <cell r="L145">
            <v>760</v>
          </cell>
          <cell r="M145" t="str">
            <v>Direkt</v>
          </cell>
          <cell r="N145">
            <v>44</v>
          </cell>
        </row>
        <row r="146">
          <cell r="D146" t="str">
            <v>Yenileme</v>
          </cell>
          <cell r="L146">
            <v>716</v>
          </cell>
          <cell r="M146" t="str">
            <v>Direkt</v>
          </cell>
          <cell r="N146">
            <v>2406.6</v>
          </cell>
        </row>
        <row r="147">
          <cell r="D147" t="str">
            <v>Yenileme</v>
          </cell>
          <cell r="L147">
            <v>717</v>
          </cell>
          <cell r="M147" t="str">
            <v>Direkt</v>
          </cell>
          <cell r="N147">
            <v>90354.2</v>
          </cell>
        </row>
        <row r="148">
          <cell r="D148" t="str">
            <v>Yenileme</v>
          </cell>
          <cell r="L148">
            <v>750</v>
          </cell>
          <cell r="M148" t="str">
            <v>Direkt</v>
          </cell>
          <cell r="N148">
            <v>2709.8</v>
          </cell>
        </row>
        <row r="149">
          <cell r="D149" t="str">
            <v>Yenileme</v>
          </cell>
          <cell r="L149">
            <v>760</v>
          </cell>
          <cell r="M149" t="str">
            <v>Direkt</v>
          </cell>
          <cell r="N149">
            <v>64.180000000000007</v>
          </cell>
        </row>
        <row r="150">
          <cell r="D150" t="str">
            <v>Yenileme</v>
          </cell>
          <cell r="L150">
            <v>716</v>
          </cell>
          <cell r="M150" t="str">
            <v>Direkt</v>
          </cell>
          <cell r="N150">
            <v>532857.81999999995</v>
          </cell>
        </row>
        <row r="151">
          <cell r="D151" t="str">
            <v>Yenileme</v>
          </cell>
          <cell r="L151">
            <v>717</v>
          </cell>
          <cell r="M151" t="str">
            <v>Direkt</v>
          </cell>
          <cell r="N151">
            <v>10110079.140000001</v>
          </cell>
        </row>
        <row r="152">
          <cell r="D152" t="str">
            <v>Yenileme</v>
          </cell>
          <cell r="L152">
            <v>750</v>
          </cell>
          <cell r="M152" t="str">
            <v>Direkt</v>
          </cell>
          <cell r="N152">
            <v>96519</v>
          </cell>
        </row>
        <row r="153">
          <cell r="D153" t="str">
            <v>Yenileme</v>
          </cell>
          <cell r="L153">
            <v>760</v>
          </cell>
          <cell r="M153" t="str">
            <v>Direkt</v>
          </cell>
          <cell r="N153">
            <v>17380.16</v>
          </cell>
        </row>
        <row r="154">
          <cell r="D154" t="str">
            <v>Yenileme</v>
          </cell>
          <cell r="L154">
            <v>716</v>
          </cell>
          <cell r="M154" t="str">
            <v>Direkt</v>
          </cell>
          <cell r="N154">
            <v>7334.42</v>
          </cell>
        </row>
        <row r="155">
          <cell r="D155" t="str">
            <v>Yenileme</v>
          </cell>
          <cell r="L155">
            <v>717</v>
          </cell>
          <cell r="M155" t="str">
            <v>Direkt</v>
          </cell>
          <cell r="N155">
            <v>103605.27</v>
          </cell>
        </row>
        <row r="156">
          <cell r="D156" t="str">
            <v>Yenileme</v>
          </cell>
          <cell r="L156">
            <v>750</v>
          </cell>
          <cell r="M156" t="str">
            <v>Direkt</v>
          </cell>
          <cell r="N156">
            <v>944.85</v>
          </cell>
        </row>
        <row r="157">
          <cell r="D157" t="str">
            <v>Yenileme</v>
          </cell>
          <cell r="L157">
            <v>760</v>
          </cell>
          <cell r="M157" t="str">
            <v>Direkt</v>
          </cell>
          <cell r="N157">
            <v>193.87</v>
          </cell>
        </row>
        <row r="158">
          <cell r="D158" t="str">
            <v>Yenileme</v>
          </cell>
          <cell r="L158">
            <v>716</v>
          </cell>
          <cell r="M158" t="str">
            <v>Direkt</v>
          </cell>
          <cell r="N158">
            <v>10263.16</v>
          </cell>
        </row>
        <row r="159">
          <cell r="D159" t="str">
            <v>Yenileme</v>
          </cell>
          <cell r="L159">
            <v>717</v>
          </cell>
          <cell r="M159" t="str">
            <v>Direkt</v>
          </cell>
          <cell r="N159">
            <v>279496.33</v>
          </cell>
        </row>
        <row r="160">
          <cell r="D160" t="str">
            <v>Yenileme</v>
          </cell>
          <cell r="L160">
            <v>750</v>
          </cell>
          <cell r="M160" t="str">
            <v>Direkt</v>
          </cell>
          <cell r="N160">
            <v>2724.53</v>
          </cell>
        </row>
        <row r="161">
          <cell r="D161" t="str">
            <v>Yenileme</v>
          </cell>
          <cell r="L161">
            <v>760</v>
          </cell>
          <cell r="M161" t="str">
            <v>Direkt</v>
          </cell>
          <cell r="N161">
            <v>523.95000000000005</v>
          </cell>
        </row>
        <row r="162">
          <cell r="D162" t="str">
            <v>Yenileme</v>
          </cell>
          <cell r="L162">
            <v>716</v>
          </cell>
          <cell r="M162" t="str">
            <v>Direkt</v>
          </cell>
          <cell r="N162">
            <v>171302.86</v>
          </cell>
        </row>
        <row r="163">
          <cell r="D163" t="str">
            <v>Yenileme</v>
          </cell>
          <cell r="L163">
            <v>717</v>
          </cell>
          <cell r="M163" t="str">
            <v>Direkt</v>
          </cell>
          <cell r="N163">
            <v>6477559.8499999996</v>
          </cell>
        </row>
        <row r="164">
          <cell r="D164" t="str">
            <v>Yenileme</v>
          </cell>
          <cell r="L164">
            <v>750</v>
          </cell>
          <cell r="M164" t="str">
            <v>Direkt</v>
          </cell>
          <cell r="N164">
            <v>54119.73</v>
          </cell>
        </row>
        <row r="165">
          <cell r="D165" t="str">
            <v>Yenileme</v>
          </cell>
          <cell r="L165">
            <v>760</v>
          </cell>
          <cell r="M165" t="str">
            <v>Direkt</v>
          </cell>
          <cell r="N165">
            <v>5176.45</v>
          </cell>
        </row>
        <row r="166">
          <cell r="D166" t="str">
            <v>Yenileme</v>
          </cell>
          <cell r="L166">
            <v>716</v>
          </cell>
          <cell r="M166" t="str">
            <v>Direkt</v>
          </cell>
          <cell r="N166">
            <v>2371.89</v>
          </cell>
        </row>
        <row r="167">
          <cell r="D167" t="str">
            <v>Yenileme</v>
          </cell>
          <cell r="L167">
            <v>717</v>
          </cell>
          <cell r="M167" t="str">
            <v>Direkt</v>
          </cell>
          <cell r="N167">
            <v>36524.28</v>
          </cell>
        </row>
        <row r="168">
          <cell r="D168" t="str">
            <v>Yenileme</v>
          </cell>
          <cell r="L168">
            <v>750</v>
          </cell>
          <cell r="M168" t="str">
            <v>Direkt</v>
          </cell>
          <cell r="N168">
            <v>106.07</v>
          </cell>
        </row>
        <row r="169">
          <cell r="D169" t="str">
            <v>Yenileme</v>
          </cell>
          <cell r="L169">
            <v>760</v>
          </cell>
          <cell r="M169" t="str">
            <v>Direkt</v>
          </cell>
          <cell r="N169">
            <v>36.1</v>
          </cell>
        </row>
        <row r="170">
          <cell r="D170" t="str">
            <v>Yenileme</v>
          </cell>
          <cell r="L170">
            <v>716</v>
          </cell>
          <cell r="M170" t="str">
            <v>Direkt</v>
          </cell>
          <cell r="N170">
            <v>41500</v>
          </cell>
        </row>
        <row r="171">
          <cell r="D171" t="str">
            <v>Yenileme</v>
          </cell>
          <cell r="L171">
            <v>717</v>
          </cell>
          <cell r="M171" t="str">
            <v>Direkt</v>
          </cell>
          <cell r="N171">
            <v>3034720.86</v>
          </cell>
        </row>
        <row r="172">
          <cell r="D172" t="str">
            <v>Yenileme</v>
          </cell>
          <cell r="L172">
            <v>750</v>
          </cell>
          <cell r="M172" t="str">
            <v>Direkt</v>
          </cell>
          <cell r="N172">
            <v>3878.45</v>
          </cell>
        </row>
        <row r="173">
          <cell r="D173" t="str">
            <v>Yenileme</v>
          </cell>
          <cell r="L173">
            <v>760</v>
          </cell>
          <cell r="M173" t="str">
            <v>Direkt</v>
          </cell>
          <cell r="N173">
            <v>664</v>
          </cell>
        </row>
        <row r="174">
          <cell r="D174" t="str">
            <v>Yenileme</v>
          </cell>
          <cell r="L174">
            <v>716</v>
          </cell>
          <cell r="M174" t="str">
            <v>Direkt</v>
          </cell>
          <cell r="N174">
            <v>620</v>
          </cell>
        </row>
        <row r="175">
          <cell r="D175" t="str">
            <v>Yenileme</v>
          </cell>
          <cell r="L175">
            <v>717</v>
          </cell>
          <cell r="M175" t="str">
            <v>Direkt</v>
          </cell>
          <cell r="N175">
            <v>21796.73</v>
          </cell>
        </row>
        <row r="176">
          <cell r="D176" t="str">
            <v>Yenileme</v>
          </cell>
          <cell r="L176">
            <v>750</v>
          </cell>
          <cell r="M176" t="str">
            <v>Direkt</v>
          </cell>
          <cell r="N176">
            <v>10</v>
          </cell>
        </row>
        <row r="177">
          <cell r="D177" t="str">
            <v>Yenileme</v>
          </cell>
          <cell r="L177">
            <v>760</v>
          </cell>
          <cell r="M177" t="str">
            <v>Direkt</v>
          </cell>
          <cell r="N177">
            <v>8</v>
          </cell>
        </row>
        <row r="178">
          <cell r="D178" t="str">
            <v>Yenileme</v>
          </cell>
          <cell r="L178">
            <v>716</v>
          </cell>
          <cell r="M178" t="str">
            <v>Direkt</v>
          </cell>
          <cell r="N178">
            <v>0</v>
          </cell>
        </row>
        <row r="179">
          <cell r="D179" t="str">
            <v>Yenileme</v>
          </cell>
          <cell r="L179">
            <v>717</v>
          </cell>
          <cell r="M179" t="str">
            <v>Direkt</v>
          </cell>
          <cell r="N179">
            <v>16067.41</v>
          </cell>
        </row>
        <row r="180">
          <cell r="D180" t="str">
            <v>Yenileme</v>
          </cell>
          <cell r="L180">
            <v>760</v>
          </cell>
          <cell r="M180" t="str">
            <v>Direkt</v>
          </cell>
          <cell r="N180">
            <v>16.04</v>
          </cell>
        </row>
        <row r="181">
          <cell r="D181" t="str">
            <v>Yenileme</v>
          </cell>
          <cell r="L181">
            <v>717</v>
          </cell>
          <cell r="M181" t="str">
            <v>Direkt</v>
          </cell>
          <cell r="N181">
            <v>494354.37</v>
          </cell>
        </row>
        <row r="182">
          <cell r="D182" t="str">
            <v>Yenileme</v>
          </cell>
          <cell r="L182">
            <v>760</v>
          </cell>
          <cell r="M182" t="str">
            <v>Direkt</v>
          </cell>
          <cell r="N182">
            <v>562.89</v>
          </cell>
        </row>
        <row r="183">
          <cell r="D183" t="str">
            <v>Yenileme</v>
          </cell>
          <cell r="L183">
            <v>716</v>
          </cell>
          <cell r="M183" t="str">
            <v>Direkt</v>
          </cell>
          <cell r="N183">
            <v>5099.76</v>
          </cell>
        </row>
        <row r="184">
          <cell r="D184" t="str">
            <v>Yenileme</v>
          </cell>
          <cell r="L184">
            <v>717</v>
          </cell>
          <cell r="M184" t="str">
            <v>Direkt</v>
          </cell>
          <cell r="N184">
            <v>666164.49</v>
          </cell>
        </row>
        <row r="185">
          <cell r="D185" t="str">
            <v>Yenileme</v>
          </cell>
          <cell r="L185">
            <v>750</v>
          </cell>
          <cell r="M185" t="str">
            <v>Direkt</v>
          </cell>
          <cell r="N185">
            <v>7505.28</v>
          </cell>
        </row>
        <row r="186">
          <cell r="D186" t="str">
            <v>Yenileme</v>
          </cell>
          <cell r="L186">
            <v>760</v>
          </cell>
          <cell r="M186" t="str">
            <v>Direkt</v>
          </cell>
          <cell r="N186">
            <v>758.42</v>
          </cell>
        </row>
        <row r="187">
          <cell r="D187" t="str">
            <v>Yenileme</v>
          </cell>
          <cell r="L187">
            <v>716</v>
          </cell>
          <cell r="M187" t="str">
            <v>Direkt</v>
          </cell>
          <cell r="N187">
            <v>26213.34</v>
          </cell>
        </row>
        <row r="188">
          <cell r="D188" t="str">
            <v>Yenileme</v>
          </cell>
          <cell r="L188">
            <v>717</v>
          </cell>
          <cell r="M188" t="str">
            <v>Direkt</v>
          </cell>
          <cell r="N188">
            <v>1496178.02</v>
          </cell>
        </row>
        <row r="189">
          <cell r="D189" t="str">
            <v>Yenileme</v>
          </cell>
          <cell r="L189">
            <v>750</v>
          </cell>
          <cell r="M189" t="str">
            <v>Direkt</v>
          </cell>
          <cell r="N189">
            <v>1782.29</v>
          </cell>
        </row>
        <row r="190">
          <cell r="D190" t="str">
            <v>Yenileme</v>
          </cell>
          <cell r="L190">
            <v>760</v>
          </cell>
          <cell r="M190" t="str">
            <v>Direkt</v>
          </cell>
          <cell r="N190">
            <v>609.32000000000005</v>
          </cell>
        </row>
        <row r="191">
          <cell r="D191" t="str">
            <v>Yenileme</v>
          </cell>
          <cell r="L191">
            <v>716</v>
          </cell>
          <cell r="M191" t="str">
            <v>Direkt</v>
          </cell>
          <cell r="N191">
            <v>92151.9</v>
          </cell>
        </row>
        <row r="192">
          <cell r="D192" t="str">
            <v>Yenileme</v>
          </cell>
          <cell r="L192">
            <v>717</v>
          </cell>
          <cell r="M192" t="str">
            <v>Direkt</v>
          </cell>
          <cell r="N192">
            <v>4332870.09</v>
          </cell>
        </row>
        <row r="193">
          <cell r="D193" t="str">
            <v>Yenileme</v>
          </cell>
          <cell r="L193">
            <v>750</v>
          </cell>
          <cell r="M193" t="str">
            <v>Direkt</v>
          </cell>
          <cell r="N193">
            <v>4204.9799999999996</v>
          </cell>
        </row>
        <row r="194">
          <cell r="D194" t="str">
            <v>Yenileme</v>
          </cell>
          <cell r="L194">
            <v>760</v>
          </cell>
          <cell r="M194" t="str">
            <v>Direkt</v>
          </cell>
          <cell r="N194">
            <v>1596.33</v>
          </cell>
        </row>
        <row r="195">
          <cell r="D195" t="str">
            <v>Yenileme</v>
          </cell>
          <cell r="L195">
            <v>716</v>
          </cell>
          <cell r="M195" t="str">
            <v>Direkt</v>
          </cell>
          <cell r="N195">
            <v>242.66</v>
          </cell>
        </row>
        <row r="196">
          <cell r="D196" t="str">
            <v>Yenileme</v>
          </cell>
          <cell r="L196">
            <v>717</v>
          </cell>
          <cell r="M196" t="str">
            <v>Direkt</v>
          </cell>
          <cell r="N196">
            <v>4537.6000000000004</v>
          </cell>
        </row>
        <row r="197">
          <cell r="D197" t="str">
            <v>Yenileme</v>
          </cell>
          <cell r="L197">
            <v>750</v>
          </cell>
          <cell r="M197" t="str">
            <v>Direkt</v>
          </cell>
          <cell r="N197">
            <v>66.94</v>
          </cell>
        </row>
        <row r="198">
          <cell r="D198" t="str">
            <v>Yenileme</v>
          </cell>
          <cell r="L198">
            <v>760</v>
          </cell>
          <cell r="M198" t="str">
            <v>Direkt</v>
          </cell>
          <cell r="N198">
            <v>14.04</v>
          </cell>
        </row>
        <row r="199">
          <cell r="D199" t="str">
            <v>Yenileme</v>
          </cell>
          <cell r="L199">
            <v>716</v>
          </cell>
          <cell r="M199" t="str">
            <v>Direkt</v>
          </cell>
          <cell r="N199">
            <v>1200</v>
          </cell>
        </row>
        <row r="200">
          <cell r="D200" t="str">
            <v>Yenileme</v>
          </cell>
          <cell r="L200">
            <v>717</v>
          </cell>
          <cell r="M200" t="str">
            <v>Direkt</v>
          </cell>
          <cell r="N200">
            <v>5827.14</v>
          </cell>
        </row>
        <row r="201">
          <cell r="D201" t="str">
            <v>Yenileme</v>
          </cell>
          <cell r="L201">
            <v>750</v>
          </cell>
          <cell r="M201" t="str">
            <v>Direkt</v>
          </cell>
          <cell r="N201">
            <v>100</v>
          </cell>
        </row>
        <row r="202">
          <cell r="D202" t="str">
            <v>Yenileme</v>
          </cell>
          <cell r="L202">
            <v>760</v>
          </cell>
          <cell r="M202" t="str">
            <v>Direkt</v>
          </cell>
          <cell r="N202">
            <v>8</v>
          </cell>
        </row>
        <row r="203">
          <cell r="D203" t="str">
            <v>Yeni iş</v>
          </cell>
          <cell r="L203">
            <v>716</v>
          </cell>
          <cell r="M203" t="str">
            <v>Direkt</v>
          </cell>
          <cell r="N203">
            <v>600288.27</v>
          </cell>
        </row>
        <row r="204">
          <cell r="D204" t="str">
            <v>Yeni iş</v>
          </cell>
          <cell r="L204">
            <v>717</v>
          </cell>
          <cell r="M204" t="str">
            <v>Direkt</v>
          </cell>
          <cell r="N204">
            <v>16404964.9</v>
          </cell>
        </row>
        <row r="205">
          <cell r="D205" t="str">
            <v>Yeni iş</v>
          </cell>
          <cell r="L205">
            <v>750</v>
          </cell>
          <cell r="M205" t="str">
            <v>Direkt</v>
          </cell>
          <cell r="N205">
            <v>129270</v>
          </cell>
        </row>
        <row r="206">
          <cell r="D206" t="str">
            <v>Yeni iş</v>
          </cell>
          <cell r="L206">
            <v>760</v>
          </cell>
          <cell r="M206" t="str">
            <v>Direkt</v>
          </cell>
          <cell r="N206">
            <v>28902.91</v>
          </cell>
        </row>
        <row r="207">
          <cell r="D207" t="str">
            <v>Yeni iş</v>
          </cell>
          <cell r="L207">
            <v>716</v>
          </cell>
          <cell r="M207" t="str">
            <v>Direkt</v>
          </cell>
          <cell r="N207">
            <v>95830.84</v>
          </cell>
        </row>
        <row r="208">
          <cell r="D208" t="str">
            <v>Yeni iş</v>
          </cell>
          <cell r="L208">
            <v>717</v>
          </cell>
          <cell r="M208" t="str">
            <v>Direkt</v>
          </cell>
          <cell r="N208">
            <v>2689701.1</v>
          </cell>
        </row>
        <row r="209">
          <cell r="D209" t="str">
            <v>Yeni iş</v>
          </cell>
          <cell r="L209">
            <v>750</v>
          </cell>
          <cell r="M209" t="str">
            <v>Direkt</v>
          </cell>
          <cell r="N209">
            <v>19840.759999999998</v>
          </cell>
        </row>
        <row r="210">
          <cell r="D210" t="str">
            <v>Yeni iş</v>
          </cell>
          <cell r="L210">
            <v>760</v>
          </cell>
          <cell r="M210" t="str">
            <v>Direkt</v>
          </cell>
          <cell r="N210">
            <v>4902.53</v>
          </cell>
        </row>
        <row r="211">
          <cell r="D211" t="str">
            <v>Yeni iş</v>
          </cell>
          <cell r="L211">
            <v>716</v>
          </cell>
          <cell r="M211" t="str">
            <v>Direkt</v>
          </cell>
          <cell r="N211">
            <v>989.79</v>
          </cell>
        </row>
        <row r="212">
          <cell r="D212" t="str">
            <v>Yeni iş</v>
          </cell>
          <cell r="L212">
            <v>717</v>
          </cell>
          <cell r="M212" t="str">
            <v>Direkt</v>
          </cell>
          <cell r="N212">
            <v>73949.399999999994</v>
          </cell>
        </row>
        <row r="213">
          <cell r="D213" t="str">
            <v>Yeni iş</v>
          </cell>
          <cell r="L213">
            <v>750</v>
          </cell>
          <cell r="M213" t="str">
            <v>Direkt</v>
          </cell>
          <cell r="N213">
            <v>659.1</v>
          </cell>
        </row>
        <row r="214">
          <cell r="D214" t="str">
            <v>Yeni iş</v>
          </cell>
          <cell r="L214">
            <v>760</v>
          </cell>
          <cell r="M214" t="str">
            <v>Direkt</v>
          </cell>
          <cell r="N214">
            <v>138.68</v>
          </cell>
        </row>
        <row r="215">
          <cell r="D215" t="str">
            <v>Yeni iş</v>
          </cell>
          <cell r="L215">
            <v>716</v>
          </cell>
          <cell r="M215" t="str">
            <v>Direkt</v>
          </cell>
          <cell r="N215">
            <v>462091.5</v>
          </cell>
        </row>
        <row r="216">
          <cell r="D216" t="str">
            <v>Yeni iş</v>
          </cell>
          <cell r="L216">
            <v>717</v>
          </cell>
          <cell r="M216" t="str">
            <v>Direkt</v>
          </cell>
          <cell r="N216">
            <v>21752466.149999999</v>
          </cell>
        </row>
        <row r="217">
          <cell r="D217" t="str">
            <v>Yeni iş</v>
          </cell>
          <cell r="L217">
            <v>750</v>
          </cell>
          <cell r="M217" t="str">
            <v>Direkt</v>
          </cell>
          <cell r="N217">
            <v>123167.46</v>
          </cell>
        </row>
        <row r="218">
          <cell r="D218" t="str">
            <v>Yeni iş</v>
          </cell>
          <cell r="L218">
            <v>760</v>
          </cell>
          <cell r="M218" t="str">
            <v>Direkt</v>
          </cell>
          <cell r="N218">
            <v>18274.61</v>
          </cell>
        </row>
        <row r="219">
          <cell r="D219" t="str">
            <v>Yeni iş</v>
          </cell>
          <cell r="L219">
            <v>716</v>
          </cell>
          <cell r="M219" t="str">
            <v>Direkt</v>
          </cell>
          <cell r="N219">
            <v>7643.9</v>
          </cell>
        </row>
        <row r="220">
          <cell r="D220" t="str">
            <v>Yeni iş</v>
          </cell>
          <cell r="L220">
            <v>717</v>
          </cell>
          <cell r="M220" t="str">
            <v>Direkt</v>
          </cell>
          <cell r="N220">
            <v>89962.51</v>
          </cell>
        </row>
        <row r="221">
          <cell r="D221" t="str">
            <v>Yeni iş</v>
          </cell>
          <cell r="L221">
            <v>750</v>
          </cell>
          <cell r="M221" t="str">
            <v>Direkt</v>
          </cell>
          <cell r="N221">
            <v>522.79999999999995</v>
          </cell>
        </row>
        <row r="222">
          <cell r="D222" t="str">
            <v>Yeni iş</v>
          </cell>
          <cell r="L222">
            <v>760</v>
          </cell>
          <cell r="M222" t="str">
            <v>Direkt</v>
          </cell>
          <cell r="N222">
            <v>104</v>
          </cell>
        </row>
        <row r="223">
          <cell r="D223" t="str">
            <v>Yeni iş</v>
          </cell>
          <cell r="L223">
            <v>716</v>
          </cell>
          <cell r="M223" t="str">
            <v>Direkt</v>
          </cell>
          <cell r="N223">
            <v>290.41000000000003</v>
          </cell>
        </row>
        <row r="224">
          <cell r="D224" t="str">
            <v>Yeni iş</v>
          </cell>
          <cell r="L224">
            <v>717</v>
          </cell>
          <cell r="M224" t="str">
            <v>Direkt</v>
          </cell>
          <cell r="N224">
            <v>39817.17</v>
          </cell>
        </row>
        <row r="225">
          <cell r="D225" t="str">
            <v>Yeni iş</v>
          </cell>
          <cell r="L225">
            <v>750</v>
          </cell>
          <cell r="M225" t="str">
            <v>Direkt</v>
          </cell>
          <cell r="N225">
            <v>145.21</v>
          </cell>
        </row>
        <row r="226">
          <cell r="D226" t="str">
            <v>Yeni iş</v>
          </cell>
          <cell r="L226">
            <v>760</v>
          </cell>
          <cell r="M226" t="str">
            <v>Direkt</v>
          </cell>
          <cell r="N226">
            <v>42</v>
          </cell>
        </row>
        <row r="227">
          <cell r="D227" t="str">
            <v>Yeni iş</v>
          </cell>
          <cell r="L227">
            <v>716</v>
          </cell>
          <cell r="M227" t="str">
            <v>Direkt</v>
          </cell>
          <cell r="N227">
            <v>62387.47</v>
          </cell>
        </row>
        <row r="228">
          <cell r="D228" t="str">
            <v>Yeni iş</v>
          </cell>
          <cell r="L228">
            <v>717</v>
          </cell>
          <cell r="M228" t="str">
            <v>Direkt</v>
          </cell>
          <cell r="N228">
            <v>1647466.31</v>
          </cell>
        </row>
        <row r="229">
          <cell r="D229" t="str">
            <v>Yeni iş</v>
          </cell>
          <cell r="L229">
            <v>750</v>
          </cell>
          <cell r="M229" t="str">
            <v>Direkt</v>
          </cell>
          <cell r="N229">
            <v>13552.85</v>
          </cell>
        </row>
        <row r="230">
          <cell r="D230" t="str">
            <v>Yeni iş</v>
          </cell>
          <cell r="L230">
            <v>760</v>
          </cell>
          <cell r="M230" t="str">
            <v>Direkt</v>
          </cell>
          <cell r="N230">
            <v>2511.13</v>
          </cell>
        </row>
        <row r="231">
          <cell r="D231" t="str">
            <v>Yeni iş</v>
          </cell>
          <cell r="L231">
            <v>716</v>
          </cell>
          <cell r="M231" t="str">
            <v>Direkt</v>
          </cell>
          <cell r="N231">
            <v>440.14</v>
          </cell>
        </row>
        <row r="232">
          <cell r="D232" t="str">
            <v>Yeni iş</v>
          </cell>
          <cell r="L232">
            <v>717</v>
          </cell>
          <cell r="M232" t="str">
            <v>Direkt</v>
          </cell>
          <cell r="N232">
            <v>21879.72</v>
          </cell>
        </row>
        <row r="233">
          <cell r="D233" t="str">
            <v>Yeni iş</v>
          </cell>
          <cell r="L233">
            <v>750</v>
          </cell>
          <cell r="M233" t="str">
            <v>Direkt</v>
          </cell>
          <cell r="N233">
            <v>175.1</v>
          </cell>
        </row>
        <row r="234">
          <cell r="D234" t="str">
            <v>Yeni iş</v>
          </cell>
          <cell r="L234">
            <v>760</v>
          </cell>
          <cell r="M234" t="str">
            <v>Direkt</v>
          </cell>
          <cell r="N234">
            <v>28.04</v>
          </cell>
        </row>
        <row r="235">
          <cell r="D235" t="str">
            <v>Yeni iş</v>
          </cell>
          <cell r="L235">
            <v>716</v>
          </cell>
          <cell r="M235" t="str">
            <v>Direkt</v>
          </cell>
          <cell r="N235">
            <v>543.66999999999996</v>
          </cell>
        </row>
        <row r="236">
          <cell r="D236" t="str">
            <v>Yeni iş</v>
          </cell>
          <cell r="L236">
            <v>717</v>
          </cell>
          <cell r="M236" t="str">
            <v>Direkt</v>
          </cell>
          <cell r="N236">
            <v>15983.66</v>
          </cell>
        </row>
        <row r="237">
          <cell r="D237" t="str">
            <v>Yeni iş</v>
          </cell>
          <cell r="L237">
            <v>750</v>
          </cell>
          <cell r="M237" t="str">
            <v>Direkt</v>
          </cell>
          <cell r="N237">
            <v>177.26</v>
          </cell>
        </row>
        <row r="238">
          <cell r="D238" t="str">
            <v>Yeni iş</v>
          </cell>
          <cell r="L238">
            <v>760</v>
          </cell>
          <cell r="M238" t="str">
            <v>Direkt</v>
          </cell>
          <cell r="N238">
            <v>28.39</v>
          </cell>
        </row>
        <row r="239">
          <cell r="D239" t="str">
            <v>Yeni iş</v>
          </cell>
          <cell r="L239">
            <v>716</v>
          </cell>
          <cell r="M239" t="str">
            <v>Direkt</v>
          </cell>
          <cell r="N239">
            <v>129633.85</v>
          </cell>
        </row>
        <row r="240">
          <cell r="D240" t="str">
            <v>Yeni iş</v>
          </cell>
          <cell r="L240">
            <v>717</v>
          </cell>
          <cell r="M240" t="str">
            <v>Direkt</v>
          </cell>
          <cell r="N240">
            <v>4482547.8899999997</v>
          </cell>
        </row>
        <row r="241">
          <cell r="D241" t="str">
            <v>Yeni iş</v>
          </cell>
          <cell r="L241">
            <v>750</v>
          </cell>
          <cell r="M241" t="str">
            <v>Direkt</v>
          </cell>
          <cell r="N241">
            <v>36394.15</v>
          </cell>
        </row>
        <row r="242">
          <cell r="D242" t="str">
            <v>Yeni iş</v>
          </cell>
          <cell r="L242">
            <v>760</v>
          </cell>
          <cell r="M242" t="str">
            <v>Direkt</v>
          </cell>
          <cell r="N242">
            <v>6691.19</v>
          </cell>
        </row>
        <row r="243">
          <cell r="D243" t="str">
            <v>Yeni iş</v>
          </cell>
          <cell r="L243">
            <v>716</v>
          </cell>
          <cell r="M243" t="str">
            <v>Direkt</v>
          </cell>
          <cell r="N243">
            <v>11902.51</v>
          </cell>
        </row>
        <row r="244">
          <cell r="D244" t="str">
            <v>Yeni iş</v>
          </cell>
          <cell r="L244">
            <v>717</v>
          </cell>
          <cell r="M244" t="str">
            <v>Direkt</v>
          </cell>
          <cell r="N244">
            <v>210766.72</v>
          </cell>
        </row>
        <row r="245">
          <cell r="D245" t="str">
            <v>Yeni iş</v>
          </cell>
          <cell r="L245">
            <v>750</v>
          </cell>
          <cell r="M245" t="str">
            <v>Direkt</v>
          </cell>
          <cell r="N245">
            <v>187.41</v>
          </cell>
        </row>
        <row r="246">
          <cell r="D246" t="str">
            <v>Yeni iş</v>
          </cell>
          <cell r="L246">
            <v>760</v>
          </cell>
          <cell r="M246" t="str">
            <v>Direkt</v>
          </cell>
          <cell r="N246">
            <v>50.12</v>
          </cell>
        </row>
        <row r="247">
          <cell r="D247" t="str">
            <v>Yeni iş</v>
          </cell>
          <cell r="L247">
            <v>716</v>
          </cell>
          <cell r="M247" t="str">
            <v>Direkt</v>
          </cell>
          <cell r="N247">
            <v>49092.13</v>
          </cell>
        </row>
        <row r="248">
          <cell r="D248" t="str">
            <v>Yeni iş</v>
          </cell>
          <cell r="L248">
            <v>717</v>
          </cell>
          <cell r="M248" t="str">
            <v>Direkt</v>
          </cell>
          <cell r="N248">
            <v>17047838.100000001</v>
          </cell>
        </row>
        <row r="249">
          <cell r="D249" t="str">
            <v>Yeni iş</v>
          </cell>
          <cell r="L249">
            <v>750</v>
          </cell>
          <cell r="M249" t="str">
            <v>Direkt</v>
          </cell>
          <cell r="N249">
            <v>21053.09</v>
          </cell>
        </row>
        <row r="250">
          <cell r="D250" t="str">
            <v>Yeni iş</v>
          </cell>
          <cell r="L250">
            <v>760</v>
          </cell>
          <cell r="M250" t="str">
            <v>Direkt</v>
          </cell>
          <cell r="N250">
            <v>4379.54</v>
          </cell>
        </row>
        <row r="251">
          <cell r="D251" t="str">
            <v>Yeni iş</v>
          </cell>
          <cell r="L251">
            <v>716</v>
          </cell>
          <cell r="M251" t="str">
            <v>Direkt</v>
          </cell>
          <cell r="N251">
            <v>700</v>
          </cell>
        </row>
        <row r="252">
          <cell r="D252" t="str">
            <v>Yeni iş</v>
          </cell>
          <cell r="L252">
            <v>717</v>
          </cell>
          <cell r="M252" t="str">
            <v>Direkt</v>
          </cell>
          <cell r="N252">
            <v>76088.89</v>
          </cell>
        </row>
        <row r="253">
          <cell r="D253" t="str">
            <v>Yeni iş</v>
          </cell>
          <cell r="L253">
            <v>750</v>
          </cell>
          <cell r="M253" t="str">
            <v>Direkt</v>
          </cell>
          <cell r="N253">
            <v>350</v>
          </cell>
        </row>
        <row r="254">
          <cell r="D254" t="str">
            <v>Yeni iş</v>
          </cell>
          <cell r="L254">
            <v>760</v>
          </cell>
          <cell r="M254" t="str">
            <v>Direkt</v>
          </cell>
          <cell r="N254">
            <v>98</v>
          </cell>
        </row>
        <row r="255">
          <cell r="D255" t="str">
            <v>Yeni iş</v>
          </cell>
          <cell r="L255">
            <v>716</v>
          </cell>
          <cell r="M255" t="str">
            <v>Direkt</v>
          </cell>
          <cell r="N255">
            <v>261.20999999999998</v>
          </cell>
        </row>
        <row r="256">
          <cell r="D256" t="str">
            <v>Yeni iş</v>
          </cell>
          <cell r="L256">
            <v>717</v>
          </cell>
          <cell r="M256" t="str">
            <v>Direkt</v>
          </cell>
          <cell r="N256">
            <v>25989.7</v>
          </cell>
        </row>
        <row r="257">
          <cell r="D257" t="str">
            <v>Yeni iş</v>
          </cell>
          <cell r="L257">
            <v>750</v>
          </cell>
          <cell r="M257" t="str">
            <v>Direkt</v>
          </cell>
          <cell r="N257">
            <v>124.63</v>
          </cell>
        </row>
        <row r="258">
          <cell r="D258" t="str">
            <v>Yeni iş</v>
          </cell>
          <cell r="L258">
            <v>760</v>
          </cell>
          <cell r="M258" t="str">
            <v>Direkt</v>
          </cell>
          <cell r="N258">
            <v>36.44</v>
          </cell>
        </row>
        <row r="259">
          <cell r="D259" t="str">
            <v>Yeni iş</v>
          </cell>
          <cell r="L259">
            <v>716</v>
          </cell>
          <cell r="M259" t="str">
            <v>Direkt</v>
          </cell>
          <cell r="N259">
            <v>0</v>
          </cell>
        </row>
        <row r="260">
          <cell r="D260" t="str">
            <v>Yeni iş</v>
          </cell>
          <cell r="L260">
            <v>717</v>
          </cell>
          <cell r="M260" t="str">
            <v>Direkt</v>
          </cell>
          <cell r="N260">
            <v>18491</v>
          </cell>
        </row>
        <row r="261">
          <cell r="D261" t="str">
            <v>Yeni iş</v>
          </cell>
          <cell r="L261">
            <v>760</v>
          </cell>
          <cell r="M261" t="str">
            <v>Direkt</v>
          </cell>
          <cell r="N261">
            <v>14</v>
          </cell>
        </row>
        <row r="262">
          <cell r="D262" t="str">
            <v>Yeni iş</v>
          </cell>
          <cell r="L262">
            <v>716</v>
          </cell>
          <cell r="M262" t="str">
            <v>Direkt</v>
          </cell>
          <cell r="N262">
            <v>21634.33</v>
          </cell>
        </row>
        <row r="263">
          <cell r="D263" t="str">
            <v>Yeni iş</v>
          </cell>
          <cell r="L263">
            <v>717</v>
          </cell>
          <cell r="M263" t="str">
            <v>Direkt</v>
          </cell>
          <cell r="N263">
            <v>846766.54</v>
          </cell>
        </row>
        <row r="264">
          <cell r="D264" t="str">
            <v>Yeni iş</v>
          </cell>
          <cell r="L264">
            <v>750</v>
          </cell>
          <cell r="M264" t="str">
            <v>Direkt</v>
          </cell>
          <cell r="N264">
            <v>0</v>
          </cell>
        </row>
        <row r="265">
          <cell r="D265" t="str">
            <v>Yeni iş</v>
          </cell>
          <cell r="L265">
            <v>760</v>
          </cell>
          <cell r="M265" t="str">
            <v>Direkt</v>
          </cell>
          <cell r="N265">
            <v>1211.01</v>
          </cell>
        </row>
        <row r="266">
          <cell r="D266" t="str">
            <v>Yeni iş</v>
          </cell>
          <cell r="L266">
            <v>716</v>
          </cell>
          <cell r="M266" t="str">
            <v>Direkt</v>
          </cell>
          <cell r="N266">
            <v>960</v>
          </cell>
        </row>
        <row r="267">
          <cell r="D267" t="str">
            <v>Yeni iş</v>
          </cell>
          <cell r="L267">
            <v>717</v>
          </cell>
          <cell r="M267" t="str">
            <v>Direkt</v>
          </cell>
          <cell r="N267">
            <v>43771.11</v>
          </cell>
        </row>
        <row r="268">
          <cell r="D268" t="str">
            <v>Yeni iş</v>
          </cell>
          <cell r="L268">
            <v>750</v>
          </cell>
          <cell r="M268" t="str">
            <v>Direkt</v>
          </cell>
          <cell r="N268">
            <v>300</v>
          </cell>
        </row>
        <row r="269">
          <cell r="D269" t="str">
            <v>Yeni iş</v>
          </cell>
          <cell r="L269">
            <v>760</v>
          </cell>
          <cell r="M269" t="str">
            <v>Direkt</v>
          </cell>
          <cell r="N269">
            <v>86</v>
          </cell>
        </row>
        <row r="270">
          <cell r="D270" t="str">
            <v>Yeni iş</v>
          </cell>
          <cell r="L270">
            <v>716</v>
          </cell>
          <cell r="M270" t="str">
            <v>Direkt</v>
          </cell>
          <cell r="N270">
            <v>76469.710000000006</v>
          </cell>
        </row>
        <row r="271">
          <cell r="D271" t="str">
            <v>Yeni iş</v>
          </cell>
          <cell r="L271">
            <v>717</v>
          </cell>
          <cell r="M271" t="str">
            <v>Direkt</v>
          </cell>
          <cell r="N271">
            <v>1001035.36</v>
          </cell>
        </row>
        <row r="272">
          <cell r="D272" t="str">
            <v>Yeni iş</v>
          </cell>
          <cell r="L272">
            <v>750</v>
          </cell>
          <cell r="M272" t="str">
            <v>Direkt</v>
          </cell>
          <cell r="N272">
            <v>558.95000000000005</v>
          </cell>
        </row>
        <row r="273">
          <cell r="D273" t="str">
            <v>Yeni iş</v>
          </cell>
          <cell r="L273">
            <v>760</v>
          </cell>
          <cell r="M273" t="str">
            <v>Direkt</v>
          </cell>
          <cell r="N273">
            <v>120</v>
          </cell>
        </row>
        <row r="274">
          <cell r="D274" t="str">
            <v>Yeni iş</v>
          </cell>
          <cell r="L274">
            <v>716</v>
          </cell>
          <cell r="M274" t="str">
            <v>Direkt</v>
          </cell>
          <cell r="N274">
            <v>135805.54999999999</v>
          </cell>
        </row>
        <row r="275">
          <cell r="D275" t="str">
            <v>Yeni iş</v>
          </cell>
          <cell r="L275">
            <v>717</v>
          </cell>
          <cell r="M275" t="str">
            <v>Direkt</v>
          </cell>
          <cell r="N275">
            <v>4958699.47</v>
          </cell>
        </row>
        <row r="276">
          <cell r="D276" t="str">
            <v>Yeni iş</v>
          </cell>
          <cell r="L276">
            <v>750</v>
          </cell>
          <cell r="M276" t="str">
            <v>Direkt</v>
          </cell>
          <cell r="N276">
            <v>7232.03</v>
          </cell>
        </row>
        <row r="277">
          <cell r="D277" t="str">
            <v>Yeni iş</v>
          </cell>
          <cell r="L277">
            <v>760</v>
          </cell>
          <cell r="M277" t="str">
            <v>Direkt</v>
          </cell>
          <cell r="N277">
            <v>1365.45</v>
          </cell>
        </row>
        <row r="278">
          <cell r="D278" t="str">
            <v>Yeni iş</v>
          </cell>
          <cell r="L278">
            <v>716</v>
          </cell>
          <cell r="M278" t="str">
            <v>Direkt</v>
          </cell>
          <cell r="N278">
            <v>300.82</v>
          </cell>
        </row>
        <row r="279">
          <cell r="D279" t="str">
            <v>Yeni iş</v>
          </cell>
          <cell r="L279">
            <v>717</v>
          </cell>
          <cell r="M279" t="str">
            <v>Direkt</v>
          </cell>
          <cell r="N279">
            <v>23478.51</v>
          </cell>
        </row>
        <row r="280">
          <cell r="D280" t="str">
            <v>Yeni iş</v>
          </cell>
          <cell r="L280">
            <v>750</v>
          </cell>
          <cell r="M280" t="str">
            <v>Direkt</v>
          </cell>
          <cell r="N280">
            <v>100.4</v>
          </cell>
        </row>
        <row r="281">
          <cell r="D281" t="str">
            <v>Yeni iş</v>
          </cell>
          <cell r="L281">
            <v>760</v>
          </cell>
          <cell r="M281" t="str">
            <v>Direkt</v>
          </cell>
          <cell r="N281">
            <v>14.04</v>
          </cell>
        </row>
        <row r="282">
          <cell r="D282" t="str">
            <v>Yeni iş</v>
          </cell>
          <cell r="L282">
            <v>716</v>
          </cell>
          <cell r="M282" t="str">
            <v>Direkt</v>
          </cell>
          <cell r="N282">
            <v>68.38</v>
          </cell>
        </row>
        <row r="283">
          <cell r="D283" t="str">
            <v>Yeni iş</v>
          </cell>
          <cell r="L283">
            <v>717</v>
          </cell>
          <cell r="M283" t="str">
            <v>Direkt</v>
          </cell>
          <cell r="N283">
            <v>10822.71</v>
          </cell>
        </row>
        <row r="284">
          <cell r="D284" t="str">
            <v>Yeni iş</v>
          </cell>
          <cell r="L284">
            <v>750</v>
          </cell>
          <cell r="M284" t="str">
            <v>Direkt</v>
          </cell>
          <cell r="N284">
            <v>30.66</v>
          </cell>
        </row>
        <row r="285">
          <cell r="D285" t="str">
            <v>Yeni iş</v>
          </cell>
          <cell r="L285">
            <v>760</v>
          </cell>
          <cell r="M285" t="str">
            <v>Direkt</v>
          </cell>
          <cell r="N285">
            <v>14</v>
          </cell>
        </row>
        <row r="286">
          <cell r="D286" t="str">
            <v>Yenileme</v>
          </cell>
          <cell r="L286">
            <v>716</v>
          </cell>
          <cell r="M286" t="str">
            <v>Direkt</v>
          </cell>
          <cell r="N286">
            <v>38483.279999999999</v>
          </cell>
        </row>
        <row r="287">
          <cell r="D287" t="str">
            <v>Yenileme</v>
          </cell>
          <cell r="L287">
            <v>717</v>
          </cell>
          <cell r="M287" t="str">
            <v>Direkt</v>
          </cell>
          <cell r="N287">
            <v>1033216.43</v>
          </cell>
        </row>
        <row r="288">
          <cell r="D288" t="str">
            <v>Yenileme</v>
          </cell>
          <cell r="L288">
            <v>750</v>
          </cell>
          <cell r="M288" t="str">
            <v>Direkt</v>
          </cell>
          <cell r="N288">
            <v>14124.18</v>
          </cell>
        </row>
        <row r="289">
          <cell r="D289" t="str">
            <v>Yenileme</v>
          </cell>
          <cell r="L289">
            <v>760</v>
          </cell>
          <cell r="M289" t="str">
            <v>Direkt</v>
          </cell>
          <cell r="N289">
            <v>2281.31</v>
          </cell>
        </row>
        <row r="290">
          <cell r="D290" t="str">
            <v>Yenileme</v>
          </cell>
          <cell r="L290">
            <v>716</v>
          </cell>
          <cell r="M290" t="str">
            <v>Direkt</v>
          </cell>
          <cell r="N290">
            <v>2406.6</v>
          </cell>
        </row>
        <row r="291">
          <cell r="D291" t="str">
            <v>Yenileme</v>
          </cell>
          <cell r="L291">
            <v>717</v>
          </cell>
          <cell r="M291" t="str">
            <v>Direkt</v>
          </cell>
          <cell r="N291">
            <v>48730.879999999997</v>
          </cell>
        </row>
        <row r="292">
          <cell r="D292" t="str">
            <v>Yenileme</v>
          </cell>
          <cell r="L292">
            <v>750</v>
          </cell>
          <cell r="M292" t="str">
            <v>Direkt</v>
          </cell>
          <cell r="N292">
            <v>431.64</v>
          </cell>
        </row>
        <row r="293">
          <cell r="D293" t="str">
            <v>Yenileme</v>
          </cell>
          <cell r="L293">
            <v>760</v>
          </cell>
          <cell r="M293" t="str">
            <v>Direkt</v>
          </cell>
          <cell r="N293">
            <v>120.34</v>
          </cell>
        </row>
        <row r="294">
          <cell r="D294" t="str">
            <v>Yenileme</v>
          </cell>
          <cell r="L294">
            <v>716</v>
          </cell>
          <cell r="M294" t="str">
            <v>Direkt</v>
          </cell>
          <cell r="N294">
            <v>451.25</v>
          </cell>
        </row>
        <row r="295">
          <cell r="D295" t="str">
            <v>Yenileme</v>
          </cell>
          <cell r="L295">
            <v>717</v>
          </cell>
          <cell r="M295" t="str">
            <v>Direkt</v>
          </cell>
          <cell r="N295">
            <v>22136.54</v>
          </cell>
        </row>
        <row r="296">
          <cell r="D296" t="str">
            <v>Yenileme</v>
          </cell>
          <cell r="L296">
            <v>750</v>
          </cell>
          <cell r="M296" t="str">
            <v>Direkt</v>
          </cell>
          <cell r="N296">
            <v>313.29000000000002</v>
          </cell>
        </row>
        <row r="297">
          <cell r="D297" t="str">
            <v>Yenileme</v>
          </cell>
          <cell r="L297">
            <v>760</v>
          </cell>
          <cell r="M297" t="str">
            <v>Direkt</v>
          </cell>
          <cell r="N297">
            <v>64.180000000000007</v>
          </cell>
        </row>
        <row r="298">
          <cell r="D298" t="str">
            <v>Yenileme</v>
          </cell>
          <cell r="L298">
            <v>716</v>
          </cell>
          <cell r="M298" t="str">
            <v>Direkt</v>
          </cell>
          <cell r="N298">
            <v>17291.61</v>
          </cell>
        </row>
        <row r="299">
          <cell r="D299" t="str">
            <v>Yenileme</v>
          </cell>
          <cell r="L299">
            <v>717</v>
          </cell>
          <cell r="M299" t="str">
            <v>Direkt</v>
          </cell>
          <cell r="N299">
            <v>1160656.07</v>
          </cell>
        </row>
        <row r="300">
          <cell r="D300" t="str">
            <v>Yenileme</v>
          </cell>
          <cell r="L300">
            <v>750</v>
          </cell>
          <cell r="M300" t="str">
            <v>Direkt</v>
          </cell>
          <cell r="N300">
            <v>7601.01</v>
          </cell>
        </row>
        <row r="301">
          <cell r="D301" t="str">
            <v>Yenileme</v>
          </cell>
          <cell r="L301">
            <v>760</v>
          </cell>
          <cell r="M301" t="str">
            <v>Direkt</v>
          </cell>
          <cell r="N301">
            <v>1019.71</v>
          </cell>
        </row>
        <row r="302">
          <cell r="D302" t="str">
            <v>Yenileme</v>
          </cell>
          <cell r="L302">
            <v>716</v>
          </cell>
          <cell r="M302" t="str">
            <v>Direkt</v>
          </cell>
          <cell r="N302">
            <v>8574.52</v>
          </cell>
        </row>
        <row r="303">
          <cell r="D303" t="str">
            <v>Yenileme</v>
          </cell>
          <cell r="L303">
            <v>717</v>
          </cell>
          <cell r="M303" t="str">
            <v>Direkt</v>
          </cell>
          <cell r="N303">
            <v>189977.97</v>
          </cell>
        </row>
        <row r="304">
          <cell r="D304" t="str">
            <v>Yenileme</v>
          </cell>
          <cell r="L304">
            <v>750</v>
          </cell>
          <cell r="M304" t="str">
            <v>Direkt</v>
          </cell>
          <cell r="N304">
            <v>2333.86</v>
          </cell>
        </row>
        <row r="305">
          <cell r="D305" t="str">
            <v>Yenileme</v>
          </cell>
          <cell r="L305">
            <v>760</v>
          </cell>
          <cell r="M305" t="str">
            <v>Direkt</v>
          </cell>
          <cell r="N305">
            <v>398.23</v>
          </cell>
        </row>
        <row r="306">
          <cell r="D306" t="str">
            <v>Yenileme</v>
          </cell>
          <cell r="L306">
            <v>716</v>
          </cell>
          <cell r="M306" t="str">
            <v>Direkt</v>
          </cell>
          <cell r="N306">
            <v>3585.99</v>
          </cell>
        </row>
        <row r="307">
          <cell r="D307" t="str">
            <v>Yenileme</v>
          </cell>
          <cell r="L307">
            <v>717</v>
          </cell>
          <cell r="M307" t="str">
            <v>Direkt</v>
          </cell>
          <cell r="N307">
            <v>202219.53</v>
          </cell>
        </row>
        <row r="308">
          <cell r="D308" t="str">
            <v>Yenileme</v>
          </cell>
          <cell r="L308">
            <v>750</v>
          </cell>
          <cell r="M308" t="str">
            <v>Direkt</v>
          </cell>
          <cell r="N308">
            <v>1872.76</v>
          </cell>
        </row>
        <row r="309">
          <cell r="D309" t="str">
            <v>Yenileme</v>
          </cell>
          <cell r="L309">
            <v>760</v>
          </cell>
          <cell r="M309" t="str">
            <v>Direkt</v>
          </cell>
          <cell r="N309">
            <v>191.28</v>
          </cell>
        </row>
        <row r="310">
          <cell r="D310" t="str">
            <v>Yeni iş</v>
          </cell>
          <cell r="L310">
            <v>716</v>
          </cell>
          <cell r="M310" t="str">
            <v>Direkt</v>
          </cell>
          <cell r="N310">
            <v>6133.49</v>
          </cell>
        </row>
        <row r="311">
          <cell r="D311" t="str">
            <v>Yeni iş</v>
          </cell>
          <cell r="L311">
            <v>717</v>
          </cell>
          <cell r="M311" t="str">
            <v>Direkt</v>
          </cell>
          <cell r="N311">
            <v>470334.8</v>
          </cell>
        </row>
        <row r="312">
          <cell r="D312" t="str">
            <v>Yeni iş</v>
          </cell>
          <cell r="L312">
            <v>750</v>
          </cell>
          <cell r="M312" t="str">
            <v>Direkt</v>
          </cell>
          <cell r="N312">
            <v>3162.95</v>
          </cell>
        </row>
        <row r="313">
          <cell r="D313" t="str">
            <v>Yeni iş</v>
          </cell>
          <cell r="L313">
            <v>760</v>
          </cell>
          <cell r="M313" t="str">
            <v>Direkt</v>
          </cell>
          <cell r="N313">
            <v>614.59</v>
          </cell>
        </row>
        <row r="314">
          <cell r="D314" t="str">
            <v>Yeni iş</v>
          </cell>
          <cell r="L314">
            <v>716</v>
          </cell>
          <cell r="M314" t="str">
            <v>Direkt</v>
          </cell>
          <cell r="N314">
            <v>476.31</v>
          </cell>
        </row>
        <row r="315">
          <cell r="D315" t="str">
            <v>Yeni iş</v>
          </cell>
          <cell r="L315">
            <v>717</v>
          </cell>
          <cell r="M315" t="str">
            <v>Direkt</v>
          </cell>
          <cell r="N315">
            <v>17346.88</v>
          </cell>
        </row>
        <row r="316">
          <cell r="D316" t="str">
            <v>Yeni iş</v>
          </cell>
          <cell r="L316">
            <v>750</v>
          </cell>
          <cell r="M316" t="str">
            <v>Direkt</v>
          </cell>
          <cell r="N316">
            <v>174.05</v>
          </cell>
        </row>
        <row r="317">
          <cell r="D317" t="str">
            <v>Yeni iş</v>
          </cell>
          <cell r="L317">
            <v>760</v>
          </cell>
          <cell r="M317" t="str">
            <v>Direkt</v>
          </cell>
          <cell r="N317">
            <v>42.12</v>
          </cell>
        </row>
        <row r="318">
          <cell r="D318" t="str">
            <v>Yeni iş</v>
          </cell>
          <cell r="L318">
            <v>716</v>
          </cell>
          <cell r="M318" t="str">
            <v>Direkt</v>
          </cell>
          <cell r="N318">
            <v>2191.37</v>
          </cell>
        </row>
        <row r="319">
          <cell r="D319" t="str">
            <v>Yeni iş</v>
          </cell>
          <cell r="L319">
            <v>717</v>
          </cell>
          <cell r="M319" t="str">
            <v>Direkt</v>
          </cell>
          <cell r="N319">
            <v>40249.71</v>
          </cell>
        </row>
        <row r="320">
          <cell r="D320" t="str">
            <v>Yeni iş</v>
          </cell>
          <cell r="L320">
            <v>750</v>
          </cell>
          <cell r="M320" t="str">
            <v>Direkt</v>
          </cell>
          <cell r="N320">
            <v>763.62</v>
          </cell>
        </row>
        <row r="321">
          <cell r="D321" t="str">
            <v>Yeni iş</v>
          </cell>
          <cell r="L321">
            <v>760</v>
          </cell>
          <cell r="M321" t="str">
            <v>Direkt</v>
          </cell>
          <cell r="N321">
            <v>176</v>
          </cell>
        </row>
        <row r="322">
          <cell r="D322" t="str">
            <v>Yeni iş</v>
          </cell>
          <cell r="L322">
            <v>716</v>
          </cell>
          <cell r="M322" t="str">
            <v>Direkt</v>
          </cell>
          <cell r="N322">
            <v>-44.97</v>
          </cell>
        </row>
        <row r="323">
          <cell r="D323" t="str">
            <v>Yeni iş</v>
          </cell>
          <cell r="L323">
            <v>717</v>
          </cell>
          <cell r="M323" t="str">
            <v>Direkt</v>
          </cell>
          <cell r="N323">
            <v>-6130.97</v>
          </cell>
        </row>
        <row r="324">
          <cell r="D324" t="str">
            <v>Yeni iş</v>
          </cell>
          <cell r="L324">
            <v>750</v>
          </cell>
          <cell r="M324" t="str">
            <v>Direkt</v>
          </cell>
          <cell r="N324">
            <v>-98.54</v>
          </cell>
        </row>
        <row r="325">
          <cell r="D325" t="str">
            <v>Yeni iş</v>
          </cell>
          <cell r="L325">
            <v>760</v>
          </cell>
          <cell r="M325" t="str">
            <v>Direkt</v>
          </cell>
          <cell r="N325">
            <v>-7.17</v>
          </cell>
        </row>
        <row r="326">
          <cell r="D326" t="str">
            <v>Yeni iş</v>
          </cell>
          <cell r="L326">
            <v>716</v>
          </cell>
          <cell r="M326" t="str">
            <v>Direkt</v>
          </cell>
          <cell r="N326">
            <v>4936.74</v>
          </cell>
        </row>
        <row r="327">
          <cell r="D327" t="str">
            <v>Yeni iş</v>
          </cell>
          <cell r="L327">
            <v>717</v>
          </cell>
          <cell r="M327" t="str">
            <v>Direkt</v>
          </cell>
          <cell r="N327">
            <v>26007.38</v>
          </cell>
        </row>
        <row r="328">
          <cell r="D328" t="str">
            <v>Yeni iş</v>
          </cell>
          <cell r="L328">
            <v>750</v>
          </cell>
          <cell r="M328" t="str">
            <v>Direkt</v>
          </cell>
          <cell r="N328">
            <v>1795.88</v>
          </cell>
        </row>
        <row r="329">
          <cell r="D329" t="str">
            <v>Yeni iş</v>
          </cell>
          <cell r="L329">
            <v>760</v>
          </cell>
          <cell r="M329" t="str">
            <v>Direkt</v>
          </cell>
          <cell r="N329">
            <v>96</v>
          </cell>
        </row>
        <row r="330">
          <cell r="D330" t="str">
            <v>Yeni iş</v>
          </cell>
          <cell r="L330">
            <v>716</v>
          </cell>
          <cell r="M330" t="str">
            <v>Direkt</v>
          </cell>
          <cell r="N330">
            <v>1955.34</v>
          </cell>
        </row>
        <row r="331">
          <cell r="D331" t="str">
            <v>Yeni iş</v>
          </cell>
          <cell r="L331">
            <v>717</v>
          </cell>
          <cell r="M331" t="str">
            <v>Direkt</v>
          </cell>
          <cell r="N331">
            <v>13641.28</v>
          </cell>
        </row>
        <row r="332">
          <cell r="D332" t="str">
            <v>Yeni iş</v>
          </cell>
          <cell r="L332">
            <v>750</v>
          </cell>
          <cell r="M332" t="str">
            <v>Direkt</v>
          </cell>
          <cell r="N332">
            <v>578.6</v>
          </cell>
        </row>
        <row r="333">
          <cell r="D333" t="str">
            <v>Yeni iş</v>
          </cell>
          <cell r="L333">
            <v>760</v>
          </cell>
          <cell r="M333" t="str">
            <v>Direkt</v>
          </cell>
          <cell r="N333">
            <v>14.04</v>
          </cell>
        </row>
        <row r="334">
          <cell r="D334" t="str">
            <v>Yeni iş</v>
          </cell>
          <cell r="L334">
            <v>716</v>
          </cell>
          <cell r="M334" t="str">
            <v>Direkt</v>
          </cell>
          <cell r="N334">
            <v>599.44000000000005</v>
          </cell>
        </row>
        <row r="335">
          <cell r="D335" t="str">
            <v>Yeni iş</v>
          </cell>
          <cell r="L335">
            <v>717</v>
          </cell>
          <cell r="M335" t="str">
            <v>Direkt</v>
          </cell>
          <cell r="N335">
            <v>8745.85</v>
          </cell>
        </row>
        <row r="336">
          <cell r="D336" t="str">
            <v>Yeni iş</v>
          </cell>
          <cell r="L336">
            <v>750</v>
          </cell>
          <cell r="M336" t="str">
            <v>Direkt</v>
          </cell>
          <cell r="N336">
            <v>538.55999999999995</v>
          </cell>
        </row>
        <row r="337">
          <cell r="D337" t="str">
            <v>Yeni iş</v>
          </cell>
          <cell r="L337">
            <v>760</v>
          </cell>
          <cell r="M337" t="str">
            <v>Direkt</v>
          </cell>
          <cell r="N337">
            <v>16</v>
          </cell>
        </row>
        <row r="338">
          <cell r="D338" t="str">
            <v>Yeni iş</v>
          </cell>
          <cell r="L338">
            <v>716</v>
          </cell>
          <cell r="M338" t="str">
            <v>Direkt</v>
          </cell>
          <cell r="N338">
            <v>491.35</v>
          </cell>
        </row>
        <row r="339">
          <cell r="D339" t="str">
            <v>Yeni iş</v>
          </cell>
          <cell r="L339">
            <v>717</v>
          </cell>
          <cell r="M339" t="str">
            <v>Direkt</v>
          </cell>
          <cell r="N339">
            <v>14793.62</v>
          </cell>
        </row>
        <row r="340">
          <cell r="D340" t="str">
            <v>Yeni iş</v>
          </cell>
          <cell r="L340">
            <v>750</v>
          </cell>
          <cell r="M340" t="str">
            <v>Direkt</v>
          </cell>
          <cell r="N340">
            <v>219.17</v>
          </cell>
        </row>
        <row r="341">
          <cell r="D341" t="str">
            <v>Yeni iş</v>
          </cell>
          <cell r="L341">
            <v>760</v>
          </cell>
          <cell r="M341" t="str">
            <v>Direkt</v>
          </cell>
          <cell r="N341">
            <v>30.08</v>
          </cell>
        </row>
        <row r="342">
          <cell r="D342" t="str">
            <v>Yeni iş</v>
          </cell>
          <cell r="L342">
            <v>716</v>
          </cell>
          <cell r="M342" t="str">
            <v>Direkt</v>
          </cell>
          <cell r="N342">
            <v>100</v>
          </cell>
        </row>
        <row r="343">
          <cell r="D343" t="str">
            <v>Yeni iş</v>
          </cell>
          <cell r="L343">
            <v>717</v>
          </cell>
          <cell r="M343" t="str">
            <v>Direkt</v>
          </cell>
          <cell r="N343">
            <v>3995.56</v>
          </cell>
        </row>
        <row r="344">
          <cell r="D344" t="str">
            <v>Yeni iş</v>
          </cell>
          <cell r="L344">
            <v>750</v>
          </cell>
          <cell r="M344" t="str">
            <v>Direkt</v>
          </cell>
          <cell r="N344">
            <v>87.43</v>
          </cell>
        </row>
        <row r="345">
          <cell r="D345" t="str">
            <v>Yeni iş</v>
          </cell>
          <cell r="L345">
            <v>760</v>
          </cell>
          <cell r="M345" t="str">
            <v>Direkt</v>
          </cell>
          <cell r="N345">
            <v>14</v>
          </cell>
        </row>
        <row r="346">
          <cell r="D346" t="str">
            <v>Yeni iş</v>
          </cell>
          <cell r="L346">
            <v>716</v>
          </cell>
          <cell r="M346" t="str">
            <v>Direkt</v>
          </cell>
          <cell r="N346">
            <v>5658.98</v>
          </cell>
        </row>
        <row r="347">
          <cell r="D347" t="str">
            <v>Yeni iş</v>
          </cell>
          <cell r="L347">
            <v>717</v>
          </cell>
          <cell r="M347" t="str">
            <v>Direkt</v>
          </cell>
          <cell r="N347">
            <v>113180.96</v>
          </cell>
        </row>
        <row r="348">
          <cell r="D348" t="str">
            <v>Yeni iş</v>
          </cell>
          <cell r="L348">
            <v>750</v>
          </cell>
          <cell r="M348" t="str">
            <v>Direkt</v>
          </cell>
          <cell r="N348">
            <v>2010.66</v>
          </cell>
        </row>
        <row r="349">
          <cell r="D349" t="str">
            <v>Yeni iş</v>
          </cell>
          <cell r="L349">
            <v>760</v>
          </cell>
          <cell r="M349" t="str">
            <v>Direkt</v>
          </cell>
          <cell r="N349">
            <v>368</v>
          </cell>
        </row>
        <row r="350">
          <cell r="D350" t="str">
            <v>Yeni iş</v>
          </cell>
          <cell r="L350">
            <v>716</v>
          </cell>
          <cell r="M350" t="str">
            <v>Direkt</v>
          </cell>
          <cell r="N350">
            <v>7966.58</v>
          </cell>
        </row>
        <row r="351">
          <cell r="D351" t="str">
            <v>Yeni iş</v>
          </cell>
          <cell r="L351">
            <v>717</v>
          </cell>
          <cell r="M351" t="str">
            <v>Direkt</v>
          </cell>
          <cell r="N351">
            <v>333726.96999999997</v>
          </cell>
        </row>
        <row r="352">
          <cell r="D352" t="str">
            <v>Yeni iş</v>
          </cell>
          <cell r="L352">
            <v>750</v>
          </cell>
          <cell r="M352" t="str">
            <v>Direkt</v>
          </cell>
          <cell r="N352">
            <v>765.99</v>
          </cell>
        </row>
        <row r="353">
          <cell r="D353" t="str">
            <v>Yeni iş</v>
          </cell>
          <cell r="L353">
            <v>760</v>
          </cell>
          <cell r="M353" t="str">
            <v>Direkt</v>
          </cell>
          <cell r="N353">
            <v>318.66000000000003</v>
          </cell>
        </row>
        <row r="354">
          <cell r="D354" t="str">
            <v>Yeni iş</v>
          </cell>
          <cell r="L354">
            <v>716</v>
          </cell>
          <cell r="M354" t="str">
            <v>Direkt</v>
          </cell>
          <cell r="N354">
            <v>1499.79</v>
          </cell>
        </row>
        <row r="355">
          <cell r="D355" t="str">
            <v>Yeni iş</v>
          </cell>
          <cell r="L355">
            <v>717</v>
          </cell>
          <cell r="M355" t="str">
            <v>Direkt</v>
          </cell>
          <cell r="N355">
            <v>34546.339999999997</v>
          </cell>
        </row>
        <row r="356">
          <cell r="D356" t="str">
            <v>Yeni iş</v>
          </cell>
          <cell r="L356">
            <v>750</v>
          </cell>
          <cell r="M356" t="str">
            <v>Direkt</v>
          </cell>
          <cell r="N356">
            <v>167.97</v>
          </cell>
        </row>
        <row r="357">
          <cell r="D357" t="str">
            <v>Yeni iş</v>
          </cell>
          <cell r="L357">
            <v>760</v>
          </cell>
          <cell r="M357" t="str">
            <v>Direkt</v>
          </cell>
          <cell r="N357">
            <v>88</v>
          </cell>
        </row>
        <row r="358">
          <cell r="D358" t="str">
            <v>Yeni iş</v>
          </cell>
          <cell r="L358">
            <v>717</v>
          </cell>
          <cell r="M358" t="str">
            <v>Direkt</v>
          </cell>
          <cell r="N358">
            <v>37698.28</v>
          </cell>
        </row>
        <row r="359">
          <cell r="D359" t="str">
            <v>Yeni iş</v>
          </cell>
          <cell r="L359">
            <v>760</v>
          </cell>
          <cell r="M359" t="str">
            <v>Direkt</v>
          </cell>
          <cell r="N359">
            <v>16</v>
          </cell>
        </row>
        <row r="360">
          <cell r="D360" t="str">
            <v>Yeni iş</v>
          </cell>
          <cell r="L360">
            <v>716</v>
          </cell>
          <cell r="M360" t="str">
            <v>Direkt</v>
          </cell>
          <cell r="N360">
            <v>463.51</v>
          </cell>
        </row>
        <row r="361">
          <cell r="D361" t="str">
            <v>Yeni iş</v>
          </cell>
          <cell r="L361">
            <v>717</v>
          </cell>
          <cell r="M361" t="str">
            <v>Direkt</v>
          </cell>
          <cell r="N361">
            <v>22504.240000000002</v>
          </cell>
        </row>
        <row r="362">
          <cell r="D362" t="str">
            <v>Yeni iş</v>
          </cell>
          <cell r="L362">
            <v>750</v>
          </cell>
          <cell r="M362" t="str">
            <v>Direkt</v>
          </cell>
          <cell r="N362">
            <v>1073.46</v>
          </cell>
        </row>
        <row r="363">
          <cell r="D363" t="str">
            <v>Yeni iş</v>
          </cell>
          <cell r="L363">
            <v>760</v>
          </cell>
          <cell r="M363" t="str">
            <v>Direkt</v>
          </cell>
          <cell r="N363">
            <v>70.16</v>
          </cell>
        </row>
        <row r="364">
          <cell r="D364" t="str">
            <v>Yeni iş</v>
          </cell>
          <cell r="L364">
            <v>716</v>
          </cell>
          <cell r="M364" t="str">
            <v>Direkt</v>
          </cell>
          <cell r="N364">
            <v>400</v>
          </cell>
        </row>
        <row r="365">
          <cell r="D365" t="str">
            <v>Yeni iş</v>
          </cell>
          <cell r="L365">
            <v>717</v>
          </cell>
          <cell r="M365" t="str">
            <v>Direkt</v>
          </cell>
          <cell r="N365">
            <v>9606.5400000000009</v>
          </cell>
        </row>
        <row r="366">
          <cell r="D366" t="str">
            <v>Yeni iş</v>
          </cell>
          <cell r="L366">
            <v>750</v>
          </cell>
          <cell r="M366" t="str">
            <v>Direkt</v>
          </cell>
          <cell r="N366">
            <v>34.840000000000003</v>
          </cell>
        </row>
        <row r="367">
          <cell r="D367" t="str">
            <v>Yeni iş</v>
          </cell>
          <cell r="L367">
            <v>760</v>
          </cell>
          <cell r="M367" t="str">
            <v>Direkt</v>
          </cell>
          <cell r="N367">
            <v>16</v>
          </cell>
        </row>
        <row r="368">
          <cell r="D368" t="str">
            <v>Yeni iş</v>
          </cell>
          <cell r="L368">
            <v>716</v>
          </cell>
          <cell r="M368" t="str">
            <v>Direkt</v>
          </cell>
          <cell r="N368">
            <v>363.2</v>
          </cell>
        </row>
        <row r="369">
          <cell r="D369" t="str">
            <v>Yeni iş</v>
          </cell>
          <cell r="L369">
            <v>717</v>
          </cell>
          <cell r="M369" t="str">
            <v>Direkt</v>
          </cell>
          <cell r="N369">
            <v>37300.22</v>
          </cell>
        </row>
        <row r="370">
          <cell r="D370" t="str">
            <v>Yeni iş</v>
          </cell>
          <cell r="L370">
            <v>750</v>
          </cell>
          <cell r="M370" t="str">
            <v>Direkt</v>
          </cell>
          <cell r="N370">
            <v>34.86</v>
          </cell>
        </row>
        <row r="371">
          <cell r="D371" t="str">
            <v>Yeni iş</v>
          </cell>
          <cell r="L371">
            <v>760</v>
          </cell>
          <cell r="M371" t="str">
            <v>Direkt</v>
          </cell>
          <cell r="N371">
            <v>16</v>
          </cell>
        </row>
        <row r="372">
          <cell r="D372" t="str">
            <v>Yeni iş</v>
          </cell>
          <cell r="L372">
            <v>716</v>
          </cell>
          <cell r="M372" t="str">
            <v>Direkt</v>
          </cell>
          <cell r="N372">
            <v>6786.3</v>
          </cell>
        </row>
        <row r="373">
          <cell r="D373" t="str">
            <v>Yeni iş</v>
          </cell>
          <cell r="L373">
            <v>717</v>
          </cell>
          <cell r="M373" t="str">
            <v>Direkt</v>
          </cell>
          <cell r="N373">
            <v>224278.84</v>
          </cell>
        </row>
        <row r="374">
          <cell r="D374" t="str">
            <v>Yeni iş</v>
          </cell>
          <cell r="L374">
            <v>750</v>
          </cell>
          <cell r="M374" t="str">
            <v>Direkt</v>
          </cell>
          <cell r="N374">
            <v>1132.6300000000001</v>
          </cell>
        </row>
        <row r="375">
          <cell r="D375" t="str">
            <v>Yeni iş</v>
          </cell>
          <cell r="L375">
            <v>760</v>
          </cell>
          <cell r="M375" t="str">
            <v>Direkt</v>
          </cell>
          <cell r="N375">
            <v>271.45</v>
          </cell>
        </row>
        <row r="376">
          <cell r="D376" t="str">
            <v>Yenileme</v>
          </cell>
          <cell r="L376">
            <v>716</v>
          </cell>
          <cell r="M376" t="str">
            <v>Direkt</v>
          </cell>
          <cell r="N376">
            <v>7015.15</v>
          </cell>
        </row>
        <row r="377">
          <cell r="D377" t="str">
            <v>Yenileme</v>
          </cell>
          <cell r="L377">
            <v>717</v>
          </cell>
          <cell r="M377" t="str">
            <v>Direkt</v>
          </cell>
          <cell r="N377">
            <v>361708.93</v>
          </cell>
        </row>
        <row r="378">
          <cell r="D378" t="str">
            <v>Yenileme</v>
          </cell>
          <cell r="L378">
            <v>750</v>
          </cell>
          <cell r="M378" t="str">
            <v>Direkt</v>
          </cell>
          <cell r="N378">
            <v>1919.69</v>
          </cell>
        </row>
        <row r="379">
          <cell r="D379" t="str">
            <v>Yenileme</v>
          </cell>
          <cell r="L379">
            <v>760</v>
          </cell>
          <cell r="M379" t="str">
            <v>Direkt</v>
          </cell>
          <cell r="N379">
            <v>377.81</v>
          </cell>
        </row>
        <row r="380">
          <cell r="D380" t="str">
            <v>Yeni iş</v>
          </cell>
          <cell r="L380">
            <v>715</v>
          </cell>
          <cell r="M380" t="str">
            <v>Direkt</v>
          </cell>
          <cell r="N380">
            <v>398050.38</v>
          </cell>
        </row>
        <row r="381">
          <cell r="D381" t="str">
            <v>Yeni iş</v>
          </cell>
          <cell r="L381">
            <v>715</v>
          </cell>
          <cell r="M381" t="str">
            <v>Direkt</v>
          </cell>
          <cell r="N381">
            <v>19419697.370000001</v>
          </cell>
        </row>
        <row r="382">
          <cell r="D382" t="str">
            <v>Yeni iş</v>
          </cell>
          <cell r="L382">
            <v>716</v>
          </cell>
          <cell r="M382" t="str">
            <v>Direkt</v>
          </cell>
          <cell r="N382">
            <v>113409.98</v>
          </cell>
        </row>
        <row r="383">
          <cell r="D383" t="str">
            <v>Yeni iş</v>
          </cell>
          <cell r="L383">
            <v>750</v>
          </cell>
          <cell r="M383" t="str">
            <v>Direkt</v>
          </cell>
          <cell r="N383">
            <v>164263.43</v>
          </cell>
        </row>
        <row r="384">
          <cell r="D384" t="str">
            <v>Yeni iş</v>
          </cell>
          <cell r="L384">
            <v>760</v>
          </cell>
          <cell r="M384" t="str">
            <v>Direkt</v>
          </cell>
          <cell r="N384">
            <v>37709.550000000003</v>
          </cell>
        </row>
        <row r="385">
          <cell r="D385" t="str">
            <v>Yeni iş</v>
          </cell>
          <cell r="L385">
            <v>715</v>
          </cell>
          <cell r="M385" t="str">
            <v>Direkt</v>
          </cell>
          <cell r="N385">
            <v>52175.32</v>
          </cell>
        </row>
        <row r="386">
          <cell r="D386" t="str">
            <v>Yeni iş</v>
          </cell>
          <cell r="L386">
            <v>716</v>
          </cell>
          <cell r="M386" t="str">
            <v>Direkt</v>
          </cell>
          <cell r="N386">
            <v>82204.5</v>
          </cell>
        </row>
        <row r="387">
          <cell r="D387" t="str">
            <v>Yeni iş</v>
          </cell>
          <cell r="L387">
            <v>715</v>
          </cell>
          <cell r="M387" t="str">
            <v>Direkt</v>
          </cell>
          <cell r="N387">
            <v>6611182.5300000003</v>
          </cell>
        </row>
        <row r="388">
          <cell r="D388" t="str">
            <v>Yeni iş</v>
          </cell>
          <cell r="L388">
            <v>785</v>
          </cell>
          <cell r="M388" t="str">
            <v>Direkt</v>
          </cell>
          <cell r="N388">
            <v>895109.83</v>
          </cell>
        </row>
        <row r="389">
          <cell r="D389" t="str">
            <v>Yeni iş</v>
          </cell>
          <cell r="L389">
            <v>715</v>
          </cell>
          <cell r="M389" t="str">
            <v>Direkt</v>
          </cell>
          <cell r="N389">
            <v>7486616.8099999996</v>
          </cell>
        </row>
        <row r="390">
          <cell r="D390" t="str">
            <v>Yeni iş</v>
          </cell>
          <cell r="L390">
            <v>716</v>
          </cell>
          <cell r="M390" t="str">
            <v>Direkt</v>
          </cell>
          <cell r="N390">
            <v>586667.64</v>
          </cell>
        </row>
        <row r="391">
          <cell r="D391" t="str">
            <v>Yeni iş</v>
          </cell>
          <cell r="L391">
            <v>715</v>
          </cell>
          <cell r="M391" t="str">
            <v>Direkt</v>
          </cell>
          <cell r="N391">
            <v>1285.72</v>
          </cell>
        </row>
        <row r="392">
          <cell r="D392" t="str">
            <v>Yeni iş</v>
          </cell>
          <cell r="L392">
            <v>715</v>
          </cell>
          <cell r="M392" t="str">
            <v>Direkt</v>
          </cell>
          <cell r="N392">
            <v>41186.239999999998</v>
          </cell>
        </row>
        <row r="393">
          <cell r="D393" t="str">
            <v>Yeni iş</v>
          </cell>
          <cell r="L393">
            <v>716</v>
          </cell>
          <cell r="M393" t="str">
            <v>Direkt</v>
          </cell>
          <cell r="N393">
            <v>32686.7</v>
          </cell>
        </row>
        <row r="394">
          <cell r="D394" t="str">
            <v>Yeni iş</v>
          </cell>
          <cell r="L394">
            <v>715</v>
          </cell>
          <cell r="M394" t="str">
            <v>Direkt</v>
          </cell>
          <cell r="N394">
            <v>5976.39</v>
          </cell>
        </row>
        <row r="395">
          <cell r="D395" t="str">
            <v>Yeni iş</v>
          </cell>
          <cell r="L395">
            <v>715</v>
          </cell>
          <cell r="M395" t="str">
            <v>Direkt</v>
          </cell>
          <cell r="N395">
            <v>14222.81</v>
          </cell>
        </row>
        <row r="396">
          <cell r="D396" t="str">
            <v>Yeni iş</v>
          </cell>
          <cell r="L396">
            <v>715</v>
          </cell>
          <cell r="M396" t="str">
            <v>Direkt</v>
          </cell>
          <cell r="N396">
            <v>2711.2</v>
          </cell>
        </row>
        <row r="397">
          <cell r="D397" t="str">
            <v>Yeni iş</v>
          </cell>
          <cell r="L397">
            <v>716</v>
          </cell>
          <cell r="M397" t="str">
            <v>Direkt</v>
          </cell>
          <cell r="N397">
            <v>8.44</v>
          </cell>
        </row>
        <row r="398">
          <cell r="D398" t="str">
            <v>Yeni iş</v>
          </cell>
          <cell r="L398">
            <v>750</v>
          </cell>
          <cell r="M398" t="str">
            <v>Direkt</v>
          </cell>
          <cell r="N398">
            <v>97.76</v>
          </cell>
        </row>
        <row r="399">
          <cell r="D399" t="str">
            <v>Yeni iş</v>
          </cell>
          <cell r="L399">
            <v>760</v>
          </cell>
          <cell r="M399" t="str">
            <v>Direkt</v>
          </cell>
          <cell r="N399">
            <v>1.69</v>
          </cell>
        </row>
        <row r="400">
          <cell r="D400" t="str">
            <v>Yeni iş</v>
          </cell>
          <cell r="L400">
            <v>715</v>
          </cell>
          <cell r="M400" t="str">
            <v>Direkt</v>
          </cell>
          <cell r="N400">
            <v>9048.32</v>
          </cell>
        </row>
        <row r="401">
          <cell r="D401" t="str">
            <v>Yeni iş</v>
          </cell>
          <cell r="L401">
            <v>716</v>
          </cell>
          <cell r="M401" t="str">
            <v>Direkt</v>
          </cell>
          <cell r="N401">
            <v>16443.71</v>
          </cell>
        </row>
        <row r="402">
          <cell r="D402" t="str">
            <v>Yeni iş</v>
          </cell>
          <cell r="L402">
            <v>715</v>
          </cell>
          <cell r="M402" t="str">
            <v>Direkt</v>
          </cell>
          <cell r="N402">
            <v>3608102.98</v>
          </cell>
        </row>
        <row r="403">
          <cell r="D403" t="str">
            <v>Yeni iş</v>
          </cell>
          <cell r="L403">
            <v>715</v>
          </cell>
          <cell r="M403" t="str">
            <v>Direkt</v>
          </cell>
          <cell r="N403">
            <v>188577.62</v>
          </cell>
        </row>
        <row r="404">
          <cell r="D404" t="str">
            <v>Yeni iş</v>
          </cell>
          <cell r="L404">
            <v>716</v>
          </cell>
          <cell r="M404" t="str">
            <v>Direkt</v>
          </cell>
          <cell r="N404">
            <v>2890.64</v>
          </cell>
        </row>
        <row r="405">
          <cell r="D405" t="str">
            <v>Yeni iş</v>
          </cell>
          <cell r="L405">
            <v>715</v>
          </cell>
          <cell r="M405" t="str">
            <v>Direkt</v>
          </cell>
          <cell r="N405">
            <v>125870.63</v>
          </cell>
        </row>
        <row r="406">
          <cell r="D406" t="str">
            <v>Yeni iş</v>
          </cell>
          <cell r="L406">
            <v>716</v>
          </cell>
          <cell r="M406" t="str">
            <v>Direkt</v>
          </cell>
          <cell r="N406">
            <v>382.4</v>
          </cell>
        </row>
        <row r="407">
          <cell r="D407" t="str">
            <v>Yeni iş</v>
          </cell>
          <cell r="L407">
            <v>750</v>
          </cell>
          <cell r="M407" t="str">
            <v>Direkt</v>
          </cell>
          <cell r="N407">
            <v>1788.32</v>
          </cell>
        </row>
        <row r="408">
          <cell r="D408" t="str">
            <v>Yeni iş</v>
          </cell>
          <cell r="L408">
            <v>760</v>
          </cell>
          <cell r="M408" t="str">
            <v>Direkt</v>
          </cell>
          <cell r="N408">
            <v>56.69</v>
          </cell>
        </row>
        <row r="409">
          <cell r="D409" t="str">
            <v>Yeni iş</v>
          </cell>
          <cell r="L409">
            <v>715</v>
          </cell>
          <cell r="M409" t="str">
            <v>Direkt</v>
          </cell>
          <cell r="N409">
            <v>713.4</v>
          </cell>
        </row>
        <row r="410">
          <cell r="D410" t="str">
            <v>Yeni iş</v>
          </cell>
          <cell r="L410">
            <v>716</v>
          </cell>
          <cell r="M410" t="str">
            <v>Direkt</v>
          </cell>
          <cell r="N410">
            <v>-1359.06</v>
          </cell>
        </row>
        <row r="411">
          <cell r="D411" t="str">
            <v>Yeni iş</v>
          </cell>
          <cell r="L411">
            <v>715</v>
          </cell>
          <cell r="M411" t="str">
            <v>Direkt</v>
          </cell>
          <cell r="N411">
            <v>1681625.4</v>
          </cell>
        </row>
        <row r="412">
          <cell r="D412" t="str">
            <v>Yeni iş</v>
          </cell>
          <cell r="L412">
            <v>715</v>
          </cell>
          <cell r="M412" t="str">
            <v>Direkt</v>
          </cell>
          <cell r="N412">
            <v>19734.91</v>
          </cell>
        </row>
        <row r="413">
          <cell r="D413" t="str">
            <v>Yeni iş</v>
          </cell>
          <cell r="L413">
            <v>716</v>
          </cell>
          <cell r="M413" t="str">
            <v>Direkt</v>
          </cell>
          <cell r="N413">
            <v>0</v>
          </cell>
        </row>
        <row r="414">
          <cell r="D414" t="str">
            <v>Yeni iş</v>
          </cell>
          <cell r="L414">
            <v>715</v>
          </cell>
          <cell r="M414" t="str">
            <v>Direkt</v>
          </cell>
          <cell r="N414">
            <v>195506.53</v>
          </cell>
        </row>
        <row r="415">
          <cell r="D415" t="str">
            <v>Yeni iş</v>
          </cell>
          <cell r="L415">
            <v>716</v>
          </cell>
          <cell r="M415" t="str">
            <v>Direkt</v>
          </cell>
          <cell r="N415">
            <v>665.07</v>
          </cell>
        </row>
        <row r="416">
          <cell r="D416" t="str">
            <v>Yeni iş</v>
          </cell>
          <cell r="L416">
            <v>750</v>
          </cell>
          <cell r="M416" t="str">
            <v>Direkt</v>
          </cell>
          <cell r="N416">
            <v>4019.37</v>
          </cell>
        </row>
        <row r="417">
          <cell r="D417" t="str">
            <v>Yeni iş</v>
          </cell>
          <cell r="L417">
            <v>760</v>
          </cell>
          <cell r="M417" t="str">
            <v>Direkt</v>
          </cell>
          <cell r="N417">
            <v>62.28</v>
          </cell>
        </row>
        <row r="418">
          <cell r="D418" t="str">
            <v>Yeni iş</v>
          </cell>
          <cell r="L418">
            <v>715</v>
          </cell>
          <cell r="M418" t="str">
            <v>Direkt</v>
          </cell>
          <cell r="N418">
            <v>19687.5</v>
          </cell>
        </row>
        <row r="419">
          <cell r="D419" t="str">
            <v>Yeni iş</v>
          </cell>
          <cell r="L419">
            <v>716</v>
          </cell>
          <cell r="M419" t="str">
            <v>Direkt</v>
          </cell>
          <cell r="N419">
            <v>0</v>
          </cell>
        </row>
        <row r="420">
          <cell r="D420" t="str">
            <v>Yeni iş</v>
          </cell>
          <cell r="L420">
            <v>715</v>
          </cell>
          <cell r="M420" t="str">
            <v>Direkt</v>
          </cell>
          <cell r="N420">
            <v>582732.07999999996</v>
          </cell>
        </row>
        <row r="421">
          <cell r="D421" t="str">
            <v>Yeni iş</v>
          </cell>
          <cell r="L421">
            <v>715</v>
          </cell>
          <cell r="M421" t="str">
            <v>Direkt</v>
          </cell>
          <cell r="N421">
            <v>96757.39</v>
          </cell>
        </row>
        <row r="422">
          <cell r="D422" t="str">
            <v>Yeni iş</v>
          </cell>
          <cell r="L422">
            <v>715</v>
          </cell>
          <cell r="M422" t="str">
            <v>Direkt</v>
          </cell>
          <cell r="N422">
            <v>8358709.7400000002</v>
          </cell>
        </row>
        <row r="423">
          <cell r="D423" t="str">
            <v>Yeni iş</v>
          </cell>
          <cell r="L423">
            <v>716</v>
          </cell>
          <cell r="M423" t="str">
            <v>Direkt</v>
          </cell>
          <cell r="N423">
            <v>141499.26</v>
          </cell>
        </row>
        <row r="424">
          <cell r="D424" t="str">
            <v>Yeni iş</v>
          </cell>
          <cell r="L424">
            <v>750</v>
          </cell>
          <cell r="M424" t="str">
            <v>Direkt</v>
          </cell>
          <cell r="N424">
            <v>51048.27</v>
          </cell>
        </row>
        <row r="425">
          <cell r="D425" t="str">
            <v>Yeni iş</v>
          </cell>
          <cell r="L425">
            <v>760</v>
          </cell>
          <cell r="M425" t="str">
            <v>Direkt</v>
          </cell>
          <cell r="N425">
            <v>11573.3</v>
          </cell>
        </row>
        <row r="426">
          <cell r="D426" t="str">
            <v>Yeni iş</v>
          </cell>
          <cell r="L426">
            <v>715</v>
          </cell>
          <cell r="M426" t="str">
            <v>Direkt</v>
          </cell>
          <cell r="N426">
            <v>424441.85</v>
          </cell>
        </row>
        <row r="427">
          <cell r="D427" t="str">
            <v>Yeni iş</v>
          </cell>
          <cell r="L427">
            <v>716</v>
          </cell>
          <cell r="M427" t="str">
            <v>Direkt</v>
          </cell>
          <cell r="N427">
            <v>443640.49</v>
          </cell>
        </row>
        <row r="428">
          <cell r="D428" t="str">
            <v>Yeni iş</v>
          </cell>
          <cell r="L428">
            <v>715</v>
          </cell>
          <cell r="M428" t="str">
            <v>Direkt</v>
          </cell>
          <cell r="N428">
            <v>2996269.12</v>
          </cell>
        </row>
        <row r="429">
          <cell r="D429" t="str">
            <v>Yeni iş</v>
          </cell>
          <cell r="L429">
            <v>785</v>
          </cell>
          <cell r="M429" t="str">
            <v>Direkt</v>
          </cell>
          <cell r="N429">
            <v>325665.05</v>
          </cell>
        </row>
        <row r="430">
          <cell r="D430" t="str">
            <v>Yeni iş</v>
          </cell>
          <cell r="L430">
            <v>715</v>
          </cell>
          <cell r="M430" t="str">
            <v>Direkt</v>
          </cell>
          <cell r="N430">
            <v>4356811.26</v>
          </cell>
        </row>
        <row r="431">
          <cell r="D431" t="str">
            <v>Yeni iş</v>
          </cell>
          <cell r="L431">
            <v>716</v>
          </cell>
          <cell r="M431" t="str">
            <v>Direkt</v>
          </cell>
          <cell r="N431">
            <v>169256.21</v>
          </cell>
        </row>
        <row r="432">
          <cell r="D432" t="str">
            <v>Yeni iş</v>
          </cell>
          <cell r="L432">
            <v>715</v>
          </cell>
          <cell r="M432" t="str">
            <v>Direkt</v>
          </cell>
          <cell r="N432">
            <v>638.28</v>
          </cell>
        </row>
        <row r="433">
          <cell r="D433" t="str">
            <v>Yeni iş</v>
          </cell>
          <cell r="L433">
            <v>716</v>
          </cell>
          <cell r="M433" t="str">
            <v>Direkt</v>
          </cell>
          <cell r="N433">
            <v>1188.23</v>
          </cell>
        </row>
        <row r="434">
          <cell r="D434" t="str">
            <v>Yeni iş</v>
          </cell>
          <cell r="L434">
            <v>715</v>
          </cell>
          <cell r="M434" t="str">
            <v>Direkt</v>
          </cell>
          <cell r="N434">
            <v>54195.23</v>
          </cell>
        </row>
        <row r="435">
          <cell r="D435" t="str">
            <v>Yeni iş</v>
          </cell>
          <cell r="L435">
            <v>715</v>
          </cell>
          <cell r="M435" t="str">
            <v>Direkt</v>
          </cell>
          <cell r="N435">
            <v>574926.39</v>
          </cell>
        </row>
        <row r="436">
          <cell r="D436" t="str">
            <v>Yeni iş</v>
          </cell>
          <cell r="L436">
            <v>716</v>
          </cell>
          <cell r="M436" t="str">
            <v>Direkt</v>
          </cell>
          <cell r="N436">
            <v>121876.28</v>
          </cell>
        </row>
        <row r="437">
          <cell r="D437" t="str">
            <v>Yeni iş</v>
          </cell>
          <cell r="L437">
            <v>750</v>
          </cell>
          <cell r="M437" t="str">
            <v>Direkt</v>
          </cell>
          <cell r="N437">
            <v>941.46</v>
          </cell>
        </row>
        <row r="438">
          <cell r="D438" t="str">
            <v>Yeni iş</v>
          </cell>
          <cell r="L438">
            <v>760</v>
          </cell>
          <cell r="M438" t="str">
            <v>Direkt</v>
          </cell>
          <cell r="N438">
            <v>288.23</v>
          </cell>
        </row>
        <row r="439">
          <cell r="D439" t="str">
            <v>Yeni iş</v>
          </cell>
          <cell r="L439">
            <v>715</v>
          </cell>
          <cell r="M439" t="str">
            <v>Direkt</v>
          </cell>
          <cell r="N439">
            <v>1204261.8600000001</v>
          </cell>
        </row>
        <row r="440">
          <cell r="D440" t="str">
            <v>Yeni iş</v>
          </cell>
          <cell r="L440">
            <v>716</v>
          </cell>
          <cell r="M440" t="str">
            <v>Direkt</v>
          </cell>
          <cell r="N440">
            <v>1212110.8400000001</v>
          </cell>
        </row>
        <row r="441">
          <cell r="D441" t="str">
            <v>Yeni iş</v>
          </cell>
          <cell r="L441">
            <v>715</v>
          </cell>
          <cell r="M441" t="str">
            <v>Direkt</v>
          </cell>
          <cell r="N441">
            <v>6076626.96</v>
          </cell>
        </row>
        <row r="442">
          <cell r="D442" t="str">
            <v>Yeni iş</v>
          </cell>
          <cell r="L442">
            <v>715</v>
          </cell>
          <cell r="M442" t="str">
            <v>Direkt</v>
          </cell>
          <cell r="N442">
            <v>1393544.69</v>
          </cell>
        </row>
        <row r="443">
          <cell r="D443" t="str">
            <v>Yeni iş</v>
          </cell>
          <cell r="L443">
            <v>716</v>
          </cell>
          <cell r="M443" t="str">
            <v>Direkt</v>
          </cell>
          <cell r="N443">
            <v>316250.74</v>
          </cell>
        </row>
        <row r="444">
          <cell r="D444" t="str">
            <v>Yeni iş</v>
          </cell>
          <cell r="L444">
            <v>715</v>
          </cell>
          <cell r="M444" t="str">
            <v>Direkt</v>
          </cell>
          <cell r="N444">
            <v>89781.87</v>
          </cell>
        </row>
        <row r="445">
          <cell r="D445" t="str">
            <v>Yeni iş</v>
          </cell>
          <cell r="L445">
            <v>716</v>
          </cell>
          <cell r="M445" t="str">
            <v>Direkt</v>
          </cell>
          <cell r="N445">
            <v>824.43</v>
          </cell>
        </row>
        <row r="446">
          <cell r="D446" t="str">
            <v>Yeni iş</v>
          </cell>
          <cell r="L446">
            <v>750</v>
          </cell>
          <cell r="M446" t="str">
            <v>Direkt</v>
          </cell>
          <cell r="N446">
            <v>690.09</v>
          </cell>
        </row>
        <row r="447">
          <cell r="D447" t="str">
            <v>Yeni iş</v>
          </cell>
          <cell r="L447">
            <v>760</v>
          </cell>
          <cell r="M447" t="str">
            <v>Direkt</v>
          </cell>
          <cell r="N447">
            <v>267.39</v>
          </cell>
        </row>
        <row r="448">
          <cell r="D448" t="str">
            <v>Yeni iş</v>
          </cell>
          <cell r="L448">
            <v>715</v>
          </cell>
          <cell r="M448" t="str">
            <v>Direkt</v>
          </cell>
          <cell r="N448">
            <v>81531.679999999993</v>
          </cell>
        </row>
        <row r="449">
          <cell r="D449" t="str">
            <v>Yeni iş</v>
          </cell>
          <cell r="L449">
            <v>716</v>
          </cell>
          <cell r="M449" t="str">
            <v>Direkt</v>
          </cell>
          <cell r="N449">
            <v>119759.27</v>
          </cell>
        </row>
        <row r="450">
          <cell r="D450" t="str">
            <v>Yeni iş</v>
          </cell>
          <cell r="L450">
            <v>715</v>
          </cell>
          <cell r="M450" t="str">
            <v>Direkt</v>
          </cell>
          <cell r="N450">
            <v>108568.8</v>
          </cell>
        </row>
        <row r="451">
          <cell r="D451" t="str">
            <v>Yeni iş</v>
          </cell>
          <cell r="L451">
            <v>785</v>
          </cell>
          <cell r="M451" t="str">
            <v>Direkt</v>
          </cell>
          <cell r="N451">
            <v>20386.009999999998</v>
          </cell>
        </row>
        <row r="452">
          <cell r="D452" t="str">
            <v>Yeni iş</v>
          </cell>
          <cell r="L452">
            <v>715</v>
          </cell>
          <cell r="M452" t="str">
            <v>Direkt</v>
          </cell>
          <cell r="N452">
            <v>104169.1</v>
          </cell>
        </row>
        <row r="453">
          <cell r="D453" t="str">
            <v>Yeni iş</v>
          </cell>
          <cell r="L453">
            <v>716</v>
          </cell>
          <cell r="M453" t="str">
            <v>Direkt</v>
          </cell>
          <cell r="N453">
            <v>20395.97</v>
          </cell>
        </row>
        <row r="454">
          <cell r="D454" t="str">
            <v>Yeni iş</v>
          </cell>
          <cell r="L454">
            <v>715</v>
          </cell>
          <cell r="M454" t="str">
            <v>Direkt</v>
          </cell>
          <cell r="N454">
            <v>0</v>
          </cell>
        </row>
        <row r="455">
          <cell r="D455" t="str">
            <v>Yeni iş</v>
          </cell>
          <cell r="L455">
            <v>715</v>
          </cell>
          <cell r="M455" t="str">
            <v>Direkt</v>
          </cell>
          <cell r="N455">
            <v>29318.69</v>
          </cell>
        </row>
        <row r="456">
          <cell r="D456" t="str">
            <v>Yeni iş</v>
          </cell>
          <cell r="L456">
            <v>716</v>
          </cell>
          <cell r="M456" t="str">
            <v>Direkt</v>
          </cell>
          <cell r="N456">
            <v>813.62</v>
          </cell>
        </row>
        <row r="457">
          <cell r="D457" t="str">
            <v>Yeni iş</v>
          </cell>
          <cell r="L457">
            <v>750</v>
          </cell>
          <cell r="M457" t="str">
            <v>Direkt</v>
          </cell>
          <cell r="N457">
            <v>395.71</v>
          </cell>
        </row>
        <row r="458">
          <cell r="D458" t="str">
            <v>Yeni iş</v>
          </cell>
          <cell r="L458">
            <v>760</v>
          </cell>
          <cell r="M458" t="str">
            <v>Direkt</v>
          </cell>
          <cell r="N458">
            <v>321.48</v>
          </cell>
        </row>
        <row r="459">
          <cell r="D459" t="str">
            <v>Yeni iş</v>
          </cell>
          <cell r="L459">
            <v>715</v>
          </cell>
          <cell r="M459" t="str">
            <v>Direkt</v>
          </cell>
          <cell r="N459">
            <v>933.54</v>
          </cell>
        </row>
        <row r="460">
          <cell r="D460" t="str">
            <v>Yeni iş</v>
          </cell>
          <cell r="L460">
            <v>716</v>
          </cell>
          <cell r="M460" t="str">
            <v>Direkt</v>
          </cell>
          <cell r="N460">
            <v>2238.52</v>
          </cell>
        </row>
        <row r="461">
          <cell r="D461" t="str">
            <v>Yeni iş</v>
          </cell>
          <cell r="L461">
            <v>715</v>
          </cell>
          <cell r="M461" t="str">
            <v>Direkt</v>
          </cell>
          <cell r="N461">
            <v>22578.53</v>
          </cell>
        </row>
        <row r="462">
          <cell r="D462" t="str">
            <v>Yeni iş</v>
          </cell>
          <cell r="L462">
            <v>785</v>
          </cell>
          <cell r="M462" t="str">
            <v>Direkt</v>
          </cell>
          <cell r="N462">
            <v>4261.45</v>
          </cell>
        </row>
        <row r="463">
          <cell r="D463" t="str">
            <v>Yeni iş</v>
          </cell>
          <cell r="L463">
            <v>715</v>
          </cell>
          <cell r="M463" t="str">
            <v>Direkt</v>
          </cell>
          <cell r="N463">
            <v>12440.93</v>
          </cell>
        </row>
        <row r="464">
          <cell r="D464" t="str">
            <v>Yeni iş</v>
          </cell>
          <cell r="L464">
            <v>716</v>
          </cell>
          <cell r="M464" t="str">
            <v>Direkt</v>
          </cell>
          <cell r="N464">
            <v>1675.88</v>
          </cell>
        </row>
        <row r="465">
          <cell r="D465" t="str">
            <v>Yeni iş</v>
          </cell>
          <cell r="L465">
            <v>715</v>
          </cell>
          <cell r="M465" t="str">
            <v>Direkt</v>
          </cell>
          <cell r="N465">
            <v>657.76</v>
          </cell>
        </row>
        <row r="466">
          <cell r="D466" t="str">
            <v>Yeni iş</v>
          </cell>
          <cell r="L466">
            <v>715</v>
          </cell>
          <cell r="M466" t="str">
            <v>Direkt</v>
          </cell>
          <cell r="N466">
            <v>306950.24</v>
          </cell>
        </row>
        <row r="467">
          <cell r="D467" t="str">
            <v>Yeni iş</v>
          </cell>
          <cell r="L467">
            <v>716</v>
          </cell>
          <cell r="M467" t="str">
            <v>Direkt</v>
          </cell>
          <cell r="N467">
            <v>4510.97</v>
          </cell>
        </row>
        <row r="468">
          <cell r="D468" t="str">
            <v>Yeni iş</v>
          </cell>
          <cell r="L468">
            <v>750</v>
          </cell>
          <cell r="M468" t="str">
            <v>Direkt</v>
          </cell>
          <cell r="N468">
            <v>11.8</v>
          </cell>
        </row>
        <row r="469">
          <cell r="D469" t="str">
            <v>Yeni iş</v>
          </cell>
          <cell r="L469">
            <v>760</v>
          </cell>
          <cell r="M469" t="str">
            <v>Direkt</v>
          </cell>
          <cell r="N469">
            <v>885.91</v>
          </cell>
        </row>
        <row r="470">
          <cell r="D470" t="str">
            <v>Yeni iş</v>
          </cell>
          <cell r="L470">
            <v>715</v>
          </cell>
          <cell r="M470" t="str">
            <v>Direkt</v>
          </cell>
          <cell r="N470">
            <v>0</v>
          </cell>
        </row>
        <row r="471">
          <cell r="D471" t="str">
            <v>Yeni iş</v>
          </cell>
          <cell r="L471">
            <v>715</v>
          </cell>
          <cell r="M471" t="str">
            <v>Direkt</v>
          </cell>
          <cell r="N471">
            <v>125729.76</v>
          </cell>
        </row>
        <row r="472">
          <cell r="D472" t="str">
            <v>Yeni iş</v>
          </cell>
          <cell r="L472">
            <v>785</v>
          </cell>
          <cell r="M472" t="str">
            <v>Direkt</v>
          </cell>
          <cell r="N472">
            <v>23494.17</v>
          </cell>
        </row>
        <row r="473">
          <cell r="D473" t="str">
            <v>Yeni iş</v>
          </cell>
          <cell r="L473">
            <v>715</v>
          </cell>
          <cell r="M473" t="str">
            <v>Direkt</v>
          </cell>
          <cell r="N473">
            <v>47734.98</v>
          </cell>
        </row>
        <row r="474">
          <cell r="D474" t="str">
            <v>Yeni iş</v>
          </cell>
          <cell r="L474">
            <v>716</v>
          </cell>
          <cell r="M474" t="str">
            <v>Direkt</v>
          </cell>
          <cell r="N474">
            <v>8477.52</v>
          </cell>
        </row>
        <row r="475">
          <cell r="D475" t="str">
            <v>Yeni iş</v>
          </cell>
          <cell r="L475">
            <v>715</v>
          </cell>
          <cell r="M475" t="str">
            <v>Direkt</v>
          </cell>
          <cell r="N475">
            <v>12870.07</v>
          </cell>
        </row>
        <row r="476">
          <cell r="D476" t="str">
            <v>Yeni iş</v>
          </cell>
          <cell r="L476">
            <v>716</v>
          </cell>
          <cell r="M476" t="str">
            <v>Direkt</v>
          </cell>
          <cell r="N476">
            <v>262.88</v>
          </cell>
        </row>
        <row r="477">
          <cell r="D477" t="str">
            <v>Yeni iş</v>
          </cell>
          <cell r="L477">
            <v>750</v>
          </cell>
          <cell r="M477" t="str">
            <v>Direkt</v>
          </cell>
          <cell r="N477">
            <v>57.49</v>
          </cell>
        </row>
        <row r="478">
          <cell r="D478" t="str">
            <v>Yeni iş</v>
          </cell>
          <cell r="L478">
            <v>760</v>
          </cell>
          <cell r="M478" t="str">
            <v>Direkt</v>
          </cell>
          <cell r="N478">
            <v>22.27</v>
          </cell>
        </row>
        <row r="479">
          <cell r="D479" t="str">
            <v>Yeni iş</v>
          </cell>
          <cell r="L479">
            <v>715</v>
          </cell>
          <cell r="M479" t="str">
            <v>Direkt</v>
          </cell>
          <cell r="N479">
            <v>11109.02</v>
          </cell>
        </row>
        <row r="480">
          <cell r="D480" t="str">
            <v>Yeni iş</v>
          </cell>
          <cell r="L480">
            <v>716</v>
          </cell>
          <cell r="M480" t="str">
            <v>Direkt</v>
          </cell>
          <cell r="N480">
            <v>20531.330000000002</v>
          </cell>
        </row>
        <row r="481">
          <cell r="D481" t="str">
            <v>Yeni iş</v>
          </cell>
          <cell r="L481">
            <v>715</v>
          </cell>
          <cell r="M481" t="str">
            <v>Direkt</v>
          </cell>
          <cell r="N481">
            <v>21176.99</v>
          </cell>
        </row>
        <row r="482">
          <cell r="D482" t="str">
            <v>Yeni iş</v>
          </cell>
          <cell r="L482">
            <v>716</v>
          </cell>
          <cell r="M482" t="str">
            <v>Direkt</v>
          </cell>
          <cell r="N482">
            <v>4235.3900000000003</v>
          </cell>
        </row>
        <row r="483">
          <cell r="D483" t="str">
            <v>Yeni iş</v>
          </cell>
          <cell r="L483">
            <v>715</v>
          </cell>
          <cell r="M483" t="str">
            <v>Direkt</v>
          </cell>
          <cell r="N483">
            <v>505018.08</v>
          </cell>
        </row>
        <row r="484">
          <cell r="D484" t="str">
            <v>Yeni iş</v>
          </cell>
          <cell r="L484">
            <v>715</v>
          </cell>
          <cell r="M484" t="str">
            <v>Direkt</v>
          </cell>
          <cell r="N484">
            <v>2321622.42</v>
          </cell>
        </row>
        <row r="485">
          <cell r="D485" t="str">
            <v>Yeni iş</v>
          </cell>
          <cell r="L485">
            <v>716</v>
          </cell>
          <cell r="M485" t="str">
            <v>Direkt</v>
          </cell>
          <cell r="N485">
            <v>10579.39</v>
          </cell>
        </row>
        <row r="486">
          <cell r="D486" t="str">
            <v>Yeni iş</v>
          </cell>
          <cell r="L486">
            <v>750</v>
          </cell>
          <cell r="M486" t="str">
            <v>Direkt</v>
          </cell>
          <cell r="N486">
            <v>1950.63</v>
          </cell>
        </row>
        <row r="487">
          <cell r="D487" t="str">
            <v>Yeni iş</v>
          </cell>
          <cell r="L487">
            <v>760</v>
          </cell>
          <cell r="M487" t="str">
            <v>Direkt</v>
          </cell>
          <cell r="N487">
            <v>896.03</v>
          </cell>
        </row>
        <row r="488">
          <cell r="D488" t="str">
            <v>Yeni iş</v>
          </cell>
          <cell r="L488">
            <v>715</v>
          </cell>
          <cell r="M488" t="str">
            <v>Direkt</v>
          </cell>
          <cell r="N488">
            <v>34152.78</v>
          </cell>
        </row>
        <row r="489">
          <cell r="D489" t="str">
            <v>Yeni iş</v>
          </cell>
          <cell r="L489">
            <v>716</v>
          </cell>
          <cell r="M489" t="str">
            <v>Direkt</v>
          </cell>
          <cell r="N489">
            <v>20713.22</v>
          </cell>
        </row>
        <row r="490">
          <cell r="D490" t="str">
            <v>Yeni iş</v>
          </cell>
          <cell r="L490">
            <v>715</v>
          </cell>
          <cell r="M490" t="str">
            <v>Direkt</v>
          </cell>
          <cell r="N490">
            <v>21440571.579999998</v>
          </cell>
        </row>
        <row r="491">
          <cell r="D491" t="str">
            <v>Yeni iş</v>
          </cell>
          <cell r="L491">
            <v>715</v>
          </cell>
          <cell r="M491" t="str">
            <v>Direkt</v>
          </cell>
          <cell r="N491">
            <v>2779363.49</v>
          </cell>
        </row>
        <row r="492">
          <cell r="D492" t="str">
            <v>Yeni iş</v>
          </cell>
          <cell r="L492">
            <v>716</v>
          </cell>
          <cell r="M492" t="str">
            <v>Direkt</v>
          </cell>
          <cell r="N492">
            <v>375209.85</v>
          </cell>
        </row>
        <row r="493">
          <cell r="D493" t="str">
            <v>Yeni iş</v>
          </cell>
          <cell r="L493">
            <v>715</v>
          </cell>
          <cell r="M493" t="str">
            <v>Direkt</v>
          </cell>
          <cell r="N493">
            <v>225092.05</v>
          </cell>
        </row>
        <row r="494">
          <cell r="D494" t="str">
            <v>Yeni iş</v>
          </cell>
          <cell r="L494">
            <v>716</v>
          </cell>
          <cell r="M494" t="str">
            <v>Direkt</v>
          </cell>
          <cell r="N494">
            <v>3637.96</v>
          </cell>
        </row>
        <row r="495">
          <cell r="D495" t="str">
            <v>Yeni iş</v>
          </cell>
          <cell r="L495">
            <v>750</v>
          </cell>
          <cell r="M495" t="str">
            <v>Direkt</v>
          </cell>
          <cell r="N495">
            <v>2395.5700000000002</v>
          </cell>
        </row>
        <row r="496">
          <cell r="D496" t="str">
            <v>Yeni iş</v>
          </cell>
          <cell r="L496">
            <v>760</v>
          </cell>
          <cell r="M496" t="str">
            <v>Direkt</v>
          </cell>
          <cell r="N496">
            <v>299.25</v>
          </cell>
        </row>
        <row r="497">
          <cell r="D497" t="str">
            <v>Yeni iş</v>
          </cell>
          <cell r="L497">
            <v>715</v>
          </cell>
          <cell r="M497" t="str">
            <v>Direkt</v>
          </cell>
          <cell r="N497">
            <v>919265.79</v>
          </cell>
        </row>
        <row r="498">
          <cell r="D498" t="str">
            <v>Yeni iş</v>
          </cell>
          <cell r="L498">
            <v>716</v>
          </cell>
          <cell r="M498" t="str">
            <v>Direkt</v>
          </cell>
          <cell r="N498">
            <v>998925.75</v>
          </cell>
        </row>
        <row r="499">
          <cell r="D499" t="str">
            <v>Yeni iş</v>
          </cell>
          <cell r="L499">
            <v>715</v>
          </cell>
          <cell r="M499" t="str">
            <v>Direkt</v>
          </cell>
          <cell r="N499">
            <v>99801</v>
          </cell>
        </row>
        <row r="500">
          <cell r="D500" t="str">
            <v>Yeni iş</v>
          </cell>
          <cell r="L500">
            <v>785</v>
          </cell>
          <cell r="M500" t="str">
            <v>Direkt</v>
          </cell>
          <cell r="N500">
            <v>16502.439999999999</v>
          </cell>
        </row>
        <row r="501">
          <cell r="D501" t="str">
            <v>Yeni iş</v>
          </cell>
          <cell r="L501">
            <v>715</v>
          </cell>
          <cell r="M501" t="str">
            <v>Direkt</v>
          </cell>
          <cell r="N501">
            <v>43745.62</v>
          </cell>
        </row>
        <row r="502">
          <cell r="D502" t="str">
            <v>Yeni iş</v>
          </cell>
          <cell r="L502">
            <v>716</v>
          </cell>
          <cell r="M502" t="str">
            <v>Direkt</v>
          </cell>
          <cell r="N502">
            <v>7317.83</v>
          </cell>
        </row>
        <row r="503">
          <cell r="D503" t="str">
            <v>Yenileme</v>
          </cell>
          <cell r="L503">
            <v>715</v>
          </cell>
          <cell r="M503" t="str">
            <v>Direkt</v>
          </cell>
          <cell r="N503">
            <v>98786.01</v>
          </cell>
        </row>
        <row r="504">
          <cell r="D504" t="str">
            <v>Yenileme</v>
          </cell>
          <cell r="L504">
            <v>715</v>
          </cell>
          <cell r="M504" t="str">
            <v>Direkt</v>
          </cell>
          <cell r="N504">
            <v>1557769.88</v>
          </cell>
        </row>
        <row r="505">
          <cell r="D505" t="str">
            <v>Yenileme</v>
          </cell>
          <cell r="L505">
            <v>716</v>
          </cell>
          <cell r="M505" t="str">
            <v>Direkt</v>
          </cell>
          <cell r="N505">
            <v>6824.46</v>
          </cell>
        </row>
        <row r="506">
          <cell r="D506" t="str">
            <v>Yenileme</v>
          </cell>
          <cell r="L506">
            <v>750</v>
          </cell>
          <cell r="M506" t="str">
            <v>Direkt</v>
          </cell>
          <cell r="N506">
            <v>11172.72</v>
          </cell>
        </row>
        <row r="507">
          <cell r="D507" t="str">
            <v>Yenileme</v>
          </cell>
          <cell r="L507">
            <v>760</v>
          </cell>
          <cell r="M507" t="str">
            <v>Direkt</v>
          </cell>
          <cell r="N507">
            <v>2265.96</v>
          </cell>
        </row>
        <row r="508">
          <cell r="D508" t="str">
            <v>Yenileme</v>
          </cell>
          <cell r="L508">
            <v>715</v>
          </cell>
          <cell r="M508" t="str">
            <v>Direkt</v>
          </cell>
          <cell r="N508">
            <v>-4152.66</v>
          </cell>
        </row>
        <row r="509">
          <cell r="D509" t="str">
            <v>Yenileme</v>
          </cell>
          <cell r="L509">
            <v>715</v>
          </cell>
          <cell r="M509" t="str">
            <v>Direkt</v>
          </cell>
          <cell r="N509">
            <v>784213.36</v>
          </cell>
        </row>
        <row r="510">
          <cell r="D510" t="str">
            <v>Yenileme</v>
          </cell>
          <cell r="L510">
            <v>785</v>
          </cell>
          <cell r="M510" t="str">
            <v>Direkt</v>
          </cell>
          <cell r="N510">
            <v>117255.41</v>
          </cell>
        </row>
        <row r="511">
          <cell r="D511" t="str">
            <v>Yenileme</v>
          </cell>
          <cell r="L511">
            <v>715</v>
          </cell>
          <cell r="M511" t="str">
            <v>Direkt</v>
          </cell>
          <cell r="N511">
            <v>275916.18</v>
          </cell>
        </row>
        <row r="512">
          <cell r="D512" t="str">
            <v>Yenileme</v>
          </cell>
          <cell r="L512">
            <v>716</v>
          </cell>
          <cell r="M512" t="str">
            <v>Direkt</v>
          </cell>
          <cell r="N512">
            <v>16834.740000000002</v>
          </cell>
        </row>
        <row r="513">
          <cell r="D513" t="str">
            <v>Yenileme</v>
          </cell>
          <cell r="L513">
            <v>715</v>
          </cell>
          <cell r="M513" t="str">
            <v>Direkt</v>
          </cell>
          <cell r="N513">
            <v>11677.97</v>
          </cell>
        </row>
        <row r="514">
          <cell r="D514" t="str">
            <v>Yenileme</v>
          </cell>
          <cell r="L514">
            <v>716</v>
          </cell>
          <cell r="M514" t="str">
            <v>Direkt</v>
          </cell>
          <cell r="N514">
            <v>1167.8</v>
          </cell>
        </row>
        <row r="515">
          <cell r="D515" t="str">
            <v>Yenileme</v>
          </cell>
          <cell r="L515">
            <v>715</v>
          </cell>
          <cell r="M515" t="str">
            <v>Direkt</v>
          </cell>
          <cell r="N515">
            <v>5561.86</v>
          </cell>
        </row>
        <row r="516">
          <cell r="D516" t="str">
            <v>Yenileme</v>
          </cell>
          <cell r="L516">
            <v>716</v>
          </cell>
          <cell r="M516" t="str">
            <v>Direkt</v>
          </cell>
          <cell r="N516">
            <v>49.45</v>
          </cell>
        </row>
        <row r="517">
          <cell r="D517" t="str">
            <v>Yenileme</v>
          </cell>
          <cell r="L517">
            <v>750</v>
          </cell>
          <cell r="M517" t="str">
            <v>Direkt</v>
          </cell>
          <cell r="N517">
            <v>163.59</v>
          </cell>
        </row>
        <row r="518">
          <cell r="D518" t="str">
            <v>Yenileme</v>
          </cell>
          <cell r="L518">
            <v>760</v>
          </cell>
          <cell r="M518" t="str">
            <v>Direkt</v>
          </cell>
          <cell r="N518">
            <v>8</v>
          </cell>
        </row>
        <row r="519">
          <cell r="D519" t="str">
            <v>Yenileme</v>
          </cell>
          <cell r="L519">
            <v>715</v>
          </cell>
          <cell r="M519" t="str">
            <v>Direkt</v>
          </cell>
          <cell r="N519">
            <v>6088.89</v>
          </cell>
        </row>
        <row r="520">
          <cell r="D520" t="str">
            <v>Yenileme</v>
          </cell>
          <cell r="L520">
            <v>715</v>
          </cell>
          <cell r="M520" t="str">
            <v>Direkt</v>
          </cell>
          <cell r="N520">
            <v>-5599.5</v>
          </cell>
        </row>
        <row r="521">
          <cell r="D521" t="str">
            <v>Yenileme</v>
          </cell>
          <cell r="L521">
            <v>716</v>
          </cell>
          <cell r="M521" t="str">
            <v>Direkt</v>
          </cell>
          <cell r="N521">
            <v>-1095.77</v>
          </cell>
        </row>
        <row r="522">
          <cell r="D522" t="str">
            <v>Yenileme</v>
          </cell>
          <cell r="L522">
            <v>715</v>
          </cell>
          <cell r="M522" t="str">
            <v>Direkt</v>
          </cell>
          <cell r="N522">
            <v>56429.73</v>
          </cell>
        </row>
        <row r="523">
          <cell r="D523" t="str">
            <v>Yenileme</v>
          </cell>
          <cell r="L523">
            <v>716</v>
          </cell>
          <cell r="M523" t="str">
            <v>Direkt</v>
          </cell>
          <cell r="N523">
            <v>171.3</v>
          </cell>
        </row>
        <row r="524">
          <cell r="D524" t="str">
            <v>Yenileme</v>
          </cell>
          <cell r="L524">
            <v>750</v>
          </cell>
          <cell r="M524" t="str">
            <v>Direkt</v>
          </cell>
          <cell r="N524">
            <v>829.54</v>
          </cell>
        </row>
        <row r="525">
          <cell r="D525" t="str">
            <v>Yenileme</v>
          </cell>
          <cell r="L525">
            <v>760</v>
          </cell>
          <cell r="M525" t="str">
            <v>Direkt</v>
          </cell>
          <cell r="N525">
            <v>16.04</v>
          </cell>
        </row>
        <row r="526">
          <cell r="D526" t="str">
            <v>Yenileme</v>
          </cell>
          <cell r="L526">
            <v>715</v>
          </cell>
          <cell r="M526" t="str">
            <v>Direkt</v>
          </cell>
          <cell r="N526">
            <v>-183.36</v>
          </cell>
        </row>
        <row r="527">
          <cell r="D527" t="str">
            <v>Yenileme</v>
          </cell>
          <cell r="L527">
            <v>716</v>
          </cell>
          <cell r="M527" t="str">
            <v>Direkt</v>
          </cell>
          <cell r="N527">
            <v>-2.73</v>
          </cell>
        </row>
        <row r="528">
          <cell r="D528" t="str">
            <v>Yenileme</v>
          </cell>
          <cell r="L528">
            <v>715</v>
          </cell>
          <cell r="M528" t="str">
            <v>Direkt</v>
          </cell>
          <cell r="N528">
            <v>181157.25</v>
          </cell>
        </row>
        <row r="529">
          <cell r="D529" t="str">
            <v>Yenileme</v>
          </cell>
          <cell r="L529">
            <v>715</v>
          </cell>
          <cell r="M529" t="str">
            <v>Direkt</v>
          </cell>
          <cell r="N529">
            <v>294645.51</v>
          </cell>
        </row>
        <row r="530">
          <cell r="D530" t="str">
            <v>Yenileme</v>
          </cell>
          <cell r="L530">
            <v>716</v>
          </cell>
          <cell r="M530" t="str">
            <v>Direkt</v>
          </cell>
          <cell r="N530">
            <v>2084.48</v>
          </cell>
        </row>
        <row r="531">
          <cell r="D531" t="str">
            <v>Yenileme</v>
          </cell>
          <cell r="L531">
            <v>750</v>
          </cell>
          <cell r="M531" t="str">
            <v>Direkt</v>
          </cell>
          <cell r="N531">
            <v>1832.28</v>
          </cell>
        </row>
        <row r="532">
          <cell r="D532" t="str">
            <v>Yenileme</v>
          </cell>
          <cell r="L532">
            <v>760</v>
          </cell>
          <cell r="M532" t="str">
            <v>Direkt</v>
          </cell>
          <cell r="N532">
            <v>433.94</v>
          </cell>
        </row>
        <row r="533">
          <cell r="D533" t="str">
            <v>Yenileme</v>
          </cell>
          <cell r="L533">
            <v>715</v>
          </cell>
          <cell r="M533" t="str">
            <v>Direkt</v>
          </cell>
          <cell r="N533">
            <v>-3174.93</v>
          </cell>
        </row>
        <row r="534">
          <cell r="D534" t="str">
            <v>Yenileme</v>
          </cell>
          <cell r="L534">
            <v>716</v>
          </cell>
          <cell r="M534" t="str">
            <v>Direkt</v>
          </cell>
          <cell r="N534">
            <v>0</v>
          </cell>
        </row>
        <row r="535">
          <cell r="D535" t="str">
            <v>Yenileme</v>
          </cell>
          <cell r="L535">
            <v>715</v>
          </cell>
          <cell r="M535" t="str">
            <v>Direkt</v>
          </cell>
          <cell r="N535">
            <v>226485.03</v>
          </cell>
        </row>
        <row r="536">
          <cell r="D536" t="str">
            <v>Yenileme</v>
          </cell>
          <cell r="L536">
            <v>785</v>
          </cell>
          <cell r="M536" t="str">
            <v>Direkt</v>
          </cell>
          <cell r="N536">
            <v>21795.3</v>
          </cell>
        </row>
        <row r="537">
          <cell r="D537" t="str">
            <v>Yenileme</v>
          </cell>
          <cell r="L537">
            <v>715</v>
          </cell>
          <cell r="M537" t="str">
            <v>Direkt</v>
          </cell>
          <cell r="N537">
            <v>306972.90999999997</v>
          </cell>
        </row>
        <row r="538">
          <cell r="D538" t="str">
            <v>Yenileme</v>
          </cell>
          <cell r="L538">
            <v>716</v>
          </cell>
          <cell r="M538" t="str">
            <v>Direkt</v>
          </cell>
          <cell r="N538">
            <v>132154.84</v>
          </cell>
        </row>
        <row r="539">
          <cell r="D539" t="str">
            <v>Yenileme</v>
          </cell>
          <cell r="L539">
            <v>715</v>
          </cell>
          <cell r="M539" t="str">
            <v>Direkt</v>
          </cell>
          <cell r="N539">
            <v>1638.66</v>
          </cell>
        </row>
        <row r="540">
          <cell r="D540" t="str">
            <v>Yenileme</v>
          </cell>
          <cell r="L540">
            <v>716</v>
          </cell>
          <cell r="M540" t="str">
            <v>Direkt</v>
          </cell>
          <cell r="N540">
            <v>19.190000000000001</v>
          </cell>
        </row>
        <row r="541">
          <cell r="D541" t="str">
            <v>Yenileme</v>
          </cell>
          <cell r="L541">
            <v>750</v>
          </cell>
          <cell r="M541" t="str">
            <v>Direkt</v>
          </cell>
          <cell r="N541">
            <v>10.16</v>
          </cell>
        </row>
        <row r="542">
          <cell r="D542" t="str">
            <v>Yenileme</v>
          </cell>
          <cell r="L542">
            <v>760</v>
          </cell>
          <cell r="M542" t="str">
            <v>Direkt</v>
          </cell>
          <cell r="N542">
            <v>2.81</v>
          </cell>
        </row>
        <row r="543">
          <cell r="D543" t="str">
            <v>Yenileme</v>
          </cell>
          <cell r="L543">
            <v>715</v>
          </cell>
          <cell r="M543" t="str">
            <v>Direkt</v>
          </cell>
          <cell r="N543">
            <v>-63.51</v>
          </cell>
        </row>
        <row r="544">
          <cell r="D544" t="str">
            <v>Yenileme</v>
          </cell>
          <cell r="L544">
            <v>715</v>
          </cell>
          <cell r="M544" t="str">
            <v>Direkt</v>
          </cell>
          <cell r="N544">
            <v>55396.2</v>
          </cell>
        </row>
        <row r="545">
          <cell r="D545" t="str">
            <v>Yenileme</v>
          </cell>
          <cell r="L545">
            <v>715</v>
          </cell>
          <cell r="M545" t="str">
            <v>Direkt</v>
          </cell>
          <cell r="N545">
            <v>84890.85</v>
          </cell>
        </row>
        <row r="546">
          <cell r="D546" t="str">
            <v>Yenileme</v>
          </cell>
          <cell r="L546">
            <v>716</v>
          </cell>
          <cell r="M546" t="str">
            <v>Direkt</v>
          </cell>
          <cell r="N546">
            <v>31109.65</v>
          </cell>
        </row>
        <row r="547">
          <cell r="D547" t="str">
            <v>Yenileme</v>
          </cell>
          <cell r="L547">
            <v>715</v>
          </cell>
          <cell r="M547" t="str">
            <v>Direkt</v>
          </cell>
          <cell r="N547">
            <v>40473.1</v>
          </cell>
        </row>
        <row r="548">
          <cell r="D548" t="str">
            <v>Yenileme</v>
          </cell>
          <cell r="L548">
            <v>716</v>
          </cell>
          <cell r="M548" t="str">
            <v>Direkt</v>
          </cell>
          <cell r="N548">
            <v>364.55</v>
          </cell>
        </row>
        <row r="549">
          <cell r="D549" t="str">
            <v>Yenileme</v>
          </cell>
          <cell r="L549">
            <v>750</v>
          </cell>
          <cell r="M549" t="str">
            <v>Direkt</v>
          </cell>
          <cell r="N549">
            <v>262.82</v>
          </cell>
        </row>
        <row r="550">
          <cell r="D550" t="str">
            <v>Yenileme</v>
          </cell>
          <cell r="L550">
            <v>760</v>
          </cell>
          <cell r="M550" t="str">
            <v>Direkt</v>
          </cell>
          <cell r="N550">
            <v>119.94</v>
          </cell>
        </row>
        <row r="551">
          <cell r="D551" t="str">
            <v>Yenileme</v>
          </cell>
          <cell r="L551">
            <v>715</v>
          </cell>
          <cell r="M551" t="str">
            <v>Direkt</v>
          </cell>
          <cell r="N551">
            <v>5064.18</v>
          </cell>
        </row>
        <row r="552">
          <cell r="D552" t="str">
            <v>Yenileme</v>
          </cell>
          <cell r="L552">
            <v>785</v>
          </cell>
          <cell r="M552" t="str">
            <v>Direkt</v>
          </cell>
          <cell r="N552">
            <v>1012.84</v>
          </cell>
        </row>
        <row r="553">
          <cell r="D553" t="str">
            <v>Yenileme</v>
          </cell>
          <cell r="L553">
            <v>715</v>
          </cell>
          <cell r="M553" t="str">
            <v>Direkt</v>
          </cell>
          <cell r="N553">
            <v>3616.64</v>
          </cell>
        </row>
        <row r="554">
          <cell r="D554" t="str">
            <v>Yenileme</v>
          </cell>
          <cell r="L554">
            <v>716</v>
          </cell>
          <cell r="M554" t="str">
            <v>Direkt</v>
          </cell>
          <cell r="N554">
            <v>723.33</v>
          </cell>
        </row>
        <row r="555">
          <cell r="D555" t="str">
            <v>Yenileme</v>
          </cell>
          <cell r="L555">
            <v>715</v>
          </cell>
          <cell r="M555" t="str">
            <v>Direkt</v>
          </cell>
          <cell r="N555">
            <v>8107.06</v>
          </cell>
        </row>
        <row r="556">
          <cell r="D556" t="str">
            <v>Yenileme</v>
          </cell>
          <cell r="L556">
            <v>716</v>
          </cell>
          <cell r="M556" t="str">
            <v>Direkt</v>
          </cell>
          <cell r="N556">
            <v>259.05</v>
          </cell>
        </row>
        <row r="557">
          <cell r="D557" t="str">
            <v>Yenileme</v>
          </cell>
          <cell r="L557">
            <v>750</v>
          </cell>
          <cell r="M557" t="str">
            <v>Direkt</v>
          </cell>
          <cell r="N557">
            <v>121.94</v>
          </cell>
        </row>
        <row r="558">
          <cell r="D558" t="str">
            <v>Yenileme</v>
          </cell>
          <cell r="L558">
            <v>760</v>
          </cell>
          <cell r="M558" t="str">
            <v>Direkt</v>
          </cell>
          <cell r="N558">
            <v>102.36</v>
          </cell>
        </row>
        <row r="559">
          <cell r="D559" t="str">
            <v>Yenileme</v>
          </cell>
          <cell r="L559">
            <v>715</v>
          </cell>
          <cell r="M559" t="str">
            <v>Direkt</v>
          </cell>
          <cell r="N559">
            <v>4302.9399999999996</v>
          </cell>
        </row>
        <row r="560">
          <cell r="D560" t="str">
            <v>Yenileme</v>
          </cell>
          <cell r="L560">
            <v>785</v>
          </cell>
          <cell r="M560" t="str">
            <v>Direkt</v>
          </cell>
          <cell r="N560">
            <v>860.6</v>
          </cell>
        </row>
        <row r="561">
          <cell r="D561" t="str">
            <v>Yenileme</v>
          </cell>
          <cell r="L561">
            <v>715</v>
          </cell>
          <cell r="M561" t="str">
            <v>Direkt</v>
          </cell>
          <cell r="N561">
            <v>648.41</v>
          </cell>
        </row>
        <row r="562">
          <cell r="D562" t="str">
            <v>Yenileme</v>
          </cell>
          <cell r="L562">
            <v>716</v>
          </cell>
          <cell r="M562" t="str">
            <v>Direkt</v>
          </cell>
          <cell r="N562">
            <v>129.68</v>
          </cell>
        </row>
        <row r="563">
          <cell r="D563" t="str">
            <v>Yenileme</v>
          </cell>
          <cell r="L563">
            <v>715</v>
          </cell>
          <cell r="M563" t="str">
            <v>Direkt</v>
          </cell>
          <cell r="N563">
            <v>0</v>
          </cell>
        </row>
        <row r="564">
          <cell r="D564" t="str">
            <v>Yenileme</v>
          </cell>
          <cell r="L564">
            <v>715</v>
          </cell>
          <cell r="M564" t="str">
            <v>Direkt</v>
          </cell>
          <cell r="N564">
            <v>41920.199999999997</v>
          </cell>
        </row>
        <row r="565">
          <cell r="D565" t="str">
            <v>Yenileme</v>
          </cell>
          <cell r="L565">
            <v>716</v>
          </cell>
          <cell r="M565" t="str">
            <v>Direkt</v>
          </cell>
          <cell r="N565">
            <v>971.18</v>
          </cell>
        </row>
        <row r="566">
          <cell r="D566" t="str">
            <v>Yenileme</v>
          </cell>
          <cell r="L566">
            <v>750</v>
          </cell>
          <cell r="M566" t="str">
            <v>Direkt</v>
          </cell>
          <cell r="N566">
            <v>15.37</v>
          </cell>
        </row>
        <row r="567">
          <cell r="D567" t="str">
            <v>Yenileme</v>
          </cell>
          <cell r="L567">
            <v>760</v>
          </cell>
          <cell r="M567" t="str">
            <v>Direkt</v>
          </cell>
          <cell r="N567">
            <v>196.96</v>
          </cell>
        </row>
        <row r="568">
          <cell r="D568" t="str">
            <v>Yenileme</v>
          </cell>
          <cell r="L568">
            <v>715</v>
          </cell>
          <cell r="M568" t="str">
            <v>Direkt</v>
          </cell>
          <cell r="N568">
            <v>-449.86</v>
          </cell>
        </row>
        <row r="569">
          <cell r="D569" t="str">
            <v>Yenileme</v>
          </cell>
          <cell r="L569">
            <v>715</v>
          </cell>
          <cell r="M569" t="str">
            <v>Direkt</v>
          </cell>
          <cell r="N569">
            <v>7141.6</v>
          </cell>
        </row>
        <row r="570">
          <cell r="D570" t="str">
            <v>Yenileme</v>
          </cell>
          <cell r="L570">
            <v>785</v>
          </cell>
          <cell r="M570" t="str">
            <v>Direkt</v>
          </cell>
          <cell r="N570">
            <v>592.96</v>
          </cell>
        </row>
        <row r="571">
          <cell r="D571" t="str">
            <v>Yenileme</v>
          </cell>
          <cell r="L571">
            <v>715</v>
          </cell>
          <cell r="M571" t="str">
            <v>Direkt</v>
          </cell>
          <cell r="N571">
            <v>4597.92</v>
          </cell>
        </row>
        <row r="572">
          <cell r="D572" t="str">
            <v>Yenileme</v>
          </cell>
          <cell r="L572">
            <v>716</v>
          </cell>
          <cell r="M572" t="str">
            <v>Direkt</v>
          </cell>
          <cell r="N572">
            <v>2298.96</v>
          </cell>
        </row>
        <row r="573">
          <cell r="D573" t="str">
            <v>Yenileme</v>
          </cell>
          <cell r="L573">
            <v>715</v>
          </cell>
          <cell r="M573" t="str">
            <v>Direkt</v>
          </cell>
          <cell r="N573">
            <v>-373.33</v>
          </cell>
        </row>
        <row r="574">
          <cell r="D574" t="str">
            <v>Yenileme</v>
          </cell>
          <cell r="L574">
            <v>716</v>
          </cell>
          <cell r="M574" t="str">
            <v>Direkt</v>
          </cell>
          <cell r="N574">
            <v>-13.45</v>
          </cell>
        </row>
        <row r="575">
          <cell r="D575" t="str">
            <v>Yenileme</v>
          </cell>
          <cell r="L575">
            <v>750</v>
          </cell>
          <cell r="M575" t="str">
            <v>Direkt</v>
          </cell>
          <cell r="N575">
            <v>-2.4900000000000002</v>
          </cell>
        </row>
        <row r="576">
          <cell r="D576" t="str">
            <v>Yenileme</v>
          </cell>
          <cell r="L576">
            <v>760</v>
          </cell>
          <cell r="M576" t="str">
            <v>Direkt</v>
          </cell>
          <cell r="N576">
            <v>-1.1399999999999999</v>
          </cell>
        </row>
        <row r="577">
          <cell r="D577" t="str">
            <v>Yenileme</v>
          </cell>
          <cell r="L577">
            <v>715</v>
          </cell>
          <cell r="M577" t="str">
            <v>Direkt</v>
          </cell>
          <cell r="N577">
            <v>18730.169999999998</v>
          </cell>
        </row>
        <row r="578">
          <cell r="D578" t="str">
            <v>Yenileme</v>
          </cell>
          <cell r="L578">
            <v>715</v>
          </cell>
          <cell r="M578" t="str">
            <v>Direkt</v>
          </cell>
          <cell r="N578">
            <v>86929.29</v>
          </cell>
        </row>
        <row r="579">
          <cell r="D579" t="str">
            <v>Yenileme</v>
          </cell>
          <cell r="L579">
            <v>716</v>
          </cell>
          <cell r="M579" t="str">
            <v>Direkt</v>
          </cell>
          <cell r="N579">
            <v>576.45000000000005</v>
          </cell>
        </row>
        <row r="580">
          <cell r="D580" t="str">
            <v>Yenileme</v>
          </cell>
          <cell r="L580">
            <v>750</v>
          </cell>
          <cell r="M580" t="str">
            <v>Direkt</v>
          </cell>
          <cell r="N580">
            <v>106.98</v>
          </cell>
        </row>
        <row r="581">
          <cell r="D581" t="str">
            <v>Yenileme</v>
          </cell>
          <cell r="L581">
            <v>760</v>
          </cell>
          <cell r="M581" t="str">
            <v>Direkt</v>
          </cell>
          <cell r="N581">
            <v>48.83</v>
          </cell>
        </row>
        <row r="582">
          <cell r="D582" t="str">
            <v>Yenileme</v>
          </cell>
          <cell r="L582">
            <v>715</v>
          </cell>
          <cell r="M582" t="str">
            <v>Direkt</v>
          </cell>
          <cell r="N582">
            <v>0</v>
          </cell>
        </row>
        <row r="583">
          <cell r="D583" t="str">
            <v>Yenileme</v>
          </cell>
          <cell r="L583">
            <v>715</v>
          </cell>
          <cell r="M583" t="str">
            <v>Direkt</v>
          </cell>
          <cell r="N583">
            <v>491618.76</v>
          </cell>
        </row>
        <row r="584">
          <cell r="D584" t="str">
            <v>Yenileme</v>
          </cell>
          <cell r="L584">
            <v>715</v>
          </cell>
          <cell r="M584" t="str">
            <v>Direkt</v>
          </cell>
          <cell r="N584">
            <v>294661.06</v>
          </cell>
        </row>
        <row r="585">
          <cell r="D585" t="str">
            <v>Yenileme</v>
          </cell>
          <cell r="L585">
            <v>716</v>
          </cell>
          <cell r="M585" t="str">
            <v>Direkt</v>
          </cell>
          <cell r="N585">
            <v>5118.47</v>
          </cell>
        </row>
        <row r="586">
          <cell r="D586" t="str">
            <v>Yenileme</v>
          </cell>
          <cell r="L586">
            <v>750</v>
          </cell>
          <cell r="M586" t="str">
            <v>Direkt</v>
          </cell>
          <cell r="N586">
            <v>4694.6899999999996</v>
          </cell>
        </row>
        <row r="587">
          <cell r="D587" t="str">
            <v>Yenileme</v>
          </cell>
          <cell r="L587">
            <v>760</v>
          </cell>
          <cell r="M587" t="str">
            <v>Direkt</v>
          </cell>
          <cell r="N587">
            <v>344</v>
          </cell>
        </row>
        <row r="588">
          <cell r="D588" t="str">
            <v>Yenileme</v>
          </cell>
          <cell r="L588">
            <v>715</v>
          </cell>
          <cell r="M588" t="str">
            <v>Direkt</v>
          </cell>
          <cell r="N588">
            <v>0</v>
          </cell>
        </row>
        <row r="589">
          <cell r="D589" t="str">
            <v>Yenileme</v>
          </cell>
          <cell r="L589">
            <v>715</v>
          </cell>
          <cell r="M589" t="str">
            <v>Direkt</v>
          </cell>
          <cell r="N589">
            <v>36582.61</v>
          </cell>
        </row>
        <row r="590">
          <cell r="D590" t="str">
            <v>Yenileme</v>
          </cell>
          <cell r="L590">
            <v>785</v>
          </cell>
          <cell r="M590" t="str">
            <v>Direkt</v>
          </cell>
          <cell r="N590">
            <v>5607.83</v>
          </cell>
        </row>
        <row r="591">
          <cell r="D591" t="str">
            <v>Yeni iş</v>
          </cell>
          <cell r="L591">
            <v>715</v>
          </cell>
          <cell r="M591" t="str">
            <v>Direkt</v>
          </cell>
          <cell r="N591">
            <v>237572.61</v>
          </cell>
        </row>
        <row r="592">
          <cell r="D592" t="str">
            <v>Yeni iş</v>
          </cell>
          <cell r="L592">
            <v>716</v>
          </cell>
          <cell r="M592" t="str">
            <v>Direkt</v>
          </cell>
          <cell r="N592">
            <v>1289.25</v>
          </cell>
        </row>
        <row r="593">
          <cell r="D593" t="str">
            <v>Yeni iş</v>
          </cell>
          <cell r="L593">
            <v>750</v>
          </cell>
          <cell r="M593" t="str">
            <v>Direkt</v>
          </cell>
          <cell r="N593">
            <v>1867.06</v>
          </cell>
        </row>
        <row r="594">
          <cell r="D594" t="str">
            <v>Yeni iş</v>
          </cell>
          <cell r="L594">
            <v>760</v>
          </cell>
          <cell r="M594" t="str">
            <v>Direkt</v>
          </cell>
          <cell r="N594">
            <v>430.58</v>
          </cell>
        </row>
        <row r="595">
          <cell r="D595" t="str">
            <v>Yeni iş</v>
          </cell>
          <cell r="L595">
            <v>715</v>
          </cell>
          <cell r="M595" t="str">
            <v>Direkt</v>
          </cell>
          <cell r="N595">
            <v>22786.720000000001</v>
          </cell>
        </row>
        <row r="596">
          <cell r="D596" t="str">
            <v>Yeni iş</v>
          </cell>
          <cell r="L596">
            <v>785</v>
          </cell>
          <cell r="M596" t="str">
            <v>Direkt</v>
          </cell>
          <cell r="N596">
            <v>2478.34</v>
          </cell>
        </row>
        <row r="597">
          <cell r="D597" t="str">
            <v>Yeni iş</v>
          </cell>
          <cell r="L597">
            <v>715</v>
          </cell>
          <cell r="M597" t="str">
            <v>Direkt</v>
          </cell>
          <cell r="N597">
            <v>257531.54</v>
          </cell>
        </row>
        <row r="598">
          <cell r="D598" t="str">
            <v>Yeni iş</v>
          </cell>
          <cell r="L598">
            <v>716</v>
          </cell>
          <cell r="M598" t="str">
            <v>Direkt</v>
          </cell>
          <cell r="N598">
            <v>9688.01</v>
          </cell>
        </row>
        <row r="599">
          <cell r="D599" t="str">
            <v>Yeni iş</v>
          </cell>
          <cell r="L599">
            <v>715</v>
          </cell>
          <cell r="M599" t="str">
            <v>Direkt</v>
          </cell>
          <cell r="N599">
            <v>15875.98</v>
          </cell>
        </row>
        <row r="600">
          <cell r="D600" t="str">
            <v>Yeni iş</v>
          </cell>
          <cell r="L600">
            <v>715</v>
          </cell>
          <cell r="M600" t="str">
            <v>Direkt</v>
          </cell>
          <cell r="N600">
            <v>786.52</v>
          </cell>
        </row>
        <row r="601">
          <cell r="D601" t="str">
            <v>Yeni iş</v>
          </cell>
          <cell r="L601">
            <v>715</v>
          </cell>
          <cell r="M601" t="str">
            <v>Direkt</v>
          </cell>
          <cell r="N601">
            <v>98990.94</v>
          </cell>
        </row>
        <row r="602">
          <cell r="D602" t="str">
            <v>Yeni iş</v>
          </cell>
          <cell r="L602">
            <v>716</v>
          </cell>
          <cell r="M602" t="str">
            <v>Direkt</v>
          </cell>
          <cell r="N602">
            <v>538.78</v>
          </cell>
        </row>
        <row r="603">
          <cell r="D603" t="str">
            <v>Yeni iş</v>
          </cell>
          <cell r="L603">
            <v>750</v>
          </cell>
          <cell r="M603" t="str">
            <v>Direkt</v>
          </cell>
          <cell r="N603">
            <v>509.78</v>
          </cell>
        </row>
        <row r="604">
          <cell r="D604" t="str">
            <v>Yeni iş</v>
          </cell>
          <cell r="L604">
            <v>760</v>
          </cell>
          <cell r="M604" t="str">
            <v>Direkt</v>
          </cell>
          <cell r="N604">
            <v>118.22</v>
          </cell>
        </row>
        <row r="605">
          <cell r="D605" t="str">
            <v>Yeni iş</v>
          </cell>
          <cell r="L605">
            <v>715</v>
          </cell>
          <cell r="M605" t="str">
            <v>Direkt</v>
          </cell>
          <cell r="N605">
            <v>5783.46</v>
          </cell>
        </row>
        <row r="606">
          <cell r="D606" t="str">
            <v>Yeni iş</v>
          </cell>
          <cell r="L606">
            <v>785</v>
          </cell>
          <cell r="M606" t="str">
            <v>Direkt</v>
          </cell>
          <cell r="N606">
            <v>768.9</v>
          </cell>
        </row>
        <row r="607">
          <cell r="D607" t="str">
            <v>Yeni iş</v>
          </cell>
          <cell r="L607">
            <v>715</v>
          </cell>
          <cell r="M607" t="str">
            <v>Direkt</v>
          </cell>
          <cell r="N607">
            <v>184116.97</v>
          </cell>
        </row>
        <row r="608">
          <cell r="D608" t="str">
            <v>Yeni iş</v>
          </cell>
          <cell r="L608">
            <v>716</v>
          </cell>
          <cell r="M608" t="str">
            <v>Direkt</v>
          </cell>
          <cell r="N608">
            <v>2107.4899999999998</v>
          </cell>
        </row>
        <row r="609">
          <cell r="D609" t="str">
            <v>Yeni iş</v>
          </cell>
          <cell r="L609">
            <v>715</v>
          </cell>
          <cell r="M609" t="str">
            <v>Direkt</v>
          </cell>
          <cell r="N609">
            <v>3164.21</v>
          </cell>
        </row>
        <row r="610">
          <cell r="D610" t="str">
            <v>Yeni iş</v>
          </cell>
          <cell r="L610">
            <v>716</v>
          </cell>
          <cell r="M610" t="str">
            <v>Direkt</v>
          </cell>
          <cell r="N610">
            <v>24.31</v>
          </cell>
        </row>
        <row r="611">
          <cell r="D611" t="str">
            <v>Yeni iş</v>
          </cell>
          <cell r="L611">
            <v>750</v>
          </cell>
          <cell r="M611" t="str">
            <v>Direkt</v>
          </cell>
          <cell r="N611">
            <v>17.52</v>
          </cell>
        </row>
        <row r="612">
          <cell r="D612" t="str">
            <v>Yeni iş</v>
          </cell>
          <cell r="L612">
            <v>760</v>
          </cell>
          <cell r="M612" t="str">
            <v>Direkt</v>
          </cell>
          <cell r="N612">
            <v>8</v>
          </cell>
        </row>
        <row r="613">
          <cell r="D613" t="str">
            <v>Yeni iş</v>
          </cell>
          <cell r="L613">
            <v>715</v>
          </cell>
          <cell r="M613" t="str">
            <v>Direkt</v>
          </cell>
          <cell r="N613">
            <v>979.66</v>
          </cell>
        </row>
        <row r="614">
          <cell r="D614" t="str">
            <v>Yeni iş</v>
          </cell>
          <cell r="L614">
            <v>716</v>
          </cell>
          <cell r="M614" t="str">
            <v>Direkt</v>
          </cell>
          <cell r="N614">
            <v>40.479999999999997</v>
          </cell>
        </row>
        <row r="615">
          <cell r="D615" t="str">
            <v>Yeni iş</v>
          </cell>
          <cell r="L615">
            <v>750</v>
          </cell>
          <cell r="M615" t="str">
            <v>Direkt</v>
          </cell>
          <cell r="N615">
            <v>15.48</v>
          </cell>
        </row>
        <row r="616">
          <cell r="D616" t="str">
            <v>Yeni iş</v>
          </cell>
          <cell r="L616">
            <v>760</v>
          </cell>
          <cell r="M616" t="str">
            <v>Direkt</v>
          </cell>
          <cell r="N616">
            <v>16</v>
          </cell>
        </row>
        <row r="617">
          <cell r="D617" t="str">
            <v>Yeni iş</v>
          </cell>
          <cell r="L617">
            <v>715</v>
          </cell>
          <cell r="M617" t="str">
            <v>Direkt</v>
          </cell>
          <cell r="N617">
            <v>1611.25</v>
          </cell>
        </row>
        <row r="618">
          <cell r="D618" t="str">
            <v>Yeni iş</v>
          </cell>
          <cell r="L618">
            <v>716</v>
          </cell>
          <cell r="M618" t="str">
            <v>Direkt</v>
          </cell>
          <cell r="N618">
            <v>20.170000000000002</v>
          </cell>
        </row>
        <row r="619">
          <cell r="D619" t="str">
            <v>Yeni iş</v>
          </cell>
          <cell r="L619">
            <v>760</v>
          </cell>
          <cell r="M619" t="str">
            <v>Direkt</v>
          </cell>
          <cell r="N619">
            <v>4</v>
          </cell>
        </row>
        <row r="620">
          <cell r="D620" t="str">
            <v>Yeni iş</v>
          </cell>
          <cell r="L620">
            <v>715</v>
          </cell>
          <cell r="M620" t="str">
            <v>Direkt</v>
          </cell>
          <cell r="N620">
            <v>293.49</v>
          </cell>
        </row>
        <row r="621">
          <cell r="D621" t="str">
            <v>Yeni iş</v>
          </cell>
          <cell r="L621">
            <v>785</v>
          </cell>
          <cell r="M621" t="str">
            <v>Direkt</v>
          </cell>
          <cell r="N621">
            <v>20.77</v>
          </cell>
        </row>
        <row r="622">
          <cell r="D622" t="str">
            <v>Yeni iş</v>
          </cell>
          <cell r="L622">
            <v>715</v>
          </cell>
          <cell r="M622" t="str">
            <v>Direkt</v>
          </cell>
          <cell r="N622">
            <v>-577.49</v>
          </cell>
        </row>
        <row r="623">
          <cell r="D623" t="str">
            <v>Yeni iş</v>
          </cell>
          <cell r="L623">
            <v>716</v>
          </cell>
          <cell r="M623" t="str">
            <v>Direkt</v>
          </cell>
          <cell r="N623">
            <v>-15.27</v>
          </cell>
        </row>
        <row r="624">
          <cell r="D624" t="str">
            <v>Yeni iş</v>
          </cell>
          <cell r="L624">
            <v>750</v>
          </cell>
          <cell r="M624" t="str">
            <v>Direkt</v>
          </cell>
          <cell r="N624">
            <v>-2.83</v>
          </cell>
        </row>
        <row r="625">
          <cell r="D625" t="str">
            <v>Yeni iş</v>
          </cell>
          <cell r="L625">
            <v>760</v>
          </cell>
          <cell r="M625" t="str">
            <v>Direkt</v>
          </cell>
          <cell r="N625">
            <v>-1.29</v>
          </cell>
        </row>
        <row r="626">
          <cell r="D626" t="str">
            <v>Yenileme</v>
          </cell>
          <cell r="L626">
            <v>715</v>
          </cell>
          <cell r="M626" t="str">
            <v>Direkt</v>
          </cell>
          <cell r="N626">
            <v>4084.21</v>
          </cell>
        </row>
        <row r="627">
          <cell r="D627" t="str">
            <v>Yenileme</v>
          </cell>
          <cell r="L627">
            <v>716</v>
          </cell>
          <cell r="M627" t="str">
            <v>Direkt</v>
          </cell>
          <cell r="N627">
            <v>11.21</v>
          </cell>
        </row>
        <row r="628">
          <cell r="D628" t="str">
            <v>Yenileme</v>
          </cell>
          <cell r="L628">
            <v>750</v>
          </cell>
          <cell r="M628" t="str">
            <v>Direkt</v>
          </cell>
          <cell r="N628">
            <v>16.13</v>
          </cell>
        </row>
        <row r="629">
          <cell r="D629" t="str">
            <v>Yenileme</v>
          </cell>
          <cell r="L629">
            <v>760</v>
          </cell>
          <cell r="M629" t="str">
            <v>Direkt</v>
          </cell>
          <cell r="N629">
            <v>3.7</v>
          </cell>
        </row>
        <row r="630">
          <cell r="D630" t="str">
            <v>Yenileme</v>
          </cell>
          <cell r="L630">
            <v>715</v>
          </cell>
          <cell r="M630" t="str">
            <v>Direkt</v>
          </cell>
          <cell r="N630">
            <v>-4962.84</v>
          </cell>
        </row>
        <row r="631">
          <cell r="D631" t="str">
            <v>Yenileme</v>
          </cell>
          <cell r="L631">
            <v>716</v>
          </cell>
          <cell r="M631" t="str">
            <v>Direkt</v>
          </cell>
          <cell r="N631">
            <v>-42.67</v>
          </cell>
        </row>
        <row r="632">
          <cell r="D632" t="str">
            <v>Yenileme</v>
          </cell>
          <cell r="L632">
            <v>750</v>
          </cell>
          <cell r="M632" t="str">
            <v>Direkt</v>
          </cell>
          <cell r="N632">
            <v>-49.25</v>
          </cell>
        </row>
        <row r="633">
          <cell r="D633" t="str">
            <v>Yenileme</v>
          </cell>
          <cell r="L633">
            <v>760</v>
          </cell>
          <cell r="M633" t="str">
            <v>Direkt</v>
          </cell>
          <cell r="N633">
            <v>-9.36</v>
          </cell>
        </row>
        <row r="634">
          <cell r="D634" t="str">
            <v>Yenileme</v>
          </cell>
          <cell r="L634">
            <v>715</v>
          </cell>
          <cell r="M634" t="str">
            <v>Direkt</v>
          </cell>
          <cell r="N634">
            <v>8789.7800000000007</v>
          </cell>
        </row>
        <row r="635">
          <cell r="D635" t="str">
            <v>Yenileme</v>
          </cell>
          <cell r="L635">
            <v>716</v>
          </cell>
          <cell r="M635" t="str">
            <v>Direkt</v>
          </cell>
          <cell r="N635">
            <v>0</v>
          </cell>
        </row>
        <row r="636">
          <cell r="D636" t="str">
            <v>Yenileme</v>
          </cell>
          <cell r="L636">
            <v>715</v>
          </cell>
          <cell r="M636" t="str">
            <v>Direkt</v>
          </cell>
          <cell r="N636">
            <v>-955.13</v>
          </cell>
        </row>
        <row r="637">
          <cell r="D637" t="str">
            <v>Yenileme</v>
          </cell>
          <cell r="L637">
            <v>716</v>
          </cell>
          <cell r="M637" t="str">
            <v>Direkt</v>
          </cell>
          <cell r="N637">
            <v>-23.29</v>
          </cell>
        </row>
        <row r="638">
          <cell r="D638" t="str">
            <v>Yenileme</v>
          </cell>
          <cell r="L638">
            <v>760</v>
          </cell>
          <cell r="M638" t="str">
            <v>Direkt</v>
          </cell>
          <cell r="N638">
            <v>-4.5999999999999996</v>
          </cell>
        </row>
        <row r="639">
          <cell r="D639" t="str">
            <v>Yeni iş</v>
          </cell>
          <cell r="L639">
            <v>715</v>
          </cell>
          <cell r="M639" t="str">
            <v>Direkt</v>
          </cell>
          <cell r="N639">
            <v>281803.7</v>
          </cell>
        </row>
        <row r="640">
          <cell r="D640" t="str">
            <v>Yeni iş</v>
          </cell>
          <cell r="L640">
            <v>715</v>
          </cell>
          <cell r="M640" t="str">
            <v>Direkt</v>
          </cell>
          <cell r="N640">
            <v>11578.89</v>
          </cell>
        </row>
        <row r="641">
          <cell r="D641" t="str">
            <v>Yeni iş</v>
          </cell>
          <cell r="L641">
            <v>716</v>
          </cell>
          <cell r="M641" t="str">
            <v>Direkt</v>
          </cell>
          <cell r="N641">
            <v>60.75</v>
          </cell>
        </row>
        <row r="642">
          <cell r="D642" t="str">
            <v>Yeni iş</v>
          </cell>
          <cell r="L642">
            <v>750</v>
          </cell>
          <cell r="M642" t="str">
            <v>Direkt</v>
          </cell>
          <cell r="N642">
            <v>87.33</v>
          </cell>
        </row>
        <row r="643">
          <cell r="D643" t="str">
            <v>Yeni iş</v>
          </cell>
          <cell r="L643">
            <v>760</v>
          </cell>
          <cell r="M643" t="str">
            <v>Direkt</v>
          </cell>
          <cell r="N643">
            <v>20.059999999999999</v>
          </cell>
        </row>
        <row r="644">
          <cell r="D644" t="str">
            <v>Yeni iş</v>
          </cell>
          <cell r="L644">
            <v>715</v>
          </cell>
          <cell r="M644" t="str">
            <v>Direkt</v>
          </cell>
          <cell r="N644">
            <v>4130.43</v>
          </cell>
        </row>
        <row r="645">
          <cell r="D645" t="str">
            <v>Yeni iş</v>
          </cell>
          <cell r="L645">
            <v>715</v>
          </cell>
          <cell r="M645" t="str">
            <v>Direkt</v>
          </cell>
          <cell r="N645">
            <v>739094.92</v>
          </cell>
        </row>
        <row r="646">
          <cell r="D646" t="str">
            <v>Yeni iş</v>
          </cell>
          <cell r="L646">
            <v>716</v>
          </cell>
          <cell r="M646" t="str">
            <v>Direkt</v>
          </cell>
          <cell r="N646">
            <v>31186.45</v>
          </cell>
        </row>
        <row r="647">
          <cell r="D647" t="str">
            <v>Yeni iş</v>
          </cell>
          <cell r="L647">
            <v>715</v>
          </cell>
          <cell r="M647" t="str">
            <v>Direkt</v>
          </cell>
          <cell r="N647">
            <v>3519642.92</v>
          </cell>
        </row>
        <row r="648">
          <cell r="D648" t="str">
            <v>Yeni iş</v>
          </cell>
          <cell r="L648">
            <v>715</v>
          </cell>
          <cell r="M648" t="str">
            <v>Direkt</v>
          </cell>
          <cell r="N648">
            <v>23228.240000000002</v>
          </cell>
        </row>
        <row r="649">
          <cell r="D649" t="str">
            <v>Yeni iş</v>
          </cell>
          <cell r="L649">
            <v>785</v>
          </cell>
          <cell r="M649" t="str">
            <v>Direkt</v>
          </cell>
          <cell r="N649">
            <v>1177.24</v>
          </cell>
        </row>
        <row r="650">
          <cell r="D650" t="str">
            <v>Yeni iş</v>
          </cell>
          <cell r="L650">
            <v>715</v>
          </cell>
          <cell r="M650" t="str">
            <v>Direkt</v>
          </cell>
          <cell r="N650">
            <v>27014.97</v>
          </cell>
        </row>
        <row r="651">
          <cell r="D651" t="str">
            <v>Yeni iş</v>
          </cell>
          <cell r="L651">
            <v>716</v>
          </cell>
          <cell r="M651" t="str">
            <v>Direkt</v>
          </cell>
          <cell r="N651">
            <v>2107.8000000000002</v>
          </cell>
        </row>
        <row r="652">
          <cell r="D652" t="str">
            <v>Yeni iş</v>
          </cell>
          <cell r="L652">
            <v>715</v>
          </cell>
          <cell r="M652" t="str">
            <v>Direkt</v>
          </cell>
          <cell r="N652">
            <v>29306.080000000002</v>
          </cell>
        </row>
        <row r="653">
          <cell r="D653" t="str">
            <v>Yeni iş</v>
          </cell>
          <cell r="L653">
            <v>715</v>
          </cell>
          <cell r="M653" t="str">
            <v>Direkt</v>
          </cell>
          <cell r="N653">
            <v>449521.06</v>
          </cell>
        </row>
        <row r="654">
          <cell r="D654" t="str">
            <v>Yeni iş</v>
          </cell>
          <cell r="L654">
            <v>716</v>
          </cell>
          <cell r="M654" t="str">
            <v>Direkt</v>
          </cell>
          <cell r="N654">
            <v>36188.230000000003</v>
          </cell>
        </row>
        <row r="655">
          <cell r="D655" t="str">
            <v>Yeni iş</v>
          </cell>
          <cell r="L655">
            <v>715</v>
          </cell>
          <cell r="M655" t="str">
            <v>Direkt</v>
          </cell>
          <cell r="N655">
            <v>1937499.98</v>
          </cell>
        </row>
        <row r="656">
          <cell r="D656" t="str">
            <v>Yeni iş</v>
          </cell>
          <cell r="L656">
            <v>715</v>
          </cell>
          <cell r="M656" t="str">
            <v>Direkt</v>
          </cell>
          <cell r="N656">
            <v>11445.12</v>
          </cell>
        </row>
        <row r="657">
          <cell r="D657" t="str">
            <v>Yeni iş</v>
          </cell>
          <cell r="L657">
            <v>715</v>
          </cell>
          <cell r="M657" t="str">
            <v>Direkt</v>
          </cell>
          <cell r="N657">
            <v>90459.78</v>
          </cell>
        </row>
        <row r="658">
          <cell r="D658" t="str">
            <v>Yeni iş</v>
          </cell>
          <cell r="L658">
            <v>716</v>
          </cell>
          <cell r="M658" t="str">
            <v>Direkt</v>
          </cell>
          <cell r="N658">
            <v>4286.71</v>
          </cell>
        </row>
        <row r="659">
          <cell r="D659" t="str">
            <v>Yeni iş</v>
          </cell>
          <cell r="L659">
            <v>715</v>
          </cell>
          <cell r="M659" t="str">
            <v>Direkt</v>
          </cell>
          <cell r="N659">
            <v>961532.84</v>
          </cell>
        </row>
        <row r="660">
          <cell r="D660" t="str">
            <v>Yeni iş</v>
          </cell>
          <cell r="L660">
            <v>715</v>
          </cell>
          <cell r="M660" t="str">
            <v>Direkt</v>
          </cell>
          <cell r="N660">
            <v>48406.34</v>
          </cell>
        </row>
        <row r="661">
          <cell r="D661" t="str">
            <v>Yeni iş</v>
          </cell>
          <cell r="L661">
            <v>716</v>
          </cell>
          <cell r="M661" t="str">
            <v>Direkt</v>
          </cell>
          <cell r="N661">
            <v>30</v>
          </cell>
        </row>
        <row r="662">
          <cell r="D662" t="str">
            <v>Yeni iş</v>
          </cell>
          <cell r="L662">
            <v>715</v>
          </cell>
          <cell r="M662" t="str">
            <v>Direkt</v>
          </cell>
          <cell r="N662">
            <v>503839.26</v>
          </cell>
        </row>
        <row r="663">
          <cell r="D663" t="str">
            <v>Yeni iş</v>
          </cell>
          <cell r="L663">
            <v>715</v>
          </cell>
          <cell r="M663" t="str">
            <v>Direkt</v>
          </cell>
          <cell r="N663">
            <v>26964.13</v>
          </cell>
        </row>
        <row r="664">
          <cell r="D664" t="str">
            <v>Yeni iş</v>
          </cell>
          <cell r="L664">
            <v>715</v>
          </cell>
          <cell r="M664" t="str">
            <v>Direkt</v>
          </cell>
          <cell r="N664">
            <v>422.16</v>
          </cell>
        </row>
        <row r="665">
          <cell r="D665" t="str">
            <v>Yeni iş</v>
          </cell>
          <cell r="L665">
            <v>716</v>
          </cell>
          <cell r="M665" t="str">
            <v>Direkt</v>
          </cell>
          <cell r="N665">
            <v>7.66</v>
          </cell>
        </row>
        <row r="666">
          <cell r="D666" t="str">
            <v>Yeni iş</v>
          </cell>
          <cell r="L666">
            <v>750</v>
          </cell>
          <cell r="M666" t="str">
            <v>Direkt</v>
          </cell>
          <cell r="N666">
            <v>5.63</v>
          </cell>
        </row>
        <row r="667">
          <cell r="D667" t="str">
            <v>Yeni iş</v>
          </cell>
          <cell r="L667">
            <v>760</v>
          </cell>
          <cell r="M667" t="str">
            <v>Direkt</v>
          </cell>
          <cell r="N667">
            <v>1.03</v>
          </cell>
        </row>
        <row r="668">
          <cell r="D668" t="str">
            <v>Yeni iş</v>
          </cell>
          <cell r="L668">
            <v>715</v>
          </cell>
          <cell r="M668" t="str">
            <v>Direkt</v>
          </cell>
          <cell r="N668">
            <v>1789124.87</v>
          </cell>
        </row>
        <row r="669">
          <cell r="D669" t="str">
            <v>Yeni iş</v>
          </cell>
          <cell r="L669">
            <v>716</v>
          </cell>
          <cell r="M669" t="str">
            <v>Direkt</v>
          </cell>
          <cell r="N669">
            <v>26578.74</v>
          </cell>
        </row>
        <row r="670">
          <cell r="D670" t="str">
            <v>Yeni iş</v>
          </cell>
          <cell r="L670">
            <v>715</v>
          </cell>
          <cell r="M670" t="str">
            <v>Direkt</v>
          </cell>
          <cell r="N670">
            <v>5492633.9299999997</v>
          </cell>
        </row>
        <row r="671">
          <cell r="D671" t="str">
            <v>Yeni iş</v>
          </cell>
          <cell r="L671">
            <v>715</v>
          </cell>
          <cell r="M671" t="str">
            <v>Direkt</v>
          </cell>
          <cell r="N671">
            <v>422153.3</v>
          </cell>
        </row>
        <row r="672">
          <cell r="D672" t="str">
            <v>Yeni iş</v>
          </cell>
          <cell r="L672">
            <v>716</v>
          </cell>
          <cell r="M672" t="str">
            <v>Direkt</v>
          </cell>
          <cell r="N672">
            <v>43592.15</v>
          </cell>
        </row>
        <row r="673">
          <cell r="D673" t="str">
            <v>Yeni iş</v>
          </cell>
          <cell r="L673">
            <v>715</v>
          </cell>
          <cell r="M673" t="str">
            <v>Direkt</v>
          </cell>
          <cell r="N673">
            <v>22967142.850000001</v>
          </cell>
        </row>
        <row r="674">
          <cell r="D674" t="str">
            <v>Yeni iş</v>
          </cell>
          <cell r="L674">
            <v>715</v>
          </cell>
          <cell r="M674" t="str">
            <v>Direkt</v>
          </cell>
          <cell r="N674">
            <v>2678.58</v>
          </cell>
        </row>
        <row r="675">
          <cell r="D675" t="str">
            <v>Yeni iş</v>
          </cell>
          <cell r="L675">
            <v>715</v>
          </cell>
          <cell r="M675" t="str">
            <v>Direkt</v>
          </cell>
          <cell r="N675">
            <v>577232.16</v>
          </cell>
        </row>
        <row r="676">
          <cell r="D676" t="str">
            <v>Yeni iş</v>
          </cell>
          <cell r="L676">
            <v>715</v>
          </cell>
          <cell r="M676" t="str">
            <v>Direkt</v>
          </cell>
          <cell r="N676">
            <v>2965.91</v>
          </cell>
        </row>
        <row r="677">
          <cell r="D677" t="str">
            <v>Yeni iş</v>
          </cell>
          <cell r="L677">
            <v>716</v>
          </cell>
          <cell r="M677" t="str">
            <v>Direkt</v>
          </cell>
          <cell r="N677">
            <v>185.88</v>
          </cell>
        </row>
        <row r="678">
          <cell r="D678" t="str">
            <v>Yeni iş</v>
          </cell>
          <cell r="L678">
            <v>715</v>
          </cell>
          <cell r="M678" t="str">
            <v>Direkt</v>
          </cell>
          <cell r="N678">
            <v>230357.13</v>
          </cell>
        </row>
        <row r="679">
          <cell r="D679" t="str">
            <v>Yeni iş</v>
          </cell>
          <cell r="L679">
            <v>715</v>
          </cell>
          <cell r="M679" t="str">
            <v>Direkt</v>
          </cell>
          <cell r="N679">
            <v>14498.33</v>
          </cell>
        </row>
        <row r="680">
          <cell r="D680" t="str">
            <v>Yeni iş</v>
          </cell>
          <cell r="L680">
            <v>715</v>
          </cell>
          <cell r="M680" t="str">
            <v>Direkt</v>
          </cell>
          <cell r="N680">
            <v>7206.51</v>
          </cell>
        </row>
        <row r="681">
          <cell r="D681" t="str">
            <v>Yeni iş</v>
          </cell>
          <cell r="L681">
            <v>716</v>
          </cell>
          <cell r="M681" t="str">
            <v>Direkt</v>
          </cell>
          <cell r="N681">
            <v>121.77</v>
          </cell>
        </row>
        <row r="682">
          <cell r="D682" t="str">
            <v>Yeni iş</v>
          </cell>
          <cell r="L682">
            <v>760</v>
          </cell>
          <cell r="M682" t="str">
            <v>Direkt</v>
          </cell>
          <cell r="N682">
            <v>24.06</v>
          </cell>
        </row>
        <row r="683">
          <cell r="D683" t="str">
            <v>Yeni iş</v>
          </cell>
          <cell r="L683">
            <v>715</v>
          </cell>
          <cell r="M683" t="str">
            <v>Direkt</v>
          </cell>
          <cell r="N683">
            <v>52686.51</v>
          </cell>
        </row>
        <row r="684">
          <cell r="D684" t="str">
            <v>Yeni iş</v>
          </cell>
          <cell r="L684">
            <v>716</v>
          </cell>
          <cell r="M684" t="str">
            <v>Direkt</v>
          </cell>
          <cell r="N684">
            <v>2366.7800000000002</v>
          </cell>
        </row>
        <row r="685">
          <cell r="D685" t="str">
            <v>Yeni iş</v>
          </cell>
          <cell r="L685">
            <v>715</v>
          </cell>
          <cell r="M685" t="str">
            <v>Direkt</v>
          </cell>
          <cell r="N685">
            <v>11607.15</v>
          </cell>
        </row>
        <row r="686">
          <cell r="D686" t="str">
            <v>Yeni iş</v>
          </cell>
          <cell r="L686">
            <v>715</v>
          </cell>
          <cell r="M686" t="str">
            <v>Direkt</v>
          </cell>
          <cell r="N686">
            <v>5390.67</v>
          </cell>
        </row>
        <row r="687">
          <cell r="D687" t="str">
            <v>Yeni iş</v>
          </cell>
          <cell r="L687">
            <v>785</v>
          </cell>
          <cell r="M687" t="str">
            <v>Direkt</v>
          </cell>
          <cell r="N687">
            <v>0</v>
          </cell>
        </row>
        <row r="688">
          <cell r="D688" t="str">
            <v>Yeni iş</v>
          </cell>
          <cell r="L688">
            <v>715</v>
          </cell>
          <cell r="M688" t="str">
            <v>Direkt</v>
          </cell>
          <cell r="N688">
            <v>12114.48</v>
          </cell>
        </row>
        <row r="689">
          <cell r="D689" t="str">
            <v>Yeni iş</v>
          </cell>
          <cell r="L689">
            <v>716</v>
          </cell>
          <cell r="M689" t="str">
            <v>Direkt</v>
          </cell>
          <cell r="N689">
            <v>414.08</v>
          </cell>
        </row>
        <row r="690">
          <cell r="D690" t="str">
            <v>Yeni iş</v>
          </cell>
          <cell r="L690">
            <v>715</v>
          </cell>
          <cell r="M690" t="str">
            <v>Direkt</v>
          </cell>
          <cell r="N690">
            <v>645535.69999999995</v>
          </cell>
        </row>
        <row r="691">
          <cell r="D691" t="str">
            <v>Yeni iş</v>
          </cell>
          <cell r="L691">
            <v>715</v>
          </cell>
          <cell r="M691" t="str">
            <v>Direkt</v>
          </cell>
          <cell r="N691">
            <v>31858.720000000001</v>
          </cell>
        </row>
        <row r="692">
          <cell r="D692" t="str">
            <v>Yeni iş</v>
          </cell>
          <cell r="L692">
            <v>716</v>
          </cell>
          <cell r="M692" t="str">
            <v>Direkt</v>
          </cell>
          <cell r="N692">
            <v>5922.13</v>
          </cell>
        </row>
        <row r="693">
          <cell r="D693" t="str">
            <v>Yeni iş</v>
          </cell>
          <cell r="L693">
            <v>715</v>
          </cell>
          <cell r="M693" t="str">
            <v>Direkt</v>
          </cell>
          <cell r="N693">
            <v>1322499.99</v>
          </cell>
        </row>
        <row r="694">
          <cell r="D694" t="str">
            <v>Yeni iş</v>
          </cell>
          <cell r="L694">
            <v>715</v>
          </cell>
          <cell r="M694" t="str">
            <v>Direkt</v>
          </cell>
          <cell r="N694">
            <v>731268.14</v>
          </cell>
        </row>
        <row r="695">
          <cell r="D695" t="str">
            <v>Yeni iş</v>
          </cell>
          <cell r="L695">
            <v>716</v>
          </cell>
          <cell r="M695" t="str">
            <v>Direkt</v>
          </cell>
          <cell r="N695">
            <v>15432.48</v>
          </cell>
        </row>
        <row r="696">
          <cell r="D696" t="str">
            <v>Yeni iş</v>
          </cell>
          <cell r="L696">
            <v>715</v>
          </cell>
          <cell r="M696" t="str">
            <v>Direkt</v>
          </cell>
          <cell r="N696">
            <v>24316071.440000001</v>
          </cell>
        </row>
        <row r="697">
          <cell r="D697" t="str">
            <v>Yeni iş</v>
          </cell>
          <cell r="L697">
            <v>715</v>
          </cell>
          <cell r="M697" t="str">
            <v>Direkt</v>
          </cell>
          <cell r="N697">
            <v>0</v>
          </cell>
        </row>
        <row r="698">
          <cell r="D698" t="str">
            <v>Yenileme</v>
          </cell>
          <cell r="L698">
            <v>715</v>
          </cell>
          <cell r="M698" t="str">
            <v>Direkt</v>
          </cell>
          <cell r="N698">
            <v>169988.32</v>
          </cell>
        </row>
        <row r="699">
          <cell r="D699" t="str">
            <v>Yenileme</v>
          </cell>
          <cell r="L699">
            <v>715</v>
          </cell>
          <cell r="M699" t="str">
            <v>Direkt</v>
          </cell>
          <cell r="N699">
            <v>6930.33</v>
          </cell>
        </row>
        <row r="700">
          <cell r="D700" t="str">
            <v>Yenileme</v>
          </cell>
          <cell r="L700">
            <v>716</v>
          </cell>
          <cell r="M700" t="str">
            <v>Direkt</v>
          </cell>
          <cell r="N700">
            <v>48.54</v>
          </cell>
        </row>
        <row r="701">
          <cell r="D701" t="str">
            <v>Yenileme</v>
          </cell>
          <cell r="L701">
            <v>750</v>
          </cell>
          <cell r="M701" t="str">
            <v>Direkt</v>
          </cell>
          <cell r="N701">
            <v>69.8</v>
          </cell>
        </row>
        <row r="702">
          <cell r="D702" t="str">
            <v>Yenileme</v>
          </cell>
          <cell r="L702">
            <v>760</v>
          </cell>
          <cell r="M702" t="str">
            <v>Direkt</v>
          </cell>
          <cell r="N702">
            <v>16.04</v>
          </cell>
        </row>
        <row r="703">
          <cell r="D703" t="str">
            <v>Yenileme</v>
          </cell>
          <cell r="L703">
            <v>715</v>
          </cell>
          <cell r="M703" t="str">
            <v>Direkt</v>
          </cell>
          <cell r="N703">
            <v>1024775.91</v>
          </cell>
        </row>
        <row r="704">
          <cell r="D704" t="str">
            <v>Yenileme</v>
          </cell>
          <cell r="L704">
            <v>716</v>
          </cell>
          <cell r="M704" t="str">
            <v>Direkt</v>
          </cell>
          <cell r="N704">
            <v>15459.01</v>
          </cell>
        </row>
        <row r="705">
          <cell r="D705" t="str">
            <v>Yenileme</v>
          </cell>
          <cell r="L705">
            <v>715</v>
          </cell>
          <cell r="M705" t="str">
            <v>Direkt</v>
          </cell>
          <cell r="N705">
            <v>6836.51</v>
          </cell>
        </row>
        <row r="706">
          <cell r="D706" t="str">
            <v>Yenileme</v>
          </cell>
          <cell r="L706">
            <v>715</v>
          </cell>
          <cell r="M706" t="str">
            <v>Direkt</v>
          </cell>
          <cell r="N706">
            <v>10534.37</v>
          </cell>
        </row>
        <row r="707">
          <cell r="D707" t="str">
            <v>Yenileme</v>
          </cell>
          <cell r="L707">
            <v>785</v>
          </cell>
          <cell r="M707" t="str">
            <v>Direkt</v>
          </cell>
          <cell r="N707">
            <v>1364.17</v>
          </cell>
        </row>
        <row r="708">
          <cell r="D708" t="str">
            <v>Yenileme</v>
          </cell>
          <cell r="L708">
            <v>715</v>
          </cell>
          <cell r="M708" t="str">
            <v>Direkt</v>
          </cell>
          <cell r="N708">
            <v>7152.75</v>
          </cell>
        </row>
        <row r="709">
          <cell r="D709" t="str">
            <v>Yenileme</v>
          </cell>
          <cell r="L709">
            <v>716</v>
          </cell>
          <cell r="M709" t="str">
            <v>Direkt</v>
          </cell>
          <cell r="N709">
            <v>0</v>
          </cell>
        </row>
        <row r="710">
          <cell r="D710" t="str">
            <v>Yenileme</v>
          </cell>
          <cell r="L710">
            <v>715</v>
          </cell>
          <cell r="M710" t="str">
            <v>Direkt</v>
          </cell>
          <cell r="N710">
            <v>216490.99</v>
          </cell>
        </row>
        <row r="711">
          <cell r="D711" t="str">
            <v>Yenileme</v>
          </cell>
          <cell r="L711">
            <v>716</v>
          </cell>
          <cell r="M711" t="str">
            <v>Direkt</v>
          </cell>
          <cell r="N711">
            <v>39497.25</v>
          </cell>
        </row>
        <row r="712">
          <cell r="D712" t="str">
            <v>Yenileme</v>
          </cell>
          <cell r="L712">
            <v>715</v>
          </cell>
          <cell r="M712" t="str">
            <v>Direkt</v>
          </cell>
          <cell r="N712">
            <v>3214.29</v>
          </cell>
        </row>
        <row r="713">
          <cell r="D713" t="str">
            <v>Yenileme</v>
          </cell>
          <cell r="L713">
            <v>715</v>
          </cell>
          <cell r="M713" t="str">
            <v>Direkt</v>
          </cell>
          <cell r="N713">
            <v>484471.53</v>
          </cell>
        </row>
        <row r="714">
          <cell r="D714" t="str">
            <v>Yenileme</v>
          </cell>
          <cell r="L714">
            <v>716</v>
          </cell>
          <cell r="M714" t="str">
            <v>Direkt</v>
          </cell>
          <cell r="N714">
            <v>9745.0400000000009</v>
          </cell>
        </row>
        <row r="715">
          <cell r="D715" t="str">
            <v>Yenileme</v>
          </cell>
          <cell r="L715">
            <v>715</v>
          </cell>
          <cell r="M715" t="str">
            <v>Direkt</v>
          </cell>
          <cell r="N715">
            <v>316295.15000000002</v>
          </cell>
        </row>
        <row r="716">
          <cell r="D716" t="str">
            <v>Yenileme</v>
          </cell>
          <cell r="L716">
            <v>716</v>
          </cell>
          <cell r="M716" t="str">
            <v>Direkt</v>
          </cell>
          <cell r="N716">
            <v>3575.61</v>
          </cell>
        </row>
        <row r="717">
          <cell r="D717" t="str">
            <v>Yenileme</v>
          </cell>
          <cell r="L717">
            <v>715</v>
          </cell>
          <cell r="M717" t="str">
            <v>Direkt</v>
          </cell>
          <cell r="N717">
            <v>14319.84</v>
          </cell>
        </row>
        <row r="718">
          <cell r="D718" t="str">
            <v>Yenileme</v>
          </cell>
          <cell r="L718">
            <v>715</v>
          </cell>
          <cell r="M718" t="str">
            <v>Direkt</v>
          </cell>
          <cell r="N718">
            <v>1181790.43</v>
          </cell>
        </row>
        <row r="719">
          <cell r="D719" t="str">
            <v>Yenileme</v>
          </cell>
          <cell r="L719">
            <v>716</v>
          </cell>
          <cell r="M719" t="str">
            <v>Direkt</v>
          </cell>
          <cell r="N719">
            <v>44845.69</v>
          </cell>
        </row>
        <row r="720">
          <cell r="D720" t="str">
            <v>Yenileme</v>
          </cell>
          <cell r="L720">
            <v>715</v>
          </cell>
          <cell r="M720" t="str">
            <v>Direkt</v>
          </cell>
          <cell r="N720">
            <v>4134.16</v>
          </cell>
        </row>
        <row r="721">
          <cell r="D721" t="str">
            <v>Yenileme</v>
          </cell>
          <cell r="L721">
            <v>715</v>
          </cell>
          <cell r="M721" t="str">
            <v>Direkt</v>
          </cell>
          <cell r="N721">
            <v>10384.82</v>
          </cell>
        </row>
        <row r="722">
          <cell r="D722" t="str">
            <v>Yenileme</v>
          </cell>
          <cell r="L722">
            <v>715</v>
          </cell>
          <cell r="M722" t="str">
            <v>Direkt</v>
          </cell>
          <cell r="N722">
            <v>93501.28</v>
          </cell>
        </row>
        <row r="723">
          <cell r="D723" t="str">
            <v>Yenileme</v>
          </cell>
          <cell r="L723">
            <v>716</v>
          </cell>
          <cell r="M723" t="str">
            <v>Direkt</v>
          </cell>
          <cell r="N723">
            <v>14831.91</v>
          </cell>
        </row>
        <row r="724">
          <cell r="D724" t="str">
            <v>Yenileme</v>
          </cell>
          <cell r="L724">
            <v>715</v>
          </cell>
          <cell r="M724" t="str">
            <v>Direkt</v>
          </cell>
          <cell r="N724">
            <v>1843.53</v>
          </cell>
        </row>
        <row r="725">
          <cell r="D725" t="str">
            <v>Yenileme</v>
          </cell>
          <cell r="L725">
            <v>716</v>
          </cell>
          <cell r="M725" t="str">
            <v>Direkt</v>
          </cell>
          <cell r="N725">
            <v>114.52</v>
          </cell>
        </row>
        <row r="726">
          <cell r="D726" t="str">
            <v>Yenileme</v>
          </cell>
          <cell r="L726">
            <v>715</v>
          </cell>
          <cell r="M726" t="str">
            <v>Direkt</v>
          </cell>
          <cell r="N726">
            <v>0</v>
          </cell>
        </row>
        <row r="727">
          <cell r="D727" t="str">
            <v>Yenileme</v>
          </cell>
          <cell r="L727">
            <v>715</v>
          </cell>
          <cell r="M727" t="str">
            <v>Direkt</v>
          </cell>
          <cell r="N727">
            <v>814.58</v>
          </cell>
        </row>
        <row r="728">
          <cell r="D728" t="str">
            <v>Yenileme</v>
          </cell>
          <cell r="L728">
            <v>715</v>
          </cell>
          <cell r="M728" t="str">
            <v>Direkt</v>
          </cell>
          <cell r="N728">
            <v>7775.04</v>
          </cell>
        </row>
        <row r="729">
          <cell r="D729" t="str">
            <v>Yenileme</v>
          </cell>
          <cell r="L729">
            <v>715</v>
          </cell>
          <cell r="M729" t="str">
            <v>Direkt</v>
          </cell>
          <cell r="N729">
            <v>92164.160000000003</v>
          </cell>
        </row>
        <row r="730">
          <cell r="D730" t="str">
            <v>Yenileme</v>
          </cell>
          <cell r="L730">
            <v>716</v>
          </cell>
          <cell r="M730" t="str">
            <v>Direkt</v>
          </cell>
          <cell r="N730">
            <v>1283.7</v>
          </cell>
        </row>
        <row r="731">
          <cell r="D731" t="str">
            <v>Yenileme</v>
          </cell>
          <cell r="L731">
            <v>715</v>
          </cell>
          <cell r="M731" t="str">
            <v>Direkt</v>
          </cell>
          <cell r="N731">
            <v>3836.78</v>
          </cell>
        </row>
        <row r="732">
          <cell r="D732" t="str">
            <v>Yenileme</v>
          </cell>
          <cell r="L732">
            <v>716</v>
          </cell>
          <cell r="M732" t="str">
            <v>Direkt</v>
          </cell>
          <cell r="N732">
            <v>288.38</v>
          </cell>
        </row>
        <row r="733">
          <cell r="D733" t="str">
            <v>Yenileme</v>
          </cell>
          <cell r="L733">
            <v>715</v>
          </cell>
          <cell r="M733" t="str">
            <v>Direkt</v>
          </cell>
          <cell r="N733">
            <v>208885.74</v>
          </cell>
        </row>
        <row r="734">
          <cell r="D734" t="str">
            <v>Yenileme</v>
          </cell>
          <cell r="L734">
            <v>716</v>
          </cell>
          <cell r="M734" t="str">
            <v>Direkt</v>
          </cell>
          <cell r="N734">
            <v>10593.22</v>
          </cell>
        </row>
        <row r="735">
          <cell r="D735" t="str">
            <v>Yeni iş</v>
          </cell>
          <cell r="L735">
            <v>716</v>
          </cell>
          <cell r="M735" t="str">
            <v>Direkt</v>
          </cell>
          <cell r="N735">
            <v>124817.05</v>
          </cell>
        </row>
        <row r="736">
          <cell r="D736" t="str">
            <v>Yeni iş</v>
          </cell>
          <cell r="L736">
            <v>716</v>
          </cell>
          <cell r="M736" t="str">
            <v>Direkt</v>
          </cell>
          <cell r="N736">
            <v>84700.04</v>
          </cell>
        </row>
        <row r="737">
          <cell r="D737" t="str">
            <v>Yeni iş</v>
          </cell>
          <cell r="L737">
            <v>716</v>
          </cell>
          <cell r="M737" t="str">
            <v>Direkt</v>
          </cell>
          <cell r="N737">
            <v>500</v>
          </cell>
        </row>
        <row r="738">
          <cell r="D738" t="str">
            <v>Yeni iş</v>
          </cell>
          <cell r="L738">
            <v>750</v>
          </cell>
          <cell r="M738" t="str">
            <v>Direkt</v>
          </cell>
          <cell r="N738">
            <v>32527</v>
          </cell>
        </row>
        <row r="739">
          <cell r="D739" t="str">
            <v>Yeni iş</v>
          </cell>
          <cell r="L739">
            <v>716</v>
          </cell>
          <cell r="M739" t="str">
            <v>Direkt</v>
          </cell>
          <cell r="N739">
            <v>-4290.71</v>
          </cell>
        </row>
        <row r="740">
          <cell r="D740" t="str">
            <v>Yeni iş</v>
          </cell>
          <cell r="L740">
            <v>717</v>
          </cell>
          <cell r="M740" t="str">
            <v>Direkt</v>
          </cell>
          <cell r="N740">
            <v>-103410.23</v>
          </cell>
        </row>
        <row r="741">
          <cell r="D741" t="str">
            <v>Yeni iş</v>
          </cell>
          <cell r="L741">
            <v>750</v>
          </cell>
          <cell r="M741" t="str">
            <v>Direkt</v>
          </cell>
          <cell r="N741">
            <v>-1118.96</v>
          </cell>
        </row>
        <row r="742">
          <cell r="D742" t="str">
            <v>Yeni iş</v>
          </cell>
          <cell r="L742">
            <v>760</v>
          </cell>
          <cell r="M742" t="str">
            <v>Direkt</v>
          </cell>
          <cell r="N742">
            <v>-231.06</v>
          </cell>
        </row>
        <row r="743">
          <cell r="D743" t="str">
            <v>Yeni iş</v>
          </cell>
          <cell r="L743">
            <v>716</v>
          </cell>
          <cell r="M743" t="str">
            <v>Direkt</v>
          </cell>
          <cell r="N743">
            <v>-343.42</v>
          </cell>
        </row>
        <row r="744">
          <cell r="D744" t="str">
            <v>Yeni iş</v>
          </cell>
          <cell r="L744">
            <v>717</v>
          </cell>
          <cell r="M744" t="str">
            <v>Direkt</v>
          </cell>
          <cell r="N744">
            <v>-9326.9599999999991</v>
          </cell>
        </row>
        <row r="745">
          <cell r="D745" t="str">
            <v>Yeni iş</v>
          </cell>
          <cell r="L745">
            <v>750</v>
          </cell>
          <cell r="M745" t="str">
            <v>Direkt</v>
          </cell>
          <cell r="N745">
            <v>-100.98</v>
          </cell>
        </row>
        <row r="746">
          <cell r="D746" t="str">
            <v>Yeni iş</v>
          </cell>
          <cell r="L746">
            <v>760</v>
          </cell>
          <cell r="M746" t="str">
            <v>Direkt</v>
          </cell>
          <cell r="N746">
            <v>-16.84</v>
          </cell>
        </row>
        <row r="747">
          <cell r="D747" t="str">
            <v>Yenileme</v>
          </cell>
          <cell r="L747">
            <v>716</v>
          </cell>
          <cell r="M747" t="str">
            <v>Direkt</v>
          </cell>
          <cell r="N747">
            <v>-2902.12</v>
          </cell>
        </row>
        <row r="748">
          <cell r="D748" t="str">
            <v>Yenileme</v>
          </cell>
          <cell r="L748">
            <v>717</v>
          </cell>
          <cell r="M748" t="str">
            <v>Direkt</v>
          </cell>
          <cell r="N748">
            <v>-59344.74</v>
          </cell>
        </row>
        <row r="749">
          <cell r="D749" t="str">
            <v>Yenileme</v>
          </cell>
          <cell r="L749">
            <v>750</v>
          </cell>
          <cell r="M749" t="str">
            <v>Direkt</v>
          </cell>
          <cell r="N749">
            <v>-419.59</v>
          </cell>
        </row>
        <row r="750">
          <cell r="D750" t="str">
            <v>Yenileme</v>
          </cell>
          <cell r="L750">
            <v>760</v>
          </cell>
          <cell r="M750" t="str">
            <v>Direkt</v>
          </cell>
          <cell r="N750">
            <v>-97.71</v>
          </cell>
        </row>
        <row r="751">
          <cell r="D751" t="str">
            <v>Yenileme</v>
          </cell>
          <cell r="L751">
            <v>716</v>
          </cell>
          <cell r="M751" t="str">
            <v>Direkt</v>
          </cell>
          <cell r="N751">
            <v>-198.9</v>
          </cell>
        </row>
        <row r="752">
          <cell r="D752" t="str">
            <v>Yenileme</v>
          </cell>
          <cell r="L752">
            <v>717</v>
          </cell>
          <cell r="M752" t="str">
            <v>Direkt</v>
          </cell>
          <cell r="N752">
            <v>-4290.3599999999997</v>
          </cell>
        </row>
        <row r="753">
          <cell r="D753" t="str">
            <v>Yenileme</v>
          </cell>
          <cell r="L753">
            <v>750</v>
          </cell>
          <cell r="M753" t="str">
            <v>Direkt</v>
          </cell>
          <cell r="N753">
            <v>-52.79</v>
          </cell>
        </row>
        <row r="754">
          <cell r="D754" t="str">
            <v>Yenileme</v>
          </cell>
          <cell r="L754">
            <v>760</v>
          </cell>
          <cell r="M754" t="str">
            <v>Direkt</v>
          </cell>
          <cell r="N754">
            <v>-10.199999999999999</v>
          </cell>
        </row>
        <row r="755">
          <cell r="D755" t="str">
            <v>Yeni iş</v>
          </cell>
          <cell r="L755">
            <v>716</v>
          </cell>
          <cell r="M755" t="str">
            <v>Direkt</v>
          </cell>
          <cell r="N755">
            <v>-122.74</v>
          </cell>
        </row>
        <row r="756">
          <cell r="D756" t="str">
            <v>Yeni iş</v>
          </cell>
          <cell r="L756">
            <v>717</v>
          </cell>
          <cell r="M756" t="str">
            <v>Direkt</v>
          </cell>
          <cell r="N756">
            <v>-2806.76</v>
          </cell>
        </row>
        <row r="757">
          <cell r="D757" t="str">
            <v>Yeni iş</v>
          </cell>
          <cell r="L757">
            <v>750</v>
          </cell>
          <cell r="M757" t="str">
            <v>Direkt</v>
          </cell>
          <cell r="N757">
            <v>-42.61</v>
          </cell>
        </row>
        <row r="758">
          <cell r="D758" t="str">
            <v>Yeni iş</v>
          </cell>
          <cell r="L758">
            <v>760</v>
          </cell>
          <cell r="M758" t="str">
            <v>Direkt</v>
          </cell>
          <cell r="N758">
            <v>-8.59</v>
          </cell>
        </row>
        <row r="759">
          <cell r="D759" t="str">
            <v>Yeni iş</v>
          </cell>
          <cell r="L759">
            <v>716</v>
          </cell>
          <cell r="M759" t="str">
            <v>Direkt</v>
          </cell>
          <cell r="N759">
            <v>2299065.6346999998</v>
          </cell>
        </row>
        <row r="760">
          <cell r="D760" t="str">
            <v>Yeni iş</v>
          </cell>
          <cell r="L760">
            <v>717</v>
          </cell>
          <cell r="M760" t="str">
            <v>Direkt</v>
          </cell>
          <cell r="N760">
            <v>51859821.120899998</v>
          </cell>
        </row>
        <row r="761">
          <cell r="D761" t="str">
            <v>Yeni iş</v>
          </cell>
          <cell r="L761">
            <v>750</v>
          </cell>
          <cell r="M761" t="str">
            <v>Direkt</v>
          </cell>
          <cell r="N761">
            <v>263773.92099999997</v>
          </cell>
        </row>
        <row r="762">
          <cell r="D762" t="str">
            <v>Yeni iş</v>
          </cell>
          <cell r="L762">
            <v>760</v>
          </cell>
          <cell r="M762" t="str">
            <v>Direkt</v>
          </cell>
          <cell r="N762">
            <v>47640.243399999999</v>
          </cell>
        </row>
        <row r="763">
          <cell r="D763" t="str">
            <v>Yenileme</v>
          </cell>
          <cell r="L763">
            <v>716</v>
          </cell>
          <cell r="M763" t="str">
            <v>Direkt</v>
          </cell>
          <cell r="N763">
            <v>133663.42000000001</v>
          </cell>
        </row>
        <row r="764">
          <cell r="D764" t="str">
            <v>Yenileme</v>
          </cell>
          <cell r="L764">
            <v>717</v>
          </cell>
          <cell r="M764" t="str">
            <v>Direkt</v>
          </cell>
          <cell r="N764">
            <v>1579163.47</v>
          </cell>
        </row>
        <row r="765">
          <cell r="D765" t="str">
            <v>Yenileme</v>
          </cell>
          <cell r="L765">
            <v>750</v>
          </cell>
          <cell r="M765" t="str">
            <v>Direkt</v>
          </cell>
          <cell r="N765">
            <v>10237.49</v>
          </cell>
        </row>
        <row r="766">
          <cell r="D766" t="str">
            <v>Yenileme</v>
          </cell>
          <cell r="L766">
            <v>760</v>
          </cell>
          <cell r="M766" t="str">
            <v>Direkt</v>
          </cell>
          <cell r="N766">
            <v>1985.37</v>
          </cell>
        </row>
        <row r="767">
          <cell r="D767" t="str">
            <v>Yeni iş</v>
          </cell>
          <cell r="L767">
            <v>716</v>
          </cell>
          <cell r="M767" t="str">
            <v>Direkt</v>
          </cell>
          <cell r="N767">
            <v>113043.29</v>
          </cell>
        </row>
        <row r="768">
          <cell r="D768" t="str">
            <v>Yeni iş</v>
          </cell>
          <cell r="L768">
            <v>717</v>
          </cell>
          <cell r="M768" t="str">
            <v>Direkt</v>
          </cell>
          <cell r="N768">
            <v>3224521.64</v>
          </cell>
        </row>
        <row r="769">
          <cell r="D769" t="str">
            <v>Yeni iş</v>
          </cell>
          <cell r="L769">
            <v>750</v>
          </cell>
          <cell r="M769" t="str">
            <v>Direkt</v>
          </cell>
          <cell r="N769">
            <v>12355.64</v>
          </cell>
        </row>
        <row r="770">
          <cell r="D770" t="str">
            <v>Yeni iş</v>
          </cell>
          <cell r="L770">
            <v>760</v>
          </cell>
          <cell r="M770" t="str">
            <v>Direkt</v>
          </cell>
          <cell r="N770">
            <v>2252.48</v>
          </cell>
        </row>
        <row r="771">
          <cell r="D771" t="str">
            <v>Yenileme</v>
          </cell>
          <cell r="L771">
            <v>716</v>
          </cell>
          <cell r="M771" t="str">
            <v>Direkt</v>
          </cell>
          <cell r="N771">
            <v>661.81</v>
          </cell>
        </row>
        <row r="772">
          <cell r="D772" t="str">
            <v>Yenileme</v>
          </cell>
          <cell r="L772">
            <v>717</v>
          </cell>
          <cell r="M772" t="str">
            <v>Direkt</v>
          </cell>
          <cell r="N772">
            <v>7485.33</v>
          </cell>
        </row>
        <row r="773">
          <cell r="D773" t="str">
            <v>Yenileme</v>
          </cell>
          <cell r="L773">
            <v>750</v>
          </cell>
          <cell r="M773" t="str">
            <v>Direkt</v>
          </cell>
          <cell r="N773">
            <v>175.33</v>
          </cell>
        </row>
        <row r="774">
          <cell r="D774" t="str">
            <v>Yenileme</v>
          </cell>
          <cell r="L774">
            <v>760</v>
          </cell>
          <cell r="M774" t="str">
            <v>Direkt</v>
          </cell>
          <cell r="N774">
            <v>14.04</v>
          </cell>
        </row>
        <row r="775">
          <cell r="D775" t="str">
            <v>Yeni iş</v>
          </cell>
          <cell r="L775">
            <v>716</v>
          </cell>
          <cell r="M775" t="str">
            <v>Direkt</v>
          </cell>
          <cell r="N775">
            <v>3531.1</v>
          </cell>
        </row>
        <row r="776">
          <cell r="D776" t="str">
            <v>Yeni iş</v>
          </cell>
          <cell r="L776">
            <v>717</v>
          </cell>
          <cell r="M776" t="str">
            <v>Direkt</v>
          </cell>
          <cell r="N776">
            <v>28822.99</v>
          </cell>
        </row>
        <row r="777">
          <cell r="D777" t="str">
            <v>Yeni iş</v>
          </cell>
          <cell r="L777">
            <v>750</v>
          </cell>
          <cell r="M777" t="str">
            <v>Direkt</v>
          </cell>
          <cell r="N777">
            <v>259.91000000000003</v>
          </cell>
        </row>
        <row r="778">
          <cell r="D778" t="str">
            <v>Yeni iş</v>
          </cell>
          <cell r="L778">
            <v>760</v>
          </cell>
          <cell r="M778" t="str">
            <v>Direkt</v>
          </cell>
          <cell r="N778">
            <v>56.04</v>
          </cell>
        </row>
        <row r="779">
          <cell r="D779" t="str">
            <v>Yenileme</v>
          </cell>
          <cell r="L779">
            <v>716</v>
          </cell>
          <cell r="M779" t="str">
            <v>Direkt</v>
          </cell>
          <cell r="N779">
            <v>902.47</v>
          </cell>
        </row>
        <row r="780">
          <cell r="D780" t="str">
            <v>Yenileme</v>
          </cell>
          <cell r="L780">
            <v>717</v>
          </cell>
          <cell r="M780" t="str">
            <v>Direkt</v>
          </cell>
          <cell r="N780">
            <v>6586.39</v>
          </cell>
        </row>
        <row r="781">
          <cell r="D781" t="str">
            <v>Yenileme</v>
          </cell>
          <cell r="L781">
            <v>750</v>
          </cell>
          <cell r="M781" t="str">
            <v>Direkt</v>
          </cell>
          <cell r="N781">
            <v>69.62</v>
          </cell>
        </row>
        <row r="782">
          <cell r="D782" t="str">
            <v>Yenileme</v>
          </cell>
          <cell r="L782">
            <v>760</v>
          </cell>
          <cell r="M782" t="str">
            <v>Direkt</v>
          </cell>
          <cell r="N782">
            <v>14.04</v>
          </cell>
        </row>
        <row r="783">
          <cell r="D783" t="str">
            <v>Yeni iş</v>
          </cell>
          <cell r="L783">
            <v>903</v>
          </cell>
          <cell r="M783" t="str">
            <v>Direkt</v>
          </cell>
          <cell r="N783">
            <v>4392496.4559739996</v>
          </cell>
        </row>
        <row r="784">
          <cell r="D784" t="str">
            <v>Yeni iş</v>
          </cell>
          <cell r="L784">
            <v>903</v>
          </cell>
          <cell r="M784" t="str">
            <v>Direkt</v>
          </cell>
          <cell r="N784">
            <v>8009.77</v>
          </cell>
        </row>
        <row r="785">
          <cell r="D785" t="str">
            <v>Yeni iş</v>
          </cell>
          <cell r="L785">
            <v>903</v>
          </cell>
          <cell r="M785" t="str">
            <v>Direkt</v>
          </cell>
          <cell r="N785">
            <v>3160.31</v>
          </cell>
        </row>
        <row r="786">
          <cell r="D786" t="str">
            <v>Yeni iş</v>
          </cell>
          <cell r="L786">
            <v>902</v>
          </cell>
          <cell r="M786" t="str">
            <v>Direkt</v>
          </cell>
          <cell r="N786">
            <v>5080193.9352240004</v>
          </cell>
        </row>
        <row r="787">
          <cell r="D787" t="str">
            <v>Yeni iş</v>
          </cell>
          <cell r="L787">
            <v>702</v>
          </cell>
          <cell r="M787" t="str">
            <v>Direkt</v>
          </cell>
          <cell r="N787">
            <v>10239.383879999999</v>
          </cell>
        </row>
        <row r="788">
          <cell r="D788" t="str">
            <v>Yeni iş</v>
          </cell>
          <cell r="L788">
            <v>719</v>
          </cell>
          <cell r="M788" t="str">
            <v>Direkt</v>
          </cell>
          <cell r="N788">
            <v>300624.265136</v>
          </cell>
        </row>
        <row r="789">
          <cell r="D789" t="str">
            <v>Yeni iş</v>
          </cell>
          <cell r="L789">
            <v>720</v>
          </cell>
          <cell r="M789" t="str">
            <v>Direkt</v>
          </cell>
          <cell r="N789">
            <v>204795.85724400001</v>
          </cell>
        </row>
        <row r="790">
          <cell r="D790" t="str">
            <v>Yeni iş</v>
          </cell>
          <cell r="L790">
            <v>723</v>
          </cell>
          <cell r="M790" t="str">
            <v>Direkt</v>
          </cell>
          <cell r="N790">
            <v>9746.5499999999993</v>
          </cell>
        </row>
        <row r="791">
          <cell r="D791" t="str">
            <v>Yeni iş</v>
          </cell>
          <cell r="L791">
            <v>724</v>
          </cell>
          <cell r="M791" t="str">
            <v>Direkt</v>
          </cell>
          <cell r="N791">
            <v>133561.61117600001</v>
          </cell>
        </row>
        <row r="792">
          <cell r="D792" t="str">
            <v>Yeni iş</v>
          </cell>
          <cell r="L792">
            <v>740</v>
          </cell>
          <cell r="M792" t="str">
            <v>Direkt</v>
          </cell>
          <cell r="N792">
            <v>11841558.300496001</v>
          </cell>
        </row>
        <row r="793">
          <cell r="D793" t="str">
            <v>Yeni iş</v>
          </cell>
          <cell r="L793">
            <v>741</v>
          </cell>
          <cell r="M793" t="str">
            <v>Direkt</v>
          </cell>
          <cell r="N793">
            <v>984105.23425199999</v>
          </cell>
        </row>
        <row r="794">
          <cell r="D794" t="str">
            <v>Yeni iş</v>
          </cell>
          <cell r="L794">
            <v>742</v>
          </cell>
          <cell r="M794" t="str">
            <v>Direkt</v>
          </cell>
          <cell r="N794">
            <v>574683.46850399999</v>
          </cell>
        </row>
        <row r="795">
          <cell r="D795" t="str">
            <v>Yeni iş</v>
          </cell>
          <cell r="L795">
            <v>744</v>
          </cell>
          <cell r="M795" t="str">
            <v>Direkt</v>
          </cell>
          <cell r="N795">
            <v>357219.91425199999</v>
          </cell>
        </row>
        <row r="796">
          <cell r="D796" t="str">
            <v>Yeni iş</v>
          </cell>
          <cell r="L796">
            <v>750</v>
          </cell>
          <cell r="M796" t="str">
            <v>Direkt</v>
          </cell>
          <cell r="N796">
            <v>18611.547323999999</v>
          </cell>
        </row>
        <row r="797">
          <cell r="D797" t="str">
            <v>Yeni iş</v>
          </cell>
          <cell r="L797">
            <v>760</v>
          </cell>
          <cell r="M797" t="str">
            <v>Direkt</v>
          </cell>
          <cell r="N797">
            <v>866.35738800000001</v>
          </cell>
        </row>
        <row r="798">
          <cell r="D798" t="str">
            <v>Yeni iş</v>
          </cell>
          <cell r="L798">
            <v>765</v>
          </cell>
          <cell r="M798" t="str">
            <v>Direkt</v>
          </cell>
          <cell r="N798">
            <v>3082995.86</v>
          </cell>
        </row>
        <row r="799">
          <cell r="D799" t="str">
            <v>Yeni iş</v>
          </cell>
          <cell r="L799">
            <v>768</v>
          </cell>
          <cell r="M799" t="str">
            <v>Direkt</v>
          </cell>
          <cell r="N799">
            <v>539502.07282400003</v>
          </cell>
        </row>
        <row r="800">
          <cell r="D800" t="str">
            <v>Yeni iş</v>
          </cell>
          <cell r="L800">
            <v>901</v>
          </cell>
          <cell r="M800" t="str">
            <v>Direkt</v>
          </cell>
          <cell r="N800">
            <v>4475116.3500619996</v>
          </cell>
        </row>
        <row r="801">
          <cell r="D801" t="str">
            <v>Yeni iş</v>
          </cell>
          <cell r="L801">
            <v>901</v>
          </cell>
          <cell r="M801" t="str">
            <v>Endirekt</v>
          </cell>
          <cell r="N801">
            <v>0</v>
          </cell>
        </row>
        <row r="802">
          <cell r="D802" t="str">
            <v>Yeni iş</v>
          </cell>
          <cell r="L802">
            <v>702</v>
          </cell>
          <cell r="M802" t="str">
            <v>Direkt</v>
          </cell>
          <cell r="N802">
            <v>5371.6</v>
          </cell>
        </row>
        <row r="803">
          <cell r="D803" t="str">
            <v>Yeni iş</v>
          </cell>
          <cell r="L803">
            <v>702</v>
          </cell>
          <cell r="M803" t="str">
            <v>Endirekt</v>
          </cell>
          <cell r="N803">
            <v>0</v>
          </cell>
        </row>
        <row r="804">
          <cell r="D804" t="str">
            <v>Yeni iş</v>
          </cell>
          <cell r="L804">
            <v>719</v>
          </cell>
          <cell r="M804" t="str">
            <v>Direkt</v>
          </cell>
          <cell r="N804">
            <v>423657.45613599999</v>
          </cell>
        </row>
        <row r="805">
          <cell r="D805" t="str">
            <v>Yeni iş</v>
          </cell>
          <cell r="L805">
            <v>720</v>
          </cell>
          <cell r="M805" t="str">
            <v>Direkt</v>
          </cell>
          <cell r="N805">
            <v>839719.17613599997</v>
          </cell>
        </row>
        <row r="806">
          <cell r="D806" t="str">
            <v>Yeni iş</v>
          </cell>
          <cell r="L806">
            <v>723</v>
          </cell>
          <cell r="M806" t="str">
            <v>Direkt</v>
          </cell>
          <cell r="N806">
            <v>4073.4591180000002</v>
          </cell>
        </row>
        <row r="807">
          <cell r="D807" t="str">
            <v>Yeni iş</v>
          </cell>
          <cell r="L807">
            <v>723</v>
          </cell>
          <cell r="M807" t="str">
            <v>Endirekt</v>
          </cell>
          <cell r="N807">
            <v>0</v>
          </cell>
        </row>
        <row r="808">
          <cell r="D808" t="str">
            <v>Yeni iş</v>
          </cell>
          <cell r="L808">
            <v>724</v>
          </cell>
          <cell r="M808" t="str">
            <v>Direkt</v>
          </cell>
          <cell r="N808">
            <v>431308.70288599998</v>
          </cell>
        </row>
        <row r="809">
          <cell r="D809" t="str">
            <v>Yeni iş</v>
          </cell>
          <cell r="L809">
            <v>724</v>
          </cell>
          <cell r="M809" t="str">
            <v>Endirekt</v>
          </cell>
          <cell r="N809">
            <v>0</v>
          </cell>
        </row>
        <row r="810">
          <cell r="D810" t="str">
            <v>Yeni iş</v>
          </cell>
          <cell r="L810">
            <v>740</v>
          </cell>
          <cell r="M810" t="str">
            <v>Direkt</v>
          </cell>
          <cell r="N810">
            <v>25500910.508698002</v>
          </cell>
        </row>
        <row r="811">
          <cell r="D811" t="str">
            <v>Yeni iş</v>
          </cell>
          <cell r="L811">
            <v>740</v>
          </cell>
          <cell r="M811" t="str">
            <v>Endirekt</v>
          </cell>
          <cell r="N811">
            <v>0</v>
          </cell>
        </row>
        <row r="812">
          <cell r="D812" t="str">
            <v>Yeni iş</v>
          </cell>
          <cell r="L812">
            <v>741</v>
          </cell>
          <cell r="M812" t="str">
            <v>Direkt</v>
          </cell>
          <cell r="N812">
            <v>843804.597648</v>
          </cell>
        </row>
        <row r="813">
          <cell r="D813" t="str">
            <v>Yeni iş</v>
          </cell>
          <cell r="L813">
            <v>741</v>
          </cell>
          <cell r="M813" t="str">
            <v>Endirekt</v>
          </cell>
          <cell r="N813">
            <v>0</v>
          </cell>
        </row>
        <row r="814">
          <cell r="D814" t="str">
            <v>Yeni iş</v>
          </cell>
          <cell r="L814">
            <v>742</v>
          </cell>
          <cell r="M814" t="str">
            <v>Direkt</v>
          </cell>
          <cell r="N814">
            <v>863680.61529600003</v>
          </cell>
        </row>
        <row r="815">
          <cell r="D815" t="str">
            <v>Yeni iş</v>
          </cell>
          <cell r="L815">
            <v>742</v>
          </cell>
          <cell r="M815" t="str">
            <v>Endirekt</v>
          </cell>
          <cell r="N815">
            <v>0</v>
          </cell>
        </row>
        <row r="816">
          <cell r="D816" t="str">
            <v>Yeni iş</v>
          </cell>
          <cell r="L816">
            <v>744</v>
          </cell>
          <cell r="M816" t="str">
            <v>Direkt</v>
          </cell>
          <cell r="N816">
            <v>688409.847648</v>
          </cell>
        </row>
        <row r="817">
          <cell r="D817" t="str">
            <v>Yeni iş</v>
          </cell>
          <cell r="L817">
            <v>744</v>
          </cell>
          <cell r="M817" t="str">
            <v>Endirekt</v>
          </cell>
          <cell r="N817">
            <v>0</v>
          </cell>
        </row>
        <row r="818">
          <cell r="D818" t="str">
            <v>Yeni iş</v>
          </cell>
          <cell r="L818">
            <v>750</v>
          </cell>
          <cell r="M818" t="str">
            <v>Direkt</v>
          </cell>
          <cell r="N818">
            <v>307321.46000000002</v>
          </cell>
        </row>
        <row r="819">
          <cell r="D819" t="str">
            <v>Yeni iş</v>
          </cell>
          <cell r="L819">
            <v>760</v>
          </cell>
          <cell r="M819" t="str">
            <v>Direkt</v>
          </cell>
          <cell r="N819">
            <v>5521.1492159999998</v>
          </cell>
        </row>
        <row r="820">
          <cell r="D820" t="str">
            <v>Yeni iş</v>
          </cell>
          <cell r="L820">
            <v>765</v>
          </cell>
          <cell r="M820" t="str">
            <v>Direkt</v>
          </cell>
          <cell r="N820">
            <v>9045026.6036920007</v>
          </cell>
        </row>
        <row r="821">
          <cell r="D821" t="str">
            <v>Yeni iş</v>
          </cell>
          <cell r="L821">
            <v>768</v>
          </cell>
          <cell r="M821" t="str">
            <v>Direkt</v>
          </cell>
          <cell r="N821">
            <v>1641424.353256</v>
          </cell>
        </row>
        <row r="822">
          <cell r="D822" t="str">
            <v>Yeni iş</v>
          </cell>
          <cell r="L822">
            <v>768</v>
          </cell>
          <cell r="M822" t="str">
            <v>Endirekt</v>
          </cell>
          <cell r="N822">
            <v>0</v>
          </cell>
        </row>
        <row r="823">
          <cell r="D823" t="str">
            <v>Yeni iş</v>
          </cell>
          <cell r="L823">
            <v>901</v>
          </cell>
          <cell r="M823" t="str">
            <v>Direkt</v>
          </cell>
          <cell r="N823">
            <v>467.57</v>
          </cell>
        </row>
        <row r="824">
          <cell r="D824" t="str">
            <v>Yeni iş</v>
          </cell>
          <cell r="L824">
            <v>702</v>
          </cell>
          <cell r="M824" t="str">
            <v>Direkt</v>
          </cell>
          <cell r="N824">
            <v>0.92</v>
          </cell>
        </row>
        <row r="825">
          <cell r="D825" t="str">
            <v>Yeni iş</v>
          </cell>
          <cell r="L825">
            <v>719</v>
          </cell>
          <cell r="M825" t="str">
            <v>Direkt</v>
          </cell>
          <cell r="N825">
            <v>501.37</v>
          </cell>
        </row>
        <row r="826">
          <cell r="D826" t="str">
            <v>Yeni iş</v>
          </cell>
          <cell r="L826">
            <v>720</v>
          </cell>
          <cell r="M826" t="str">
            <v>Direkt</v>
          </cell>
          <cell r="N826">
            <v>752.05</v>
          </cell>
        </row>
        <row r="827">
          <cell r="D827" t="str">
            <v>Yeni iş</v>
          </cell>
          <cell r="L827">
            <v>723</v>
          </cell>
          <cell r="M827" t="str">
            <v>Direkt</v>
          </cell>
          <cell r="N827">
            <v>0.02</v>
          </cell>
        </row>
        <row r="828">
          <cell r="D828" t="str">
            <v>Yeni iş</v>
          </cell>
          <cell r="L828">
            <v>724</v>
          </cell>
          <cell r="M828" t="str">
            <v>Direkt</v>
          </cell>
          <cell r="N828">
            <v>108.57</v>
          </cell>
        </row>
        <row r="829">
          <cell r="D829" t="str">
            <v>Yeni iş</v>
          </cell>
          <cell r="L829">
            <v>740</v>
          </cell>
          <cell r="M829" t="str">
            <v>Direkt</v>
          </cell>
          <cell r="N829">
            <v>9693.92</v>
          </cell>
        </row>
        <row r="830">
          <cell r="D830" t="str">
            <v>Yeni iş</v>
          </cell>
          <cell r="L830">
            <v>741</v>
          </cell>
          <cell r="M830" t="str">
            <v>Direkt</v>
          </cell>
          <cell r="N830">
            <v>64.88</v>
          </cell>
        </row>
        <row r="831">
          <cell r="D831" t="str">
            <v>Yeni iş</v>
          </cell>
          <cell r="L831">
            <v>742</v>
          </cell>
          <cell r="M831" t="str">
            <v>Direkt</v>
          </cell>
          <cell r="N831">
            <v>129.76</v>
          </cell>
        </row>
        <row r="832">
          <cell r="D832" t="str">
            <v>Yeni iş</v>
          </cell>
          <cell r="L832">
            <v>744</v>
          </cell>
          <cell r="M832" t="str">
            <v>Direkt</v>
          </cell>
          <cell r="N832">
            <v>64.88</v>
          </cell>
        </row>
        <row r="833">
          <cell r="D833" t="str">
            <v>Yeni iş</v>
          </cell>
          <cell r="L833">
            <v>760</v>
          </cell>
          <cell r="M833" t="str">
            <v>Direkt</v>
          </cell>
          <cell r="N833">
            <v>0.26</v>
          </cell>
        </row>
        <row r="834">
          <cell r="D834" t="str">
            <v>Yeni iş</v>
          </cell>
          <cell r="L834">
            <v>765</v>
          </cell>
          <cell r="M834" t="str">
            <v>Direkt</v>
          </cell>
          <cell r="N834">
            <v>9686.4699999999993</v>
          </cell>
        </row>
        <row r="835">
          <cell r="D835" t="str">
            <v>Yeni iş</v>
          </cell>
          <cell r="L835">
            <v>768</v>
          </cell>
          <cell r="M835" t="str">
            <v>Direkt</v>
          </cell>
          <cell r="N835">
            <v>300.82</v>
          </cell>
        </row>
        <row r="836">
          <cell r="D836" t="str">
            <v>Yenileme</v>
          </cell>
          <cell r="L836">
            <v>902</v>
          </cell>
          <cell r="M836" t="str">
            <v>Direkt</v>
          </cell>
          <cell r="N836">
            <v>1098162.4007900001</v>
          </cell>
        </row>
        <row r="837">
          <cell r="D837" t="str">
            <v>Yenileme</v>
          </cell>
          <cell r="L837">
            <v>702</v>
          </cell>
          <cell r="M837" t="str">
            <v>Direkt</v>
          </cell>
          <cell r="N837">
            <v>1246.9581840000001</v>
          </cell>
        </row>
        <row r="838">
          <cell r="D838" t="str">
            <v>Yenileme</v>
          </cell>
          <cell r="L838">
            <v>719</v>
          </cell>
          <cell r="M838" t="str">
            <v>Direkt</v>
          </cell>
          <cell r="N838">
            <v>159344.869607</v>
          </cell>
        </row>
        <row r="839">
          <cell r="D839" t="str">
            <v>Yenileme</v>
          </cell>
          <cell r="L839">
            <v>720</v>
          </cell>
          <cell r="M839" t="str">
            <v>Direkt</v>
          </cell>
          <cell r="N839">
            <v>101120.22921400001</v>
          </cell>
        </row>
        <row r="840">
          <cell r="D840" t="str">
            <v>Yenileme</v>
          </cell>
          <cell r="L840">
            <v>723</v>
          </cell>
          <cell r="M840" t="str">
            <v>Direkt</v>
          </cell>
          <cell r="N840">
            <v>713.85878100000002</v>
          </cell>
        </row>
        <row r="841">
          <cell r="D841" t="str">
            <v>Yenileme</v>
          </cell>
          <cell r="L841">
            <v>724</v>
          </cell>
          <cell r="M841" t="str">
            <v>Direkt</v>
          </cell>
          <cell r="N841">
            <v>24177.445742</v>
          </cell>
        </row>
        <row r="842">
          <cell r="D842" t="str">
            <v>Yenileme</v>
          </cell>
          <cell r="L842">
            <v>740</v>
          </cell>
          <cell r="M842" t="str">
            <v>Direkt</v>
          </cell>
          <cell r="N842">
            <v>5585392.6376790004</v>
          </cell>
        </row>
        <row r="843">
          <cell r="D843" t="str">
            <v>Yenileme</v>
          </cell>
          <cell r="L843">
            <v>741</v>
          </cell>
          <cell r="M843" t="str">
            <v>Direkt</v>
          </cell>
          <cell r="N843">
            <v>218547.304046</v>
          </cell>
        </row>
        <row r="844">
          <cell r="D844" t="str">
            <v>Yenileme</v>
          </cell>
          <cell r="L844">
            <v>742</v>
          </cell>
          <cell r="M844" t="str">
            <v>Direkt</v>
          </cell>
          <cell r="N844">
            <v>220890.05049600001</v>
          </cell>
        </row>
        <row r="845">
          <cell r="D845" t="str">
            <v>Yenileme</v>
          </cell>
          <cell r="L845">
            <v>744</v>
          </cell>
          <cell r="M845" t="str">
            <v>Direkt</v>
          </cell>
          <cell r="N845">
            <v>174429.53404599999</v>
          </cell>
        </row>
        <row r="846">
          <cell r="D846" t="str">
            <v>Yenileme</v>
          </cell>
          <cell r="L846">
            <v>750</v>
          </cell>
          <cell r="M846" t="str">
            <v>Direkt</v>
          </cell>
          <cell r="N846">
            <v>23845.48</v>
          </cell>
        </row>
        <row r="847">
          <cell r="D847" t="str">
            <v>Yenileme</v>
          </cell>
          <cell r="L847">
            <v>760</v>
          </cell>
          <cell r="M847" t="str">
            <v>Direkt</v>
          </cell>
          <cell r="N847">
            <v>141.38878099999999</v>
          </cell>
        </row>
        <row r="848">
          <cell r="D848" t="str">
            <v>Yenileme</v>
          </cell>
          <cell r="L848">
            <v>765</v>
          </cell>
          <cell r="M848" t="str">
            <v>Direkt</v>
          </cell>
          <cell r="N848">
            <v>1238229.7893099999</v>
          </cell>
        </row>
        <row r="849">
          <cell r="D849" t="str">
            <v>Yenileme</v>
          </cell>
          <cell r="L849">
            <v>768</v>
          </cell>
          <cell r="M849" t="str">
            <v>Direkt</v>
          </cell>
          <cell r="N849">
            <v>239375.997103</v>
          </cell>
        </row>
        <row r="850">
          <cell r="D850" t="str">
            <v>Yenileme</v>
          </cell>
          <cell r="L850">
            <v>901</v>
          </cell>
          <cell r="M850" t="str">
            <v>Direkt</v>
          </cell>
          <cell r="N850">
            <v>1727180.59</v>
          </cell>
        </row>
        <row r="851">
          <cell r="D851" t="str">
            <v>Yenileme</v>
          </cell>
          <cell r="L851">
            <v>702</v>
          </cell>
          <cell r="M851" t="str">
            <v>Direkt</v>
          </cell>
          <cell r="N851">
            <v>2616.02</v>
          </cell>
        </row>
        <row r="852">
          <cell r="D852" t="str">
            <v>Yenileme</v>
          </cell>
          <cell r="L852">
            <v>719</v>
          </cell>
          <cell r="M852" t="str">
            <v>Direkt</v>
          </cell>
          <cell r="N852">
            <v>181243.34</v>
          </cell>
        </row>
        <row r="853">
          <cell r="D853" t="str">
            <v>Yenileme</v>
          </cell>
          <cell r="L853">
            <v>720</v>
          </cell>
          <cell r="M853" t="str">
            <v>Direkt</v>
          </cell>
          <cell r="N853">
            <v>977534.79</v>
          </cell>
        </row>
        <row r="854">
          <cell r="D854" t="str">
            <v>Yenileme</v>
          </cell>
          <cell r="L854">
            <v>723</v>
          </cell>
          <cell r="M854" t="str">
            <v>Direkt</v>
          </cell>
          <cell r="N854">
            <v>4364.05</v>
          </cell>
        </row>
        <row r="855">
          <cell r="D855" t="str">
            <v>Yenileme</v>
          </cell>
          <cell r="L855">
            <v>724</v>
          </cell>
          <cell r="M855" t="str">
            <v>Direkt</v>
          </cell>
          <cell r="N855">
            <v>214590.87</v>
          </cell>
        </row>
        <row r="856">
          <cell r="D856" t="str">
            <v>Yenileme</v>
          </cell>
          <cell r="L856">
            <v>740</v>
          </cell>
          <cell r="M856" t="str">
            <v>Direkt</v>
          </cell>
          <cell r="N856">
            <v>13275324.24</v>
          </cell>
        </row>
        <row r="857">
          <cell r="D857" t="str">
            <v>Yenileme</v>
          </cell>
          <cell r="L857">
            <v>741</v>
          </cell>
          <cell r="M857" t="str">
            <v>Direkt</v>
          </cell>
          <cell r="N857">
            <v>324551.14</v>
          </cell>
        </row>
        <row r="858">
          <cell r="D858" t="str">
            <v>Yenileme</v>
          </cell>
          <cell r="L858">
            <v>742</v>
          </cell>
          <cell r="M858" t="str">
            <v>Direkt</v>
          </cell>
          <cell r="N858">
            <v>399971.03</v>
          </cell>
        </row>
        <row r="859">
          <cell r="D859" t="str">
            <v>Yenileme</v>
          </cell>
          <cell r="L859">
            <v>744</v>
          </cell>
          <cell r="M859" t="str">
            <v>Direkt</v>
          </cell>
          <cell r="N859">
            <v>279261.15000000002</v>
          </cell>
        </row>
        <row r="860">
          <cell r="D860" t="str">
            <v>Yenileme</v>
          </cell>
          <cell r="L860">
            <v>750</v>
          </cell>
          <cell r="M860" t="str">
            <v>Direkt</v>
          </cell>
          <cell r="N860">
            <v>38788.730000000003</v>
          </cell>
        </row>
        <row r="861">
          <cell r="D861" t="str">
            <v>Yenileme</v>
          </cell>
          <cell r="L861">
            <v>760</v>
          </cell>
          <cell r="M861" t="str">
            <v>Direkt</v>
          </cell>
          <cell r="N861">
            <v>14384.04</v>
          </cell>
        </row>
        <row r="862">
          <cell r="D862" t="str">
            <v>Yenileme</v>
          </cell>
          <cell r="L862">
            <v>765</v>
          </cell>
          <cell r="M862" t="str">
            <v>Direkt</v>
          </cell>
          <cell r="N862">
            <v>573805.22</v>
          </cell>
        </row>
        <row r="863">
          <cell r="D863" t="str">
            <v>Yenileme</v>
          </cell>
          <cell r="L863">
            <v>768</v>
          </cell>
          <cell r="M863" t="str">
            <v>Direkt</v>
          </cell>
          <cell r="N863">
            <v>1037357.32</v>
          </cell>
        </row>
        <row r="864">
          <cell r="D864" t="str">
            <v>Yenileme</v>
          </cell>
          <cell r="L864">
            <v>901</v>
          </cell>
          <cell r="M864" t="str">
            <v>Direkt</v>
          </cell>
          <cell r="N864">
            <v>10142.85</v>
          </cell>
        </row>
        <row r="865">
          <cell r="D865" t="str">
            <v>Yenileme</v>
          </cell>
          <cell r="L865">
            <v>702</v>
          </cell>
          <cell r="M865" t="str">
            <v>Direkt</v>
          </cell>
          <cell r="N865">
            <v>2</v>
          </cell>
        </row>
        <row r="866">
          <cell r="D866" t="str">
            <v>Yenileme</v>
          </cell>
          <cell r="L866">
            <v>719</v>
          </cell>
          <cell r="M866" t="str">
            <v>Direkt</v>
          </cell>
          <cell r="N866">
            <v>5.63</v>
          </cell>
        </row>
        <row r="867">
          <cell r="D867" t="str">
            <v>Yenileme</v>
          </cell>
          <cell r="L867">
            <v>720</v>
          </cell>
          <cell r="M867" t="str">
            <v>Direkt</v>
          </cell>
          <cell r="N867">
            <v>932.01</v>
          </cell>
        </row>
        <row r="868">
          <cell r="D868" t="str">
            <v>Yenileme</v>
          </cell>
          <cell r="L868">
            <v>723</v>
          </cell>
          <cell r="M868" t="str">
            <v>Direkt</v>
          </cell>
          <cell r="N868">
            <v>0.15</v>
          </cell>
        </row>
        <row r="869">
          <cell r="D869" t="str">
            <v>Yenileme</v>
          </cell>
          <cell r="L869">
            <v>724</v>
          </cell>
          <cell r="M869" t="str">
            <v>Direkt</v>
          </cell>
          <cell r="N869">
            <v>5.4</v>
          </cell>
        </row>
        <row r="870">
          <cell r="D870" t="str">
            <v>Yenileme</v>
          </cell>
          <cell r="L870">
            <v>740</v>
          </cell>
          <cell r="M870" t="str">
            <v>Direkt</v>
          </cell>
          <cell r="N870">
            <v>4729.29</v>
          </cell>
        </row>
        <row r="871">
          <cell r="D871" t="str">
            <v>Yenileme</v>
          </cell>
          <cell r="L871">
            <v>741</v>
          </cell>
          <cell r="M871" t="str">
            <v>Direkt</v>
          </cell>
          <cell r="N871">
            <v>2027.64</v>
          </cell>
        </row>
        <row r="872">
          <cell r="D872" t="str">
            <v>Yenileme</v>
          </cell>
          <cell r="L872">
            <v>742</v>
          </cell>
          <cell r="M872" t="str">
            <v>Direkt</v>
          </cell>
          <cell r="N872">
            <v>849.47</v>
          </cell>
        </row>
        <row r="873">
          <cell r="D873" t="str">
            <v>Yenileme</v>
          </cell>
          <cell r="L873">
            <v>744</v>
          </cell>
          <cell r="M873" t="str">
            <v>Direkt</v>
          </cell>
          <cell r="N873">
            <v>2027.64</v>
          </cell>
        </row>
        <row r="874">
          <cell r="D874" t="str">
            <v>Yenileme</v>
          </cell>
          <cell r="L874">
            <v>760</v>
          </cell>
          <cell r="M874" t="str">
            <v>Direkt</v>
          </cell>
          <cell r="N874">
            <v>1.03</v>
          </cell>
        </row>
        <row r="875">
          <cell r="D875" t="str">
            <v>Yenileme</v>
          </cell>
          <cell r="L875">
            <v>765</v>
          </cell>
          <cell r="M875" t="str">
            <v>Direkt</v>
          </cell>
          <cell r="N875">
            <v>117.6</v>
          </cell>
        </row>
        <row r="876">
          <cell r="D876" t="str">
            <v>Yenileme</v>
          </cell>
          <cell r="L876">
            <v>768</v>
          </cell>
          <cell r="M876" t="str">
            <v>Direkt</v>
          </cell>
          <cell r="N876">
            <v>39.479999999999997</v>
          </cell>
        </row>
        <row r="877">
          <cell r="D877" t="str">
            <v>Yenileme</v>
          </cell>
          <cell r="L877">
            <v>901</v>
          </cell>
          <cell r="M877" t="str">
            <v>Direkt</v>
          </cell>
          <cell r="N877">
            <v>134.72</v>
          </cell>
        </row>
        <row r="878">
          <cell r="D878" t="str">
            <v>Yenileme</v>
          </cell>
          <cell r="L878">
            <v>702</v>
          </cell>
          <cell r="M878" t="str">
            <v>Direkt</v>
          </cell>
          <cell r="N878">
            <v>0.46</v>
          </cell>
        </row>
        <row r="879">
          <cell r="D879" t="str">
            <v>Yenileme</v>
          </cell>
          <cell r="L879">
            <v>723</v>
          </cell>
          <cell r="M879" t="str">
            <v>Direkt</v>
          </cell>
          <cell r="N879">
            <v>0.1</v>
          </cell>
        </row>
        <row r="880">
          <cell r="D880" t="str">
            <v>Yenileme</v>
          </cell>
          <cell r="L880">
            <v>724</v>
          </cell>
          <cell r="M880" t="str">
            <v>Direkt</v>
          </cell>
          <cell r="N880">
            <v>0.71</v>
          </cell>
        </row>
        <row r="881">
          <cell r="D881" t="str">
            <v>Yenileme</v>
          </cell>
          <cell r="L881">
            <v>740</v>
          </cell>
          <cell r="M881" t="str">
            <v>Direkt</v>
          </cell>
          <cell r="N881">
            <v>3010.22</v>
          </cell>
        </row>
        <row r="882">
          <cell r="D882" t="str">
            <v>Yenileme</v>
          </cell>
          <cell r="L882">
            <v>741</v>
          </cell>
          <cell r="M882" t="str">
            <v>Direkt</v>
          </cell>
          <cell r="N882">
            <v>0.35</v>
          </cell>
        </row>
        <row r="883">
          <cell r="D883" t="str">
            <v>Yenileme</v>
          </cell>
          <cell r="L883">
            <v>742</v>
          </cell>
          <cell r="M883" t="str">
            <v>Direkt</v>
          </cell>
          <cell r="N883">
            <v>0.7</v>
          </cell>
        </row>
        <row r="884">
          <cell r="D884" t="str">
            <v>Yenileme</v>
          </cell>
          <cell r="L884">
            <v>744</v>
          </cell>
          <cell r="M884" t="str">
            <v>Direkt</v>
          </cell>
          <cell r="N884">
            <v>0.35</v>
          </cell>
        </row>
        <row r="885">
          <cell r="D885" t="str">
            <v>Yenileme</v>
          </cell>
          <cell r="L885">
            <v>760</v>
          </cell>
          <cell r="M885" t="str">
            <v>Direkt</v>
          </cell>
          <cell r="N885">
            <v>0.26</v>
          </cell>
        </row>
        <row r="886">
          <cell r="D886" t="str">
            <v>Yeni iş</v>
          </cell>
          <cell r="L886">
            <v>902</v>
          </cell>
          <cell r="M886" t="str">
            <v>Direkt</v>
          </cell>
          <cell r="N886">
            <v>2118711.15</v>
          </cell>
        </row>
        <row r="887">
          <cell r="D887" t="str">
            <v>Yeni iş</v>
          </cell>
          <cell r="L887">
            <v>902</v>
          </cell>
          <cell r="M887" t="str">
            <v>Endirekt</v>
          </cell>
          <cell r="N887">
            <v>125986.05</v>
          </cell>
        </row>
        <row r="888">
          <cell r="D888" t="str">
            <v>Yeni iş</v>
          </cell>
          <cell r="L888">
            <v>702</v>
          </cell>
          <cell r="M888" t="str">
            <v>Direkt</v>
          </cell>
          <cell r="N888">
            <v>4823.47</v>
          </cell>
        </row>
        <row r="889">
          <cell r="D889" t="str">
            <v>Yeni iş</v>
          </cell>
          <cell r="L889">
            <v>702</v>
          </cell>
          <cell r="M889" t="str">
            <v>Endirekt</v>
          </cell>
          <cell r="N889">
            <v>7.5</v>
          </cell>
        </row>
        <row r="890">
          <cell r="D890" t="str">
            <v>Yeni iş</v>
          </cell>
          <cell r="L890">
            <v>719</v>
          </cell>
          <cell r="M890" t="str">
            <v>Direkt</v>
          </cell>
          <cell r="N890">
            <v>72701.97</v>
          </cell>
        </row>
        <row r="891">
          <cell r="D891" t="str">
            <v>Yeni iş</v>
          </cell>
          <cell r="L891">
            <v>720</v>
          </cell>
          <cell r="M891" t="str">
            <v>Direkt</v>
          </cell>
          <cell r="N891">
            <v>12843.5</v>
          </cell>
        </row>
        <row r="892">
          <cell r="D892" t="str">
            <v>Yeni iş</v>
          </cell>
          <cell r="L892">
            <v>723</v>
          </cell>
          <cell r="M892" t="str">
            <v>Direkt</v>
          </cell>
          <cell r="N892">
            <v>10.19</v>
          </cell>
        </row>
        <row r="893">
          <cell r="D893" t="str">
            <v>Yeni iş</v>
          </cell>
          <cell r="L893">
            <v>723</v>
          </cell>
          <cell r="M893" t="str">
            <v>Endirekt</v>
          </cell>
          <cell r="N893">
            <v>174</v>
          </cell>
        </row>
        <row r="894">
          <cell r="D894" t="str">
            <v>Yeni iş</v>
          </cell>
          <cell r="L894">
            <v>724</v>
          </cell>
          <cell r="M894" t="str">
            <v>Direkt</v>
          </cell>
          <cell r="N894">
            <v>62551.66</v>
          </cell>
        </row>
        <row r="895">
          <cell r="D895" t="str">
            <v>Yeni iş</v>
          </cell>
          <cell r="L895">
            <v>724</v>
          </cell>
          <cell r="M895" t="str">
            <v>Endirekt</v>
          </cell>
          <cell r="N895">
            <v>134236.57</v>
          </cell>
        </row>
        <row r="896">
          <cell r="D896" t="str">
            <v>Yeni iş</v>
          </cell>
          <cell r="L896">
            <v>740</v>
          </cell>
          <cell r="M896" t="str">
            <v>Direkt</v>
          </cell>
          <cell r="N896">
            <v>2113156.63</v>
          </cell>
        </row>
        <row r="897">
          <cell r="D897" t="str">
            <v>Yeni iş</v>
          </cell>
          <cell r="L897">
            <v>740</v>
          </cell>
          <cell r="M897" t="str">
            <v>Endirekt</v>
          </cell>
          <cell r="N897">
            <v>99231.01</v>
          </cell>
        </row>
        <row r="898">
          <cell r="D898" t="str">
            <v>Yeni iş</v>
          </cell>
          <cell r="L898">
            <v>741</v>
          </cell>
          <cell r="M898" t="str">
            <v>Direkt</v>
          </cell>
          <cell r="N898">
            <v>2027603.49</v>
          </cell>
        </row>
        <row r="899">
          <cell r="D899" t="str">
            <v>Yeni iş</v>
          </cell>
          <cell r="L899">
            <v>741</v>
          </cell>
          <cell r="M899" t="str">
            <v>Endirekt</v>
          </cell>
          <cell r="N899">
            <v>125031.32</v>
          </cell>
        </row>
        <row r="900">
          <cell r="D900" t="str">
            <v>Yeni iş</v>
          </cell>
          <cell r="L900">
            <v>742</v>
          </cell>
          <cell r="M900" t="str">
            <v>Direkt</v>
          </cell>
          <cell r="N900">
            <v>631160.24</v>
          </cell>
        </row>
        <row r="901">
          <cell r="D901" t="str">
            <v>Yeni iş</v>
          </cell>
          <cell r="L901">
            <v>742</v>
          </cell>
          <cell r="M901" t="str">
            <v>Endirekt</v>
          </cell>
          <cell r="N901">
            <v>20761.84</v>
          </cell>
        </row>
        <row r="902">
          <cell r="D902" t="str">
            <v>Yeni iş</v>
          </cell>
          <cell r="L902">
            <v>744</v>
          </cell>
          <cell r="M902" t="str">
            <v>Direkt</v>
          </cell>
          <cell r="N902">
            <v>276022.17</v>
          </cell>
        </row>
        <row r="903">
          <cell r="D903" t="str">
            <v>Yeni iş</v>
          </cell>
          <cell r="L903">
            <v>744</v>
          </cell>
          <cell r="M903" t="str">
            <v>Endirekt</v>
          </cell>
          <cell r="N903">
            <v>10380.92</v>
          </cell>
        </row>
        <row r="904">
          <cell r="D904" t="str">
            <v>Yeni iş</v>
          </cell>
          <cell r="L904">
            <v>750</v>
          </cell>
          <cell r="M904" t="str">
            <v>Direkt</v>
          </cell>
          <cell r="N904">
            <v>874.97</v>
          </cell>
        </row>
        <row r="905">
          <cell r="D905" t="str">
            <v>Yeni iş</v>
          </cell>
          <cell r="L905">
            <v>760</v>
          </cell>
          <cell r="M905" t="str">
            <v>Direkt</v>
          </cell>
          <cell r="N905">
            <v>244432.5</v>
          </cell>
        </row>
        <row r="906">
          <cell r="D906" t="str">
            <v>Yeni iş</v>
          </cell>
          <cell r="L906">
            <v>760</v>
          </cell>
          <cell r="M906" t="str">
            <v>Endirekt</v>
          </cell>
          <cell r="N906">
            <v>20.309999999999999</v>
          </cell>
        </row>
        <row r="907">
          <cell r="D907" t="str">
            <v>Yeni iş</v>
          </cell>
          <cell r="L907">
            <v>765</v>
          </cell>
          <cell r="M907" t="str">
            <v>Direkt</v>
          </cell>
          <cell r="N907">
            <v>228379.97</v>
          </cell>
        </row>
        <row r="908">
          <cell r="D908" t="str">
            <v>Yeni iş</v>
          </cell>
          <cell r="L908">
            <v>768</v>
          </cell>
          <cell r="M908" t="str">
            <v>Direkt</v>
          </cell>
          <cell r="N908">
            <v>207275.89</v>
          </cell>
        </row>
        <row r="909">
          <cell r="D909" t="str">
            <v>Yeni iş</v>
          </cell>
          <cell r="L909">
            <v>901</v>
          </cell>
          <cell r="M909" t="str">
            <v>Direkt</v>
          </cell>
          <cell r="N909">
            <v>936513.22</v>
          </cell>
        </row>
        <row r="910">
          <cell r="D910" t="str">
            <v>Yeni iş</v>
          </cell>
          <cell r="L910">
            <v>901</v>
          </cell>
          <cell r="M910" t="str">
            <v>Endirekt</v>
          </cell>
          <cell r="N910">
            <v>1120.04</v>
          </cell>
        </row>
        <row r="911">
          <cell r="D911" t="str">
            <v>Yeni iş</v>
          </cell>
          <cell r="L911">
            <v>702</v>
          </cell>
          <cell r="M911" t="str">
            <v>Direkt</v>
          </cell>
          <cell r="N911">
            <v>71197.38</v>
          </cell>
        </row>
        <row r="912">
          <cell r="D912" t="str">
            <v>Yeni iş</v>
          </cell>
          <cell r="L912">
            <v>702</v>
          </cell>
          <cell r="M912" t="str">
            <v>Endirekt</v>
          </cell>
          <cell r="N912">
            <v>45.45</v>
          </cell>
        </row>
        <row r="913">
          <cell r="D913" t="str">
            <v>Yeni iş</v>
          </cell>
          <cell r="L913">
            <v>719</v>
          </cell>
          <cell r="M913" t="str">
            <v>Direkt</v>
          </cell>
          <cell r="N913">
            <v>126896.43</v>
          </cell>
        </row>
        <row r="914">
          <cell r="D914" t="str">
            <v>Yeni iş</v>
          </cell>
          <cell r="L914">
            <v>719</v>
          </cell>
          <cell r="M914" t="str">
            <v>Endirekt</v>
          </cell>
          <cell r="N914">
            <v>15</v>
          </cell>
        </row>
        <row r="915">
          <cell r="D915" t="str">
            <v>Yeni iş</v>
          </cell>
          <cell r="L915">
            <v>720</v>
          </cell>
          <cell r="M915" t="str">
            <v>Direkt</v>
          </cell>
          <cell r="N915">
            <v>282271.48</v>
          </cell>
        </row>
        <row r="916">
          <cell r="D916" t="str">
            <v>Yeni iş</v>
          </cell>
          <cell r="L916">
            <v>720</v>
          </cell>
          <cell r="M916" t="str">
            <v>Endirekt</v>
          </cell>
          <cell r="N916">
            <v>36.9</v>
          </cell>
        </row>
        <row r="917">
          <cell r="D917" t="str">
            <v>Yeni iş</v>
          </cell>
          <cell r="L917">
            <v>723</v>
          </cell>
          <cell r="M917" t="str">
            <v>Direkt</v>
          </cell>
          <cell r="N917">
            <v>1353.96</v>
          </cell>
        </row>
        <row r="918">
          <cell r="D918" t="str">
            <v>Yeni iş</v>
          </cell>
          <cell r="L918">
            <v>723</v>
          </cell>
          <cell r="M918" t="str">
            <v>Endirekt</v>
          </cell>
          <cell r="N918">
            <v>4.57</v>
          </cell>
        </row>
        <row r="919">
          <cell r="D919" t="str">
            <v>Yeni iş</v>
          </cell>
          <cell r="L919">
            <v>724</v>
          </cell>
          <cell r="M919" t="str">
            <v>Direkt</v>
          </cell>
          <cell r="N919">
            <v>373994.6</v>
          </cell>
        </row>
        <row r="920">
          <cell r="D920" t="str">
            <v>Yeni iş</v>
          </cell>
          <cell r="L920">
            <v>724</v>
          </cell>
          <cell r="M920" t="str">
            <v>Endirekt</v>
          </cell>
          <cell r="N920">
            <v>48.37</v>
          </cell>
        </row>
        <row r="921">
          <cell r="D921" t="str">
            <v>Yeni iş</v>
          </cell>
          <cell r="L921">
            <v>740</v>
          </cell>
          <cell r="M921" t="str">
            <v>Direkt</v>
          </cell>
          <cell r="N921">
            <v>7016799.29</v>
          </cell>
        </row>
        <row r="922">
          <cell r="D922" t="str">
            <v>Yeni iş</v>
          </cell>
          <cell r="L922">
            <v>740</v>
          </cell>
          <cell r="M922" t="str">
            <v>Endirekt</v>
          </cell>
          <cell r="N922">
            <v>171722.34</v>
          </cell>
        </row>
        <row r="923">
          <cell r="D923" t="str">
            <v>Yeni iş</v>
          </cell>
          <cell r="L923">
            <v>741</v>
          </cell>
          <cell r="M923" t="str">
            <v>Direkt</v>
          </cell>
          <cell r="N923">
            <v>336214.57</v>
          </cell>
        </row>
        <row r="924">
          <cell r="D924" t="str">
            <v>Yeni iş</v>
          </cell>
          <cell r="L924">
            <v>741</v>
          </cell>
          <cell r="M924" t="str">
            <v>Endirekt</v>
          </cell>
          <cell r="N924">
            <v>5194.79</v>
          </cell>
        </row>
        <row r="925">
          <cell r="D925" t="str">
            <v>Yeni iş</v>
          </cell>
          <cell r="L925">
            <v>742</v>
          </cell>
          <cell r="M925" t="str">
            <v>Direkt</v>
          </cell>
          <cell r="N925">
            <v>275088.92</v>
          </cell>
        </row>
        <row r="926">
          <cell r="D926" t="str">
            <v>Yeni iş</v>
          </cell>
          <cell r="L926">
            <v>742</v>
          </cell>
          <cell r="M926" t="str">
            <v>Endirekt</v>
          </cell>
          <cell r="N926">
            <v>211.02</v>
          </cell>
        </row>
        <row r="927">
          <cell r="D927" t="str">
            <v>Yeni iş</v>
          </cell>
          <cell r="L927">
            <v>744</v>
          </cell>
          <cell r="M927" t="str">
            <v>Direkt</v>
          </cell>
          <cell r="N927">
            <v>183859.42</v>
          </cell>
        </row>
        <row r="928">
          <cell r="D928" t="str">
            <v>Yeni iş</v>
          </cell>
          <cell r="L928">
            <v>744</v>
          </cell>
          <cell r="M928" t="str">
            <v>Endirekt</v>
          </cell>
          <cell r="N928">
            <v>105.51</v>
          </cell>
        </row>
        <row r="929">
          <cell r="D929" t="str">
            <v>Yeni iş</v>
          </cell>
          <cell r="L929">
            <v>750</v>
          </cell>
          <cell r="M929" t="str">
            <v>Direkt</v>
          </cell>
          <cell r="N929">
            <v>47768.32</v>
          </cell>
        </row>
        <row r="930">
          <cell r="D930" t="str">
            <v>Yeni iş</v>
          </cell>
          <cell r="L930">
            <v>760</v>
          </cell>
          <cell r="M930" t="str">
            <v>Direkt</v>
          </cell>
          <cell r="N930">
            <v>605.77</v>
          </cell>
        </row>
        <row r="931">
          <cell r="D931" t="str">
            <v>Yeni iş</v>
          </cell>
          <cell r="L931">
            <v>760</v>
          </cell>
          <cell r="M931" t="str">
            <v>Endirekt</v>
          </cell>
          <cell r="N931">
            <v>0</v>
          </cell>
        </row>
        <row r="932">
          <cell r="D932" t="str">
            <v>Yeni iş</v>
          </cell>
          <cell r="L932">
            <v>765</v>
          </cell>
          <cell r="M932" t="str">
            <v>Direkt</v>
          </cell>
          <cell r="N932">
            <v>369704.97</v>
          </cell>
        </row>
        <row r="933">
          <cell r="D933" t="str">
            <v>Yeni iş</v>
          </cell>
          <cell r="L933">
            <v>768</v>
          </cell>
          <cell r="M933" t="str">
            <v>Direkt</v>
          </cell>
          <cell r="N933">
            <v>786808.68</v>
          </cell>
        </row>
        <row r="934">
          <cell r="D934" t="str">
            <v>Yenileme</v>
          </cell>
          <cell r="L934">
            <v>902</v>
          </cell>
          <cell r="M934" t="str">
            <v>Direkt</v>
          </cell>
          <cell r="N934">
            <v>29105.71</v>
          </cell>
        </row>
        <row r="935">
          <cell r="D935" t="str">
            <v>Yenileme</v>
          </cell>
          <cell r="L935">
            <v>702</v>
          </cell>
          <cell r="M935" t="str">
            <v>Direkt</v>
          </cell>
          <cell r="N935">
            <v>28.44</v>
          </cell>
        </row>
        <row r="936">
          <cell r="D936" t="str">
            <v>Yenileme</v>
          </cell>
          <cell r="L936">
            <v>719</v>
          </cell>
          <cell r="M936" t="str">
            <v>Direkt</v>
          </cell>
          <cell r="N936">
            <v>9041.9</v>
          </cell>
        </row>
        <row r="937">
          <cell r="D937" t="str">
            <v>Yenileme</v>
          </cell>
          <cell r="L937">
            <v>720</v>
          </cell>
          <cell r="M937" t="str">
            <v>Direkt</v>
          </cell>
          <cell r="N937">
            <v>8800.24</v>
          </cell>
        </row>
        <row r="938">
          <cell r="D938" t="str">
            <v>Yenileme</v>
          </cell>
          <cell r="L938">
            <v>723</v>
          </cell>
          <cell r="M938" t="str">
            <v>Direkt</v>
          </cell>
          <cell r="N938">
            <v>6.95</v>
          </cell>
        </row>
        <row r="939">
          <cell r="D939" t="str">
            <v>Yenileme</v>
          </cell>
          <cell r="L939">
            <v>724</v>
          </cell>
          <cell r="M939" t="str">
            <v>Direkt</v>
          </cell>
          <cell r="N939">
            <v>353.61</v>
          </cell>
        </row>
        <row r="940">
          <cell r="D940" t="str">
            <v>Yenileme</v>
          </cell>
          <cell r="L940">
            <v>740</v>
          </cell>
          <cell r="M940" t="str">
            <v>Direkt</v>
          </cell>
          <cell r="N940">
            <v>288649.69</v>
          </cell>
        </row>
        <row r="941">
          <cell r="D941" t="str">
            <v>Yenileme</v>
          </cell>
          <cell r="L941">
            <v>741</v>
          </cell>
          <cell r="M941" t="str">
            <v>Direkt</v>
          </cell>
          <cell r="N941">
            <v>6719.28</v>
          </cell>
        </row>
        <row r="942">
          <cell r="D942" t="str">
            <v>Yenileme</v>
          </cell>
          <cell r="L942">
            <v>742</v>
          </cell>
          <cell r="M942" t="str">
            <v>Direkt</v>
          </cell>
          <cell r="N942">
            <v>13438.56</v>
          </cell>
        </row>
        <row r="943">
          <cell r="D943" t="str">
            <v>Yenileme</v>
          </cell>
          <cell r="L943">
            <v>744</v>
          </cell>
          <cell r="M943" t="str">
            <v>Direkt</v>
          </cell>
          <cell r="N943">
            <v>6719.28</v>
          </cell>
        </row>
        <row r="944">
          <cell r="D944" t="str">
            <v>Yenileme</v>
          </cell>
          <cell r="L944">
            <v>750</v>
          </cell>
          <cell r="M944" t="str">
            <v>Direkt</v>
          </cell>
          <cell r="N944">
            <v>750</v>
          </cell>
        </row>
        <row r="945">
          <cell r="D945" t="str">
            <v>Yenileme</v>
          </cell>
          <cell r="L945">
            <v>760</v>
          </cell>
          <cell r="M945" t="str">
            <v>Direkt</v>
          </cell>
          <cell r="N945">
            <v>1.55</v>
          </cell>
        </row>
        <row r="946">
          <cell r="D946" t="str">
            <v>Yenileme</v>
          </cell>
          <cell r="L946">
            <v>765</v>
          </cell>
          <cell r="M946" t="str">
            <v>Direkt</v>
          </cell>
          <cell r="N946">
            <v>327020.7</v>
          </cell>
        </row>
        <row r="947">
          <cell r="D947" t="str">
            <v>Yenileme</v>
          </cell>
          <cell r="L947">
            <v>768</v>
          </cell>
          <cell r="M947" t="str">
            <v>Direkt</v>
          </cell>
          <cell r="N947">
            <v>60286.43</v>
          </cell>
        </row>
        <row r="948">
          <cell r="D948" t="str">
            <v>Yenileme</v>
          </cell>
          <cell r="L948">
            <v>901</v>
          </cell>
          <cell r="M948" t="str">
            <v>Direkt</v>
          </cell>
          <cell r="N948">
            <v>113157.3</v>
          </cell>
        </row>
        <row r="949">
          <cell r="D949" t="str">
            <v>Yenileme</v>
          </cell>
          <cell r="L949">
            <v>702</v>
          </cell>
          <cell r="M949" t="str">
            <v>Direkt</v>
          </cell>
          <cell r="N949">
            <v>54.97</v>
          </cell>
        </row>
        <row r="950">
          <cell r="D950" t="str">
            <v>Yenileme</v>
          </cell>
          <cell r="L950">
            <v>719</v>
          </cell>
          <cell r="M950" t="str">
            <v>Direkt</v>
          </cell>
          <cell r="N950">
            <v>7224.5</v>
          </cell>
        </row>
        <row r="951">
          <cell r="D951" t="str">
            <v>Yenileme</v>
          </cell>
          <cell r="L951">
            <v>720</v>
          </cell>
          <cell r="M951" t="str">
            <v>Direkt</v>
          </cell>
          <cell r="N951">
            <v>16043.74</v>
          </cell>
        </row>
        <row r="952">
          <cell r="D952" t="str">
            <v>Yenileme</v>
          </cell>
          <cell r="L952">
            <v>723</v>
          </cell>
          <cell r="M952" t="str">
            <v>Direkt</v>
          </cell>
          <cell r="N952">
            <v>29.41</v>
          </cell>
        </row>
        <row r="953">
          <cell r="D953" t="str">
            <v>Yenileme</v>
          </cell>
          <cell r="L953">
            <v>724</v>
          </cell>
          <cell r="M953" t="str">
            <v>Direkt</v>
          </cell>
          <cell r="N953">
            <v>96550.94</v>
          </cell>
        </row>
        <row r="954">
          <cell r="D954" t="str">
            <v>Yenileme</v>
          </cell>
          <cell r="L954">
            <v>740</v>
          </cell>
          <cell r="M954" t="str">
            <v>Direkt</v>
          </cell>
          <cell r="N954">
            <v>524376.66</v>
          </cell>
        </row>
        <row r="955">
          <cell r="D955" t="str">
            <v>Yenileme</v>
          </cell>
          <cell r="L955">
            <v>741</v>
          </cell>
          <cell r="M955" t="str">
            <v>Direkt</v>
          </cell>
          <cell r="N955">
            <v>20258.13</v>
          </cell>
        </row>
        <row r="956">
          <cell r="D956" t="str">
            <v>Yenileme</v>
          </cell>
          <cell r="L956">
            <v>742</v>
          </cell>
          <cell r="M956" t="str">
            <v>Direkt</v>
          </cell>
          <cell r="N956">
            <v>32702.2</v>
          </cell>
        </row>
        <row r="957">
          <cell r="D957" t="str">
            <v>Yenileme</v>
          </cell>
          <cell r="L957">
            <v>744</v>
          </cell>
          <cell r="M957" t="str">
            <v>Direkt</v>
          </cell>
          <cell r="N957">
            <v>20040.580000000002</v>
          </cell>
        </row>
        <row r="958">
          <cell r="D958" t="str">
            <v>Yenileme</v>
          </cell>
          <cell r="L958">
            <v>750</v>
          </cell>
          <cell r="M958" t="str">
            <v>Direkt</v>
          </cell>
          <cell r="N958">
            <v>4130.95</v>
          </cell>
        </row>
        <row r="959">
          <cell r="D959" t="str">
            <v>Yenileme</v>
          </cell>
          <cell r="L959">
            <v>760</v>
          </cell>
          <cell r="M959" t="str">
            <v>Direkt</v>
          </cell>
          <cell r="N959">
            <v>48.99</v>
          </cell>
        </row>
        <row r="960">
          <cell r="D960" t="str">
            <v>Yenileme</v>
          </cell>
          <cell r="L960">
            <v>765</v>
          </cell>
          <cell r="M960" t="str">
            <v>Direkt</v>
          </cell>
          <cell r="N960">
            <v>18769.61</v>
          </cell>
        </row>
        <row r="961">
          <cell r="D961" t="str">
            <v>Yenileme</v>
          </cell>
          <cell r="L961">
            <v>768</v>
          </cell>
          <cell r="M961" t="str">
            <v>Direkt</v>
          </cell>
          <cell r="N961">
            <v>38968.29</v>
          </cell>
        </row>
        <row r="962">
          <cell r="D962" t="str">
            <v>Yeni iş</v>
          </cell>
          <cell r="L962">
            <v>902</v>
          </cell>
          <cell r="M962" t="str">
            <v>Endirekt</v>
          </cell>
          <cell r="N962">
            <v>2178.64</v>
          </cell>
        </row>
        <row r="963">
          <cell r="D963" t="str">
            <v>Yeni iş</v>
          </cell>
          <cell r="L963">
            <v>723</v>
          </cell>
          <cell r="M963" t="str">
            <v>Endirekt</v>
          </cell>
          <cell r="N963">
            <v>1.38</v>
          </cell>
        </row>
        <row r="964">
          <cell r="D964" t="str">
            <v>Yeni iş</v>
          </cell>
          <cell r="L964">
            <v>724</v>
          </cell>
          <cell r="M964" t="str">
            <v>Endirekt</v>
          </cell>
          <cell r="N964">
            <v>193.62</v>
          </cell>
        </row>
        <row r="965">
          <cell r="D965" t="str">
            <v>Yeni iş</v>
          </cell>
          <cell r="L965">
            <v>740</v>
          </cell>
          <cell r="M965" t="str">
            <v>Endirekt</v>
          </cell>
          <cell r="N965">
            <v>36849.449999999997</v>
          </cell>
        </row>
        <row r="966">
          <cell r="D966" t="str">
            <v>Yeni iş</v>
          </cell>
          <cell r="L966">
            <v>741</v>
          </cell>
          <cell r="M966" t="str">
            <v>Endirekt</v>
          </cell>
          <cell r="N966">
            <v>291.3</v>
          </cell>
        </row>
        <row r="967">
          <cell r="D967" t="str">
            <v>Yeni iş</v>
          </cell>
          <cell r="L967">
            <v>742</v>
          </cell>
          <cell r="M967" t="str">
            <v>Endirekt</v>
          </cell>
          <cell r="N967">
            <v>87.4</v>
          </cell>
        </row>
        <row r="968">
          <cell r="D968" t="str">
            <v>Yeni iş</v>
          </cell>
          <cell r="L968">
            <v>744</v>
          </cell>
          <cell r="M968" t="str">
            <v>Endirekt</v>
          </cell>
          <cell r="N968">
            <v>291.3</v>
          </cell>
        </row>
        <row r="969">
          <cell r="D969" t="str">
            <v>Yeni iş</v>
          </cell>
          <cell r="L969">
            <v>760</v>
          </cell>
          <cell r="M969" t="str">
            <v>Endirekt</v>
          </cell>
          <cell r="N969">
            <v>2.2999999999999998</v>
          </cell>
        </row>
        <row r="970">
          <cell r="D970" t="str">
            <v>Yeni iş</v>
          </cell>
          <cell r="L970">
            <v>901</v>
          </cell>
          <cell r="M970" t="str">
            <v>Direkt</v>
          </cell>
          <cell r="N970">
            <v>-397.78</v>
          </cell>
        </row>
        <row r="971">
          <cell r="D971" t="str">
            <v>Yeni iş</v>
          </cell>
          <cell r="L971">
            <v>901</v>
          </cell>
          <cell r="M971" t="str">
            <v>Endirekt</v>
          </cell>
          <cell r="N971">
            <v>312.33999999999997</v>
          </cell>
        </row>
        <row r="972">
          <cell r="D972" t="str">
            <v>Yeni iş</v>
          </cell>
          <cell r="L972">
            <v>702</v>
          </cell>
          <cell r="M972" t="str">
            <v>Direkt</v>
          </cell>
          <cell r="N972">
            <v>-17.559999999999999</v>
          </cell>
        </row>
        <row r="973">
          <cell r="D973" t="str">
            <v>Yeni iş</v>
          </cell>
          <cell r="L973">
            <v>723</v>
          </cell>
          <cell r="M973" t="str">
            <v>Endirekt</v>
          </cell>
          <cell r="N973">
            <v>0.13</v>
          </cell>
        </row>
        <row r="974">
          <cell r="D974" t="str">
            <v>Yeni iş</v>
          </cell>
          <cell r="L974">
            <v>724</v>
          </cell>
          <cell r="M974" t="str">
            <v>Direkt</v>
          </cell>
          <cell r="N974">
            <v>-19.47</v>
          </cell>
        </row>
        <row r="975">
          <cell r="D975" t="str">
            <v>Yeni iş</v>
          </cell>
          <cell r="L975">
            <v>724</v>
          </cell>
          <cell r="M975" t="str">
            <v>Endirekt</v>
          </cell>
          <cell r="N975">
            <v>0.34</v>
          </cell>
        </row>
        <row r="976">
          <cell r="D976" t="str">
            <v>Yeni iş</v>
          </cell>
          <cell r="L976">
            <v>740</v>
          </cell>
          <cell r="M976" t="str">
            <v>Direkt</v>
          </cell>
          <cell r="N976">
            <v>-38971.199999999997</v>
          </cell>
        </row>
        <row r="977">
          <cell r="D977" t="str">
            <v>Yeni iş</v>
          </cell>
          <cell r="L977">
            <v>740</v>
          </cell>
          <cell r="M977" t="str">
            <v>Endirekt</v>
          </cell>
          <cell r="N977">
            <v>83098.17</v>
          </cell>
        </row>
        <row r="978">
          <cell r="D978" t="str">
            <v>Yeni iş</v>
          </cell>
          <cell r="L978">
            <v>741</v>
          </cell>
          <cell r="M978" t="str">
            <v>Direkt</v>
          </cell>
          <cell r="N978">
            <v>-0.57999999999999996</v>
          </cell>
        </row>
        <row r="979">
          <cell r="D979" t="str">
            <v>Yeni iş</v>
          </cell>
          <cell r="L979">
            <v>741</v>
          </cell>
          <cell r="M979" t="str">
            <v>Endirekt</v>
          </cell>
          <cell r="N979">
            <v>6.66</v>
          </cell>
        </row>
        <row r="980">
          <cell r="D980" t="str">
            <v>Yeni iş</v>
          </cell>
          <cell r="L980">
            <v>742</v>
          </cell>
          <cell r="M980" t="str">
            <v>Direkt</v>
          </cell>
          <cell r="N980">
            <v>-1.1599999999999999</v>
          </cell>
        </row>
        <row r="981">
          <cell r="D981" t="str">
            <v>Yeni iş</v>
          </cell>
          <cell r="L981">
            <v>742</v>
          </cell>
          <cell r="M981" t="str">
            <v>Endirekt</v>
          </cell>
          <cell r="N981">
            <v>13.32</v>
          </cell>
        </row>
        <row r="982">
          <cell r="D982" t="str">
            <v>Yeni iş</v>
          </cell>
          <cell r="L982">
            <v>744</v>
          </cell>
          <cell r="M982" t="str">
            <v>Direkt</v>
          </cell>
          <cell r="N982">
            <v>-0.57999999999999996</v>
          </cell>
        </row>
        <row r="983">
          <cell r="D983" t="str">
            <v>Yeni iş</v>
          </cell>
          <cell r="L983">
            <v>744</v>
          </cell>
          <cell r="M983" t="str">
            <v>Endirekt</v>
          </cell>
          <cell r="N983">
            <v>6.66</v>
          </cell>
        </row>
        <row r="984">
          <cell r="D984" t="str">
            <v>Yeni iş</v>
          </cell>
          <cell r="L984">
            <v>760</v>
          </cell>
          <cell r="M984" t="str">
            <v>Endirekt</v>
          </cell>
          <cell r="N984">
            <v>0.26</v>
          </cell>
        </row>
        <row r="985">
          <cell r="D985" t="str">
            <v>Yeni iş</v>
          </cell>
          <cell r="L985">
            <v>765</v>
          </cell>
          <cell r="M985" t="str">
            <v>Direkt</v>
          </cell>
          <cell r="N985">
            <v>-271.44</v>
          </cell>
        </row>
        <row r="986">
          <cell r="D986" t="str">
            <v>Yeni iş</v>
          </cell>
          <cell r="L986">
            <v>768</v>
          </cell>
          <cell r="M986" t="str">
            <v>Direkt</v>
          </cell>
          <cell r="N986">
            <v>-572.58000000000004</v>
          </cell>
        </row>
        <row r="987">
          <cell r="D987" t="str">
            <v>Yeni iş</v>
          </cell>
          <cell r="L987">
            <v>902</v>
          </cell>
          <cell r="M987" t="str">
            <v>Direkt</v>
          </cell>
          <cell r="N987">
            <v>172.25</v>
          </cell>
        </row>
        <row r="988">
          <cell r="D988" t="str">
            <v>Yeni iş</v>
          </cell>
          <cell r="L988">
            <v>724</v>
          </cell>
          <cell r="M988" t="str">
            <v>Direkt</v>
          </cell>
          <cell r="N988">
            <v>12.6</v>
          </cell>
        </row>
        <row r="989">
          <cell r="D989" t="str">
            <v>Yeni iş</v>
          </cell>
          <cell r="L989">
            <v>740</v>
          </cell>
          <cell r="M989" t="str">
            <v>Direkt</v>
          </cell>
          <cell r="N989">
            <v>11822.03</v>
          </cell>
        </row>
        <row r="990">
          <cell r="D990" t="str">
            <v>Yeni iş</v>
          </cell>
          <cell r="L990">
            <v>741</v>
          </cell>
          <cell r="M990" t="str">
            <v>Direkt</v>
          </cell>
          <cell r="N990">
            <v>1</v>
          </cell>
        </row>
        <row r="991">
          <cell r="D991" t="str">
            <v>Yeni iş</v>
          </cell>
          <cell r="L991">
            <v>742</v>
          </cell>
          <cell r="M991" t="str">
            <v>Direkt</v>
          </cell>
          <cell r="N991">
            <v>2</v>
          </cell>
        </row>
        <row r="992">
          <cell r="D992" t="str">
            <v>Yeni iş</v>
          </cell>
          <cell r="L992">
            <v>744</v>
          </cell>
          <cell r="M992" t="str">
            <v>Direkt</v>
          </cell>
          <cell r="N992">
            <v>1</v>
          </cell>
        </row>
        <row r="993">
          <cell r="D993" t="str">
            <v>Yeni iş</v>
          </cell>
          <cell r="L993">
            <v>760</v>
          </cell>
          <cell r="M993" t="str">
            <v>Direkt</v>
          </cell>
          <cell r="N993">
            <v>0.2</v>
          </cell>
        </row>
        <row r="994">
          <cell r="D994" t="str">
            <v>Yeni iş</v>
          </cell>
          <cell r="L994">
            <v>768</v>
          </cell>
          <cell r="M994" t="str">
            <v>Direkt</v>
          </cell>
          <cell r="N994">
            <v>12100.43</v>
          </cell>
        </row>
        <row r="995">
          <cell r="D995" t="str">
            <v>Yeni iş</v>
          </cell>
          <cell r="L995">
            <v>901</v>
          </cell>
          <cell r="M995" t="str">
            <v>Direkt</v>
          </cell>
          <cell r="N995">
            <v>-137.47</v>
          </cell>
        </row>
        <row r="996">
          <cell r="D996" t="str">
            <v>Yeni iş</v>
          </cell>
          <cell r="L996">
            <v>702</v>
          </cell>
          <cell r="M996" t="str">
            <v>Direkt</v>
          </cell>
          <cell r="N996">
            <v>-4.28</v>
          </cell>
        </row>
        <row r="997">
          <cell r="D997" t="str">
            <v>Yeni iş</v>
          </cell>
          <cell r="L997">
            <v>719</v>
          </cell>
          <cell r="M997" t="str">
            <v>Direkt</v>
          </cell>
          <cell r="N997">
            <v>-573.75</v>
          </cell>
        </row>
        <row r="998">
          <cell r="D998" t="str">
            <v>Yeni iş</v>
          </cell>
          <cell r="L998">
            <v>720</v>
          </cell>
          <cell r="M998" t="str">
            <v>Direkt</v>
          </cell>
          <cell r="N998">
            <v>-382.5</v>
          </cell>
        </row>
        <row r="999">
          <cell r="D999" t="str">
            <v>Yeni iş</v>
          </cell>
          <cell r="L999">
            <v>723</v>
          </cell>
          <cell r="M999" t="str">
            <v>Direkt</v>
          </cell>
          <cell r="N999">
            <v>-0.31</v>
          </cell>
        </row>
        <row r="1000">
          <cell r="D1000" t="str">
            <v>Yeni iş</v>
          </cell>
          <cell r="L1000">
            <v>724</v>
          </cell>
          <cell r="M1000" t="str">
            <v>Direkt</v>
          </cell>
          <cell r="N1000">
            <v>-142.55000000000001</v>
          </cell>
        </row>
        <row r="1001">
          <cell r="D1001" t="str">
            <v>Yeni iş</v>
          </cell>
          <cell r="L1001">
            <v>740</v>
          </cell>
          <cell r="M1001" t="str">
            <v>Direkt</v>
          </cell>
          <cell r="N1001">
            <v>-14825.7</v>
          </cell>
        </row>
        <row r="1002">
          <cell r="D1002" t="str">
            <v>Yeni iş</v>
          </cell>
          <cell r="L1002">
            <v>741</v>
          </cell>
          <cell r="M1002" t="str">
            <v>Direkt</v>
          </cell>
          <cell r="N1002">
            <v>-1.94</v>
          </cell>
        </row>
        <row r="1003">
          <cell r="D1003" t="str">
            <v>Yeni iş</v>
          </cell>
          <cell r="L1003">
            <v>742</v>
          </cell>
          <cell r="M1003" t="str">
            <v>Direkt</v>
          </cell>
          <cell r="N1003">
            <v>-3.88</v>
          </cell>
        </row>
        <row r="1004">
          <cell r="D1004" t="str">
            <v>Yeni iş</v>
          </cell>
          <cell r="L1004">
            <v>744</v>
          </cell>
          <cell r="M1004" t="str">
            <v>Direkt</v>
          </cell>
          <cell r="N1004">
            <v>-1.94</v>
          </cell>
        </row>
        <row r="1005">
          <cell r="D1005" t="str">
            <v>Yeni iş</v>
          </cell>
          <cell r="L1005">
            <v>750</v>
          </cell>
          <cell r="M1005" t="str">
            <v>Direkt</v>
          </cell>
          <cell r="N1005">
            <v>-191.25</v>
          </cell>
        </row>
        <row r="1006">
          <cell r="D1006" t="str">
            <v>Yeni iş</v>
          </cell>
          <cell r="L1006">
            <v>760</v>
          </cell>
          <cell r="M1006" t="str">
            <v>Direkt</v>
          </cell>
          <cell r="N1006">
            <v>-0.26</v>
          </cell>
        </row>
        <row r="1007">
          <cell r="D1007" t="str">
            <v>Yeni iş</v>
          </cell>
          <cell r="L1007">
            <v>765</v>
          </cell>
          <cell r="M1007" t="str">
            <v>Direkt</v>
          </cell>
          <cell r="N1007">
            <v>-850</v>
          </cell>
        </row>
        <row r="1008">
          <cell r="D1008" t="str">
            <v>Yeni iş</v>
          </cell>
          <cell r="L1008">
            <v>768</v>
          </cell>
          <cell r="M1008" t="str">
            <v>Direkt</v>
          </cell>
          <cell r="N1008">
            <v>-4114.34</v>
          </cell>
        </row>
        <row r="1009">
          <cell r="D1009" t="str">
            <v>Yeni iş</v>
          </cell>
          <cell r="L1009">
            <v>900</v>
          </cell>
          <cell r="M1009" t="str">
            <v>Direkt</v>
          </cell>
          <cell r="N1009">
            <v>6142991.1939399997</v>
          </cell>
        </row>
        <row r="1010">
          <cell r="D1010" t="str">
            <v>Yeni iş</v>
          </cell>
          <cell r="L1010">
            <v>900</v>
          </cell>
          <cell r="M1010" t="str">
            <v>Endirekt</v>
          </cell>
          <cell r="N1010">
            <v>1006549.12</v>
          </cell>
        </row>
        <row r="1011">
          <cell r="D1011" t="str">
            <v>Yeni iş</v>
          </cell>
          <cell r="L1011">
            <v>720</v>
          </cell>
          <cell r="M1011" t="str">
            <v>Direkt</v>
          </cell>
          <cell r="N1011">
            <v>645.32000000000005</v>
          </cell>
        </row>
        <row r="1012">
          <cell r="D1012" t="str">
            <v>Yeni iş</v>
          </cell>
          <cell r="L1012">
            <v>720</v>
          </cell>
          <cell r="M1012" t="str">
            <v>Endirekt</v>
          </cell>
          <cell r="N1012">
            <v>115.79</v>
          </cell>
        </row>
        <row r="1013">
          <cell r="D1013" t="str">
            <v>Yeni iş</v>
          </cell>
          <cell r="L1013">
            <v>723</v>
          </cell>
          <cell r="M1013" t="str">
            <v>Direkt</v>
          </cell>
          <cell r="N1013">
            <v>477546.55898700003</v>
          </cell>
        </row>
        <row r="1014">
          <cell r="D1014" t="str">
            <v>Yeni iş</v>
          </cell>
          <cell r="L1014">
            <v>723</v>
          </cell>
          <cell r="M1014" t="str">
            <v>Endirekt</v>
          </cell>
          <cell r="N1014">
            <v>77328.41</v>
          </cell>
        </row>
        <row r="1015">
          <cell r="D1015" t="str">
            <v>Yeni iş</v>
          </cell>
          <cell r="L1015">
            <v>724</v>
          </cell>
          <cell r="M1015" t="str">
            <v>Direkt</v>
          </cell>
          <cell r="N1015">
            <v>93223.597731000002</v>
          </cell>
        </row>
        <row r="1016">
          <cell r="D1016" t="str">
            <v>Yeni iş</v>
          </cell>
          <cell r="L1016">
            <v>724</v>
          </cell>
          <cell r="M1016" t="str">
            <v>Endirekt</v>
          </cell>
          <cell r="N1016">
            <v>13918.54</v>
          </cell>
        </row>
        <row r="1017">
          <cell r="D1017" t="str">
            <v>Yeni iş</v>
          </cell>
          <cell r="L1017">
            <v>740</v>
          </cell>
          <cell r="M1017" t="str">
            <v>Direkt</v>
          </cell>
          <cell r="N1017">
            <v>14144033.709435999</v>
          </cell>
        </row>
        <row r="1018">
          <cell r="D1018" t="str">
            <v>Yeni iş</v>
          </cell>
          <cell r="L1018">
            <v>740</v>
          </cell>
          <cell r="M1018" t="str">
            <v>Endirekt</v>
          </cell>
          <cell r="N1018">
            <v>2265244.63</v>
          </cell>
        </row>
        <row r="1019">
          <cell r="D1019" t="str">
            <v>Yeni iş</v>
          </cell>
          <cell r="L1019">
            <v>741</v>
          </cell>
          <cell r="M1019" t="str">
            <v>Direkt</v>
          </cell>
          <cell r="N1019">
            <v>667162.50480300002</v>
          </cell>
        </row>
        <row r="1020">
          <cell r="D1020" t="str">
            <v>Yeni iş</v>
          </cell>
          <cell r="L1020">
            <v>741</v>
          </cell>
          <cell r="M1020" t="str">
            <v>Endirekt</v>
          </cell>
          <cell r="N1020">
            <v>109764.43</v>
          </cell>
        </row>
        <row r="1021">
          <cell r="D1021" t="str">
            <v>Yeni iş</v>
          </cell>
          <cell r="L1021">
            <v>742</v>
          </cell>
          <cell r="M1021" t="str">
            <v>Direkt</v>
          </cell>
          <cell r="N1021">
            <v>2315279.2279710001</v>
          </cell>
        </row>
        <row r="1022">
          <cell r="D1022" t="str">
            <v>Yeni iş</v>
          </cell>
          <cell r="L1022">
            <v>742</v>
          </cell>
          <cell r="M1022" t="str">
            <v>Endirekt</v>
          </cell>
          <cell r="N1022">
            <v>380724.9</v>
          </cell>
        </row>
        <row r="1023">
          <cell r="D1023" t="str">
            <v>Yeni iş</v>
          </cell>
          <cell r="L1023">
            <v>744</v>
          </cell>
          <cell r="M1023" t="str">
            <v>Direkt</v>
          </cell>
          <cell r="N1023">
            <v>115432.16353599999</v>
          </cell>
        </row>
        <row r="1024">
          <cell r="D1024" t="str">
            <v>Yeni iş</v>
          </cell>
          <cell r="L1024">
            <v>744</v>
          </cell>
          <cell r="M1024" t="str">
            <v>Endirekt</v>
          </cell>
          <cell r="N1024">
            <v>19223.57</v>
          </cell>
        </row>
        <row r="1025">
          <cell r="D1025" t="str">
            <v>Yeni iş</v>
          </cell>
          <cell r="L1025">
            <v>750</v>
          </cell>
          <cell r="M1025" t="str">
            <v>Direkt</v>
          </cell>
          <cell r="N1025">
            <v>87734.261291000003</v>
          </cell>
        </row>
        <row r="1026">
          <cell r="D1026" t="str">
            <v>Yeni iş</v>
          </cell>
          <cell r="L1026">
            <v>750</v>
          </cell>
          <cell r="M1026" t="str">
            <v>Endirekt</v>
          </cell>
          <cell r="N1026">
            <v>11580.71</v>
          </cell>
        </row>
        <row r="1027">
          <cell r="D1027" t="str">
            <v>Yeni iş</v>
          </cell>
          <cell r="L1027">
            <v>760</v>
          </cell>
          <cell r="M1027" t="str">
            <v>Direkt</v>
          </cell>
          <cell r="N1027">
            <v>28043.764025</v>
          </cell>
        </row>
        <row r="1028">
          <cell r="D1028" t="str">
            <v>Yeni iş</v>
          </cell>
          <cell r="L1028">
            <v>760</v>
          </cell>
          <cell r="M1028" t="str">
            <v>Endirekt</v>
          </cell>
          <cell r="N1028">
            <v>3509.71</v>
          </cell>
        </row>
        <row r="1029">
          <cell r="D1029" t="str">
            <v>Yeni iş</v>
          </cell>
          <cell r="L1029">
            <v>765</v>
          </cell>
          <cell r="M1029" t="str">
            <v>Direkt</v>
          </cell>
          <cell r="N1029">
            <v>331424.90077299997</v>
          </cell>
        </row>
        <row r="1030">
          <cell r="D1030" t="str">
            <v>Yeni iş</v>
          </cell>
          <cell r="L1030">
            <v>765</v>
          </cell>
          <cell r="M1030" t="str">
            <v>Endirekt</v>
          </cell>
          <cell r="N1030">
            <v>47985.41</v>
          </cell>
        </row>
        <row r="1031">
          <cell r="D1031" t="str">
            <v>Yeni iş</v>
          </cell>
          <cell r="L1031">
            <v>768</v>
          </cell>
          <cell r="M1031" t="str">
            <v>Direkt</v>
          </cell>
          <cell r="N1031">
            <v>3790418.5963460002</v>
          </cell>
        </row>
        <row r="1032">
          <cell r="D1032" t="str">
            <v>Yeni iş</v>
          </cell>
          <cell r="L1032">
            <v>768</v>
          </cell>
          <cell r="M1032" t="str">
            <v>Endirekt</v>
          </cell>
          <cell r="N1032">
            <v>699642.44</v>
          </cell>
        </row>
        <row r="1033">
          <cell r="D1033" t="str">
            <v>Yenileme</v>
          </cell>
          <cell r="L1033">
            <v>900</v>
          </cell>
          <cell r="M1033" t="str">
            <v>Direkt</v>
          </cell>
          <cell r="N1033">
            <v>2229301.1203919998</v>
          </cell>
        </row>
        <row r="1034">
          <cell r="D1034" t="str">
            <v>Yenileme</v>
          </cell>
          <cell r="L1034">
            <v>900</v>
          </cell>
          <cell r="M1034" t="str">
            <v>Endirekt</v>
          </cell>
          <cell r="N1034">
            <v>384769.2</v>
          </cell>
        </row>
        <row r="1035">
          <cell r="D1035" t="str">
            <v>Yenileme</v>
          </cell>
          <cell r="L1035">
            <v>720</v>
          </cell>
          <cell r="M1035" t="str">
            <v>Direkt</v>
          </cell>
          <cell r="N1035">
            <v>233.23</v>
          </cell>
        </row>
        <row r="1036">
          <cell r="D1036" t="str">
            <v>Yenileme</v>
          </cell>
          <cell r="L1036">
            <v>720</v>
          </cell>
          <cell r="M1036" t="str">
            <v>Endirekt</v>
          </cell>
          <cell r="N1036">
            <v>40.75</v>
          </cell>
        </row>
        <row r="1037">
          <cell r="D1037" t="str">
            <v>Yenileme</v>
          </cell>
          <cell r="L1037">
            <v>723</v>
          </cell>
          <cell r="M1037" t="str">
            <v>Direkt</v>
          </cell>
          <cell r="N1037">
            <v>201139.09229599999</v>
          </cell>
        </row>
        <row r="1038">
          <cell r="D1038" t="str">
            <v>Yenileme</v>
          </cell>
          <cell r="L1038">
            <v>723</v>
          </cell>
          <cell r="M1038" t="str">
            <v>Endirekt</v>
          </cell>
          <cell r="N1038">
            <v>32237.74</v>
          </cell>
        </row>
        <row r="1039">
          <cell r="D1039" t="str">
            <v>Yenileme</v>
          </cell>
          <cell r="L1039">
            <v>724</v>
          </cell>
          <cell r="M1039" t="str">
            <v>Direkt</v>
          </cell>
          <cell r="N1039">
            <v>38611.567724</v>
          </cell>
        </row>
        <row r="1040">
          <cell r="D1040" t="str">
            <v>Yenileme</v>
          </cell>
          <cell r="L1040">
            <v>724</v>
          </cell>
          <cell r="M1040" t="str">
            <v>Endirekt</v>
          </cell>
          <cell r="N1040">
            <v>6116.52</v>
          </cell>
        </row>
        <row r="1041">
          <cell r="D1041" t="str">
            <v>Yenileme</v>
          </cell>
          <cell r="L1041">
            <v>740</v>
          </cell>
          <cell r="M1041" t="str">
            <v>Direkt</v>
          </cell>
          <cell r="N1041">
            <v>5474733.8503320003</v>
          </cell>
        </row>
        <row r="1042">
          <cell r="D1042" t="str">
            <v>Yenileme</v>
          </cell>
          <cell r="L1042">
            <v>740</v>
          </cell>
          <cell r="M1042" t="str">
            <v>Endirekt</v>
          </cell>
          <cell r="N1042">
            <v>807065.42</v>
          </cell>
        </row>
        <row r="1043">
          <cell r="D1043" t="str">
            <v>Yenileme</v>
          </cell>
          <cell r="L1043">
            <v>741</v>
          </cell>
          <cell r="M1043" t="str">
            <v>Direkt</v>
          </cell>
          <cell r="N1043">
            <v>279939.42142799997</v>
          </cell>
        </row>
        <row r="1044">
          <cell r="D1044" t="str">
            <v>Yenileme</v>
          </cell>
          <cell r="L1044">
            <v>741</v>
          </cell>
          <cell r="M1044" t="str">
            <v>Endirekt</v>
          </cell>
          <cell r="N1044">
            <v>41099.82</v>
          </cell>
        </row>
        <row r="1045">
          <cell r="D1045" t="str">
            <v>Yenileme</v>
          </cell>
          <cell r="L1045">
            <v>742</v>
          </cell>
          <cell r="M1045" t="str">
            <v>Direkt</v>
          </cell>
          <cell r="N1045">
            <v>940565.22065999999</v>
          </cell>
        </row>
        <row r="1046">
          <cell r="D1046" t="str">
            <v>Yenileme</v>
          </cell>
          <cell r="L1046">
            <v>742</v>
          </cell>
          <cell r="M1046" t="str">
            <v>Endirekt</v>
          </cell>
          <cell r="N1046">
            <v>151512.81</v>
          </cell>
        </row>
        <row r="1047">
          <cell r="D1047" t="str">
            <v>Yenileme</v>
          </cell>
          <cell r="L1047">
            <v>744</v>
          </cell>
          <cell r="M1047" t="str">
            <v>Direkt</v>
          </cell>
          <cell r="N1047">
            <v>47538.193464000004</v>
          </cell>
        </row>
        <row r="1048">
          <cell r="D1048" t="str">
            <v>Yenileme</v>
          </cell>
          <cell r="L1048">
            <v>744</v>
          </cell>
          <cell r="M1048" t="str">
            <v>Endirekt</v>
          </cell>
          <cell r="N1048">
            <v>7743.98</v>
          </cell>
        </row>
        <row r="1049">
          <cell r="D1049" t="str">
            <v>Yenileme</v>
          </cell>
          <cell r="L1049">
            <v>750</v>
          </cell>
          <cell r="M1049" t="str">
            <v>Direkt</v>
          </cell>
          <cell r="N1049">
            <v>25362.554572000001</v>
          </cell>
        </row>
        <row r="1050">
          <cell r="D1050" t="str">
            <v>Yenileme</v>
          </cell>
          <cell r="L1050">
            <v>750</v>
          </cell>
          <cell r="M1050" t="str">
            <v>Endirekt</v>
          </cell>
          <cell r="N1050">
            <v>5057.33</v>
          </cell>
        </row>
        <row r="1051">
          <cell r="D1051" t="str">
            <v>Yenileme</v>
          </cell>
          <cell r="L1051">
            <v>760</v>
          </cell>
          <cell r="M1051" t="str">
            <v>Direkt</v>
          </cell>
          <cell r="N1051">
            <v>9051.51</v>
          </cell>
        </row>
        <row r="1052">
          <cell r="D1052" t="str">
            <v>Yenileme</v>
          </cell>
          <cell r="L1052">
            <v>760</v>
          </cell>
          <cell r="M1052" t="str">
            <v>Endirekt</v>
          </cell>
          <cell r="N1052">
            <v>1817.31</v>
          </cell>
        </row>
        <row r="1053">
          <cell r="D1053" t="str">
            <v>Yenileme</v>
          </cell>
          <cell r="L1053">
            <v>765</v>
          </cell>
          <cell r="M1053" t="str">
            <v>Direkt</v>
          </cell>
          <cell r="N1053">
            <v>130560.73743199999</v>
          </cell>
        </row>
        <row r="1054">
          <cell r="D1054" t="str">
            <v>Yenileme</v>
          </cell>
          <cell r="L1054">
            <v>765</v>
          </cell>
          <cell r="M1054" t="str">
            <v>Endirekt</v>
          </cell>
          <cell r="N1054">
            <v>21144.16</v>
          </cell>
        </row>
        <row r="1055">
          <cell r="D1055" t="str">
            <v>Yenileme</v>
          </cell>
          <cell r="L1055">
            <v>768</v>
          </cell>
          <cell r="M1055" t="str">
            <v>Direkt</v>
          </cell>
          <cell r="N1055">
            <v>1793775.1466560001</v>
          </cell>
        </row>
        <row r="1056">
          <cell r="D1056" t="str">
            <v>Yenileme</v>
          </cell>
          <cell r="L1056">
            <v>768</v>
          </cell>
          <cell r="M1056" t="str">
            <v>Endirekt</v>
          </cell>
          <cell r="N1056">
            <v>300427.28999999998</v>
          </cell>
        </row>
        <row r="1057">
          <cell r="D1057" t="str">
            <v>Yeni iş</v>
          </cell>
          <cell r="L1057">
            <v>900</v>
          </cell>
          <cell r="M1057" t="str">
            <v>Direkt</v>
          </cell>
          <cell r="N1057">
            <v>86910.15</v>
          </cell>
        </row>
        <row r="1058">
          <cell r="D1058" t="str">
            <v>Yeni iş</v>
          </cell>
          <cell r="L1058">
            <v>900</v>
          </cell>
          <cell r="M1058" t="str">
            <v>Endirekt</v>
          </cell>
          <cell r="N1058">
            <v>5082.28</v>
          </cell>
        </row>
        <row r="1059">
          <cell r="D1059" t="str">
            <v>Yeni iş</v>
          </cell>
          <cell r="L1059">
            <v>720</v>
          </cell>
          <cell r="M1059" t="str">
            <v>Direkt</v>
          </cell>
          <cell r="N1059">
            <v>6.47</v>
          </cell>
        </row>
        <row r="1060">
          <cell r="D1060" t="str">
            <v>Yeni iş</v>
          </cell>
          <cell r="L1060">
            <v>720</v>
          </cell>
          <cell r="M1060" t="str">
            <v>Endirekt</v>
          </cell>
          <cell r="N1060">
            <v>0.35</v>
          </cell>
        </row>
        <row r="1061">
          <cell r="D1061" t="str">
            <v>Yeni iş</v>
          </cell>
          <cell r="L1061">
            <v>723</v>
          </cell>
          <cell r="M1061" t="str">
            <v>Direkt</v>
          </cell>
          <cell r="N1061">
            <v>5299.21</v>
          </cell>
        </row>
        <row r="1062">
          <cell r="D1062" t="str">
            <v>Yeni iş</v>
          </cell>
          <cell r="L1062">
            <v>723</v>
          </cell>
          <cell r="M1062" t="str">
            <v>Endirekt</v>
          </cell>
          <cell r="N1062">
            <v>77.709999999999994</v>
          </cell>
        </row>
        <row r="1063">
          <cell r="D1063" t="str">
            <v>Yeni iş</v>
          </cell>
          <cell r="L1063">
            <v>724</v>
          </cell>
          <cell r="M1063" t="str">
            <v>Direkt</v>
          </cell>
          <cell r="N1063">
            <v>1572.2</v>
          </cell>
        </row>
        <row r="1064">
          <cell r="D1064" t="str">
            <v>Yeni iş</v>
          </cell>
          <cell r="L1064">
            <v>724</v>
          </cell>
          <cell r="M1064" t="str">
            <v>Endirekt</v>
          </cell>
          <cell r="N1064">
            <v>27.18</v>
          </cell>
        </row>
        <row r="1065">
          <cell r="D1065" t="str">
            <v>Yeni iş</v>
          </cell>
          <cell r="L1065">
            <v>740</v>
          </cell>
          <cell r="M1065" t="str">
            <v>Direkt</v>
          </cell>
          <cell r="N1065">
            <v>324041.34999999998</v>
          </cell>
        </row>
        <row r="1066">
          <cell r="D1066" t="str">
            <v>Yeni iş</v>
          </cell>
          <cell r="L1066">
            <v>740</v>
          </cell>
          <cell r="M1066" t="str">
            <v>Endirekt</v>
          </cell>
          <cell r="N1066">
            <v>7562.28</v>
          </cell>
        </row>
        <row r="1067">
          <cell r="D1067" t="str">
            <v>Yeni iş</v>
          </cell>
          <cell r="L1067">
            <v>741</v>
          </cell>
          <cell r="M1067" t="str">
            <v>Direkt</v>
          </cell>
          <cell r="N1067">
            <v>10765.49</v>
          </cell>
        </row>
        <row r="1068">
          <cell r="D1068" t="str">
            <v>Yeni iş</v>
          </cell>
          <cell r="L1068">
            <v>741</v>
          </cell>
          <cell r="M1068" t="str">
            <v>Endirekt</v>
          </cell>
          <cell r="N1068">
            <v>510.22</v>
          </cell>
        </row>
        <row r="1069">
          <cell r="D1069" t="str">
            <v>Yeni iş</v>
          </cell>
          <cell r="L1069">
            <v>742</v>
          </cell>
          <cell r="M1069" t="str">
            <v>Direkt</v>
          </cell>
          <cell r="N1069">
            <v>40727.61</v>
          </cell>
        </row>
        <row r="1070">
          <cell r="D1070" t="str">
            <v>Yeni iş</v>
          </cell>
          <cell r="L1070">
            <v>742</v>
          </cell>
          <cell r="M1070" t="str">
            <v>Endirekt</v>
          </cell>
          <cell r="N1070">
            <v>2500.4899999999998</v>
          </cell>
        </row>
        <row r="1071">
          <cell r="D1071" t="str">
            <v>Yeni iş</v>
          </cell>
          <cell r="L1071">
            <v>744</v>
          </cell>
          <cell r="M1071" t="str">
            <v>Direkt</v>
          </cell>
          <cell r="N1071">
            <v>1983.71</v>
          </cell>
        </row>
        <row r="1072">
          <cell r="D1072" t="str">
            <v>Yeni iş</v>
          </cell>
          <cell r="L1072">
            <v>744</v>
          </cell>
          <cell r="M1072" t="str">
            <v>Endirekt</v>
          </cell>
          <cell r="N1072">
            <v>113.4</v>
          </cell>
        </row>
        <row r="1073">
          <cell r="D1073" t="str">
            <v>Yeni iş</v>
          </cell>
          <cell r="L1073">
            <v>750</v>
          </cell>
          <cell r="M1073" t="str">
            <v>Direkt</v>
          </cell>
          <cell r="N1073">
            <v>1502.51</v>
          </cell>
        </row>
        <row r="1074">
          <cell r="D1074" t="str">
            <v>Yeni iş</v>
          </cell>
          <cell r="L1074">
            <v>750</v>
          </cell>
          <cell r="M1074" t="str">
            <v>Endirekt</v>
          </cell>
          <cell r="N1074">
            <v>41.33</v>
          </cell>
        </row>
        <row r="1075">
          <cell r="D1075" t="str">
            <v>Yeni iş</v>
          </cell>
          <cell r="L1075">
            <v>760</v>
          </cell>
          <cell r="M1075" t="str">
            <v>Direkt</v>
          </cell>
          <cell r="N1075">
            <v>289.38</v>
          </cell>
        </row>
        <row r="1076">
          <cell r="D1076" t="str">
            <v>Yeni iş</v>
          </cell>
          <cell r="L1076">
            <v>760</v>
          </cell>
          <cell r="M1076" t="str">
            <v>Endirekt</v>
          </cell>
          <cell r="N1076">
            <v>43.82</v>
          </cell>
        </row>
        <row r="1077">
          <cell r="D1077" t="str">
            <v>Yeni iş</v>
          </cell>
          <cell r="L1077">
            <v>765</v>
          </cell>
          <cell r="M1077" t="str">
            <v>Direkt</v>
          </cell>
          <cell r="N1077">
            <v>6381.09</v>
          </cell>
        </row>
        <row r="1078">
          <cell r="D1078" t="str">
            <v>Yeni iş</v>
          </cell>
          <cell r="L1078">
            <v>765</v>
          </cell>
          <cell r="M1078" t="str">
            <v>Endirekt</v>
          </cell>
          <cell r="N1078">
            <v>139.75</v>
          </cell>
        </row>
        <row r="1079">
          <cell r="D1079" t="str">
            <v>Yeni iş</v>
          </cell>
          <cell r="L1079">
            <v>768</v>
          </cell>
          <cell r="M1079" t="str">
            <v>Direkt</v>
          </cell>
          <cell r="N1079">
            <v>55966.62</v>
          </cell>
        </row>
        <row r="1080">
          <cell r="D1080" t="str">
            <v>Yeni iş</v>
          </cell>
          <cell r="L1080">
            <v>768</v>
          </cell>
          <cell r="M1080" t="str">
            <v>Endirekt</v>
          </cell>
          <cell r="N1080">
            <v>1076.04</v>
          </cell>
        </row>
        <row r="1081">
          <cell r="D1081" t="str">
            <v>Yenileme</v>
          </cell>
          <cell r="L1081">
            <v>900</v>
          </cell>
          <cell r="M1081" t="str">
            <v>Direkt</v>
          </cell>
          <cell r="N1081">
            <v>32862.620000000003</v>
          </cell>
        </row>
        <row r="1082">
          <cell r="D1082" t="str">
            <v>Yenileme</v>
          </cell>
          <cell r="L1082">
            <v>900</v>
          </cell>
          <cell r="M1082" t="str">
            <v>Endirekt</v>
          </cell>
          <cell r="N1082">
            <v>769.35</v>
          </cell>
        </row>
        <row r="1083">
          <cell r="D1083" t="str">
            <v>Yenileme</v>
          </cell>
          <cell r="L1083">
            <v>720</v>
          </cell>
          <cell r="M1083" t="str">
            <v>Direkt</v>
          </cell>
          <cell r="N1083">
            <v>2.81</v>
          </cell>
        </row>
        <row r="1084">
          <cell r="D1084" t="str">
            <v>Yenileme</v>
          </cell>
          <cell r="L1084">
            <v>720</v>
          </cell>
          <cell r="M1084" t="str">
            <v>Endirekt</v>
          </cell>
          <cell r="N1084">
            <v>7.0000000000000007E-2</v>
          </cell>
        </row>
        <row r="1085">
          <cell r="D1085" t="str">
            <v>Yenileme</v>
          </cell>
          <cell r="L1085">
            <v>723</v>
          </cell>
          <cell r="M1085" t="str">
            <v>Direkt</v>
          </cell>
          <cell r="N1085">
            <v>1283.51</v>
          </cell>
        </row>
        <row r="1086">
          <cell r="D1086" t="str">
            <v>Yenileme</v>
          </cell>
          <cell r="L1086">
            <v>723</v>
          </cell>
          <cell r="M1086" t="str">
            <v>Endirekt</v>
          </cell>
          <cell r="N1086">
            <v>19.13</v>
          </cell>
        </row>
        <row r="1087">
          <cell r="D1087" t="str">
            <v>Yenileme</v>
          </cell>
          <cell r="L1087">
            <v>724</v>
          </cell>
          <cell r="M1087" t="str">
            <v>Direkt</v>
          </cell>
          <cell r="N1087">
            <v>697.49</v>
          </cell>
        </row>
        <row r="1088">
          <cell r="D1088" t="str">
            <v>Yenileme</v>
          </cell>
          <cell r="L1088">
            <v>724</v>
          </cell>
          <cell r="M1088" t="str">
            <v>Endirekt</v>
          </cell>
          <cell r="N1088">
            <v>4.8899999999999997</v>
          </cell>
        </row>
        <row r="1089">
          <cell r="D1089" t="str">
            <v>Yenileme</v>
          </cell>
          <cell r="L1089">
            <v>740</v>
          </cell>
          <cell r="M1089" t="str">
            <v>Direkt</v>
          </cell>
          <cell r="N1089">
            <v>65352.43</v>
          </cell>
        </row>
        <row r="1090">
          <cell r="D1090" t="str">
            <v>Yenileme</v>
          </cell>
          <cell r="L1090">
            <v>740</v>
          </cell>
          <cell r="M1090" t="str">
            <v>Endirekt</v>
          </cell>
          <cell r="N1090">
            <v>2182</v>
          </cell>
        </row>
        <row r="1091">
          <cell r="D1091" t="str">
            <v>Yenileme</v>
          </cell>
          <cell r="L1091">
            <v>741</v>
          </cell>
          <cell r="M1091" t="str">
            <v>Direkt</v>
          </cell>
          <cell r="N1091">
            <v>4818.2</v>
          </cell>
        </row>
        <row r="1092">
          <cell r="D1092" t="str">
            <v>Yenileme</v>
          </cell>
          <cell r="L1092">
            <v>741</v>
          </cell>
          <cell r="M1092" t="str">
            <v>Endirekt</v>
          </cell>
          <cell r="N1092">
            <v>78.61</v>
          </cell>
        </row>
        <row r="1093">
          <cell r="D1093" t="str">
            <v>Yenileme</v>
          </cell>
          <cell r="L1093">
            <v>742</v>
          </cell>
          <cell r="M1093" t="str">
            <v>Direkt</v>
          </cell>
          <cell r="N1093">
            <v>15615.51</v>
          </cell>
        </row>
        <row r="1094">
          <cell r="D1094" t="str">
            <v>Yenileme</v>
          </cell>
          <cell r="L1094">
            <v>742</v>
          </cell>
          <cell r="M1094" t="str">
            <v>Endirekt</v>
          </cell>
          <cell r="N1094">
            <v>323.16000000000003</v>
          </cell>
        </row>
        <row r="1095">
          <cell r="D1095" t="str">
            <v>Yenileme</v>
          </cell>
          <cell r="L1095">
            <v>744</v>
          </cell>
          <cell r="M1095" t="str">
            <v>Direkt</v>
          </cell>
          <cell r="N1095">
            <v>822.14</v>
          </cell>
        </row>
        <row r="1096">
          <cell r="D1096" t="str">
            <v>Yenileme</v>
          </cell>
          <cell r="L1096">
            <v>744</v>
          </cell>
          <cell r="M1096" t="str">
            <v>Endirekt</v>
          </cell>
          <cell r="N1096">
            <v>17.47</v>
          </cell>
        </row>
        <row r="1097">
          <cell r="D1097" t="str">
            <v>Yenileme</v>
          </cell>
          <cell r="L1097">
            <v>750</v>
          </cell>
          <cell r="M1097" t="str">
            <v>Direkt</v>
          </cell>
          <cell r="N1097">
            <v>247.98</v>
          </cell>
        </row>
        <row r="1098">
          <cell r="D1098" t="str">
            <v>Yenileme</v>
          </cell>
          <cell r="L1098">
            <v>750</v>
          </cell>
          <cell r="M1098" t="str">
            <v>Endirekt</v>
          </cell>
          <cell r="N1098">
            <v>5.9</v>
          </cell>
        </row>
        <row r="1099">
          <cell r="D1099" t="str">
            <v>Yenileme</v>
          </cell>
          <cell r="L1099">
            <v>760</v>
          </cell>
          <cell r="M1099" t="str">
            <v>Direkt</v>
          </cell>
          <cell r="N1099">
            <v>127.08</v>
          </cell>
        </row>
        <row r="1100">
          <cell r="D1100" t="str">
            <v>Yenileme</v>
          </cell>
          <cell r="L1100">
            <v>760</v>
          </cell>
          <cell r="M1100" t="str">
            <v>Endirekt</v>
          </cell>
          <cell r="N1100">
            <v>3.19</v>
          </cell>
        </row>
        <row r="1101">
          <cell r="D1101" t="str">
            <v>Yenileme</v>
          </cell>
          <cell r="L1101">
            <v>765</v>
          </cell>
          <cell r="M1101" t="str">
            <v>Direkt</v>
          </cell>
          <cell r="N1101">
            <v>1966.69</v>
          </cell>
        </row>
        <row r="1102">
          <cell r="D1102" t="str">
            <v>Yenileme</v>
          </cell>
          <cell r="L1102">
            <v>765</v>
          </cell>
          <cell r="M1102" t="str">
            <v>Endirekt</v>
          </cell>
          <cell r="N1102">
            <v>20.350000000000001</v>
          </cell>
        </row>
        <row r="1103">
          <cell r="D1103" t="str">
            <v>Yenileme</v>
          </cell>
          <cell r="L1103">
            <v>768</v>
          </cell>
          <cell r="M1103" t="str">
            <v>Direkt</v>
          </cell>
          <cell r="N1103">
            <v>11033.61</v>
          </cell>
        </row>
        <row r="1104">
          <cell r="D1104" t="str">
            <v>Yenileme</v>
          </cell>
          <cell r="L1104">
            <v>768</v>
          </cell>
          <cell r="M1104" t="str">
            <v>Endirekt</v>
          </cell>
          <cell r="N1104">
            <v>200.81</v>
          </cell>
        </row>
        <row r="1105">
          <cell r="D1105" t="str">
            <v>Yeni iş</v>
          </cell>
          <cell r="L1105">
            <v>900</v>
          </cell>
          <cell r="M1105" t="str">
            <v>Direkt</v>
          </cell>
          <cell r="N1105">
            <v>5150.3500000000004</v>
          </cell>
        </row>
        <row r="1106">
          <cell r="D1106" t="str">
            <v>Yeni iş</v>
          </cell>
          <cell r="L1106">
            <v>720</v>
          </cell>
          <cell r="M1106" t="str">
            <v>Direkt</v>
          </cell>
          <cell r="N1106">
            <v>1.08</v>
          </cell>
        </row>
        <row r="1107">
          <cell r="D1107" t="str">
            <v>Yeni iş</v>
          </cell>
          <cell r="L1107">
            <v>723</v>
          </cell>
          <cell r="M1107" t="str">
            <v>Direkt</v>
          </cell>
          <cell r="N1107">
            <v>680.07</v>
          </cell>
        </row>
        <row r="1108">
          <cell r="D1108" t="str">
            <v>Yeni iş</v>
          </cell>
          <cell r="L1108">
            <v>724</v>
          </cell>
          <cell r="M1108" t="str">
            <v>Direkt</v>
          </cell>
          <cell r="N1108">
            <v>13.97</v>
          </cell>
        </row>
        <row r="1109">
          <cell r="D1109" t="str">
            <v>Yeni iş</v>
          </cell>
          <cell r="L1109">
            <v>740</v>
          </cell>
          <cell r="M1109" t="str">
            <v>Direkt</v>
          </cell>
          <cell r="N1109">
            <v>34352.67</v>
          </cell>
        </row>
        <row r="1110">
          <cell r="D1110" t="str">
            <v>Yeni iş</v>
          </cell>
          <cell r="L1110">
            <v>741</v>
          </cell>
          <cell r="M1110" t="str">
            <v>Direkt</v>
          </cell>
          <cell r="N1110">
            <v>146.41</v>
          </cell>
        </row>
        <row r="1111">
          <cell r="D1111" t="str">
            <v>Yeni iş</v>
          </cell>
          <cell r="L1111">
            <v>742</v>
          </cell>
          <cell r="M1111" t="str">
            <v>Direkt</v>
          </cell>
          <cell r="N1111">
            <v>1014.45</v>
          </cell>
        </row>
        <row r="1112">
          <cell r="D1112" t="str">
            <v>Yeni iş</v>
          </cell>
          <cell r="L1112">
            <v>744</v>
          </cell>
          <cell r="M1112" t="str">
            <v>Direkt</v>
          </cell>
          <cell r="N1112">
            <v>25.76</v>
          </cell>
        </row>
        <row r="1113">
          <cell r="D1113" t="str">
            <v>Yeni iş</v>
          </cell>
          <cell r="L1113">
            <v>750</v>
          </cell>
          <cell r="M1113" t="str">
            <v>Direkt</v>
          </cell>
          <cell r="N1113">
            <v>135.16999999999999</v>
          </cell>
        </row>
        <row r="1114">
          <cell r="D1114" t="str">
            <v>Yeni iş</v>
          </cell>
          <cell r="L1114">
            <v>760</v>
          </cell>
          <cell r="M1114" t="str">
            <v>Direkt</v>
          </cell>
          <cell r="N1114">
            <v>5.3</v>
          </cell>
        </row>
        <row r="1115">
          <cell r="D1115" t="str">
            <v>Yeni iş</v>
          </cell>
          <cell r="L1115">
            <v>765</v>
          </cell>
          <cell r="M1115" t="str">
            <v>Direkt</v>
          </cell>
          <cell r="N1115">
            <v>55.57</v>
          </cell>
        </row>
        <row r="1116">
          <cell r="D1116" t="str">
            <v>Yeni iş</v>
          </cell>
          <cell r="L1116">
            <v>768</v>
          </cell>
          <cell r="M1116" t="str">
            <v>Direkt</v>
          </cell>
          <cell r="N1116">
            <v>7271.56</v>
          </cell>
        </row>
        <row r="1117">
          <cell r="D1117" t="str">
            <v>Yenileme</v>
          </cell>
          <cell r="L1117">
            <v>900</v>
          </cell>
          <cell r="M1117" t="str">
            <v>Direkt</v>
          </cell>
          <cell r="N1117">
            <v>2502.69</v>
          </cell>
        </row>
        <row r="1118">
          <cell r="D1118" t="str">
            <v>Yenileme</v>
          </cell>
          <cell r="L1118">
            <v>900</v>
          </cell>
          <cell r="M1118" t="str">
            <v>Endirekt</v>
          </cell>
          <cell r="N1118">
            <v>255.72</v>
          </cell>
        </row>
        <row r="1119">
          <cell r="D1119" t="str">
            <v>Yenileme</v>
          </cell>
          <cell r="L1119">
            <v>720</v>
          </cell>
          <cell r="M1119" t="str">
            <v>Direkt</v>
          </cell>
          <cell r="N1119">
            <v>0.7</v>
          </cell>
        </row>
        <row r="1120">
          <cell r="D1120" t="str">
            <v>Yenileme</v>
          </cell>
          <cell r="L1120">
            <v>720</v>
          </cell>
          <cell r="M1120" t="str">
            <v>Endirekt</v>
          </cell>
          <cell r="N1120">
            <v>7.0000000000000007E-2</v>
          </cell>
        </row>
        <row r="1121">
          <cell r="D1121" t="str">
            <v>Yenileme</v>
          </cell>
          <cell r="L1121">
            <v>723</v>
          </cell>
          <cell r="M1121" t="str">
            <v>Direkt</v>
          </cell>
          <cell r="N1121">
            <v>197.98</v>
          </cell>
        </row>
        <row r="1122">
          <cell r="D1122" t="str">
            <v>Yenileme</v>
          </cell>
          <cell r="L1122">
            <v>723</v>
          </cell>
          <cell r="M1122" t="str">
            <v>Endirekt</v>
          </cell>
          <cell r="N1122">
            <v>28.69</v>
          </cell>
        </row>
        <row r="1123">
          <cell r="D1123" t="str">
            <v>Yenileme</v>
          </cell>
          <cell r="L1123">
            <v>724</v>
          </cell>
          <cell r="M1123" t="str">
            <v>Direkt</v>
          </cell>
          <cell r="N1123">
            <v>9.08</v>
          </cell>
        </row>
        <row r="1124">
          <cell r="D1124" t="str">
            <v>Yenileme</v>
          </cell>
          <cell r="L1124">
            <v>724</v>
          </cell>
          <cell r="M1124" t="str">
            <v>Endirekt</v>
          </cell>
          <cell r="N1124">
            <v>0.06</v>
          </cell>
        </row>
        <row r="1125">
          <cell r="D1125" t="str">
            <v>Yenileme</v>
          </cell>
          <cell r="L1125">
            <v>740</v>
          </cell>
          <cell r="M1125" t="str">
            <v>Direkt</v>
          </cell>
          <cell r="N1125">
            <v>19166.080000000002</v>
          </cell>
        </row>
        <row r="1126">
          <cell r="D1126" t="str">
            <v>Yenileme</v>
          </cell>
          <cell r="L1126">
            <v>740</v>
          </cell>
          <cell r="M1126" t="str">
            <v>Endirekt</v>
          </cell>
          <cell r="N1126">
            <v>1501.82</v>
          </cell>
        </row>
        <row r="1127">
          <cell r="D1127" t="str">
            <v>Yenileme</v>
          </cell>
          <cell r="L1127">
            <v>741</v>
          </cell>
          <cell r="M1127" t="str">
            <v>Direkt</v>
          </cell>
          <cell r="N1127">
            <v>43.75</v>
          </cell>
        </row>
        <row r="1128">
          <cell r="D1128" t="str">
            <v>Yenileme</v>
          </cell>
          <cell r="L1128">
            <v>741</v>
          </cell>
          <cell r="M1128" t="str">
            <v>Endirekt</v>
          </cell>
          <cell r="N1128">
            <v>1.82</v>
          </cell>
        </row>
        <row r="1129">
          <cell r="D1129" t="str">
            <v>Yenileme</v>
          </cell>
          <cell r="L1129">
            <v>742</v>
          </cell>
          <cell r="M1129" t="str">
            <v>Direkt</v>
          </cell>
          <cell r="N1129">
            <v>157.22999999999999</v>
          </cell>
        </row>
        <row r="1130">
          <cell r="D1130" t="str">
            <v>Yenileme</v>
          </cell>
          <cell r="L1130">
            <v>742</v>
          </cell>
          <cell r="M1130" t="str">
            <v>Endirekt</v>
          </cell>
          <cell r="N1130">
            <v>3.73</v>
          </cell>
        </row>
        <row r="1131">
          <cell r="D1131" t="str">
            <v>Yenileme</v>
          </cell>
          <cell r="L1131">
            <v>744</v>
          </cell>
          <cell r="M1131" t="str">
            <v>Direkt</v>
          </cell>
          <cell r="N1131">
            <v>8.2200000000000006</v>
          </cell>
        </row>
        <row r="1132">
          <cell r="D1132" t="str">
            <v>Yenileme</v>
          </cell>
          <cell r="L1132">
            <v>744</v>
          </cell>
          <cell r="M1132" t="str">
            <v>Endirekt</v>
          </cell>
          <cell r="N1132">
            <v>0.21</v>
          </cell>
        </row>
        <row r="1133">
          <cell r="D1133" t="str">
            <v>Yenileme</v>
          </cell>
          <cell r="L1133">
            <v>750</v>
          </cell>
          <cell r="M1133" t="str">
            <v>Direkt</v>
          </cell>
          <cell r="N1133">
            <v>64.92</v>
          </cell>
        </row>
        <row r="1134">
          <cell r="D1134" t="str">
            <v>Yenileme</v>
          </cell>
          <cell r="L1134">
            <v>750</v>
          </cell>
          <cell r="M1134" t="str">
            <v>Endirekt</v>
          </cell>
          <cell r="N1134">
            <v>5.9</v>
          </cell>
        </row>
        <row r="1135">
          <cell r="D1135" t="str">
            <v>Yenileme</v>
          </cell>
          <cell r="L1135">
            <v>760</v>
          </cell>
          <cell r="M1135" t="str">
            <v>Direkt</v>
          </cell>
          <cell r="N1135">
            <v>3.09</v>
          </cell>
        </row>
        <row r="1136">
          <cell r="D1136" t="str">
            <v>Yenileme</v>
          </cell>
          <cell r="L1136">
            <v>760</v>
          </cell>
          <cell r="M1136" t="str">
            <v>Endirekt</v>
          </cell>
          <cell r="N1136">
            <v>0.06</v>
          </cell>
        </row>
        <row r="1137">
          <cell r="D1137" t="str">
            <v>Yenileme</v>
          </cell>
          <cell r="L1137">
            <v>765</v>
          </cell>
          <cell r="M1137" t="str">
            <v>Direkt</v>
          </cell>
          <cell r="N1137">
            <v>58.83</v>
          </cell>
        </row>
        <row r="1138">
          <cell r="D1138" t="str">
            <v>Yenileme</v>
          </cell>
          <cell r="L1138">
            <v>765</v>
          </cell>
          <cell r="M1138" t="str">
            <v>Endirekt</v>
          </cell>
          <cell r="N1138">
            <v>0.41</v>
          </cell>
        </row>
        <row r="1139">
          <cell r="D1139" t="str">
            <v>Yenileme</v>
          </cell>
          <cell r="L1139">
            <v>768</v>
          </cell>
          <cell r="M1139" t="str">
            <v>Direkt</v>
          </cell>
          <cell r="N1139">
            <v>3960.53</v>
          </cell>
        </row>
        <row r="1140">
          <cell r="D1140" t="str">
            <v>Yenileme</v>
          </cell>
          <cell r="L1140">
            <v>768</v>
          </cell>
          <cell r="M1140" t="str">
            <v>Endirekt</v>
          </cell>
          <cell r="N1140">
            <v>70</v>
          </cell>
        </row>
        <row r="1141">
          <cell r="D1141" t="str">
            <v>Yeni iş</v>
          </cell>
          <cell r="L1141">
            <v>703</v>
          </cell>
          <cell r="M1141" t="str">
            <v>Direkt</v>
          </cell>
          <cell r="N1141">
            <v>8082471.6699999999</v>
          </cell>
        </row>
        <row r="1142">
          <cell r="D1142" t="str">
            <v>Yenileme</v>
          </cell>
          <cell r="L1142">
            <v>703</v>
          </cell>
          <cell r="M1142" t="str">
            <v>Direkt</v>
          </cell>
          <cell r="N1142">
            <v>1258494.1599999999</v>
          </cell>
        </row>
        <row r="1143">
          <cell r="D1143" t="str">
            <v>Yeni iş</v>
          </cell>
          <cell r="L1143">
            <v>703</v>
          </cell>
          <cell r="M1143" t="str">
            <v>Direkt</v>
          </cell>
          <cell r="N1143">
            <v>198789.39</v>
          </cell>
        </row>
        <row r="1144">
          <cell r="D1144" t="str">
            <v>Yeni iş</v>
          </cell>
          <cell r="L1144">
            <v>703</v>
          </cell>
          <cell r="M1144" t="str">
            <v>Direkt</v>
          </cell>
          <cell r="N1144">
            <v>22263.35</v>
          </cell>
        </row>
        <row r="1145">
          <cell r="D1145" t="str">
            <v>Yenileme</v>
          </cell>
          <cell r="L1145">
            <v>703</v>
          </cell>
          <cell r="M1145" t="str">
            <v>Direkt</v>
          </cell>
          <cell r="N1145">
            <v>4625.05</v>
          </cell>
        </row>
        <row r="1146">
          <cell r="D1146" t="str">
            <v>Yeni iş</v>
          </cell>
          <cell r="L1146">
            <v>701</v>
          </cell>
          <cell r="M1146" t="str">
            <v>Direkt</v>
          </cell>
          <cell r="N1146">
            <v>124479.98</v>
          </cell>
        </row>
        <row r="1147">
          <cell r="D1147" t="str">
            <v>Yeni iş</v>
          </cell>
          <cell r="L1147">
            <v>702</v>
          </cell>
          <cell r="M1147" t="str">
            <v>Direkt</v>
          </cell>
          <cell r="N1147">
            <v>15186.9</v>
          </cell>
        </row>
        <row r="1148">
          <cell r="D1148" t="str">
            <v>Yeni iş</v>
          </cell>
          <cell r="L1148">
            <v>719</v>
          </cell>
          <cell r="M1148" t="str">
            <v>Direkt</v>
          </cell>
          <cell r="N1148">
            <v>23627.7</v>
          </cell>
        </row>
        <row r="1149">
          <cell r="D1149" t="str">
            <v>Yeni iş</v>
          </cell>
          <cell r="L1149">
            <v>720</v>
          </cell>
          <cell r="M1149" t="str">
            <v>Direkt</v>
          </cell>
          <cell r="N1149">
            <v>31508.68</v>
          </cell>
        </row>
        <row r="1150">
          <cell r="D1150" t="str">
            <v>Yeni iş</v>
          </cell>
          <cell r="L1150">
            <v>723</v>
          </cell>
          <cell r="M1150" t="str">
            <v>Direkt</v>
          </cell>
          <cell r="N1150">
            <v>1585.86</v>
          </cell>
        </row>
        <row r="1151">
          <cell r="D1151" t="str">
            <v>Yeni iş</v>
          </cell>
          <cell r="L1151">
            <v>724</v>
          </cell>
          <cell r="M1151" t="str">
            <v>Direkt</v>
          </cell>
          <cell r="N1151">
            <v>11431.55</v>
          </cell>
        </row>
        <row r="1152">
          <cell r="D1152" t="str">
            <v>Yeni iş</v>
          </cell>
          <cell r="L1152">
            <v>740</v>
          </cell>
          <cell r="M1152" t="str">
            <v>Direkt</v>
          </cell>
          <cell r="N1152">
            <v>1276783.44</v>
          </cell>
        </row>
        <row r="1153">
          <cell r="D1153" t="str">
            <v>Yeni iş</v>
          </cell>
          <cell r="L1153">
            <v>741</v>
          </cell>
          <cell r="M1153" t="str">
            <v>Direkt</v>
          </cell>
          <cell r="N1153">
            <v>20276.52</v>
          </cell>
        </row>
        <row r="1154">
          <cell r="D1154" t="str">
            <v>Yeni iş</v>
          </cell>
          <cell r="L1154">
            <v>742</v>
          </cell>
          <cell r="M1154" t="str">
            <v>Direkt</v>
          </cell>
          <cell r="N1154">
            <v>33429.11</v>
          </cell>
        </row>
        <row r="1155">
          <cell r="D1155" t="str">
            <v>Yeni iş</v>
          </cell>
          <cell r="L1155">
            <v>744</v>
          </cell>
          <cell r="M1155" t="str">
            <v>Direkt</v>
          </cell>
          <cell r="N1155">
            <v>18733.71</v>
          </cell>
        </row>
        <row r="1156">
          <cell r="D1156" t="str">
            <v>Yeni iş</v>
          </cell>
          <cell r="L1156">
            <v>750</v>
          </cell>
          <cell r="M1156" t="str">
            <v>Direkt</v>
          </cell>
          <cell r="N1156">
            <v>571.46</v>
          </cell>
        </row>
        <row r="1157">
          <cell r="D1157" t="str">
            <v>Yeni iş</v>
          </cell>
          <cell r="L1157">
            <v>760</v>
          </cell>
          <cell r="M1157" t="str">
            <v>Direkt</v>
          </cell>
          <cell r="N1157">
            <v>965.37</v>
          </cell>
        </row>
        <row r="1158">
          <cell r="D1158" t="str">
            <v>Yeni iş</v>
          </cell>
          <cell r="L1158">
            <v>765</v>
          </cell>
          <cell r="M1158" t="str">
            <v>Direkt</v>
          </cell>
          <cell r="N1158">
            <v>22706.5</v>
          </cell>
        </row>
        <row r="1159">
          <cell r="D1159" t="str">
            <v>Yeni iş</v>
          </cell>
          <cell r="L1159">
            <v>768</v>
          </cell>
          <cell r="M1159" t="str">
            <v>Direkt</v>
          </cell>
          <cell r="N1159">
            <v>115946.67</v>
          </cell>
        </row>
        <row r="1160">
          <cell r="D1160" t="str">
            <v>Yeni iş</v>
          </cell>
          <cell r="L1160">
            <v>701</v>
          </cell>
          <cell r="M1160" t="str">
            <v>Direkt</v>
          </cell>
          <cell r="N1160">
            <v>539.69000000000005</v>
          </cell>
        </row>
        <row r="1161">
          <cell r="D1161" t="str">
            <v>Yeni iş</v>
          </cell>
          <cell r="L1161">
            <v>723</v>
          </cell>
          <cell r="M1161" t="str">
            <v>Direkt</v>
          </cell>
          <cell r="N1161">
            <v>0</v>
          </cell>
        </row>
        <row r="1162">
          <cell r="D1162" t="str">
            <v>Yeni iş</v>
          </cell>
          <cell r="L1162">
            <v>740</v>
          </cell>
          <cell r="M1162" t="str">
            <v>Direkt</v>
          </cell>
          <cell r="N1162">
            <v>9484.16</v>
          </cell>
        </row>
        <row r="1163">
          <cell r="D1163" t="str">
            <v>Yeni iş</v>
          </cell>
          <cell r="L1163">
            <v>741</v>
          </cell>
          <cell r="M1163" t="str">
            <v>Direkt</v>
          </cell>
          <cell r="N1163">
            <v>22.15</v>
          </cell>
        </row>
        <row r="1164">
          <cell r="D1164" t="str">
            <v>Yeni iş</v>
          </cell>
          <cell r="L1164">
            <v>742</v>
          </cell>
          <cell r="M1164" t="str">
            <v>Direkt</v>
          </cell>
          <cell r="N1164">
            <v>44.3</v>
          </cell>
        </row>
        <row r="1165">
          <cell r="D1165" t="str">
            <v>Yeni iş</v>
          </cell>
          <cell r="L1165">
            <v>744</v>
          </cell>
          <cell r="M1165" t="str">
            <v>Direkt</v>
          </cell>
          <cell r="N1165">
            <v>22.15</v>
          </cell>
        </row>
        <row r="1166">
          <cell r="D1166" t="str">
            <v>Yeni iş</v>
          </cell>
          <cell r="L1166">
            <v>760</v>
          </cell>
          <cell r="M1166" t="str">
            <v>Direkt</v>
          </cell>
          <cell r="N1166">
            <v>60.15</v>
          </cell>
        </row>
        <row r="1167">
          <cell r="D1167" t="str">
            <v>Yeni iş</v>
          </cell>
          <cell r="L1167">
            <v>701</v>
          </cell>
          <cell r="M1167" t="str">
            <v>Direkt</v>
          </cell>
          <cell r="N1167">
            <v>574.27</v>
          </cell>
        </row>
        <row r="1168">
          <cell r="D1168" t="str">
            <v>Yeni iş</v>
          </cell>
          <cell r="L1168">
            <v>702</v>
          </cell>
          <cell r="M1168" t="str">
            <v>Direkt</v>
          </cell>
          <cell r="N1168">
            <v>840</v>
          </cell>
        </row>
        <row r="1169">
          <cell r="D1169" t="str">
            <v>Yeni iş</v>
          </cell>
          <cell r="L1169">
            <v>719</v>
          </cell>
          <cell r="M1169" t="str">
            <v>Direkt</v>
          </cell>
          <cell r="N1169">
            <v>0</v>
          </cell>
        </row>
        <row r="1170">
          <cell r="D1170" t="str">
            <v>Yeni iş</v>
          </cell>
          <cell r="L1170">
            <v>720</v>
          </cell>
          <cell r="M1170" t="str">
            <v>Direkt</v>
          </cell>
          <cell r="N1170">
            <v>1201</v>
          </cell>
        </row>
        <row r="1171">
          <cell r="D1171" t="str">
            <v>Yeni iş</v>
          </cell>
          <cell r="L1171">
            <v>723</v>
          </cell>
          <cell r="M1171" t="str">
            <v>Direkt</v>
          </cell>
          <cell r="N1171">
            <v>1</v>
          </cell>
        </row>
        <row r="1172">
          <cell r="D1172" t="str">
            <v>Yeni iş</v>
          </cell>
          <cell r="L1172">
            <v>724</v>
          </cell>
          <cell r="M1172" t="str">
            <v>Direkt</v>
          </cell>
          <cell r="N1172">
            <v>83</v>
          </cell>
        </row>
        <row r="1173">
          <cell r="D1173" t="str">
            <v>Yeni iş</v>
          </cell>
          <cell r="L1173">
            <v>740</v>
          </cell>
          <cell r="M1173" t="str">
            <v>Direkt</v>
          </cell>
          <cell r="N1173">
            <v>11409.98</v>
          </cell>
        </row>
        <row r="1174">
          <cell r="D1174" t="str">
            <v>Yeni iş</v>
          </cell>
          <cell r="L1174">
            <v>741</v>
          </cell>
          <cell r="M1174" t="str">
            <v>Direkt</v>
          </cell>
          <cell r="N1174">
            <v>85.8</v>
          </cell>
        </row>
        <row r="1175">
          <cell r="D1175" t="str">
            <v>Yeni iş</v>
          </cell>
          <cell r="L1175">
            <v>742</v>
          </cell>
          <cell r="M1175" t="str">
            <v>Direkt</v>
          </cell>
          <cell r="N1175">
            <v>171.6</v>
          </cell>
        </row>
        <row r="1176">
          <cell r="D1176" t="str">
            <v>Yeni iş</v>
          </cell>
          <cell r="L1176">
            <v>744</v>
          </cell>
          <cell r="M1176" t="str">
            <v>Direkt</v>
          </cell>
          <cell r="N1176">
            <v>85.8</v>
          </cell>
        </row>
        <row r="1177">
          <cell r="D1177" t="str">
            <v>Yeni iş</v>
          </cell>
          <cell r="L1177">
            <v>750</v>
          </cell>
          <cell r="M1177" t="str">
            <v>Direkt</v>
          </cell>
          <cell r="N1177">
            <v>0</v>
          </cell>
        </row>
        <row r="1178">
          <cell r="D1178" t="str">
            <v>Yeni iş</v>
          </cell>
          <cell r="L1178">
            <v>760</v>
          </cell>
          <cell r="M1178" t="str">
            <v>Direkt</v>
          </cell>
          <cell r="N1178">
            <v>0.2</v>
          </cell>
        </row>
        <row r="1179">
          <cell r="D1179" t="str">
            <v>Yeni iş</v>
          </cell>
          <cell r="L1179">
            <v>765</v>
          </cell>
          <cell r="M1179" t="str">
            <v>Direkt</v>
          </cell>
          <cell r="N1179">
            <v>0</v>
          </cell>
        </row>
        <row r="1180">
          <cell r="D1180" t="str">
            <v>Yeni iş</v>
          </cell>
          <cell r="L1180">
            <v>768</v>
          </cell>
          <cell r="M1180" t="str">
            <v>Direkt</v>
          </cell>
          <cell r="N1180">
            <v>0</v>
          </cell>
        </row>
        <row r="1181">
          <cell r="D1181" t="str">
            <v>Yeni iş</v>
          </cell>
          <cell r="L1181">
            <v>710</v>
          </cell>
          <cell r="M1181" t="str">
            <v>Direkt</v>
          </cell>
          <cell r="N1181">
            <v>2999571.83</v>
          </cell>
        </row>
        <row r="1182">
          <cell r="D1182" t="str">
            <v>Yeni iş</v>
          </cell>
          <cell r="L1182">
            <v>710</v>
          </cell>
          <cell r="M1182" t="str">
            <v>Direkt</v>
          </cell>
          <cell r="N1182">
            <v>670653.39</v>
          </cell>
        </row>
        <row r="1183">
          <cell r="D1183" t="str">
            <v>Yeni iş</v>
          </cell>
          <cell r="L1183">
            <v>710</v>
          </cell>
          <cell r="M1183" t="str">
            <v>Direkt</v>
          </cell>
          <cell r="N1183">
            <v>0</v>
          </cell>
        </row>
        <row r="1184">
          <cell r="D1184" t="str">
            <v>Yeni iş</v>
          </cell>
          <cell r="L1184">
            <v>710</v>
          </cell>
          <cell r="M1184" t="str">
            <v>Direkt</v>
          </cell>
          <cell r="N1184">
            <v>717.3</v>
          </cell>
        </row>
        <row r="1185">
          <cell r="D1185" t="str">
            <v>Yenileme</v>
          </cell>
          <cell r="L1185">
            <v>710</v>
          </cell>
          <cell r="M1185" t="str">
            <v>Direkt</v>
          </cell>
          <cell r="N1185">
            <v>606.03</v>
          </cell>
        </row>
        <row r="1186">
          <cell r="D1186" t="str">
            <v>Yeni iş</v>
          </cell>
          <cell r="L1186">
            <v>710</v>
          </cell>
          <cell r="M1186" t="str">
            <v>Direkt</v>
          </cell>
          <cell r="N1186">
            <v>124.26</v>
          </cell>
        </row>
        <row r="1187">
          <cell r="D1187" t="str">
            <v>Yeni iş</v>
          </cell>
          <cell r="L1187">
            <v>710</v>
          </cell>
          <cell r="M1187" t="str">
            <v>Direkt</v>
          </cell>
          <cell r="N1187">
            <v>0</v>
          </cell>
        </row>
        <row r="1188">
          <cell r="D1188" t="str">
            <v>Yeni iş</v>
          </cell>
          <cell r="L1188">
            <v>710</v>
          </cell>
          <cell r="M1188" t="str">
            <v>Direkt</v>
          </cell>
          <cell r="N1188">
            <v>3674291</v>
          </cell>
        </row>
        <row r="1189">
          <cell r="D1189" t="str">
            <v>Yenileme</v>
          </cell>
          <cell r="L1189">
            <v>710</v>
          </cell>
          <cell r="M1189" t="str">
            <v>Direkt</v>
          </cell>
          <cell r="N1189">
            <v>322227.33</v>
          </cell>
        </row>
        <row r="1190">
          <cell r="D1190" t="str">
            <v>Yeni iş</v>
          </cell>
          <cell r="L1190">
            <v>710</v>
          </cell>
          <cell r="M1190" t="str">
            <v>Direkt</v>
          </cell>
          <cell r="N1190">
            <v>77000</v>
          </cell>
        </row>
        <row r="1191">
          <cell r="D1191" t="str">
            <v>Yeni iş</v>
          </cell>
          <cell r="L1191">
            <v>710</v>
          </cell>
          <cell r="M1191" t="str">
            <v>Direkt</v>
          </cell>
          <cell r="N1191">
            <v>0</v>
          </cell>
        </row>
        <row r="1192">
          <cell r="D1192" t="str">
            <v>Yeni iş</v>
          </cell>
          <cell r="L1192">
            <v>710</v>
          </cell>
          <cell r="M1192" t="str">
            <v>Direkt</v>
          </cell>
          <cell r="N1192">
            <v>17554884</v>
          </cell>
        </row>
        <row r="1193">
          <cell r="D1193" t="str">
            <v>Yenileme</v>
          </cell>
          <cell r="L1193">
            <v>710</v>
          </cell>
          <cell r="M1193" t="str">
            <v>Direkt</v>
          </cell>
          <cell r="N1193">
            <v>7817710.6600000001</v>
          </cell>
        </row>
        <row r="1194">
          <cell r="D1194" t="str">
            <v>Yeni iş</v>
          </cell>
          <cell r="L1194">
            <v>710</v>
          </cell>
          <cell r="M1194" t="str">
            <v>Direkt</v>
          </cell>
          <cell r="N1194">
            <v>5280651.66</v>
          </cell>
        </row>
        <row r="1195">
          <cell r="D1195" t="str">
            <v>Yenileme</v>
          </cell>
          <cell r="L1195">
            <v>710</v>
          </cell>
          <cell r="M1195" t="str">
            <v>Direkt</v>
          </cell>
          <cell r="N1195">
            <v>963683.6</v>
          </cell>
        </row>
        <row r="1196">
          <cell r="D1196" t="str">
            <v>Yeni iş</v>
          </cell>
          <cell r="L1196">
            <v>710</v>
          </cell>
          <cell r="M1196" t="str">
            <v>Direkt</v>
          </cell>
          <cell r="N1196">
            <v>0</v>
          </cell>
        </row>
        <row r="1197">
          <cell r="D1197" t="str">
            <v>Yeni iş</v>
          </cell>
          <cell r="L1197">
            <v>712</v>
          </cell>
          <cell r="M1197" t="str">
            <v>Direkt</v>
          </cell>
          <cell r="N1197">
            <v>3528695.9708250002</v>
          </cell>
        </row>
        <row r="1198">
          <cell r="D1198" t="str">
            <v>Yeni iş</v>
          </cell>
          <cell r="L1198">
            <v>750</v>
          </cell>
          <cell r="M1198" t="str">
            <v>Direkt</v>
          </cell>
          <cell r="N1198">
            <v>0</v>
          </cell>
        </row>
        <row r="1199">
          <cell r="D1199" t="str">
            <v>Yeni iş</v>
          </cell>
          <cell r="L1199">
            <v>760</v>
          </cell>
          <cell r="M1199" t="str">
            <v>Direkt</v>
          </cell>
          <cell r="N1199">
            <v>0</v>
          </cell>
        </row>
        <row r="1200">
          <cell r="D1200" t="str">
            <v>Yeni iş</v>
          </cell>
          <cell r="L1200">
            <v>768</v>
          </cell>
          <cell r="M1200" t="str">
            <v>Direkt</v>
          </cell>
          <cell r="N1200">
            <v>0</v>
          </cell>
        </row>
        <row r="1201">
          <cell r="D1201" t="str">
            <v>Yenileme</v>
          </cell>
          <cell r="L1201">
            <v>712</v>
          </cell>
          <cell r="M1201" t="str">
            <v>Direkt</v>
          </cell>
          <cell r="N1201">
            <v>882735.74</v>
          </cell>
        </row>
        <row r="1202">
          <cell r="D1202" t="str">
            <v>Yenileme</v>
          </cell>
          <cell r="L1202">
            <v>750</v>
          </cell>
          <cell r="M1202" t="str">
            <v>Direkt</v>
          </cell>
          <cell r="N1202">
            <v>0</v>
          </cell>
        </row>
        <row r="1203">
          <cell r="D1203" t="str">
            <v>Yenileme</v>
          </cell>
          <cell r="L1203">
            <v>760</v>
          </cell>
          <cell r="M1203" t="str">
            <v>Direkt</v>
          </cell>
          <cell r="N1203">
            <v>130.43</v>
          </cell>
        </row>
        <row r="1204">
          <cell r="D1204" t="str">
            <v>Yeni iş</v>
          </cell>
          <cell r="L1204">
            <v>712</v>
          </cell>
          <cell r="M1204" t="str">
            <v>Direkt</v>
          </cell>
          <cell r="N1204">
            <v>134459.04</v>
          </cell>
        </row>
        <row r="1205">
          <cell r="D1205" t="str">
            <v>Yeni iş</v>
          </cell>
          <cell r="L1205">
            <v>750</v>
          </cell>
          <cell r="M1205" t="str">
            <v>Direkt</v>
          </cell>
          <cell r="N1205">
            <v>0</v>
          </cell>
        </row>
        <row r="1206">
          <cell r="D1206" t="str">
            <v>Yeni iş</v>
          </cell>
          <cell r="L1206">
            <v>760</v>
          </cell>
          <cell r="M1206" t="str">
            <v>Direkt</v>
          </cell>
          <cell r="N1206">
            <v>0</v>
          </cell>
        </row>
        <row r="1207">
          <cell r="D1207" t="str">
            <v>Yenileme</v>
          </cell>
          <cell r="L1207">
            <v>712</v>
          </cell>
          <cell r="M1207" t="str">
            <v>Direkt</v>
          </cell>
          <cell r="N1207">
            <v>79447.509999999995</v>
          </cell>
        </row>
        <row r="1208">
          <cell r="D1208" t="str">
            <v>Yeni iş</v>
          </cell>
          <cell r="L1208">
            <v>710</v>
          </cell>
          <cell r="M1208" t="str">
            <v>Direkt</v>
          </cell>
          <cell r="N1208">
            <v>176446.68075299999</v>
          </cell>
        </row>
        <row r="1209">
          <cell r="D1209" t="str">
            <v>Yeni iş</v>
          </cell>
          <cell r="L1209">
            <v>710</v>
          </cell>
          <cell r="M1209" t="str">
            <v>Endirekt</v>
          </cell>
          <cell r="N1209">
            <v>1912.44</v>
          </cell>
        </row>
        <row r="1210">
          <cell r="D1210" t="str">
            <v>Yeni iş</v>
          </cell>
          <cell r="L1210">
            <v>710</v>
          </cell>
          <cell r="M1210" t="str">
            <v>Direkt</v>
          </cell>
          <cell r="N1210">
            <v>13800.88</v>
          </cell>
        </row>
        <row r="1211">
          <cell r="D1211" t="str">
            <v>Yeni iş</v>
          </cell>
          <cell r="L1211">
            <v>710</v>
          </cell>
          <cell r="M1211" t="str">
            <v>Direkt</v>
          </cell>
          <cell r="N1211">
            <v>0</v>
          </cell>
        </row>
        <row r="1212">
          <cell r="D1212" t="str">
            <v>Yeni iş</v>
          </cell>
          <cell r="L1212">
            <v>710</v>
          </cell>
          <cell r="M1212" t="str">
            <v>Direkt</v>
          </cell>
          <cell r="N1212">
            <v>2138616.7999999998</v>
          </cell>
        </row>
        <row r="1213">
          <cell r="D1213" t="str">
            <v>Yenileme</v>
          </cell>
          <cell r="L1213">
            <v>710</v>
          </cell>
          <cell r="M1213" t="str">
            <v>Direkt</v>
          </cell>
          <cell r="N1213">
            <v>127348.59</v>
          </cell>
        </row>
        <row r="1214">
          <cell r="D1214" t="str">
            <v>Yeni iş</v>
          </cell>
          <cell r="L1214">
            <v>710</v>
          </cell>
          <cell r="M1214" t="str">
            <v>Direkt</v>
          </cell>
          <cell r="N1214">
            <v>12946.44</v>
          </cell>
        </row>
        <row r="1215">
          <cell r="D1215" t="str">
            <v>Yeni iş</v>
          </cell>
          <cell r="L1215">
            <v>710</v>
          </cell>
          <cell r="M1215" t="str">
            <v>Direkt</v>
          </cell>
          <cell r="N1215">
            <v>0</v>
          </cell>
        </row>
        <row r="1216">
          <cell r="D1216" t="str">
            <v>Yeni iş</v>
          </cell>
          <cell r="L1216">
            <v>765</v>
          </cell>
          <cell r="M1216" t="str">
            <v>Direkt</v>
          </cell>
          <cell r="N1216">
            <v>6589.47</v>
          </cell>
        </row>
        <row r="1217">
          <cell r="D1217" t="str">
            <v>Yeni iş</v>
          </cell>
          <cell r="L1217">
            <v>766</v>
          </cell>
          <cell r="M1217" t="str">
            <v>Direkt</v>
          </cell>
          <cell r="N1217">
            <v>9225.58</v>
          </cell>
        </row>
        <row r="1218">
          <cell r="D1218" t="str">
            <v>Yeni iş</v>
          </cell>
          <cell r="L1218">
            <v>768</v>
          </cell>
          <cell r="M1218" t="str">
            <v>Direkt</v>
          </cell>
          <cell r="N1218">
            <v>17474.93</v>
          </cell>
        </row>
        <row r="1219">
          <cell r="D1219" t="str">
            <v>Yenileme</v>
          </cell>
          <cell r="L1219">
            <v>768</v>
          </cell>
          <cell r="M1219" t="str">
            <v>Direkt</v>
          </cell>
          <cell r="N1219">
            <v>10417.85</v>
          </cell>
        </row>
        <row r="1220">
          <cell r="D1220" t="str">
            <v>Yeni iş</v>
          </cell>
          <cell r="L1220">
            <v>768</v>
          </cell>
          <cell r="M1220" t="str">
            <v>Direkt</v>
          </cell>
          <cell r="N1220">
            <v>9396.0300000000007</v>
          </cell>
        </row>
        <row r="1221">
          <cell r="D1221" t="str">
            <v>Yeni iş</v>
          </cell>
          <cell r="L1221">
            <v>765</v>
          </cell>
          <cell r="M1221" t="str">
            <v>Direkt</v>
          </cell>
          <cell r="N1221">
            <v>615425.67000000004</v>
          </cell>
        </row>
        <row r="1222">
          <cell r="D1222" t="str">
            <v>Yenileme</v>
          </cell>
          <cell r="L1222">
            <v>740</v>
          </cell>
          <cell r="M1222" t="str">
            <v>Direkt</v>
          </cell>
          <cell r="N1222">
            <v>1443.95</v>
          </cell>
        </row>
        <row r="1223">
          <cell r="D1223" t="str">
            <v>Yenileme</v>
          </cell>
          <cell r="L1223">
            <v>765</v>
          </cell>
          <cell r="M1223" t="str">
            <v>Direkt</v>
          </cell>
          <cell r="N1223">
            <v>15275.24</v>
          </cell>
        </row>
        <row r="1224">
          <cell r="D1224" t="str">
            <v>Yeni iş</v>
          </cell>
          <cell r="L1224">
            <v>719</v>
          </cell>
          <cell r="M1224" t="str">
            <v>Direkt</v>
          </cell>
          <cell r="N1224">
            <v>667999.98</v>
          </cell>
        </row>
        <row r="1225">
          <cell r="D1225" t="str">
            <v>Yeni iş</v>
          </cell>
          <cell r="L1225">
            <v>760</v>
          </cell>
          <cell r="M1225" t="str">
            <v>Direkt</v>
          </cell>
          <cell r="N1225">
            <v>0</v>
          </cell>
        </row>
        <row r="1226">
          <cell r="D1226" t="str">
            <v>Yeni iş</v>
          </cell>
          <cell r="L1226">
            <v>767</v>
          </cell>
          <cell r="M1226" t="str">
            <v>Direkt</v>
          </cell>
          <cell r="N1226">
            <v>10698682.57</v>
          </cell>
        </row>
        <row r="1227">
          <cell r="D1227" t="str">
            <v>Yeni iş</v>
          </cell>
          <cell r="L1227">
            <v>719</v>
          </cell>
          <cell r="M1227" t="str">
            <v>Direkt</v>
          </cell>
          <cell r="N1227">
            <v>10440.26</v>
          </cell>
        </row>
        <row r="1228">
          <cell r="D1228" t="str">
            <v>Yeni iş</v>
          </cell>
          <cell r="L1228">
            <v>767</v>
          </cell>
          <cell r="M1228" t="str">
            <v>Direkt</v>
          </cell>
          <cell r="N1228">
            <v>258587.11</v>
          </cell>
        </row>
        <row r="1229">
          <cell r="D1229" t="str">
            <v>Yeni iş</v>
          </cell>
          <cell r="L1229">
            <v>767</v>
          </cell>
          <cell r="M1229" t="str">
            <v>Endirekt</v>
          </cell>
          <cell r="N1229">
            <v>31500</v>
          </cell>
        </row>
        <row r="1230">
          <cell r="D1230" t="str">
            <v>Yeni iş</v>
          </cell>
          <cell r="L1230">
            <v>719</v>
          </cell>
          <cell r="M1230" t="str">
            <v>Direkt</v>
          </cell>
          <cell r="N1230">
            <v>0</v>
          </cell>
        </row>
        <row r="1231">
          <cell r="D1231" t="str">
            <v>Yeni iş</v>
          </cell>
          <cell r="L1231">
            <v>767</v>
          </cell>
          <cell r="M1231" t="str">
            <v>Direkt</v>
          </cell>
          <cell r="N1231">
            <v>0</v>
          </cell>
        </row>
        <row r="1232">
          <cell r="D1232" t="str">
            <v>Yeni iş</v>
          </cell>
          <cell r="L1232">
            <v>719</v>
          </cell>
          <cell r="M1232" t="str">
            <v>Direkt</v>
          </cell>
          <cell r="N1232">
            <v>115036.2</v>
          </cell>
        </row>
        <row r="1233">
          <cell r="D1233" t="str">
            <v>Yeni iş</v>
          </cell>
          <cell r="L1233">
            <v>760</v>
          </cell>
          <cell r="M1233" t="str">
            <v>Direkt</v>
          </cell>
          <cell r="N1233">
            <v>0</v>
          </cell>
        </row>
        <row r="1234">
          <cell r="D1234" t="str">
            <v>Yeni iş</v>
          </cell>
          <cell r="L1234">
            <v>766</v>
          </cell>
          <cell r="M1234" t="str">
            <v>Direkt</v>
          </cell>
          <cell r="N1234">
            <v>1234291.6200000001</v>
          </cell>
        </row>
        <row r="1235">
          <cell r="D1235" t="str">
            <v>Yeni iş</v>
          </cell>
          <cell r="L1235">
            <v>719</v>
          </cell>
          <cell r="M1235" t="str">
            <v>Direkt</v>
          </cell>
          <cell r="N1235">
            <v>1060.32</v>
          </cell>
        </row>
        <row r="1236">
          <cell r="D1236" t="str">
            <v>Yeni iş</v>
          </cell>
          <cell r="L1236">
            <v>766</v>
          </cell>
          <cell r="M1236" t="str">
            <v>Direkt</v>
          </cell>
          <cell r="N1236">
            <v>11058.42</v>
          </cell>
        </row>
        <row r="1237">
          <cell r="D1237" t="str">
            <v>Yeni iş</v>
          </cell>
          <cell r="L1237">
            <v>720</v>
          </cell>
          <cell r="M1237" t="str">
            <v>Direkt</v>
          </cell>
          <cell r="N1237">
            <v>5632.13</v>
          </cell>
        </row>
        <row r="1238">
          <cell r="D1238" t="str">
            <v>Yeni iş</v>
          </cell>
          <cell r="L1238">
            <v>724</v>
          </cell>
          <cell r="M1238" t="str">
            <v>Direkt</v>
          </cell>
          <cell r="N1238">
            <v>16967.78</v>
          </cell>
        </row>
        <row r="1239">
          <cell r="D1239" t="str">
            <v>Yeni iş</v>
          </cell>
          <cell r="L1239">
            <v>750</v>
          </cell>
          <cell r="M1239" t="str">
            <v>Direkt</v>
          </cell>
          <cell r="N1239">
            <v>2858633.97</v>
          </cell>
        </row>
        <row r="1240">
          <cell r="D1240" t="str">
            <v>Yeni iş</v>
          </cell>
          <cell r="L1240">
            <v>760</v>
          </cell>
          <cell r="M1240" t="str">
            <v>Direkt</v>
          </cell>
          <cell r="N1240">
            <v>57275.76</v>
          </cell>
        </row>
        <row r="1241">
          <cell r="D1241" t="str">
            <v>Yeni iş</v>
          </cell>
          <cell r="L1241">
            <v>720</v>
          </cell>
          <cell r="M1241" t="str">
            <v>Direkt</v>
          </cell>
          <cell r="N1241">
            <v>2079.0700000000002</v>
          </cell>
        </row>
        <row r="1242">
          <cell r="D1242" t="str">
            <v>Yeni iş</v>
          </cell>
          <cell r="L1242">
            <v>724</v>
          </cell>
          <cell r="M1242" t="str">
            <v>Direkt</v>
          </cell>
          <cell r="N1242">
            <v>6282.47</v>
          </cell>
        </row>
        <row r="1243">
          <cell r="D1243" t="str">
            <v>Yeni iş</v>
          </cell>
          <cell r="L1243">
            <v>750</v>
          </cell>
          <cell r="M1243" t="str">
            <v>Direkt</v>
          </cell>
          <cell r="N1243">
            <v>437417.93</v>
          </cell>
        </row>
        <row r="1244">
          <cell r="D1244" t="str">
            <v>Yeni iş</v>
          </cell>
          <cell r="L1244">
            <v>760</v>
          </cell>
          <cell r="M1244" t="str">
            <v>Direkt</v>
          </cell>
          <cell r="N1244">
            <v>40114.74</v>
          </cell>
        </row>
        <row r="1245">
          <cell r="D1245" t="str">
            <v>Yeni iş</v>
          </cell>
          <cell r="L1245">
            <v>750</v>
          </cell>
          <cell r="M1245" t="str">
            <v>Direkt</v>
          </cell>
          <cell r="N1245">
            <v>325570.92</v>
          </cell>
        </row>
        <row r="1246">
          <cell r="D1246" t="str">
            <v>Yeni iş</v>
          </cell>
          <cell r="L1246">
            <v>760</v>
          </cell>
          <cell r="M1246" t="str">
            <v>Direkt</v>
          </cell>
          <cell r="N1246">
            <v>878.59</v>
          </cell>
        </row>
        <row r="1247">
          <cell r="D1247" t="str">
            <v>Yenileme</v>
          </cell>
          <cell r="L1247">
            <v>720</v>
          </cell>
          <cell r="M1247" t="str">
            <v>Direkt</v>
          </cell>
          <cell r="N1247">
            <v>25.04</v>
          </cell>
        </row>
        <row r="1248">
          <cell r="D1248" t="str">
            <v>Yenileme</v>
          </cell>
          <cell r="L1248">
            <v>724</v>
          </cell>
          <cell r="M1248" t="str">
            <v>Direkt</v>
          </cell>
          <cell r="N1248">
            <v>75.08</v>
          </cell>
        </row>
        <row r="1249">
          <cell r="D1249" t="str">
            <v>Yenileme</v>
          </cell>
          <cell r="L1249">
            <v>750</v>
          </cell>
          <cell r="M1249" t="str">
            <v>Direkt</v>
          </cell>
          <cell r="N1249">
            <v>84645.78</v>
          </cell>
        </row>
        <row r="1250">
          <cell r="D1250" t="str">
            <v>Yenileme</v>
          </cell>
          <cell r="L1250">
            <v>760</v>
          </cell>
          <cell r="M1250" t="str">
            <v>Direkt</v>
          </cell>
          <cell r="N1250">
            <v>4788.2</v>
          </cell>
        </row>
        <row r="1251">
          <cell r="D1251" t="str">
            <v>Yenileme</v>
          </cell>
          <cell r="L1251">
            <v>720</v>
          </cell>
          <cell r="M1251" t="str">
            <v>Direkt</v>
          </cell>
          <cell r="N1251">
            <v>47.68</v>
          </cell>
        </row>
        <row r="1252">
          <cell r="D1252" t="str">
            <v>Yenileme</v>
          </cell>
          <cell r="L1252">
            <v>724</v>
          </cell>
          <cell r="M1252" t="str">
            <v>Direkt</v>
          </cell>
          <cell r="N1252">
            <v>142.86000000000001</v>
          </cell>
        </row>
        <row r="1253">
          <cell r="D1253" t="str">
            <v>Yenileme</v>
          </cell>
          <cell r="L1253">
            <v>750</v>
          </cell>
          <cell r="M1253" t="str">
            <v>Direkt</v>
          </cell>
          <cell r="N1253">
            <v>5766.45</v>
          </cell>
        </row>
        <row r="1254">
          <cell r="D1254" t="str">
            <v>Yenileme</v>
          </cell>
          <cell r="L1254">
            <v>760</v>
          </cell>
          <cell r="M1254" t="str">
            <v>Direkt</v>
          </cell>
          <cell r="N1254">
            <v>409.18</v>
          </cell>
        </row>
        <row r="1255">
          <cell r="D1255" t="str">
            <v>Yenileme</v>
          </cell>
          <cell r="L1255">
            <v>750</v>
          </cell>
          <cell r="M1255" t="str">
            <v>Direkt</v>
          </cell>
          <cell r="N1255">
            <v>6432.09</v>
          </cell>
        </row>
        <row r="1256">
          <cell r="D1256" t="str">
            <v>Yenileme</v>
          </cell>
          <cell r="L1256">
            <v>760</v>
          </cell>
          <cell r="M1256" t="str">
            <v>Direkt</v>
          </cell>
          <cell r="N1256">
            <v>16.79</v>
          </cell>
        </row>
        <row r="1257">
          <cell r="D1257" t="str">
            <v>Yeni iş</v>
          </cell>
          <cell r="L1257">
            <v>720</v>
          </cell>
          <cell r="M1257" t="str">
            <v>Direkt</v>
          </cell>
          <cell r="N1257">
            <v>22.59</v>
          </cell>
        </row>
        <row r="1258">
          <cell r="D1258" t="str">
            <v>Yeni iş</v>
          </cell>
          <cell r="L1258">
            <v>724</v>
          </cell>
          <cell r="M1258" t="str">
            <v>Direkt</v>
          </cell>
          <cell r="N1258">
            <v>97.76</v>
          </cell>
        </row>
        <row r="1259">
          <cell r="D1259" t="str">
            <v>Yeni iş</v>
          </cell>
          <cell r="L1259">
            <v>750</v>
          </cell>
          <cell r="M1259" t="str">
            <v>Direkt</v>
          </cell>
          <cell r="N1259">
            <v>-1011823.49</v>
          </cell>
        </row>
        <row r="1260">
          <cell r="D1260" t="str">
            <v>Yeni iş</v>
          </cell>
          <cell r="L1260">
            <v>760</v>
          </cell>
          <cell r="M1260" t="str">
            <v>Direkt</v>
          </cell>
          <cell r="N1260">
            <v>-6415.7</v>
          </cell>
        </row>
        <row r="1261">
          <cell r="D1261" t="str">
            <v>Yeni iş</v>
          </cell>
          <cell r="L1261">
            <v>720</v>
          </cell>
          <cell r="M1261" t="str">
            <v>Direkt</v>
          </cell>
          <cell r="N1261">
            <v>5.01</v>
          </cell>
        </row>
        <row r="1262">
          <cell r="D1262" t="str">
            <v>Yeni iş</v>
          </cell>
          <cell r="L1262">
            <v>724</v>
          </cell>
          <cell r="M1262" t="str">
            <v>Direkt</v>
          </cell>
          <cell r="N1262">
            <v>15.02</v>
          </cell>
        </row>
        <row r="1263">
          <cell r="D1263" t="str">
            <v>Yeni iş</v>
          </cell>
          <cell r="L1263">
            <v>750</v>
          </cell>
          <cell r="M1263" t="str">
            <v>Direkt</v>
          </cell>
          <cell r="N1263">
            <v>165.99</v>
          </cell>
        </row>
        <row r="1264">
          <cell r="D1264" t="str">
            <v>Yeni iş</v>
          </cell>
          <cell r="L1264">
            <v>760</v>
          </cell>
          <cell r="M1264" t="str">
            <v>Direkt</v>
          </cell>
          <cell r="N1264">
            <v>83.98</v>
          </cell>
        </row>
        <row r="1265">
          <cell r="D1265" t="str">
            <v>Yenileme</v>
          </cell>
          <cell r="L1265">
            <v>750</v>
          </cell>
          <cell r="M1265" t="str">
            <v>Direkt</v>
          </cell>
          <cell r="N1265">
            <v>369.02</v>
          </cell>
        </row>
        <row r="1266">
          <cell r="D1266" t="str">
            <v>Yenileme</v>
          </cell>
          <cell r="L1266">
            <v>760</v>
          </cell>
          <cell r="M1266" t="str">
            <v>Direkt</v>
          </cell>
          <cell r="N1266">
            <v>1</v>
          </cell>
        </row>
        <row r="1267">
          <cell r="D1267" t="str">
            <v>Yeni iş</v>
          </cell>
          <cell r="L1267">
            <v>720</v>
          </cell>
          <cell r="M1267" t="str">
            <v>Direkt</v>
          </cell>
          <cell r="N1267">
            <v>-2.5</v>
          </cell>
        </row>
        <row r="1268">
          <cell r="D1268" t="str">
            <v>Yeni iş</v>
          </cell>
          <cell r="L1268">
            <v>724</v>
          </cell>
          <cell r="M1268" t="str">
            <v>Direkt</v>
          </cell>
          <cell r="N1268">
            <v>-7.5</v>
          </cell>
        </row>
        <row r="1269">
          <cell r="D1269" t="str">
            <v>Yeni iş</v>
          </cell>
          <cell r="L1269">
            <v>750</v>
          </cell>
          <cell r="M1269" t="str">
            <v>Direkt</v>
          </cell>
          <cell r="N1269">
            <v>-3507715.13</v>
          </cell>
        </row>
        <row r="1270">
          <cell r="D1270" t="str">
            <v>Yeni iş</v>
          </cell>
          <cell r="L1270">
            <v>760</v>
          </cell>
          <cell r="M1270" t="str">
            <v>Direkt</v>
          </cell>
          <cell r="N1270">
            <v>-64.87</v>
          </cell>
        </row>
        <row r="1271">
          <cell r="D1271" t="str">
            <v>Yeni iş</v>
          </cell>
          <cell r="L1271">
            <v>750</v>
          </cell>
          <cell r="M1271" t="str">
            <v>Direkt</v>
          </cell>
          <cell r="N1271">
            <v>267606.08</v>
          </cell>
        </row>
        <row r="1272">
          <cell r="D1272" t="str">
            <v>Yeni iş</v>
          </cell>
          <cell r="L1272">
            <v>750</v>
          </cell>
          <cell r="M1272" t="str">
            <v>Direkt</v>
          </cell>
          <cell r="N1272">
            <v>12066.47</v>
          </cell>
        </row>
        <row r="1273">
          <cell r="D1273" t="str">
            <v>Yeni iş</v>
          </cell>
          <cell r="L1273">
            <v>750</v>
          </cell>
          <cell r="M1273" t="str">
            <v>Direkt</v>
          </cell>
          <cell r="N1273">
            <v>0</v>
          </cell>
        </row>
        <row r="1274">
          <cell r="D1274" t="str">
            <v>Yeni iş</v>
          </cell>
          <cell r="L1274">
            <v>731</v>
          </cell>
          <cell r="M1274" t="str">
            <v>Direkt</v>
          </cell>
          <cell r="N1274">
            <v>31524.19</v>
          </cell>
        </row>
        <row r="1275">
          <cell r="D1275" t="str">
            <v>Yenileme</v>
          </cell>
          <cell r="L1275">
            <v>731</v>
          </cell>
          <cell r="M1275" t="str">
            <v>Direkt</v>
          </cell>
          <cell r="N1275">
            <v>3413.71</v>
          </cell>
        </row>
        <row r="1276">
          <cell r="D1276" t="str">
            <v>Yeni iş</v>
          </cell>
          <cell r="L1276">
            <v>730</v>
          </cell>
          <cell r="M1276" t="str">
            <v>Direkt</v>
          </cell>
          <cell r="N1276">
            <v>617460.22</v>
          </cell>
        </row>
        <row r="1277">
          <cell r="D1277" t="str">
            <v>Yenileme</v>
          </cell>
          <cell r="L1277">
            <v>730</v>
          </cell>
          <cell r="M1277" t="str">
            <v>Direkt</v>
          </cell>
          <cell r="N1277">
            <v>572484.84</v>
          </cell>
        </row>
        <row r="1278">
          <cell r="D1278" t="str">
            <v>Yeni iş</v>
          </cell>
          <cell r="L1278">
            <v>730</v>
          </cell>
          <cell r="M1278" t="str">
            <v>Direkt</v>
          </cell>
          <cell r="N1278">
            <v>2595</v>
          </cell>
        </row>
        <row r="1279">
          <cell r="D1279" t="str">
            <v>Yenileme</v>
          </cell>
          <cell r="L1279">
            <v>730</v>
          </cell>
          <cell r="M1279" t="str">
            <v>Direkt</v>
          </cell>
          <cell r="N1279">
            <v>600</v>
          </cell>
        </row>
        <row r="1280">
          <cell r="D1280" t="str">
            <v>Yeni iş</v>
          </cell>
          <cell r="L1280">
            <v>719</v>
          </cell>
          <cell r="M1280" t="str">
            <v>Direkt</v>
          </cell>
          <cell r="N1280">
            <v>1926611.58</v>
          </cell>
        </row>
        <row r="1281">
          <cell r="D1281" t="str">
            <v>Yenileme</v>
          </cell>
          <cell r="L1281">
            <v>719</v>
          </cell>
          <cell r="M1281" t="str">
            <v>Direkt</v>
          </cell>
          <cell r="N1281">
            <v>24199.53</v>
          </cell>
        </row>
        <row r="1282">
          <cell r="D1282" t="str">
            <v>Yeni iş</v>
          </cell>
          <cell r="L1282">
            <v>719</v>
          </cell>
          <cell r="M1282" t="str">
            <v>Direkt</v>
          </cell>
          <cell r="N1282">
            <v>374814.53</v>
          </cell>
        </row>
        <row r="1283">
          <cell r="D1283" t="str">
            <v>Yeni iş</v>
          </cell>
          <cell r="L1283">
            <v>771</v>
          </cell>
          <cell r="M1283" t="str">
            <v>Direkt</v>
          </cell>
          <cell r="N1283">
            <v>11499</v>
          </cell>
        </row>
        <row r="1284">
          <cell r="D1284" t="str">
            <v>Yenileme</v>
          </cell>
          <cell r="L1284">
            <v>771</v>
          </cell>
          <cell r="M1284" t="str">
            <v>Direkt</v>
          </cell>
          <cell r="N1284">
            <v>42715.07</v>
          </cell>
        </row>
        <row r="1285">
          <cell r="D1285" t="str">
            <v>Yeni iş</v>
          </cell>
          <cell r="L1285">
            <v>720</v>
          </cell>
          <cell r="M1285" t="str">
            <v>Direkt</v>
          </cell>
          <cell r="N1285">
            <v>738522.59</v>
          </cell>
        </row>
        <row r="1286">
          <cell r="D1286" t="str">
            <v>Yenileme</v>
          </cell>
          <cell r="L1286">
            <v>720</v>
          </cell>
          <cell r="M1286" t="str">
            <v>Direkt</v>
          </cell>
          <cell r="N1286">
            <v>914241.56</v>
          </cell>
        </row>
        <row r="1287">
          <cell r="D1287" t="str">
            <v>Yeni iş</v>
          </cell>
          <cell r="L1287">
            <v>720</v>
          </cell>
          <cell r="M1287" t="str">
            <v>Direkt</v>
          </cell>
          <cell r="N1287">
            <v>5067199.33</v>
          </cell>
        </row>
        <row r="1288">
          <cell r="D1288" t="str">
            <v>Yeni iş</v>
          </cell>
          <cell r="L1288">
            <v>733</v>
          </cell>
          <cell r="M1288" t="str">
            <v>Direkt</v>
          </cell>
          <cell r="N1288">
            <v>90870.399999999994</v>
          </cell>
        </row>
        <row r="1289">
          <cell r="D1289" t="str">
            <v>Yenileme</v>
          </cell>
          <cell r="L1289">
            <v>733</v>
          </cell>
          <cell r="M1289" t="str">
            <v>Direkt</v>
          </cell>
          <cell r="N1289">
            <v>113452.96</v>
          </cell>
        </row>
        <row r="1290">
          <cell r="D1290" t="str">
            <v>Yeni iş</v>
          </cell>
          <cell r="L1290">
            <v>733</v>
          </cell>
          <cell r="M1290" t="str">
            <v>Direkt</v>
          </cell>
          <cell r="N1290">
            <v>733653.17</v>
          </cell>
        </row>
        <row r="1291">
          <cell r="D1291" t="str">
            <v>Yenileme</v>
          </cell>
          <cell r="L1291">
            <v>733</v>
          </cell>
          <cell r="M1291" t="str">
            <v>Direkt</v>
          </cell>
          <cell r="N1291">
            <v>65997.5</v>
          </cell>
        </row>
        <row r="1292">
          <cell r="D1292" t="str">
            <v>Yeni iş</v>
          </cell>
          <cell r="L1292">
            <v>733</v>
          </cell>
          <cell r="M1292" t="str">
            <v>Direkt</v>
          </cell>
          <cell r="N1292">
            <v>0</v>
          </cell>
        </row>
        <row r="1293">
          <cell r="D1293" t="str">
            <v>Yenileme</v>
          </cell>
          <cell r="L1293">
            <v>733</v>
          </cell>
          <cell r="M1293" t="str">
            <v>Direkt</v>
          </cell>
          <cell r="N1293">
            <v>10000</v>
          </cell>
        </row>
        <row r="1294">
          <cell r="D1294" t="str">
            <v>Yeni iş</v>
          </cell>
          <cell r="L1294">
            <v>733</v>
          </cell>
          <cell r="M1294" t="str">
            <v>Direkt</v>
          </cell>
          <cell r="N1294">
            <v>505660.45</v>
          </cell>
        </row>
        <row r="1295">
          <cell r="D1295" t="str">
            <v>Yenileme</v>
          </cell>
          <cell r="L1295">
            <v>733</v>
          </cell>
          <cell r="M1295" t="str">
            <v>Direkt</v>
          </cell>
          <cell r="N1295">
            <v>290231.8</v>
          </cell>
        </row>
        <row r="1296">
          <cell r="D1296" t="str">
            <v>Yeni iş</v>
          </cell>
          <cell r="L1296">
            <v>733</v>
          </cell>
          <cell r="M1296" t="str">
            <v>Direkt</v>
          </cell>
          <cell r="N1296">
            <v>7892.51</v>
          </cell>
        </row>
        <row r="1297">
          <cell r="D1297" t="str">
            <v>Yenileme</v>
          </cell>
          <cell r="L1297">
            <v>733</v>
          </cell>
          <cell r="M1297" t="str">
            <v>Direkt</v>
          </cell>
          <cell r="N1297">
            <v>14563.03</v>
          </cell>
        </row>
        <row r="1298">
          <cell r="D1298" t="str">
            <v>Yeni iş</v>
          </cell>
          <cell r="L1298">
            <v>771</v>
          </cell>
          <cell r="M1298" t="str">
            <v>Direkt</v>
          </cell>
          <cell r="N1298">
            <v>4738.0600000000004</v>
          </cell>
        </row>
        <row r="1299">
          <cell r="D1299" t="str">
            <v>Yeni iş</v>
          </cell>
          <cell r="L1299">
            <v>759</v>
          </cell>
          <cell r="M1299" t="str">
            <v>Direkt</v>
          </cell>
          <cell r="N1299">
            <v>23577.75</v>
          </cell>
        </row>
        <row r="1300">
          <cell r="D1300" t="str">
            <v>Yenileme</v>
          </cell>
          <cell r="L1300">
            <v>759</v>
          </cell>
          <cell r="M1300" t="str">
            <v>Direkt</v>
          </cell>
          <cell r="N1300">
            <v>1444658.96</v>
          </cell>
        </row>
        <row r="1301">
          <cell r="D1301" t="str">
            <v>Yeni iş</v>
          </cell>
          <cell r="L1301">
            <v>720</v>
          </cell>
          <cell r="M1301" t="str">
            <v>Direkt</v>
          </cell>
          <cell r="N1301">
            <v>1080</v>
          </cell>
        </row>
        <row r="1302">
          <cell r="D1302" t="str">
            <v>Yeni iş</v>
          </cell>
          <cell r="L1302">
            <v>750</v>
          </cell>
          <cell r="M1302" t="str">
            <v>Direkt</v>
          </cell>
          <cell r="N1302">
            <v>1080</v>
          </cell>
        </row>
        <row r="1303">
          <cell r="D1303" t="str">
            <v>Yeni iş</v>
          </cell>
          <cell r="L1303">
            <v>780</v>
          </cell>
          <cell r="M1303" t="str">
            <v>Direkt</v>
          </cell>
          <cell r="N1303">
            <v>15120</v>
          </cell>
        </row>
        <row r="1304">
          <cell r="D1304" t="str">
            <v>Yenileme</v>
          </cell>
          <cell r="L1304">
            <v>720</v>
          </cell>
          <cell r="M1304" t="str">
            <v>Direkt</v>
          </cell>
          <cell r="N1304">
            <v>697.8</v>
          </cell>
        </row>
        <row r="1305">
          <cell r="D1305" t="str">
            <v>Yenileme</v>
          </cell>
          <cell r="L1305">
            <v>750</v>
          </cell>
          <cell r="M1305" t="str">
            <v>Direkt</v>
          </cell>
          <cell r="N1305">
            <v>697.8</v>
          </cell>
        </row>
        <row r="1306">
          <cell r="D1306" t="str">
            <v>Yenileme</v>
          </cell>
          <cell r="L1306">
            <v>780</v>
          </cell>
          <cell r="M1306" t="str">
            <v>Direkt</v>
          </cell>
          <cell r="N1306">
            <v>9770.2999999999993</v>
          </cell>
        </row>
        <row r="1307">
          <cell r="D1307" t="str">
            <v>Yeni iş</v>
          </cell>
          <cell r="L1307">
            <v>720</v>
          </cell>
          <cell r="M1307" t="str">
            <v>Direkt</v>
          </cell>
          <cell r="N1307">
            <v>20</v>
          </cell>
        </row>
        <row r="1308">
          <cell r="D1308" t="str">
            <v>Yeni iş</v>
          </cell>
          <cell r="L1308">
            <v>750</v>
          </cell>
          <cell r="M1308" t="str">
            <v>Direkt</v>
          </cell>
          <cell r="N1308">
            <v>20</v>
          </cell>
        </row>
        <row r="1309">
          <cell r="D1309" t="str">
            <v>Yeni iş</v>
          </cell>
          <cell r="L1309">
            <v>780</v>
          </cell>
          <cell r="M1309" t="str">
            <v>Direkt</v>
          </cell>
          <cell r="N1309">
            <v>280</v>
          </cell>
        </row>
        <row r="1310">
          <cell r="D1310" t="str">
            <v>Yenileme</v>
          </cell>
          <cell r="L1310">
            <v>720</v>
          </cell>
          <cell r="M1310" t="str">
            <v>Direkt</v>
          </cell>
          <cell r="N1310">
            <v>40</v>
          </cell>
        </row>
        <row r="1311">
          <cell r="D1311" t="str">
            <v>Yenileme</v>
          </cell>
          <cell r="L1311">
            <v>750</v>
          </cell>
          <cell r="M1311" t="str">
            <v>Direkt</v>
          </cell>
          <cell r="N1311">
            <v>40</v>
          </cell>
        </row>
        <row r="1312">
          <cell r="D1312" t="str">
            <v>Yenileme</v>
          </cell>
          <cell r="L1312">
            <v>780</v>
          </cell>
          <cell r="M1312" t="str">
            <v>Direkt</v>
          </cell>
          <cell r="N1312">
            <v>560</v>
          </cell>
        </row>
        <row r="1313">
          <cell r="D1313" t="str">
            <v>Yeni iş</v>
          </cell>
          <cell r="L1313">
            <v>780</v>
          </cell>
          <cell r="M1313" t="str">
            <v>Direkt</v>
          </cell>
          <cell r="N1313">
            <v>25809.55</v>
          </cell>
        </row>
        <row r="1314">
          <cell r="D1314" t="str">
            <v>Yeni iş</v>
          </cell>
          <cell r="L1314">
            <v>750</v>
          </cell>
          <cell r="M1314" t="str">
            <v>Direkt</v>
          </cell>
          <cell r="N1314">
            <v>0</v>
          </cell>
        </row>
        <row r="1315">
          <cell r="D1315" t="str">
            <v>Yeni iş</v>
          </cell>
          <cell r="L1315">
            <v>750</v>
          </cell>
          <cell r="M1315" t="str">
            <v>Direkt</v>
          </cell>
          <cell r="N1315">
            <v>169375.48</v>
          </cell>
        </row>
        <row r="1316">
          <cell r="D1316" t="str">
            <v>Yenileme</v>
          </cell>
          <cell r="L1316">
            <v>750</v>
          </cell>
          <cell r="M1316" t="str">
            <v>Direkt</v>
          </cell>
          <cell r="N1316">
            <v>295.24</v>
          </cell>
        </row>
        <row r="1317">
          <cell r="D1317" t="str">
            <v>Yeni iş</v>
          </cell>
          <cell r="L1317">
            <v>750</v>
          </cell>
          <cell r="M1317" t="str">
            <v>Direkt</v>
          </cell>
          <cell r="N1317">
            <v>295.24</v>
          </cell>
        </row>
        <row r="1318">
          <cell r="D1318" t="str">
            <v>Yeni iş</v>
          </cell>
          <cell r="L1318">
            <v>786</v>
          </cell>
          <cell r="M1318" t="str">
            <v>Direkt</v>
          </cell>
          <cell r="N1318">
            <v>728794.76835000003</v>
          </cell>
        </row>
        <row r="1319">
          <cell r="D1319" t="str">
            <v>Yenileme</v>
          </cell>
          <cell r="L1319">
            <v>786</v>
          </cell>
          <cell r="M1319" t="str">
            <v>Direkt</v>
          </cell>
          <cell r="N1319">
            <v>2404.7800000000002</v>
          </cell>
        </row>
        <row r="1320">
          <cell r="D1320" t="str">
            <v>Yeni iş</v>
          </cell>
          <cell r="L1320">
            <v>786</v>
          </cell>
          <cell r="M1320" t="str">
            <v>Direkt</v>
          </cell>
          <cell r="N1320">
            <v>2952.5535</v>
          </cell>
        </row>
        <row r="1321">
          <cell r="D1321" t="str">
            <v>Yeni iş</v>
          </cell>
          <cell r="L1321">
            <v>786</v>
          </cell>
          <cell r="M1321" t="str">
            <v>Direkt</v>
          </cell>
          <cell r="N1321">
            <v>4709.8</v>
          </cell>
        </row>
        <row r="1322">
          <cell r="D1322" t="str">
            <v>Yeni iş</v>
          </cell>
          <cell r="L1322">
            <v>784</v>
          </cell>
          <cell r="M1322" t="str">
            <v>Direkt</v>
          </cell>
          <cell r="N1322">
            <v>-15</v>
          </cell>
        </row>
        <row r="1323">
          <cell r="D1323" t="str">
            <v>Yeni iş</v>
          </cell>
          <cell r="L1323">
            <v>90601</v>
          </cell>
          <cell r="M1323" t="str">
            <v>Direkt</v>
          </cell>
          <cell r="N1323">
            <v>426608.24</v>
          </cell>
        </row>
        <row r="1324">
          <cell r="D1324" t="str">
            <v>Yeni iş</v>
          </cell>
          <cell r="L1324">
            <v>784</v>
          </cell>
          <cell r="M1324" t="str">
            <v>Direkt</v>
          </cell>
          <cell r="N1324">
            <v>-432.69</v>
          </cell>
        </row>
        <row r="1325">
          <cell r="D1325" t="str">
            <v>Yeni iş</v>
          </cell>
          <cell r="L1325">
            <v>90602</v>
          </cell>
          <cell r="M1325" t="str">
            <v>Direkt</v>
          </cell>
          <cell r="N1325">
            <v>68132190.989999995</v>
          </cell>
        </row>
        <row r="1326">
          <cell r="D1326" t="str">
            <v>Yeni iş</v>
          </cell>
          <cell r="L1326">
            <v>90602</v>
          </cell>
          <cell r="M1326" t="str">
            <v>Direkt</v>
          </cell>
          <cell r="N1326">
            <v>38880628.369999997</v>
          </cell>
        </row>
        <row r="1327">
          <cell r="D1327" t="str">
            <v>Yeni iş</v>
          </cell>
          <cell r="L1327">
            <v>784</v>
          </cell>
          <cell r="M1327" t="str">
            <v>Direkt</v>
          </cell>
          <cell r="N1327">
            <v>-662</v>
          </cell>
        </row>
        <row r="1328">
          <cell r="D1328" t="str">
            <v>Yeni iş</v>
          </cell>
          <cell r="L1328">
            <v>90602</v>
          </cell>
          <cell r="M1328" t="str">
            <v>Direkt</v>
          </cell>
          <cell r="N1328">
            <v>3530528.48</v>
          </cell>
        </row>
        <row r="1329">
          <cell r="D1329" t="str">
            <v>Yeni iş</v>
          </cell>
          <cell r="L1329">
            <v>90602</v>
          </cell>
          <cell r="M1329" t="str">
            <v>Direkt</v>
          </cell>
          <cell r="N1329">
            <v>420075.95</v>
          </cell>
        </row>
        <row r="1330">
          <cell r="D1330" t="str">
            <v>Yeni iş</v>
          </cell>
          <cell r="L1330">
            <v>90602</v>
          </cell>
          <cell r="M1330" t="str">
            <v>Direkt</v>
          </cell>
          <cell r="N1330">
            <v>542379.38</v>
          </cell>
        </row>
        <row r="1331">
          <cell r="D1331" t="str">
            <v>Yeni iş</v>
          </cell>
          <cell r="L1331">
            <v>90602</v>
          </cell>
          <cell r="M1331" t="str">
            <v>Direkt</v>
          </cell>
          <cell r="N1331">
            <v>1823100</v>
          </cell>
        </row>
        <row r="1332">
          <cell r="D1332" t="str">
            <v>Yenileme</v>
          </cell>
          <cell r="L1332">
            <v>785</v>
          </cell>
          <cell r="M1332" t="str">
            <v>Direkt</v>
          </cell>
          <cell r="N1332">
            <v>0</v>
          </cell>
        </row>
        <row r="1333">
          <cell r="D1333" t="str">
            <v>Yenileme</v>
          </cell>
          <cell r="L1333">
            <v>90601</v>
          </cell>
          <cell r="M1333" t="str">
            <v>Direkt</v>
          </cell>
          <cell r="N1333">
            <v>245397.62</v>
          </cell>
        </row>
        <row r="1334">
          <cell r="D1334" t="str">
            <v>Yenileme</v>
          </cell>
          <cell r="L1334">
            <v>90601</v>
          </cell>
          <cell r="M1334" t="str">
            <v>Direkt</v>
          </cell>
          <cell r="N1334">
            <v>29313.439999999999</v>
          </cell>
        </row>
        <row r="1335">
          <cell r="D1335" t="str">
            <v>Yenileme</v>
          </cell>
          <cell r="L1335">
            <v>784</v>
          </cell>
          <cell r="M1335" t="str">
            <v>Direkt</v>
          </cell>
          <cell r="N1335">
            <v>15</v>
          </cell>
        </row>
        <row r="1336">
          <cell r="D1336" t="str">
            <v>Yenileme</v>
          </cell>
          <cell r="L1336">
            <v>90602</v>
          </cell>
          <cell r="M1336" t="str">
            <v>Direkt</v>
          </cell>
          <cell r="N1336">
            <v>26703453.18</v>
          </cell>
        </row>
        <row r="1337">
          <cell r="D1337" t="str">
            <v>Yenileme</v>
          </cell>
          <cell r="L1337">
            <v>90602</v>
          </cell>
          <cell r="M1337" t="str">
            <v>Direkt</v>
          </cell>
          <cell r="N1337">
            <v>8896064.3300000001</v>
          </cell>
        </row>
        <row r="1338">
          <cell r="D1338" t="str">
            <v>Yenileme</v>
          </cell>
          <cell r="L1338">
            <v>90602</v>
          </cell>
          <cell r="M1338" t="str">
            <v>Direkt</v>
          </cell>
          <cell r="N1338">
            <v>1499122.46</v>
          </cell>
        </row>
        <row r="1339">
          <cell r="D1339" t="str">
            <v>Yenileme</v>
          </cell>
          <cell r="L1339">
            <v>90602</v>
          </cell>
          <cell r="M1339" t="str">
            <v>Direkt</v>
          </cell>
          <cell r="N1339">
            <v>4299803.8099999996</v>
          </cell>
        </row>
        <row r="1340">
          <cell r="D1340" t="str">
            <v>Yenileme</v>
          </cell>
          <cell r="L1340">
            <v>90602</v>
          </cell>
          <cell r="M1340" t="str">
            <v>Direkt</v>
          </cell>
          <cell r="N1340">
            <v>106951.64</v>
          </cell>
        </row>
        <row r="1341">
          <cell r="D1341" t="str">
            <v>Yenileme</v>
          </cell>
          <cell r="L1341">
            <v>90602</v>
          </cell>
          <cell r="M1341" t="str">
            <v>Direkt</v>
          </cell>
          <cell r="N1341">
            <v>54602.61</v>
          </cell>
        </row>
        <row r="1342">
          <cell r="D1342" t="str">
            <v>Yenileme</v>
          </cell>
          <cell r="L1342">
            <v>90602</v>
          </cell>
          <cell r="M1342" t="str">
            <v>Direkt</v>
          </cell>
          <cell r="N1342">
            <v>1035448.48</v>
          </cell>
        </row>
        <row r="1343">
          <cell r="D1343" t="str">
            <v>Yeni iş</v>
          </cell>
          <cell r="L1343">
            <v>90601</v>
          </cell>
          <cell r="M1343" t="str">
            <v>Direkt</v>
          </cell>
          <cell r="N1343">
            <v>4677.09</v>
          </cell>
        </row>
        <row r="1344">
          <cell r="D1344" t="str">
            <v>Yeni iş</v>
          </cell>
          <cell r="L1344">
            <v>90602</v>
          </cell>
          <cell r="M1344" t="str">
            <v>Direkt</v>
          </cell>
          <cell r="N1344">
            <v>1509060.34</v>
          </cell>
        </row>
        <row r="1345">
          <cell r="D1345" t="str">
            <v>Yeni iş</v>
          </cell>
          <cell r="L1345">
            <v>90602</v>
          </cell>
          <cell r="M1345" t="str">
            <v>Direkt</v>
          </cell>
          <cell r="N1345">
            <v>26821462.210000001</v>
          </cell>
        </row>
        <row r="1346">
          <cell r="D1346" t="str">
            <v>Yeni iş</v>
          </cell>
          <cell r="L1346">
            <v>90602</v>
          </cell>
          <cell r="M1346" t="str">
            <v>Direkt</v>
          </cell>
          <cell r="N1346">
            <v>107041.15</v>
          </cell>
        </row>
        <row r="1347">
          <cell r="D1347" t="str">
            <v>Yeni iş</v>
          </cell>
          <cell r="L1347">
            <v>90602</v>
          </cell>
          <cell r="M1347" t="str">
            <v>Direkt</v>
          </cell>
          <cell r="N1347">
            <v>4913503.55</v>
          </cell>
        </row>
        <row r="1348">
          <cell r="D1348" t="str">
            <v>Yeni iş</v>
          </cell>
          <cell r="L1348">
            <v>90602</v>
          </cell>
          <cell r="M1348" t="str">
            <v>Direkt</v>
          </cell>
          <cell r="N1348">
            <v>41738.839999999997</v>
          </cell>
        </row>
        <row r="1349">
          <cell r="D1349" t="str">
            <v>Yeni iş</v>
          </cell>
          <cell r="L1349">
            <v>90602</v>
          </cell>
          <cell r="M1349" t="str">
            <v>Direkt</v>
          </cell>
          <cell r="N1349">
            <v>27115.83</v>
          </cell>
        </row>
        <row r="1350">
          <cell r="D1350" t="str">
            <v>Yenileme</v>
          </cell>
          <cell r="L1350">
            <v>90602</v>
          </cell>
          <cell r="M1350" t="str">
            <v>Direkt</v>
          </cell>
          <cell r="N1350">
            <v>1139837.53</v>
          </cell>
        </row>
        <row r="1351">
          <cell r="D1351" t="str">
            <v>Yenileme</v>
          </cell>
          <cell r="L1351">
            <v>90602</v>
          </cell>
          <cell r="M1351" t="str">
            <v>Direkt</v>
          </cell>
          <cell r="N1351">
            <v>3142406.91</v>
          </cell>
        </row>
        <row r="1352">
          <cell r="D1352" t="str">
            <v>Yenileme</v>
          </cell>
          <cell r="L1352">
            <v>90602</v>
          </cell>
          <cell r="M1352" t="str">
            <v>Direkt</v>
          </cell>
          <cell r="N1352">
            <v>11904.26</v>
          </cell>
        </row>
        <row r="1353">
          <cell r="D1353" t="str">
            <v>Yenileme</v>
          </cell>
          <cell r="L1353">
            <v>90602</v>
          </cell>
          <cell r="M1353" t="str">
            <v>Direkt</v>
          </cell>
          <cell r="N1353">
            <v>2136365.1800000002</v>
          </cell>
        </row>
        <row r="1354">
          <cell r="D1354" t="str">
            <v>Yenileme</v>
          </cell>
          <cell r="L1354">
            <v>90602</v>
          </cell>
          <cell r="M1354" t="str">
            <v>Direkt</v>
          </cell>
          <cell r="N1354">
            <v>17859.75</v>
          </cell>
        </row>
        <row r="1355">
          <cell r="D1355" t="str">
            <v>Yeni iş</v>
          </cell>
          <cell r="L1355">
            <v>90601</v>
          </cell>
          <cell r="M1355" t="str">
            <v>Direkt</v>
          </cell>
          <cell r="N1355">
            <v>0</v>
          </cell>
        </row>
        <row r="1356">
          <cell r="D1356" t="str">
            <v>Yeni iş</v>
          </cell>
          <cell r="L1356">
            <v>90601</v>
          </cell>
          <cell r="M1356" t="str">
            <v>Direkt</v>
          </cell>
          <cell r="N1356">
            <v>0</v>
          </cell>
        </row>
        <row r="1357">
          <cell r="D1357" t="str">
            <v>Yeni iş</v>
          </cell>
          <cell r="L1357">
            <v>90602</v>
          </cell>
          <cell r="M1357" t="str">
            <v>Direkt</v>
          </cell>
          <cell r="N1357">
            <v>11747.87</v>
          </cell>
        </row>
        <row r="1358">
          <cell r="D1358" t="str">
            <v>Yeni iş</v>
          </cell>
          <cell r="L1358">
            <v>90602</v>
          </cell>
          <cell r="M1358" t="str">
            <v>Direkt</v>
          </cell>
          <cell r="N1358">
            <v>237000</v>
          </cell>
        </row>
        <row r="1359">
          <cell r="D1359" t="str">
            <v>Yeni iş</v>
          </cell>
          <cell r="L1359">
            <v>90602</v>
          </cell>
          <cell r="M1359" t="str">
            <v>Direkt</v>
          </cell>
          <cell r="N1359">
            <v>6627.19</v>
          </cell>
        </row>
        <row r="1360">
          <cell r="D1360" t="str">
            <v>Yenileme</v>
          </cell>
          <cell r="L1360">
            <v>90601</v>
          </cell>
          <cell r="M1360" t="str">
            <v>Direkt</v>
          </cell>
          <cell r="N1360">
            <v>5681.82</v>
          </cell>
        </row>
        <row r="1361">
          <cell r="D1361" t="str">
            <v>Yenileme</v>
          </cell>
          <cell r="L1361">
            <v>90602</v>
          </cell>
          <cell r="M1361" t="str">
            <v>Direkt</v>
          </cell>
          <cell r="N1361">
            <v>54817.8</v>
          </cell>
        </row>
        <row r="1362">
          <cell r="D1362" t="str">
            <v>Yenileme</v>
          </cell>
          <cell r="L1362">
            <v>90602</v>
          </cell>
          <cell r="M1362" t="str">
            <v>Direkt</v>
          </cell>
          <cell r="N1362">
            <v>18361.599999999999</v>
          </cell>
        </row>
        <row r="1363">
          <cell r="D1363" t="str">
            <v>Yeni iş</v>
          </cell>
          <cell r="L1363">
            <v>90601</v>
          </cell>
          <cell r="M1363" t="str">
            <v>Direkt</v>
          </cell>
          <cell r="N1363">
            <v>13647.42</v>
          </cell>
        </row>
        <row r="1364">
          <cell r="D1364" t="str">
            <v>Yeni iş</v>
          </cell>
          <cell r="L1364">
            <v>90602</v>
          </cell>
          <cell r="M1364" t="str">
            <v>Direkt</v>
          </cell>
          <cell r="N1364">
            <v>177300.76</v>
          </cell>
        </row>
        <row r="1365">
          <cell r="D1365" t="str">
            <v>Yeni iş</v>
          </cell>
          <cell r="L1365">
            <v>90602</v>
          </cell>
          <cell r="M1365" t="str">
            <v>Direkt</v>
          </cell>
          <cell r="N1365">
            <v>1776825.48</v>
          </cell>
        </row>
        <row r="1366">
          <cell r="D1366" t="str">
            <v>Yeni iş</v>
          </cell>
          <cell r="L1366">
            <v>90602</v>
          </cell>
          <cell r="M1366" t="str">
            <v>Direkt</v>
          </cell>
          <cell r="N1366">
            <v>25767.06</v>
          </cell>
        </row>
        <row r="1367">
          <cell r="D1367" t="str">
            <v>Yeni iş</v>
          </cell>
          <cell r="L1367">
            <v>90602</v>
          </cell>
          <cell r="M1367" t="str">
            <v>Direkt</v>
          </cell>
          <cell r="N1367">
            <v>150912.70000000001</v>
          </cell>
        </row>
        <row r="1368">
          <cell r="D1368" t="str">
            <v>Yeni iş</v>
          </cell>
          <cell r="L1368">
            <v>90601</v>
          </cell>
          <cell r="M1368" t="str">
            <v>Direkt</v>
          </cell>
          <cell r="N1368">
            <v>1074.83</v>
          </cell>
        </row>
        <row r="1369">
          <cell r="D1369" t="str">
            <v>Yeni iş</v>
          </cell>
          <cell r="L1369">
            <v>90602</v>
          </cell>
          <cell r="M1369" t="str">
            <v>Direkt</v>
          </cell>
          <cell r="N1369">
            <v>28913.5</v>
          </cell>
        </row>
        <row r="1370">
          <cell r="D1370" t="str">
            <v>Yeni iş</v>
          </cell>
          <cell r="L1370">
            <v>90602</v>
          </cell>
          <cell r="M1370" t="str">
            <v>Direkt</v>
          </cell>
          <cell r="N1370">
            <v>706305.36</v>
          </cell>
        </row>
        <row r="1371">
          <cell r="D1371" t="str">
            <v>Yeni iş</v>
          </cell>
          <cell r="L1371">
            <v>90602</v>
          </cell>
          <cell r="M1371" t="str">
            <v>Direkt</v>
          </cell>
          <cell r="N1371">
            <v>37085.82</v>
          </cell>
        </row>
        <row r="1372">
          <cell r="D1372" t="str">
            <v>Yeni iş</v>
          </cell>
          <cell r="L1372">
            <v>90601</v>
          </cell>
          <cell r="M1372" t="str">
            <v>Direkt</v>
          </cell>
          <cell r="N1372">
            <v>0</v>
          </cell>
        </row>
        <row r="1373">
          <cell r="D1373" t="str">
            <v>Yeni iş</v>
          </cell>
          <cell r="L1373">
            <v>90602</v>
          </cell>
          <cell r="M1373" t="str">
            <v>Direkt</v>
          </cell>
          <cell r="N1373">
            <v>0</v>
          </cell>
        </row>
        <row r="1374">
          <cell r="D1374" t="str">
            <v>Yeni iş</v>
          </cell>
          <cell r="L1374">
            <v>90602</v>
          </cell>
          <cell r="M1374" t="str">
            <v>Direkt</v>
          </cell>
          <cell r="N1374">
            <v>0</v>
          </cell>
        </row>
        <row r="1375">
          <cell r="D1375" t="str">
            <v>Yeni iş</v>
          </cell>
          <cell r="L1375">
            <v>90602</v>
          </cell>
          <cell r="M1375" t="str">
            <v>Direkt</v>
          </cell>
          <cell r="N1375">
            <v>0</v>
          </cell>
        </row>
        <row r="1376">
          <cell r="D1376" t="str">
            <v>Yeni iş</v>
          </cell>
          <cell r="L1376">
            <v>784</v>
          </cell>
          <cell r="M1376" t="str">
            <v>Direkt</v>
          </cell>
          <cell r="N1376">
            <v>540123.06000000006</v>
          </cell>
        </row>
        <row r="1377">
          <cell r="D1377" t="str">
            <v>Yeni iş</v>
          </cell>
          <cell r="L1377">
            <v>785</v>
          </cell>
          <cell r="M1377" t="str">
            <v>Direkt</v>
          </cell>
          <cell r="N1377">
            <v>69047.210000000006</v>
          </cell>
        </row>
        <row r="1378">
          <cell r="D1378" t="str">
            <v>Yenileme</v>
          </cell>
          <cell r="L1378">
            <v>784</v>
          </cell>
          <cell r="M1378" t="str">
            <v>Direkt</v>
          </cell>
          <cell r="N1378">
            <v>4289.2299999999996</v>
          </cell>
        </row>
        <row r="1379">
          <cell r="D1379" t="str">
            <v>Yenileme</v>
          </cell>
          <cell r="L1379">
            <v>785</v>
          </cell>
          <cell r="M1379" t="str">
            <v>Direkt</v>
          </cell>
          <cell r="N1379">
            <v>600</v>
          </cell>
        </row>
        <row r="1380">
          <cell r="D1380" t="str">
            <v>Yeni iş</v>
          </cell>
          <cell r="L1380">
            <v>784</v>
          </cell>
          <cell r="M1380" t="str">
            <v>Direkt</v>
          </cell>
          <cell r="N1380">
            <v>0</v>
          </cell>
        </row>
        <row r="1381">
          <cell r="D1381" t="str">
            <v>Yeni iş</v>
          </cell>
          <cell r="L1381">
            <v>785</v>
          </cell>
          <cell r="M1381" t="str">
            <v>Direkt</v>
          </cell>
          <cell r="N1381">
            <v>0</v>
          </cell>
        </row>
        <row r="1382">
          <cell r="D1382" t="str">
            <v>Yeni iş</v>
          </cell>
          <cell r="L1382">
            <v>90701</v>
          </cell>
          <cell r="M1382" t="str">
            <v>Direkt</v>
          </cell>
          <cell r="N1382">
            <v>115247.85</v>
          </cell>
        </row>
        <row r="1383">
          <cell r="D1383" t="str">
            <v>Yeni iş</v>
          </cell>
          <cell r="L1383">
            <v>90701</v>
          </cell>
          <cell r="M1383" t="str">
            <v>Direkt</v>
          </cell>
          <cell r="N1383">
            <v>1784.01</v>
          </cell>
        </row>
        <row r="1384">
          <cell r="D1384" t="str">
            <v>Yeni iş</v>
          </cell>
          <cell r="L1384">
            <v>90702</v>
          </cell>
          <cell r="M1384" t="str">
            <v>Direkt</v>
          </cell>
          <cell r="N1384">
            <v>7343.26</v>
          </cell>
        </row>
        <row r="1385">
          <cell r="D1385" t="str">
            <v>Yeni iş</v>
          </cell>
          <cell r="L1385">
            <v>90702</v>
          </cell>
          <cell r="M1385" t="str">
            <v>Direkt</v>
          </cell>
          <cell r="N1385">
            <v>154298.44</v>
          </cell>
        </row>
        <row r="1386">
          <cell r="D1386" t="str">
            <v>Yeni iş</v>
          </cell>
          <cell r="L1386">
            <v>90702</v>
          </cell>
          <cell r="M1386" t="str">
            <v>Direkt</v>
          </cell>
          <cell r="N1386">
            <v>104148.62</v>
          </cell>
        </row>
        <row r="1387">
          <cell r="D1387" t="str">
            <v>Yenileme</v>
          </cell>
          <cell r="L1387">
            <v>90701</v>
          </cell>
          <cell r="M1387" t="str">
            <v>Direkt</v>
          </cell>
          <cell r="N1387">
            <v>139205.44</v>
          </cell>
        </row>
        <row r="1388">
          <cell r="D1388" t="str">
            <v>Yenileme</v>
          </cell>
          <cell r="L1388">
            <v>90701</v>
          </cell>
          <cell r="M1388" t="str">
            <v>Direkt</v>
          </cell>
          <cell r="N1388">
            <v>250856.83</v>
          </cell>
        </row>
        <row r="1389">
          <cell r="D1389" t="str">
            <v>Yenileme</v>
          </cell>
          <cell r="L1389">
            <v>90702</v>
          </cell>
          <cell r="M1389" t="str">
            <v>Direkt</v>
          </cell>
          <cell r="N1389">
            <v>9240.39</v>
          </cell>
        </row>
        <row r="1390">
          <cell r="D1390" t="str">
            <v>Yenileme</v>
          </cell>
          <cell r="L1390">
            <v>90702</v>
          </cell>
          <cell r="M1390" t="str">
            <v>Direkt</v>
          </cell>
          <cell r="N1390">
            <v>5149660.8099999996</v>
          </cell>
        </row>
        <row r="1391">
          <cell r="D1391" t="str">
            <v>Yeni iş</v>
          </cell>
          <cell r="L1391">
            <v>90702</v>
          </cell>
          <cell r="M1391" t="str">
            <v>Direkt</v>
          </cell>
          <cell r="N1391">
            <v>0</v>
          </cell>
        </row>
        <row r="1392">
          <cell r="D1392" t="str">
            <v>Yeni iş</v>
          </cell>
          <cell r="L1392">
            <v>90702</v>
          </cell>
          <cell r="M1392" t="str">
            <v>Direkt</v>
          </cell>
          <cell r="N1392">
            <v>31459.23</v>
          </cell>
        </row>
        <row r="1393">
          <cell r="D1393" t="str">
            <v>Yenileme</v>
          </cell>
          <cell r="L1393">
            <v>90702</v>
          </cell>
          <cell r="M1393" t="str">
            <v>Direkt</v>
          </cell>
          <cell r="N1393">
            <v>2115429.63</v>
          </cell>
        </row>
        <row r="1394">
          <cell r="D1394" t="str">
            <v>Yeni iş</v>
          </cell>
          <cell r="L1394">
            <v>786</v>
          </cell>
          <cell r="M1394" t="str">
            <v>Direkt</v>
          </cell>
          <cell r="N1394">
            <v>27257.728439999999</v>
          </cell>
        </row>
        <row r="1395">
          <cell r="D1395" t="str">
            <v>Yeni iş</v>
          </cell>
          <cell r="L1395">
            <v>905</v>
          </cell>
          <cell r="M1395" t="str">
            <v>Direkt</v>
          </cell>
          <cell r="N1395">
            <v>14606635.1</v>
          </cell>
        </row>
        <row r="1396">
          <cell r="D1396" t="str">
            <v>Yenileme</v>
          </cell>
          <cell r="L1396">
            <v>905</v>
          </cell>
          <cell r="M1396" t="str">
            <v>Direkt</v>
          </cell>
          <cell r="N1396">
            <v>211345.71</v>
          </cell>
        </row>
        <row r="1397">
          <cell r="D1397" t="str">
            <v>Yeni iş</v>
          </cell>
          <cell r="L1397">
            <v>905</v>
          </cell>
          <cell r="M1397" t="str">
            <v>Direkt</v>
          </cell>
          <cell r="N1397">
            <v>53793.599999999999</v>
          </cell>
        </row>
        <row r="1398">
          <cell r="D1398" t="str">
            <v>Yenileme</v>
          </cell>
          <cell r="L1398">
            <v>905</v>
          </cell>
          <cell r="M1398" t="str">
            <v>Direkt</v>
          </cell>
          <cell r="N1398">
            <v>1790</v>
          </cell>
        </row>
        <row r="1399">
          <cell r="D1399" t="str">
            <v>Yeni iş</v>
          </cell>
          <cell r="L1399">
            <v>905</v>
          </cell>
          <cell r="M1399" t="str">
            <v>Direkt</v>
          </cell>
          <cell r="N1399">
            <v>0</v>
          </cell>
        </row>
        <row r="1400">
          <cell r="D1400" t="str">
            <v>Yeni iş</v>
          </cell>
          <cell r="L1400">
            <v>727</v>
          </cell>
          <cell r="M1400" t="str">
            <v>Direkt</v>
          </cell>
          <cell r="N1400">
            <v>917013.32</v>
          </cell>
        </row>
        <row r="1401">
          <cell r="D1401" t="str">
            <v>Yeni iş</v>
          </cell>
          <cell r="L1401">
            <v>728</v>
          </cell>
          <cell r="M1401" t="str">
            <v>Direkt</v>
          </cell>
          <cell r="N1401">
            <v>83742.55</v>
          </cell>
        </row>
        <row r="1402">
          <cell r="D1402" t="str">
            <v>Yenileme</v>
          </cell>
          <cell r="L1402">
            <v>727</v>
          </cell>
          <cell r="M1402" t="str">
            <v>Direkt</v>
          </cell>
          <cell r="N1402">
            <v>63442.8</v>
          </cell>
        </row>
        <row r="1403">
          <cell r="D1403" t="str">
            <v>Yenileme</v>
          </cell>
          <cell r="L1403">
            <v>728</v>
          </cell>
          <cell r="M1403" t="str">
            <v>Direkt</v>
          </cell>
          <cell r="N1403">
            <v>123335.47</v>
          </cell>
        </row>
        <row r="1404">
          <cell r="D1404" t="str">
            <v>Yenileme</v>
          </cell>
          <cell r="L1404">
            <v>727</v>
          </cell>
          <cell r="M1404" t="str">
            <v>Direkt</v>
          </cell>
          <cell r="N1404">
            <v>272117.09999999998</v>
          </cell>
        </row>
        <row r="1405">
          <cell r="D1405" t="str">
            <v>Yenileme</v>
          </cell>
          <cell r="L1405">
            <v>728</v>
          </cell>
          <cell r="M1405" t="str">
            <v>Direkt</v>
          </cell>
          <cell r="N1405">
            <v>418996.7</v>
          </cell>
        </row>
        <row r="1406">
          <cell r="D1406" t="str">
            <v>Yenileme</v>
          </cell>
          <cell r="L1406">
            <v>727</v>
          </cell>
          <cell r="M1406" t="str">
            <v>Direkt</v>
          </cell>
          <cell r="N1406">
            <v>11291.46</v>
          </cell>
        </row>
        <row r="1407">
          <cell r="D1407" t="str">
            <v>Yenileme</v>
          </cell>
          <cell r="L1407">
            <v>728</v>
          </cell>
          <cell r="M1407" t="str">
            <v>Direkt</v>
          </cell>
          <cell r="N1407">
            <v>2822.86</v>
          </cell>
        </row>
        <row r="1408">
          <cell r="D1408" t="str">
            <v>Yeni iş</v>
          </cell>
          <cell r="L1408">
            <v>723</v>
          </cell>
          <cell r="M1408" t="str">
            <v>Direkt</v>
          </cell>
          <cell r="N1408">
            <v>1025.3599999999999</v>
          </cell>
        </row>
        <row r="1409">
          <cell r="D1409" t="str">
            <v>Yeni iş</v>
          </cell>
          <cell r="L1409">
            <v>768</v>
          </cell>
          <cell r="M1409" t="str">
            <v>Direkt</v>
          </cell>
          <cell r="N1409">
            <v>511921.17</v>
          </cell>
        </row>
        <row r="1410">
          <cell r="D1410" t="str">
            <v>Yeni iş</v>
          </cell>
          <cell r="L1410">
            <v>768</v>
          </cell>
          <cell r="M1410" t="str">
            <v>Direkt</v>
          </cell>
          <cell r="N1410">
            <v>41855.67</v>
          </cell>
        </row>
        <row r="1411">
          <cell r="D1411" t="str">
            <v>Yeni iş</v>
          </cell>
          <cell r="L1411">
            <v>736</v>
          </cell>
          <cell r="M1411" t="str">
            <v>Direkt</v>
          </cell>
          <cell r="N1411">
            <v>9170</v>
          </cell>
        </row>
      </sheetData>
      <sheetData sheetId="2"/>
      <sheetData sheetId="3">
        <row r="1">
          <cell r="C1" t="str">
            <v>PrimAdetBransKodu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DDC4-3D7B-40C3-B184-700AEDDEA9B2}">
  <sheetPr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363</v>
      </c>
      <c r="B3" s="2"/>
    </row>
    <row r="4" spans="1:14" ht="22.5" customHeight="1">
      <c r="C4" s="86" t="s">
        <v>2</v>
      </c>
      <c r="D4" s="87"/>
      <c r="E4" s="87"/>
      <c r="F4" s="87"/>
      <c r="G4" s="87"/>
      <c r="H4" s="88"/>
      <c r="J4" s="89" t="s">
        <v>3</v>
      </c>
      <c r="K4" s="90"/>
      <c r="L4" s="91"/>
      <c r="M4" s="6"/>
      <c r="N4" s="6"/>
    </row>
    <row r="5" spans="1:14" ht="22.5" customHeight="1">
      <c r="C5" s="92" t="s">
        <v>4</v>
      </c>
      <c r="D5" s="93"/>
      <c r="E5" s="92" t="s">
        <v>5</v>
      </c>
      <c r="F5" s="93"/>
      <c r="G5" s="92" t="s">
        <v>6</v>
      </c>
      <c r="H5" s="93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24840662.830000002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24840662.830000002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41864736.719999611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41864736.719999611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103396085.49000001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103396085.49000001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4623231383.9137077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5829079.3499999987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15175732.42999997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7407748.9799999995</v>
      </c>
      <c r="G10" s="19">
        <f t="shared" ca="1" si="0"/>
        <v>4638407116.343708</v>
      </c>
      <c r="H10" s="19">
        <f t="shared" ca="1" si="0"/>
        <v>13236828.329999998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296903363.64618933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296903363.64618933</v>
      </c>
      <c r="H11" s="19">
        <f t="shared" ca="1" si="0"/>
        <v>0</v>
      </c>
      <c r="J11" s="7"/>
    </row>
    <row r="12" spans="1:14" ht="12.75" customHeight="1" thickBot="1">
      <c r="A12" s="80" t="s">
        <v>16</v>
      </c>
      <c r="B12" s="81"/>
      <c r="C12" s="20">
        <f t="shared" ref="C12:H12" ca="1" si="1">SUM(C7:C11)</f>
        <v>5090236232.5998974</v>
      </c>
      <c r="D12" s="20">
        <f t="shared" ca="1" si="1"/>
        <v>5829079.3499999987</v>
      </c>
      <c r="E12" s="20">
        <f t="shared" ca="1" si="1"/>
        <v>15175732.42999997</v>
      </c>
      <c r="F12" s="20">
        <f t="shared" ca="1" si="1"/>
        <v>7407748.9799999995</v>
      </c>
      <c r="G12" s="20">
        <f t="shared" ca="1" si="1"/>
        <v>5105411965.0298977</v>
      </c>
      <c r="H12" s="20">
        <f t="shared" ca="1" si="1"/>
        <v>13236828.329999998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150781812.89095321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9727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150781812.89095321</v>
      </c>
      <c r="H13" s="24">
        <f t="shared" ca="1" si="0"/>
        <v>9727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42867364427.480621</v>
      </c>
      <c r="D14" s="19">
        <f ca="1">+D15+D16+D17+D20</f>
        <v>9936528.959999999</v>
      </c>
      <c r="E14" s="19">
        <f ca="1">+E15+E16+E17+E20</f>
        <v>2719896494.5342112</v>
      </c>
      <c r="F14" s="19">
        <f ca="1">+F15+F16+F17+F20</f>
        <v>40910024.210000001</v>
      </c>
      <c r="G14" s="19">
        <f t="shared" ca="1" si="0"/>
        <v>45587260922.014832</v>
      </c>
      <c r="H14" s="19">
        <f t="shared" ca="1" si="0"/>
        <v>50846553.170000002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345735500.54949838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-180.96</v>
      </c>
      <c r="G15" s="19">
        <f t="shared" ca="1" si="0"/>
        <v>345735500.54949838</v>
      </c>
      <c r="H15" s="19">
        <f t="shared" ca="1" si="0"/>
        <v>419.03999999999996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405722989.54735202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20125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405722989.54735202</v>
      </c>
      <c r="H16" s="19">
        <f t="shared" ca="1" si="0"/>
        <v>20125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13654791937.689011</v>
      </c>
      <c r="D17" s="19">
        <f ca="1">+D18+D19</f>
        <v>0</v>
      </c>
      <c r="E17" s="19">
        <f ca="1">+E18+E19</f>
        <v>523489837.54425132</v>
      </c>
      <c r="F17" s="19">
        <f ca="1">+F18+F19</f>
        <v>0</v>
      </c>
      <c r="G17" s="19">
        <f t="shared" ca="1" si="0"/>
        <v>14178281775.233261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1300969181.9179204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9498784.8525000717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1310467966.7704203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12353822755.77109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513991052.69175124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12867813808.462841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28461113999.694756</v>
      </c>
      <c r="D20" s="19">
        <f ca="1">+D21+D22</f>
        <v>9915803.959999999</v>
      </c>
      <c r="E20" s="19">
        <f ca="1">+E21+E22</f>
        <v>2196406656.9899597</v>
      </c>
      <c r="F20" s="19">
        <f ca="1">+F21+F22</f>
        <v>40910205.170000002</v>
      </c>
      <c r="G20" s="19">
        <f t="shared" ca="1" si="0"/>
        <v>30657520656.684715</v>
      </c>
      <c r="H20" s="19">
        <f t="shared" ca="1" si="0"/>
        <v>50826009.130000003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5070381727.9612789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1448395.9900000002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386665111.04249942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8659001.0899999999</v>
      </c>
      <c r="G21" s="19">
        <f t="shared" ca="1" si="0"/>
        <v>5457046839.0037785</v>
      </c>
      <c r="H21" s="19">
        <f t="shared" ca="1" si="0"/>
        <v>10107397.08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23390732271.733479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8467407.9699999988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1809741545.9474602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32251204.080000002</v>
      </c>
      <c r="G22" s="19">
        <f t="shared" ca="1" si="0"/>
        <v>25200473817.680939</v>
      </c>
      <c r="H22" s="19">
        <f t="shared" ca="1" si="0"/>
        <v>40718612.049999997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798934251.12799382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133865.93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183936.6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369941.31999999995</v>
      </c>
      <c r="G23" s="19">
        <f t="shared" ca="1" si="0"/>
        <v>799118187.72799385</v>
      </c>
      <c r="H23" s="19">
        <f t="shared" ca="1" si="0"/>
        <v>503807.24999999994</v>
      </c>
      <c r="J23" s="7"/>
    </row>
    <row r="24" spans="1:10" ht="12.75" customHeight="1" thickBot="1">
      <c r="A24" s="84" t="s">
        <v>26</v>
      </c>
      <c r="B24" s="85"/>
      <c r="C24" s="30">
        <f ca="1">+C13+C14+C23</f>
        <v>43817080491.499565</v>
      </c>
      <c r="D24" s="30">
        <f ca="1">+D13+D14+D23</f>
        <v>10080121.889999999</v>
      </c>
      <c r="E24" s="30">
        <f ca="1">+E13+E14+E23</f>
        <v>2720080431.1342111</v>
      </c>
      <c r="F24" s="30">
        <f ca="1">+F13+F14+F23</f>
        <v>41279965.530000001</v>
      </c>
      <c r="G24" s="30">
        <f t="shared" ca="1" si="0"/>
        <v>46537160922.633774</v>
      </c>
      <c r="H24" s="30">
        <f t="shared" ca="1" si="0"/>
        <v>51360087.420000002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33397492149.065922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89348164.149999991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71633121.909999996</v>
      </c>
      <c r="G25" s="14">
        <f t="shared" ca="1" si="0"/>
        <v>33397492149.065922</v>
      </c>
      <c r="H25" s="14">
        <f t="shared" ca="1" si="0"/>
        <v>160981286.06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0" t="s">
        <v>29</v>
      </c>
      <c r="B27" s="81"/>
      <c r="C27" s="20">
        <f ca="1">+C25+C26</f>
        <v>33397492149.065922</v>
      </c>
      <c r="D27" s="20">
        <f ca="1">+D25+D26</f>
        <v>89348164.149999991</v>
      </c>
      <c r="E27" s="20">
        <f ca="1">+E25+E26</f>
        <v>0</v>
      </c>
      <c r="F27" s="20">
        <f ca="1">+F25+F26</f>
        <v>71633121.909999996</v>
      </c>
      <c r="G27" s="20">
        <f t="shared" ca="1" si="0"/>
        <v>33397492149.065922</v>
      </c>
      <c r="H27" s="20">
        <f t="shared" ca="1" si="0"/>
        <v>160981286.06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2" t="s">
        <v>31</v>
      </c>
      <c r="B29" s="83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1041413811.7900001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12958.53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27094148.489999998</v>
      </c>
      <c r="G30" s="24">
        <f t="shared" ca="1" si="0"/>
        <v>1041426770.3200001</v>
      </c>
      <c r="H30" s="24">
        <f t="shared" ca="1" si="0"/>
        <v>27094148.489999998</v>
      </c>
      <c r="J30" s="7"/>
    </row>
    <row r="31" spans="1:10" ht="12.75" customHeight="1" thickBot="1">
      <c r="A31" s="82" t="s">
        <v>33</v>
      </c>
      <c r="B31" s="83"/>
      <c r="C31" s="31">
        <f ca="1">C30</f>
        <v>1041413811.7900001</v>
      </c>
      <c r="D31" s="31">
        <f ca="1">D30</f>
        <v>0</v>
      </c>
      <c r="E31" s="31">
        <f ca="1">E30</f>
        <v>12958.53</v>
      </c>
      <c r="F31" s="31">
        <f ca="1">F30</f>
        <v>27094148.489999998</v>
      </c>
      <c r="G31" s="31">
        <f t="shared" ca="1" si="0"/>
        <v>1041426770.3200001</v>
      </c>
      <c r="H31" s="31">
        <f t="shared" ca="1" si="0"/>
        <v>27094148.489999998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1732717519.2878895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14682598.691000003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250727525.47999999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143313014.53</v>
      </c>
      <c r="G32" s="14">
        <f t="shared" ca="1" si="0"/>
        <v>1983445044.7678895</v>
      </c>
      <c r="H32" s="14">
        <f t="shared" ca="1" si="0"/>
        <v>157995613.22100002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0" t="s">
        <v>37</v>
      </c>
      <c r="B35" s="81"/>
      <c r="C35" s="20">
        <f ca="1">SUM(C32:C34)</f>
        <v>1732717519.2878895</v>
      </c>
      <c r="D35" s="20">
        <f ca="1">SUM(D32:D34)</f>
        <v>14682598.691000003</v>
      </c>
      <c r="E35" s="20">
        <f ca="1">SUM(E32:E34)</f>
        <v>250727525.47999999</v>
      </c>
      <c r="F35" s="20">
        <f ca="1">SUM(F32:F34)</f>
        <v>143313014.53</v>
      </c>
      <c r="G35" s="20">
        <f t="shared" ca="1" si="0"/>
        <v>1983445044.7678895</v>
      </c>
      <c r="H35" s="20">
        <f t="shared" ca="1" si="0"/>
        <v>157995613.22100002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3476551997.2677002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12954921.693999998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23428163.040000003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24790775.440000001</v>
      </c>
      <c r="G36" s="14">
        <f t="shared" ca="1" si="0"/>
        <v>3499980160.3077002</v>
      </c>
      <c r="H36" s="14">
        <f t="shared" ca="1" si="0"/>
        <v>37745697.134000003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9089772.4099999983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0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9089772.4099999983</v>
      </c>
      <c r="H37" s="19">
        <f t="shared" ca="1" si="0"/>
        <v>0</v>
      </c>
      <c r="J37" s="7"/>
    </row>
    <row r="38" spans="1:10" ht="12.75" customHeight="1" thickBot="1">
      <c r="A38" s="80" t="s">
        <v>40</v>
      </c>
      <c r="B38" s="81"/>
      <c r="C38" s="20">
        <f ca="1">SUM(C36:C37)</f>
        <v>3485641769.6777</v>
      </c>
      <c r="D38" s="20">
        <f ca="1">SUM(D36:D37)</f>
        <v>12954921.693999998</v>
      </c>
      <c r="E38" s="20">
        <f ca="1">SUM(E36:E37)</f>
        <v>23428163.040000003</v>
      </c>
      <c r="F38" s="20">
        <f ca="1">SUM(F36:F37)</f>
        <v>24790775.440000001</v>
      </c>
      <c r="G38" s="20">
        <f t="shared" ca="1" si="0"/>
        <v>3509069932.7177</v>
      </c>
      <c r="H38" s="20">
        <f t="shared" ca="1" si="0"/>
        <v>37745697.134000003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24864604132.923523</v>
      </c>
      <c r="D39" s="14">
        <f ca="1">SUM(D40:D42)</f>
        <v>56559101.281999998</v>
      </c>
      <c r="E39" s="14">
        <f ca="1">SUM(E40:E42)</f>
        <v>838632225.53849196</v>
      </c>
      <c r="F39" s="14">
        <f ca="1">SUM(F40:F42)</f>
        <v>1000694357.3599982</v>
      </c>
      <c r="G39" s="14">
        <f t="shared" ca="1" si="0"/>
        <v>25703236358.462013</v>
      </c>
      <c r="H39" s="14">
        <f t="shared" ca="1" si="0"/>
        <v>1057253458.6419982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4525882941.2830448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7566314.6881836839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2360793.0083260313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86265769.111950755</v>
      </c>
      <c r="G40" s="24">
        <f t="shared" ca="1" si="0"/>
        <v>4528243734.2913704</v>
      </c>
      <c r="H40" s="24">
        <f t="shared" ca="1" si="0"/>
        <v>93832083.800134435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8996027737.3914108</v>
      </c>
      <c r="D41" s="23">
        <f t="shared" ca="1" si="3"/>
        <v>28736367.910354406</v>
      </c>
      <c r="E41" s="23">
        <f t="shared" ca="1" si="4"/>
        <v>277557206.89878565</v>
      </c>
      <c r="F41" s="23">
        <f t="shared" ca="1" si="5"/>
        <v>221307527.6558899</v>
      </c>
      <c r="G41" s="24">
        <f t="shared" ca="1" si="0"/>
        <v>9273584944.2901974</v>
      </c>
      <c r="H41" s="24">
        <f t="shared" ca="1" si="0"/>
        <v>250043895.5662443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11342693454.249065</v>
      </c>
      <c r="D42" s="23">
        <f t="shared" ca="1" si="3"/>
        <v>20256418.683461912</v>
      </c>
      <c r="E42" s="23">
        <f t="shared" ca="1" si="4"/>
        <v>558714225.6313802</v>
      </c>
      <c r="F42" s="23">
        <f t="shared" ca="1" si="5"/>
        <v>693121060.5921576</v>
      </c>
      <c r="G42" s="24">
        <f t="shared" ca="1" si="0"/>
        <v>11901407679.880445</v>
      </c>
      <c r="H42" s="24">
        <f t="shared" ca="1" si="0"/>
        <v>713377479.27561951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4036076144.0000095</v>
      </c>
      <c r="D43" s="23">
        <f t="shared" ca="1" si="3"/>
        <v>0</v>
      </c>
      <c r="E43" s="23">
        <f t="shared" ca="1" si="4"/>
        <v>0</v>
      </c>
      <c r="F43" s="23">
        <f t="shared" ca="1" si="5"/>
        <v>0</v>
      </c>
      <c r="G43" s="24">
        <f t="shared" ca="1" si="0"/>
        <v>4036076144.0000095</v>
      </c>
      <c r="H43" s="24">
        <f t="shared" ca="1" si="0"/>
        <v>0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7142710908.4991255</v>
      </c>
      <c r="D44" s="23">
        <f t="shared" ca="1" si="3"/>
        <v>6535858.6755299997</v>
      </c>
      <c r="E44" s="23">
        <f t="shared" ca="1" si="4"/>
        <v>316242072.68351001</v>
      </c>
      <c r="F44" s="23">
        <f t="shared" ca="1" si="5"/>
        <v>11348528.650000039</v>
      </c>
      <c r="G44" s="24">
        <f t="shared" ca="1" si="0"/>
        <v>7458952981.1826353</v>
      </c>
      <c r="H44" s="24">
        <f t="shared" ca="1" si="0"/>
        <v>17884387.325530037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856854575.14785218</v>
      </c>
      <c r="D45" s="23">
        <f t="shared" ca="1" si="3"/>
        <v>1286525.5883750001</v>
      </c>
      <c r="E45" s="23">
        <f t="shared" ca="1" si="4"/>
        <v>37834071.398437999</v>
      </c>
      <c r="F45" s="23">
        <f t="shared" ca="1" si="5"/>
        <v>372210.56000000099</v>
      </c>
      <c r="G45" s="24">
        <f t="shared" ca="1" si="0"/>
        <v>894688646.54629016</v>
      </c>
      <c r="H45" s="24">
        <f t="shared" ca="1" si="0"/>
        <v>1658736.148375001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397379317.37041843</v>
      </c>
      <c r="D46" s="23">
        <f t="shared" ca="1" si="3"/>
        <v>0</v>
      </c>
      <c r="E46" s="23">
        <f t="shared" ca="1" si="4"/>
        <v>24359612.405447997</v>
      </c>
      <c r="F46" s="23">
        <f t="shared" ca="1" si="5"/>
        <v>5807.8200000000397</v>
      </c>
      <c r="G46" s="24">
        <f t="shared" ca="1" si="0"/>
        <v>421738929.77586645</v>
      </c>
      <c r="H46" s="24">
        <f t="shared" ca="1" si="0"/>
        <v>5807.8200000000397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236156558.06126121</v>
      </c>
      <c r="D48" s="23">
        <f t="shared" ca="1" si="3"/>
        <v>2213.8283750000001</v>
      </c>
      <c r="E48" s="23">
        <f t="shared" ca="1" si="4"/>
        <v>20222780.438467998</v>
      </c>
      <c r="F48" s="23">
        <f t="shared" ca="1" si="5"/>
        <v>10165.81000000004</v>
      </c>
      <c r="G48" s="24">
        <f t="shared" ca="1" si="0"/>
        <v>256379338.49972922</v>
      </c>
      <c r="H48" s="24">
        <f t="shared" ca="1" si="0"/>
        <v>12379.638375000039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0" t="s">
        <v>52</v>
      </c>
      <c r="B50" s="81"/>
      <c r="C50" s="20">
        <f ca="1">C39+SUM(C43:C49)</f>
        <v>37533781636.00219</v>
      </c>
      <c r="D50" s="20">
        <f ca="1">D39+SUM(D43:D49)</f>
        <v>64383699.374279998</v>
      </c>
      <c r="E50" s="20">
        <f ca="1">E39+SUM(E43:E49)</f>
        <v>1237290762.4643559</v>
      </c>
      <c r="F50" s="20">
        <f ca="1">F39+SUM(F43:F49)</f>
        <v>1012431070.1999983</v>
      </c>
      <c r="G50" s="20">
        <f t="shared" ca="1" si="0"/>
        <v>38771072398.466545</v>
      </c>
      <c r="H50" s="20">
        <f t="shared" ca="1" si="0"/>
        <v>1076814769.5742784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217516833.97984254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1584544.6609999996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1465347.6127640004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1589474.38</v>
      </c>
      <c r="G51" s="14">
        <f t="shared" ca="1" si="0"/>
        <v>218982181.59260654</v>
      </c>
      <c r="H51" s="14">
        <f t="shared" ca="1" si="0"/>
        <v>3174019.0409999993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1047508465.8074988</v>
      </c>
      <c r="D52" s="23">
        <f t="shared" ca="1" si="7"/>
        <v>1612711.7536299997</v>
      </c>
      <c r="E52" s="23">
        <f t="shared" ca="1" si="8"/>
        <v>22718171.534566</v>
      </c>
      <c r="F52" s="23">
        <f t="shared" ca="1" si="9"/>
        <v>2811176.1500000004</v>
      </c>
      <c r="G52" s="24">
        <f t="shared" ca="1" si="0"/>
        <v>1070226637.3420649</v>
      </c>
      <c r="H52" s="24">
        <f t="shared" ca="1" si="0"/>
        <v>4423887.9036299996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3589910213.9410176</v>
      </c>
      <c r="D53" s="23">
        <f t="shared" ca="1" si="7"/>
        <v>2727044.2149999994</v>
      </c>
      <c r="E53" s="23">
        <f t="shared" ca="1" si="8"/>
        <v>97690309.251214013</v>
      </c>
      <c r="F53" s="23">
        <f t="shared" ca="1" si="9"/>
        <v>6399779.9600000009</v>
      </c>
      <c r="G53" s="24">
        <f t="shared" ca="1" si="0"/>
        <v>3687600523.1922317</v>
      </c>
      <c r="H53" s="24">
        <f t="shared" ca="1" si="0"/>
        <v>9126824.1750000007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310189368.52979189</v>
      </c>
      <c r="D54" s="23">
        <f t="shared" ca="1" si="7"/>
        <v>15369343.037999999</v>
      </c>
      <c r="E54" s="23">
        <f t="shared" ca="1" si="8"/>
        <v>2195791.14</v>
      </c>
      <c r="F54" s="23">
        <f t="shared" ca="1" si="9"/>
        <v>6157538.9399999995</v>
      </c>
      <c r="G54" s="24">
        <f t="shared" ca="1" si="0"/>
        <v>312385159.66979188</v>
      </c>
      <c r="H54" s="24">
        <f t="shared" ca="1" si="0"/>
        <v>21526881.978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4508260295.3724985</v>
      </c>
      <c r="D55" s="23">
        <f t="shared" ca="1" si="7"/>
        <v>13616975.210999999</v>
      </c>
      <c r="E55" s="23">
        <f t="shared" ca="1" si="8"/>
        <v>135960126.65726799</v>
      </c>
      <c r="F55" s="23">
        <f t="shared" ca="1" si="9"/>
        <v>34075383.689999998</v>
      </c>
      <c r="G55" s="24">
        <f t="shared" ca="1" si="0"/>
        <v>4644220422.0297661</v>
      </c>
      <c r="H55" s="24">
        <f t="shared" ca="1" si="0"/>
        <v>47692358.900999993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4132307632.0312228</v>
      </c>
      <c r="D56" s="23">
        <f t="shared" ca="1" si="7"/>
        <v>6529801.040000001</v>
      </c>
      <c r="E56" s="23">
        <f t="shared" ca="1" si="8"/>
        <v>18356986.151084002</v>
      </c>
      <c r="F56" s="23">
        <f t="shared" ca="1" si="9"/>
        <v>2052204.9100000001</v>
      </c>
      <c r="G56" s="24">
        <f t="shared" ca="1" si="0"/>
        <v>4150664618.1823068</v>
      </c>
      <c r="H56" s="24">
        <f t="shared" ca="1" si="0"/>
        <v>8582005.9500000011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22745350.940000001</v>
      </c>
      <c r="D57" s="23">
        <f t="shared" ca="1" si="7"/>
        <v>0</v>
      </c>
      <c r="E57" s="23">
        <f t="shared" ca="1" si="8"/>
        <v>4788924.9941333337</v>
      </c>
      <c r="F57" s="23">
        <f t="shared" ca="1" si="9"/>
        <v>0</v>
      </c>
      <c r="G57" s="24">
        <f t="shared" ca="1" si="0"/>
        <v>27534275.934133336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5425603.6199999973</v>
      </c>
      <c r="D59" s="23">
        <f t="shared" ca="1" si="7"/>
        <v>0</v>
      </c>
      <c r="E59" s="23">
        <f t="shared" ca="1" si="8"/>
        <v>92694534.439999998</v>
      </c>
      <c r="F59" s="23">
        <f t="shared" ca="1" si="9"/>
        <v>86114049.129999995</v>
      </c>
      <c r="G59" s="24">
        <f t="shared" ca="1" si="0"/>
        <v>98120138.060000002</v>
      </c>
      <c r="H59" s="24">
        <f t="shared" ca="1" si="0"/>
        <v>86114049.129999995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290209564.53999996</v>
      </c>
      <c r="D60" s="23">
        <f t="shared" ca="1" si="7"/>
        <v>0</v>
      </c>
      <c r="E60" s="23">
        <f t="shared" ca="1" si="8"/>
        <v>66438333.933449998</v>
      </c>
      <c r="F60" s="23">
        <f t="shared" ca="1" si="9"/>
        <v>0</v>
      </c>
      <c r="G60" s="24">
        <f t="shared" ca="1" si="0"/>
        <v>356647898.47344995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9801911565.6300106</v>
      </c>
      <c r="D61" s="23">
        <f t="shared" ca="1" si="7"/>
        <v>0</v>
      </c>
      <c r="E61" s="23">
        <f t="shared" ca="1" si="8"/>
        <v>2106789667.0873835</v>
      </c>
      <c r="F61" s="23">
        <f t="shared" ca="1" si="9"/>
        <v>0</v>
      </c>
      <c r="G61" s="24">
        <f t="shared" ca="1" si="0"/>
        <v>11908701232.717394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42166197.880000003</v>
      </c>
      <c r="D62" s="23">
        <f t="shared" ca="1" si="7"/>
        <v>0</v>
      </c>
      <c r="E62" s="23">
        <f t="shared" ca="1" si="8"/>
        <v>9474595.8859833349</v>
      </c>
      <c r="F62" s="23">
        <f t="shared" ca="1" si="9"/>
        <v>0</v>
      </c>
      <c r="G62" s="24">
        <f t="shared" ca="1" si="0"/>
        <v>51640793.765983336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2380594668.1800032</v>
      </c>
      <c r="D63" s="23">
        <f t="shared" ca="1" si="7"/>
        <v>0</v>
      </c>
      <c r="E63" s="23">
        <f t="shared" ca="1" si="8"/>
        <v>515043120.23134995</v>
      </c>
      <c r="F63" s="23">
        <f t="shared" ca="1" si="9"/>
        <v>0</v>
      </c>
      <c r="G63" s="24">
        <f t="shared" ca="1" si="0"/>
        <v>2895637788.4113531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1824428.1099999999</v>
      </c>
      <c r="D64" s="23">
        <f t="shared" ca="1" si="7"/>
        <v>0</v>
      </c>
      <c r="E64" s="23">
        <f t="shared" ca="1" si="8"/>
        <v>58796.29</v>
      </c>
      <c r="F64" s="23">
        <f t="shared" ca="1" si="9"/>
        <v>2931737.29</v>
      </c>
      <c r="G64" s="24">
        <f t="shared" ca="1" si="0"/>
        <v>1883224.4</v>
      </c>
      <c r="H64" s="24">
        <f t="shared" ca="1" si="0"/>
        <v>2931737.29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393815.21</v>
      </c>
      <c r="F65" s="23">
        <f t="shared" ca="1" si="9"/>
        <v>0</v>
      </c>
      <c r="G65" s="24">
        <f t="shared" ca="1" si="0"/>
        <v>393815.21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51694737.180000007</v>
      </c>
      <c r="D66" s="23">
        <f t="shared" ca="1" si="7"/>
        <v>0</v>
      </c>
      <c r="E66" s="23">
        <f t="shared" ca="1" si="8"/>
        <v>29143332.611616667</v>
      </c>
      <c r="F66" s="23">
        <f t="shared" ca="1" si="9"/>
        <v>0</v>
      </c>
      <c r="G66" s="24">
        <f t="shared" ca="1" si="0"/>
        <v>80838069.791616678</v>
      </c>
      <c r="H66" s="24">
        <f t="shared" ca="1" si="0"/>
        <v>0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280629033.01000005</v>
      </c>
      <c r="D67" s="23">
        <f t="shared" ca="1" si="7"/>
        <v>0</v>
      </c>
      <c r="E67" s="23">
        <f t="shared" ca="1" si="8"/>
        <v>62077204.591333337</v>
      </c>
      <c r="F67" s="23">
        <f t="shared" ca="1" si="9"/>
        <v>0</v>
      </c>
      <c r="G67" s="24">
        <f t="shared" ca="1" si="0"/>
        <v>342706237.60133338</v>
      </c>
      <c r="H67" s="24">
        <f t="shared" ca="1" si="0"/>
        <v>0</v>
      </c>
      <c r="J67" s="7"/>
    </row>
    <row r="68" spans="1:10" ht="12.75" customHeight="1" thickBot="1">
      <c r="A68" s="80" t="s">
        <v>70</v>
      </c>
      <c r="B68" s="81"/>
      <c r="C68" s="20">
        <f ca="1">SUM(C51:C67)</f>
        <v>26682893958.751888</v>
      </c>
      <c r="D68" s="20">
        <f ca="1">SUM(D51:D67)</f>
        <v>41440419.918629996</v>
      </c>
      <c r="E68" s="20">
        <f ca="1">SUM(E51:E67)</f>
        <v>3165289057.6221461</v>
      </c>
      <c r="F68" s="20">
        <f ca="1">SUM(F51:F67)</f>
        <v>142131344.44999999</v>
      </c>
      <c r="G68" s="20">
        <f t="shared" ca="1" si="0"/>
        <v>29848183016.374035</v>
      </c>
      <c r="H68" s="20">
        <f t="shared" ca="1" si="0"/>
        <v>183571764.36862999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43710333396.031494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2967495.4400000665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5552700415.7685528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403817.07</v>
      </c>
      <c r="G70" s="24">
        <f t="shared" ca="1" si="0"/>
        <v>49263033811.800049</v>
      </c>
      <c r="H70" s="24">
        <f t="shared" ca="1" si="0"/>
        <v>3371312.5100000664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492244831.27808392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0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426558885.42621541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918803716.70429933</v>
      </c>
      <c r="H71" s="24">
        <f t="shared" ca="1" si="0"/>
        <v>0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6834955123.5846453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12858162.489999976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76135474.060000002</v>
      </c>
      <c r="G72" s="19">
        <f t="shared" ca="1" si="0"/>
        <v>6834955123.5846453</v>
      </c>
      <c r="H72" s="19">
        <f t="shared" ca="1" si="0"/>
        <v>88993636.549999982</v>
      </c>
      <c r="J72" s="7"/>
    </row>
    <row r="73" spans="1:10" ht="12.75" customHeight="1" thickBot="1">
      <c r="A73" s="80" t="s">
        <v>75</v>
      </c>
      <c r="B73" s="81"/>
      <c r="C73" s="20">
        <f ca="1">SUM(C69:C72)</f>
        <v>51037533350.894226</v>
      </c>
      <c r="D73" s="20">
        <f ca="1">SUM(D69:D72)</f>
        <v>15825657.930000043</v>
      </c>
      <c r="E73" s="20">
        <f ca="1">SUM(E69:E72)</f>
        <v>5979259301.194768</v>
      </c>
      <c r="F73" s="20">
        <f ca="1">SUM(F69:F72)</f>
        <v>76539291.129999995</v>
      </c>
      <c r="G73" s="20">
        <f t="shared" ref="G73:H92" ca="1" si="10">+C73+E73</f>
        <v>57016792652.088997</v>
      </c>
      <c r="H73" s="20">
        <f t="shared" ca="1" si="10"/>
        <v>92364949.060000032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1008575913.4696641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110148.52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2490056.5699999998</v>
      </c>
      <c r="G74" s="24">
        <f t="shared" ca="1" si="10"/>
        <v>1008686061.9896641</v>
      </c>
      <c r="H74" s="24">
        <f t="shared" ca="1" si="10"/>
        <v>2490056.5699999998</v>
      </c>
      <c r="J74" s="7"/>
    </row>
    <row r="75" spans="1:10" ht="12.75" customHeight="1" thickBot="1">
      <c r="A75" s="82" t="s">
        <v>77</v>
      </c>
      <c r="B75" s="83"/>
      <c r="C75" s="31">
        <f ca="1">C74</f>
        <v>1008575913.4696641</v>
      </c>
      <c r="D75" s="31">
        <f ca="1">D74</f>
        <v>0</v>
      </c>
      <c r="E75" s="31">
        <f ca="1">E74</f>
        <v>110148.52</v>
      </c>
      <c r="F75" s="31">
        <f ca="1">F74</f>
        <v>2490056.5699999998</v>
      </c>
      <c r="G75" s="31">
        <f t="shared" ca="1" si="10"/>
        <v>1008686061.9896641</v>
      </c>
      <c r="H75" s="31">
        <f t="shared" ca="1" si="10"/>
        <v>2490056.5699999998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297305106.18999994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1960811.2199999997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257383.46999999997</v>
      </c>
      <c r="G76" s="24">
        <f t="shared" ca="1" si="10"/>
        <v>299265917.40999997</v>
      </c>
      <c r="H76" s="24">
        <f t="shared" ca="1" si="10"/>
        <v>257383.46999999997</v>
      </c>
      <c r="J76" s="7"/>
    </row>
    <row r="77" spans="1:10" ht="12.75" customHeight="1" thickBot="1">
      <c r="A77" s="82" t="s">
        <v>79</v>
      </c>
      <c r="B77" s="83"/>
      <c r="C77" s="31">
        <f ca="1">C76</f>
        <v>297305106.18999994</v>
      </c>
      <c r="D77" s="31">
        <f ca="1">D76</f>
        <v>0</v>
      </c>
      <c r="E77" s="31">
        <f ca="1">E76</f>
        <v>1960811.2199999997</v>
      </c>
      <c r="F77" s="31">
        <f ca="1">F76</f>
        <v>257383.46999999997</v>
      </c>
      <c r="G77" s="31">
        <f t="shared" ca="1" si="10"/>
        <v>299265917.40999997</v>
      </c>
      <c r="H77" s="31">
        <f t="shared" ca="1" si="10"/>
        <v>257383.46999999997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1550472222.9938815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993081.97399999993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13440065.289999999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9398564.8099999987</v>
      </c>
      <c r="G78" s="14">
        <f t="shared" ca="1" si="10"/>
        <v>1563912288.2838814</v>
      </c>
      <c r="H78" s="14">
        <f t="shared" ca="1" si="10"/>
        <v>10391646.783999998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1895706592.2369998</v>
      </c>
      <c r="D79" s="23">
        <f t="shared" ca="1" si="12"/>
        <v>3902761.8580000005</v>
      </c>
      <c r="E79" s="23">
        <f t="shared" ca="1" si="13"/>
        <v>113727838.52999999</v>
      </c>
      <c r="F79" s="23">
        <f t="shared" ca="1" si="14"/>
        <v>57960542.280000009</v>
      </c>
      <c r="G79" s="24">
        <f t="shared" ca="1" si="10"/>
        <v>2009434430.7669997</v>
      </c>
      <c r="H79" s="24">
        <f t="shared" ca="1" si="10"/>
        <v>61863304.138000011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496980.42000000004</v>
      </c>
      <c r="D80" s="23">
        <f t="shared" ca="1" si="12"/>
        <v>34.69</v>
      </c>
      <c r="E80" s="23">
        <f t="shared" ca="1" si="13"/>
        <v>0</v>
      </c>
      <c r="F80" s="23">
        <f t="shared" ca="1" si="14"/>
        <v>129375.98</v>
      </c>
      <c r="G80" s="24">
        <f t="shared" ca="1" si="10"/>
        <v>496980.42000000004</v>
      </c>
      <c r="H80" s="24">
        <f t="shared" ca="1" si="10"/>
        <v>129410.67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3605125.86</v>
      </c>
      <c r="D81" s="23">
        <f t="shared" ca="1" si="12"/>
        <v>0</v>
      </c>
      <c r="E81" s="23">
        <f t="shared" ca="1" si="13"/>
        <v>1213988</v>
      </c>
      <c r="F81" s="23">
        <f t="shared" ca="1" si="14"/>
        <v>0</v>
      </c>
      <c r="G81" s="24">
        <f t="shared" ca="1" si="10"/>
        <v>4819113.8599999994</v>
      </c>
      <c r="H81" s="24">
        <f t="shared" ca="1" si="10"/>
        <v>0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16141936.77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16141936.77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138461310.98000005</v>
      </c>
      <c r="D83" s="23">
        <f t="shared" ca="1" si="12"/>
        <v>0</v>
      </c>
      <c r="E83" s="23">
        <f t="shared" ca="1" si="13"/>
        <v>39620</v>
      </c>
      <c r="F83" s="23">
        <f t="shared" ca="1" si="14"/>
        <v>0</v>
      </c>
      <c r="G83" s="24">
        <f t="shared" ca="1" si="10"/>
        <v>138500930.98000005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18548071.199999999</v>
      </c>
      <c r="D84" s="23">
        <f t="shared" ca="1" si="12"/>
        <v>0</v>
      </c>
      <c r="E84" s="23">
        <f t="shared" ca="1" si="13"/>
        <v>14652645.420102775</v>
      </c>
      <c r="F84" s="23">
        <f t="shared" ca="1" si="14"/>
        <v>198752.78</v>
      </c>
      <c r="G84" s="24">
        <f t="shared" ca="1" si="10"/>
        <v>33200716.620102774</v>
      </c>
      <c r="H84" s="24">
        <f t="shared" ca="1" si="10"/>
        <v>198752.78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10562406.080000008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10562406.080000008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757454388.13679993</v>
      </c>
      <c r="D87" s="23">
        <f t="shared" ca="1" si="12"/>
        <v>71245.930000000008</v>
      </c>
      <c r="E87" s="23">
        <f t="shared" ca="1" si="13"/>
        <v>44470105.799999997</v>
      </c>
      <c r="F87" s="23">
        <f t="shared" ca="1" si="14"/>
        <v>4748959.25</v>
      </c>
      <c r="G87" s="24">
        <f t="shared" ca="1" si="10"/>
        <v>801924493.93679988</v>
      </c>
      <c r="H87" s="24">
        <f t="shared" ca="1" si="10"/>
        <v>4820205.18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13886007.17</v>
      </c>
      <c r="D88" s="23">
        <f t="shared" ca="1" si="12"/>
        <v>32913.82</v>
      </c>
      <c r="E88" s="23">
        <f t="shared" ca="1" si="13"/>
        <v>0</v>
      </c>
      <c r="F88" s="23">
        <f t="shared" ca="1" si="14"/>
        <v>0</v>
      </c>
      <c r="G88" s="24">
        <f t="shared" ca="1" si="10"/>
        <v>13886007.17</v>
      </c>
      <c r="H88" s="24">
        <f t="shared" ca="1" si="10"/>
        <v>32913.82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60267.77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60267.77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1000244794.3259001</v>
      </c>
      <c r="D91" s="38">
        <f t="shared" ca="1" si="12"/>
        <v>410.23</v>
      </c>
      <c r="E91" s="38">
        <f t="shared" ca="1" si="13"/>
        <v>24608152.859999999</v>
      </c>
      <c r="F91" s="38">
        <f t="shared" ca="1" si="14"/>
        <v>2.9104496590548499E-13</v>
      </c>
      <c r="G91" s="39">
        <f t="shared" ca="1" si="10"/>
        <v>1024852947.1859001</v>
      </c>
      <c r="H91" s="39">
        <f t="shared" ca="1" si="10"/>
        <v>410.2300000000003</v>
      </c>
      <c r="I91" s="3"/>
      <c r="J91" s="7"/>
    </row>
    <row r="92" spans="1:10" s="35" customFormat="1" ht="12.75" customHeight="1" thickBot="1">
      <c r="A92" s="80" t="s">
        <v>94</v>
      </c>
      <c r="B92" s="81"/>
      <c r="C92" s="20">
        <f ca="1">SUM(C78:C91)</f>
        <v>5405640103.9435816</v>
      </c>
      <c r="D92" s="20">
        <f ca="1">SUM(D78:D91)</f>
        <v>5000448.5020000013</v>
      </c>
      <c r="E92" s="20">
        <f ca="1">SUM(E78:E91)</f>
        <v>212152415.90010279</v>
      </c>
      <c r="F92" s="20">
        <f ca="1">SUM(F78:F91)</f>
        <v>72436195.100000009</v>
      </c>
      <c r="G92" s="20">
        <f t="shared" ca="1" si="10"/>
        <v>5617792519.8436842</v>
      </c>
      <c r="H92" s="20">
        <f t="shared" ca="1" si="10"/>
        <v>77436643.602000013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34237017.989999995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34237017.989999995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520276399.37705493</v>
      </c>
      <c r="D97" s="23">
        <f t="shared" ca="1" si="16"/>
        <v>7797427.79</v>
      </c>
      <c r="E97" s="23">
        <f t="shared" ca="1" si="17"/>
        <v>122974.40300000086</v>
      </c>
      <c r="F97" s="23">
        <f t="shared" ca="1" si="18"/>
        <v>8574819.9199999999</v>
      </c>
      <c r="G97" s="24">
        <f t="shared" ca="1" si="19"/>
        <v>520399373.78005493</v>
      </c>
      <c r="H97" s="24">
        <f t="shared" ca="1" si="19"/>
        <v>16372247.710000001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58722788.68</v>
      </c>
      <c r="D98" s="18">
        <f t="shared" ca="1" si="16"/>
        <v>144656403.20051098</v>
      </c>
      <c r="E98" s="18">
        <f t="shared" ca="1" si="17"/>
        <v>0</v>
      </c>
      <c r="F98" s="18">
        <f t="shared" ca="1" si="18"/>
        <v>4342923.7547830008</v>
      </c>
      <c r="G98" s="19">
        <f t="shared" ca="1" si="19"/>
        <v>58722788.68</v>
      </c>
      <c r="H98" s="19">
        <f t="shared" ca="1" si="19"/>
        <v>148999326.95529398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613236206.04705489</v>
      </c>
      <c r="D99" s="20">
        <f ca="1">SUM(D93:D98)</f>
        <v>152453830.99051097</v>
      </c>
      <c r="E99" s="20">
        <f ca="1">SUM(E93:E98)</f>
        <v>122974.40300000086</v>
      </c>
      <c r="F99" s="20">
        <f ca="1">SUM(F93:F98)</f>
        <v>12917743.674783001</v>
      </c>
      <c r="G99" s="20">
        <f t="shared" ca="1" si="19"/>
        <v>613359180.45005488</v>
      </c>
      <c r="H99" s="20">
        <f t="shared" ca="1" si="19"/>
        <v>165371574.66529396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116449450.68999998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0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5135218.37</v>
      </c>
      <c r="G100" s="24">
        <f t="shared" ca="1" si="19"/>
        <v>116449450.68999998</v>
      </c>
      <c r="H100" s="24">
        <f t="shared" ca="1" si="19"/>
        <v>5135218.37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-1159576.9300059967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-1159576.9300059967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673260.65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673260.65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111093729.11750001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148945.64000000001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1724278.9200000002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631495.31999999995</v>
      </c>
      <c r="G103" s="24">
        <f t="shared" ca="1" si="19"/>
        <v>112818008.03750001</v>
      </c>
      <c r="H103" s="24">
        <f t="shared" ca="1" si="19"/>
        <v>780440.96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227056863.52749398</v>
      </c>
      <c r="D104" s="31">
        <f ca="1">D103+D101+D100+D102</f>
        <v>148945.64000000001</v>
      </c>
      <c r="E104" s="31">
        <f ca="1">E103+E101+E100+E102</f>
        <v>1724278.9200000002</v>
      </c>
      <c r="F104" s="31">
        <f ca="1">F103+F101+F100+F102</f>
        <v>5766713.6900000004</v>
      </c>
      <c r="G104" s="31">
        <f t="shared" ca="1" si="19"/>
        <v>228781142.44749397</v>
      </c>
      <c r="H104" s="31">
        <f t="shared" ca="1" si="19"/>
        <v>5915659.3300000001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1514018820.1745608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176155.11000000002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118668958.61699502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1332477.0199999993</v>
      </c>
      <c r="G105" s="14">
        <f t="shared" ca="1" si="19"/>
        <v>1632687778.7915559</v>
      </c>
      <c r="H105" s="14">
        <f t="shared" ca="1" si="19"/>
        <v>1508632.1299999994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56535416.899999999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56535416.899999999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1568989.37</v>
      </c>
      <c r="D107" s="23">
        <f t="shared" ca="1" si="21"/>
        <v>0</v>
      </c>
      <c r="E107" s="23">
        <f t="shared" ca="1" si="22"/>
        <v>0</v>
      </c>
      <c r="F107" s="23">
        <f t="shared" ca="1" si="23"/>
        <v>0</v>
      </c>
      <c r="G107" s="24">
        <f t="shared" ca="1" si="19"/>
        <v>1568989.37</v>
      </c>
      <c r="H107" s="24">
        <f t="shared" ca="1" si="19"/>
        <v>0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1046093.47</v>
      </c>
      <c r="D110" s="23">
        <f t="shared" ca="1" si="21"/>
        <v>1352.63</v>
      </c>
      <c r="E110" s="23">
        <f t="shared" ca="1" si="22"/>
        <v>2616.59</v>
      </c>
      <c r="F110" s="23">
        <f t="shared" ca="1" si="23"/>
        <v>0</v>
      </c>
      <c r="G110" s="24">
        <f t="shared" ca="1" si="24"/>
        <v>1048710.06</v>
      </c>
      <c r="H110" s="24">
        <f t="shared" ca="1" si="24"/>
        <v>1352.63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6418501.4400761919</v>
      </c>
      <c r="D112" s="23">
        <f t="shared" ca="1" si="21"/>
        <v>5799.74</v>
      </c>
      <c r="E112" s="23">
        <f t="shared" ca="1" si="22"/>
        <v>17395.53</v>
      </c>
      <c r="F112" s="23">
        <f t="shared" ca="1" si="23"/>
        <v>0</v>
      </c>
      <c r="G112" s="24">
        <f t="shared" ca="1" si="24"/>
        <v>6435896.9700761922</v>
      </c>
      <c r="H112" s="24">
        <f t="shared" ca="1" si="24"/>
        <v>5799.74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204925301.83375409</v>
      </c>
      <c r="D113" s="23">
        <f t="shared" ca="1" si="21"/>
        <v>0</v>
      </c>
      <c r="E113" s="23">
        <f t="shared" ca="1" si="22"/>
        <v>0</v>
      </c>
      <c r="F113" s="23">
        <f t="shared" ca="1" si="23"/>
        <v>14245712.49</v>
      </c>
      <c r="G113" s="24">
        <f t="shared" ca="1" si="24"/>
        <v>204925301.83375409</v>
      </c>
      <c r="H113" s="24">
        <f t="shared" ca="1" si="24"/>
        <v>14245712.49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1784513123.188391</v>
      </c>
      <c r="D114" s="20">
        <f ca="1">SUM(D105:D113)</f>
        <v>183307.48</v>
      </c>
      <c r="E114" s="20">
        <f ca="1">SUM(E105:E113)</f>
        <v>118688970.73699503</v>
      </c>
      <c r="F114" s="20">
        <f ca="1">SUM(F105:F113)</f>
        <v>15578189.51</v>
      </c>
      <c r="G114" s="20">
        <f t="shared" ca="1" si="24"/>
        <v>1903202093.925386</v>
      </c>
      <c r="H114" s="20">
        <f t="shared" ca="1" si="24"/>
        <v>15761496.99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1109501118.2376642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69442.015765000004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-290337.11000300001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1109210781.1276612</v>
      </c>
      <c r="H115" s="24">
        <f t="shared" ca="1" si="24"/>
        <v>69442.015765000004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1109501118.2376642</v>
      </c>
      <c r="D116" s="31">
        <f ca="1">D115</f>
        <v>69442.015765000004</v>
      </c>
      <c r="E116" s="31">
        <f ca="1">E115</f>
        <v>-290337.11000300001</v>
      </c>
      <c r="F116" s="31">
        <f ca="1">F115</f>
        <v>0</v>
      </c>
      <c r="G116" s="31">
        <f t="shared" ca="1" si="24"/>
        <v>1109210781.1276612</v>
      </c>
      <c r="H116" s="31">
        <f t="shared" ca="1" si="24"/>
        <v>69442.015765000004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273846894.46999997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273846894.46999997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4261411.17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4261411.17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278108305.63999999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278108305.63999999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19035299.72000001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1889772.3899999997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19035299.72000001</v>
      </c>
      <c r="H120" s="14">
        <f t="shared" ca="1" si="24"/>
        <v>1889772.3899999997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27107371725.960526</v>
      </c>
      <c r="D121" s="23">
        <f t="shared" ca="1" si="26"/>
        <v>110559617.80000006</v>
      </c>
      <c r="E121" s="23">
        <f t="shared" ca="1" si="27"/>
        <v>901871736.07550204</v>
      </c>
      <c r="F121" s="23">
        <f t="shared" ca="1" si="28"/>
        <v>0</v>
      </c>
      <c r="G121" s="24">
        <f t="shared" ca="1" si="24"/>
        <v>28009243462.036026</v>
      </c>
      <c r="H121" s="24">
        <f t="shared" ca="1" si="24"/>
        <v>110559617.80000006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27126407025.680527</v>
      </c>
      <c r="D129" s="20">
        <f ca="1">SUM(D120:D128)</f>
        <v>112449390.19000006</v>
      </c>
      <c r="E129" s="20">
        <f ca="1">SUM(E120:E128)</f>
        <v>901871736.07550204</v>
      </c>
      <c r="F129" s="20">
        <f ca="1">SUM(F120:F128)</f>
        <v>0</v>
      </c>
      <c r="G129" s="20">
        <f t="shared" ca="1" si="24"/>
        <v>28028278761.756027</v>
      </c>
      <c r="H129" s="20">
        <f t="shared" ca="1" si="24"/>
        <v>112449390.19000006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214542727659.81314</v>
      </c>
      <c r="D130" s="46">
        <f ca="1">D12+D24+D27+D29+D31+D35+D38+D50+D68+D73+D75+D77+D92+D99+D104+D114+D116+D119</f>
        <v>412400637.62618601</v>
      </c>
      <c r="E130" s="46">
        <f ca="1">E12+E24+E27+E29+E31+E35+E38+E50+E68+E73+E75+E77+E92+E99+E104+E114+E116+E119</f>
        <v>13725733194.485577</v>
      </c>
      <c r="F130" s="46">
        <f ca="1">F12+F24+F27+F29+F31+F35+F38+F50+F68+F73+F75+F77+F92+F99+F104+F114+F116+F119</f>
        <v>1656066762.6747813</v>
      </c>
      <c r="G130" s="46">
        <f t="shared" ca="1" si="24"/>
        <v>228268460854.29871</v>
      </c>
      <c r="H130" s="46">
        <f t="shared" ca="1" si="24"/>
        <v>2068467400.3009672</v>
      </c>
    </row>
    <row r="131" spans="1:8" s="35" customFormat="1">
      <c r="A131" s="47" t="s">
        <v>131</v>
      </c>
      <c r="B131" s="48">
        <v>9001</v>
      </c>
      <c r="C131" s="49">
        <f ca="1">+C129</f>
        <v>27126407025.680527</v>
      </c>
      <c r="D131" s="49">
        <f ca="1">+D129</f>
        <v>112449390.19000006</v>
      </c>
      <c r="E131" s="49">
        <f ca="1">+E129</f>
        <v>901871736.07550204</v>
      </c>
      <c r="F131" s="49">
        <f ca="1">+F129</f>
        <v>0</v>
      </c>
      <c r="G131" s="49">
        <f t="shared" ca="1" si="24"/>
        <v>28028278761.756027</v>
      </c>
      <c r="H131" s="49">
        <f t="shared" ca="1" si="24"/>
        <v>112449390.19000006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241669134685.49365</v>
      </c>
      <c r="D132" s="52">
        <f ca="1">+D130+D131</f>
        <v>524850027.81618607</v>
      </c>
      <c r="E132" s="52">
        <f ca="1">+E130+E131</f>
        <v>14627604930.561079</v>
      </c>
      <c r="F132" s="52">
        <f ca="1">+F130+F131</f>
        <v>1656066762.6747813</v>
      </c>
      <c r="G132" s="52">
        <f t="shared" ca="1" si="24"/>
        <v>256296739616.05472</v>
      </c>
      <c r="H132" s="52">
        <f t="shared" ca="1" si="24"/>
        <v>2180916790.4909673</v>
      </c>
    </row>
    <row r="133" spans="1:8" s="35" customFormat="1">
      <c r="A133" s="53"/>
      <c r="B133" s="53"/>
    </row>
    <row r="134" spans="1:8" s="35" customFormat="1">
      <c r="A134" s="101" t="s">
        <v>133</v>
      </c>
      <c r="B134" s="53"/>
    </row>
    <row r="135" spans="1:8" s="35" customFormat="1">
      <c r="A135" s="101" t="s">
        <v>134</v>
      </c>
      <c r="B135" s="53"/>
    </row>
    <row r="136" spans="1:8" s="35" customFormat="1">
      <c r="A136" s="101" t="s">
        <v>368</v>
      </c>
      <c r="B136" s="53"/>
    </row>
    <row r="137" spans="1:8" s="35" customFormat="1">
      <c r="A137" s="101"/>
      <c r="B137" s="53"/>
    </row>
    <row r="138" spans="1:8" s="35" customFormat="1">
      <c r="A138" s="101" t="s">
        <v>366</v>
      </c>
      <c r="B138" s="53"/>
    </row>
    <row r="139" spans="1:8" s="35" customFormat="1">
      <c r="A139" s="101" t="s">
        <v>367</v>
      </c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 xr:uid="{814E638B-C1E6-4C24-8E85-38F1B7CD8BA8}">
      <formula1>"TÜM ŞİRKETLER,HAYATDIŞI SİGORTA ŞİRKETLERİ,HAYAT VE EMEKLİLİK ŞİRKETLERİ"</formula1>
    </dataValidation>
    <dataValidation type="list" allowBlank="1" showInputMessage="1" showErrorMessage="1" sqref="B2" xr:uid="{B20FF6D1-E348-492D-94F8-A264B98CC852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95699-1517-431B-909A-BE464D958992}">
  <sheetPr>
    <tabColor theme="2" tint="-0.499984740745262"/>
  </sheetPr>
  <dimension ref="A1:CT171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363</v>
      </c>
      <c r="B3" s="2"/>
      <c r="C3" s="2"/>
      <c r="CQ3" s="54" t="s">
        <v>136</v>
      </c>
      <c r="CR3" s="54">
        <v>701</v>
      </c>
    </row>
    <row r="4" spans="1:96" ht="22.5" customHeight="1">
      <c r="E4" s="89" t="s">
        <v>137</v>
      </c>
      <c r="F4" s="90"/>
      <c r="G4" s="91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143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1835526616.9000001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3510367954.9200001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2588637577.4093804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1625955142.3099999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2512947409.6465998</v>
      </c>
      <c r="CQ13" s="54" t="s">
        <v>143</v>
      </c>
      <c r="CR13" s="54" t="s">
        <v>159</v>
      </c>
    </row>
    <row r="14" spans="1:96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3664624329.3799953</v>
      </c>
      <c r="CQ14" s="54" t="s">
        <v>161</v>
      </c>
      <c r="CR14" s="54">
        <v>903</v>
      </c>
    </row>
    <row r="15" spans="1:96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CQ15" s="54" t="s">
        <v>163</v>
      </c>
      <c r="CR15" s="54">
        <v>716</v>
      </c>
    </row>
    <row r="16" spans="1:96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CQ16" s="54" t="s">
        <v>165</v>
      </c>
      <c r="CR16" s="54">
        <v>717</v>
      </c>
    </row>
    <row r="17" spans="1:96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733202184.76999998</v>
      </c>
      <c r="CQ17" s="54" t="s">
        <v>167</v>
      </c>
      <c r="CR17" s="54">
        <v>718</v>
      </c>
    </row>
    <row r="18" spans="1:96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CQ18" s="54" t="s">
        <v>169</v>
      </c>
      <c r="CR18" s="54">
        <v>719</v>
      </c>
    </row>
    <row r="19" spans="1:96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CQ19" s="54" t="s">
        <v>171</v>
      </c>
      <c r="CR19" s="54">
        <v>720</v>
      </c>
    </row>
    <row r="20" spans="1:96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832785566.71999979</v>
      </c>
      <c r="CQ20" s="54" t="s">
        <v>173</v>
      </c>
      <c r="CR20" s="54">
        <v>721</v>
      </c>
    </row>
    <row r="21" spans="1:96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-2142.4</v>
      </c>
      <c r="CQ21" s="54" t="s">
        <v>175</v>
      </c>
      <c r="CR21" s="54">
        <v>722</v>
      </c>
    </row>
    <row r="22" spans="1:96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3431442928.8699999</v>
      </c>
      <c r="CQ22" s="54" t="s">
        <v>177</v>
      </c>
      <c r="CR22" s="54">
        <v>723</v>
      </c>
    </row>
    <row r="23" spans="1:96" ht="12.75" customHeight="1">
      <c r="A23" s="57" t="s">
        <v>178</v>
      </c>
      <c r="B23" s="17">
        <v>1022</v>
      </c>
      <c r="C23" s="58" t="s">
        <v>146</v>
      </c>
      <c r="D23" s="18">
        <f t="shared" ca="1" si="0"/>
        <v>3206308677.1699996</v>
      </c>
      <c r="CQ23" s="54" t="s">
        <v>179</v>
      </c>
      <c r="CR23" s="54">
        <v>724</v>
      </c>
    </row>
    <row r="24" spans="1:96" ht="12.75" customHeight="1">
      <c r="A24" s="57" t="s">
        <v>180</v>
      </c>
      <c r="B24" s="17">
        <v>1025</v>
      </c>
      <c r="C24" s="58" t="s">
        <v>146</v>
      </c>
      <c r="D24" s="18">
        <f t="shared" ca="1" si="0"/>
        <v>1697653691.7306566</v>
      </c>
      <c r="CQ24" s="54" t="s">
        <v>181</v>
      </c>
      <c r="CR24" s="54">
        <v>725</v>
      </c>
    </row>
    <row r="25" spans="1:96" ht="12.75" customHeight="1">
      <c r="A25" s="57" t="s">
        <v>182</v>
      </c>
      <c r="B25" s="17">
        <v>1027</v>
      </c>
      <c r="C25" s="58" t="s">
        <v>146</v>
      </c>
      <c r="D25" s="18">
        <f t="shared" ca="1" si="0"/>
        <v>465064744.19999993</v>
      </c>
      <c r="CQ25" s="54" t="s">
        <v>183</v>
      </c>
      <c r="CR25" s="54">
        <v>726</v>
      </c>
    </row>
    <row r="26" spans="1:96" ht="12.75" customHeight="1">
      <c r="A26" s="57" t="s">
        <v>184</v>
      </c>
      <c r="B26" s="17">
        <v>1028</v>
      </c>
      <c r="C26" s="58" t="s">
        <v>146</v>
      </c>
      <c r="D26" s="18">
        <f t="shared" ca="1" si="0"/>
        <v>843655923.14547396</v>
      </c>
      <c r="CQ26" s="54" t="s">
        <v>185</v>
      </c>
      <c r="CR26" s="54">
        <v>727</v>
      </c>
    </row>
    <row r="27" spans="1:96" ht="12.75" customHeight="1">
      <c r="A27" s="57" t="s">
        <v>186</v>
      </c>
      <c r="B27" s="17">
        <v>1030</v>
      </c>
      <c r="C27" s="58" t="s">
        <v>146</v>
      </c>
      <c r="D27" s="18">
        <f t="shared" ca="1" si="0"/>
        <v>2409685384.3499999</v>
      </c>
      <c r="CQ27" s="54" t="s">
        <v>187</v>
      </c>
      <c r="CR27" s="54">
        <v>728</v>
      </c>
    </row>
    <row r="28" spans="1:96" ht="12.75" customHeight="1">
      <c r="A28" s="57" t="s">
        <v>188</v>
      </c>
      <c r="B28" s="17">
        <v>1031</v>
      </c>
      <c r="C28" s="58" t="s">
        <v>146</v>
      </c>
      <c r="D28" s="18">
        <f t="shared" ca="1" si="0"/>
        <v>1643.18</v>
      </c>
      <c r="CQ28" s="54" t="s">
        <v>189</v>
      </c>
      <c r="CR28" s="54">
        <v>729</v>
      </c>
    </row>
    <row r="29" spans="1:96" ht="12.75" customHeight="1">
      <c r="A29" s="57" t="s">
        <v>190</v>
      </c>
      <c r="B29" s="17">
        <v>1032</v>
      </c>
      <c r="C29" s="58" t="s">
        <v>146</v>
      </c>
      <c r="D29" s="18">
        <f t="shared" ca="1" si="0"/>
        <v>2825002976.3905997</v>
      </c>
      <c r="CQ29" s="54" t="s">
        <v>191</v>
      </c>
      <c r="CR29" s="54">
        <v>730</v>
      </c>
    </row>
    <row r="30" spans="1:96" ht="12.75" customHeight="1">
      <c r="A30" s="57" t="s">
        <v>192</v>
      </c>
      <c r="B30" s="17">
        <v>1034</v>
      </c>
      <c r="C30" s="58" t="s">
        <v>146</v>
      </c>
      <c r="D30" s="18">
        <f t="shared" ca="1" si="0"/>
        <v>469304192.84000003</v>
      </c>
      <c r="CQ30" s="54" t="s">
        <v>193</v>
      </c>
      <c r="CR30" s="54">
        <v>731</v>
      </c>
    </row>
    <row r="31" spans="1:96" ht="12.75" customHeight="1">
      <c r="A31" s="57" t="s">
        <v>194</v>
      </c>
      <c r="B31" s="17">
        <v>1035</v>
      </c>
      <c r="C31" s="58" t="s">
        <v>146</v>
      </c>
      <c r="D31" s="18">
        <f t="shared" ca="1" si="0"/>
        <v>4275211722.6200004</v>
      </c>
      <c r="CQ31" s="54" t="s">
        <v>195</v>
      </c>
      <c r="CR31" s="54">
        <v>732</v>
      </c>
    </row>
    <row r="32" spans="1:96" ht="12.75" customHeight="1">
      <c r="A32" s="57" t="s">
        <v>196</v>
      </c>
      <c r="B32" s="17">
        <v>1036</v>
      </c>
      <c r="C32" s="58" t="s">
        <v>146</v>
      </c>
      <c r="D32" s="18">
        <f t="shared" ca="1" si="0"/>
        <v>2041710000.3603864</v>
      </c>
      <c r="CQ32" s="54" t="s">
        <v>197</v>
      </c>
      <c r="CR32" s="54">
        <v>733</v>
      </c>
    </row>
    <row r="33" spans="1:96" ht="12.75" customHeight="1">
      <c r="A33" s="57" t="s">
        <v>198</v>
      </c>
      <c r="B33" s="17">
        <v>1037</v>
      </c>
      <c r="C33" s="58" t="s">
        <v>146</v>
      </c>
      <c r="D33" s="18">
        <f t="shared" ca="1" si="0"/>
        <v>740581127.49973094</v>
      </c>
      <c r="CQ33" s="54" t="s">
        <v>199</v>
      </c>
      <c r="CR33" s="54">
        <v>734</v>
      </c>
    </row>
    <row r="34" spans="1:96" ht="12.75" customHeight="1">
      <c r="A34" s="57" t="s">
        <v>200</v>
      </c>
      <c r="B34" s="17">
        <v>1038</v>
      </c>
      <c r="C34" s="58" t="s">
        <v>146</v>
      </c>
      <c r="D34" s="18">
        <f t="shared" ca="1" si="0"/>
        <v>28994.33</v>
      </c>
      <c r="CQ34" s="54" t="s">
        <v>201</v>
      </c>
      <c r="CR34" s="54">
        <v>735</v>
      </c>
    </row>
    <row r="35" spans="1:96" ht="12.75" customHeight="1">
      <c r="A35" s="57" t="s">
        <v>202</v>
      </c>
      <c r="B35" s="17">
        <v>1039</v>
      </c>
      <c r="C35" s="58" t="s">
        <v>146</v>
      </c>
      <c r="D35" s="18">
        <f t="shared" ca="1" si="0"/>
        <v>450301839.34000003</v>
      </c>
      <c r="CQ35" s="54" t="s">
        <v>203</v>
      </c>
      <c r="CR35" s="54">
        <v>736</v>
      </c>
    </row>
    <row r="36" spans="1:96" ht="12.75" customHeight="1">
      <c r="A36" s="57" t="s">
        <v>204</v>
      </c>
      <c r="B36" s="17">
        <v>1040</v>
      </c>
      <c r="C36" s="58" t="s">
        <v>146</v>
      </c>
      <c r="D36" s="18">
        <f t="shared" ca="1" si="0"/>
        <v>0</v>
      </c>
      <c r="CQ36" s="54" t="s">
        <v>205</v>
      </c>
      <c r="CR36" s="54">
        <v>737</v>
      </c>
    </row>
    <row r="37" spans="1:96" ht="12.75" customHeight="1">
      <c r="A37" s="57" t="s">
        <v>206</v>
      </c>
      <c r="B37" s="17">
        <v>1043</v>
      </c>
      <c r="C37" s="58" t="s">
        <v>146</v>
      </c>
      <c r="D37" s="18">
        <f t="shared" ca="1" si="0"/>
        <v>836360734.10000014</v>
      </c>
      <c r="CQ37" s="54" t="s">
        <v>207</v>
      </c>
      <c r="CR37" s="54">
        <v>738</v>
      </c>
    </row>
    <row r="38" spans="1:96" ht="12.75" customHeight="1">
      <c r="A38" s="57" t="s">
        <v>208</v>
      </c>
      <c r="B38" s="17">
        <v>1044</v>
      </c>
      <c r="C38" s="58" t="s">
        <v>146</v>
      </c>
      <c r="D38" s="18">
        <f t="shared" ca="1" si="0"/>
        <v>2376173275.5</v>
      </c>
      <c r="CQ38" s="54" t="s">
        <v>209</v>
      </c>
      <c r="CR38" s="54">
        <v>739</v>
      </c>
    </row>
    <row r="39" spans="1:96" ht="12.75" customHeight="1">
      <c r="A39" s="57" t="s">
        <v>210</v>
      </c>
      <c r="B39" s="17">
        <v>1045</v>
      </c>
      <c r="C39" s="58" t="s">
        <v>146</v>
      </c>
      <c r="D39" s="18">
        <f t="shared" ca="1" si="0"/>
        <v>2669030794.1900001</v>
      </c>
      <c r="CQ39" s="54" t="s">
        <v>211</v>
      </c>
      <c r="CR39" s="54">
        <v>740</v>
      </c>
    </row>
    <row r="40" spans="1:96" ht="12.75" customHeight="1">
      <c r="A40" s="57" t="s">
        <v>212</v>
      </c>
      <c r="B40" s="17">
        <v>1046</v>
      </c>
      <c r="C40" s="58" t="s">
        <v>146</v>
      </c>
      <c r="D40" s="18">
        <f t="shared" ca="1" si="0"/>
        <v>0</v>
      </c>
      <c r="CQ40" s="54" t="s">
        <v>213</v>
      </c>
      <c r="CR40" s="54">
        <v>741</v>
      </c>
    </row>
    <row r="41" spans="1:96" ht="12.75" customHeight="1">
      <c r="A41" s="57" t="s">
        <v>214</v>
      </c>
      <c r="B41" s="17">
        <v>1047</v>
      </c>
      <c r="C41" s="58" t="s">
        <v>146</v>
      </c>
      <c r="D41" s="18">
        <f t="shared" ca="1" si="0"/>
        <v>0</v>
      </c>
      <c r="CQ41" s="54" t="s">
        <v>215</v>
      </c>
      <c r="CR41" s="54">
        <v>742</v>
      </c>
    </row>
    <row r="42" spans="1:96" ht="12.75" customHeight="1">
      <c r="A42" s="57" t="s">
        <v>216</v>
      </c>
      <c r="B42" s="17">
        <v>1048</v>
      </c>
      <c r="C42" s="58" t="s">
        <v>146</v>
      </c>
      <c r="D42" s="18">
        <f t="shared" ca="1" si="0"/>
        <v>227769816.98725</v>
      </c>
      <c r="CQ42" s="54" t="s">
        <v>217</v>
      </c>
      <c r="CR42" s="54">
        <v>743</v>
      </c>
    </row>
    <row r="43" spans="1:96" ht="12.75" customHeight="1">
      <c r="A43" s="57" t="s">
        <v>218</v>
      </c>
      <c r="B43" s="17">
        <v>1049</v>
      </c>
      <c r="C43" s="58" t="s">
        <v>146</v>
      </c>
      <c r="D43" s="18">
        <f t="shared" ca="1" si="0"/>
        <v>283059104.41998684</v>
      </c>
      <c r="CQ43" s="54" t="s">
        <v>219</v>
      </c>
      <c r="CR43" s="54">
        <v>744</v>
      </c>
    </row>
    <row r="44" spans="1:96" ht="12.75" customHeight="1">
      <c r="A44" s="57" t="s">
        <v>220</v>
      </c>
      <c r="B44" s="17">
        <v>1050</v>
      </c>
      <c r="C44" s="58" t="s">
        <v>146</v>
      </c>
      <c r="D44" s="18">
        <f t="shared" ca="1" si="0"/>
        <v>0</v>
      </c>
      <c r="CQ44" s="54" t="s">
        <v>221</v>
      </c>
      <c r="CR44" s="54">
        <v>745</v>
      </c>
    </row>
    <row r="45" spans="1:96" ht="12.75" customHeight="1">
      <c r="A45" s="57" t="s">
        <v>222</v>
      </c>
      <c r="B45" s="17">
        <v>1051</v>
      </c>
      <c r="C45" s="58" t="s">
        <v>146</v>
      </c>
      <c r="D45" s="18">
        <f t="shared" ca="1" si="0"/>
        <v>0</v>
      </c>
      <c r="CQ45" s="54" t="s">
        <v>223</v>
      </c>
      <c r="CR45" s="54">
        <v>746</v>
      </c>
    </row>
    <row r="46" spans="1:96" ht="12.75" customHeight="1">
      <c r="A46" s="57" t="s">
        <v>224</v>
      </c>
      <c r="B46" s="17">
        <v>1052</v>
      </c>
      <c r="C46" s="58" t="s">
        <v>146</v>
      </c>
      <c r="D46" s="18">
        <f t="shared" ca="1" si="0"/>
        <v>0</v>
      </c>
      <c r="CQ46" s="54" t="s">
        <v>225</v>
      </c>
      <c r="CR46" s="54">
        <v>747</v>
      </c>
    </row>
    <row r="47" spans="1:96" ht="12.75" customHeight="1">
      <c r="A47" s="57" t="s">
        <v>226</v>
      </c>
      <c r="B47" s="17">
        <v>1053</v>
      </c>
      <c r="C47" s="58" t="s">
        <v>146</v>
      </c>
      <c r="D47" s="18">
        <f t="shared" ca="1" si="0"/>
        <v>2398073251.7900009</v>
      </c>
      <c r="CQ47" s="54" t="s">
        <v>227</v>
      </c>
      <c r="CR47" s="54">
        <v>748</v>
      </c>
    </row>
    <row r="48" spans="1:96" ht="12.75" customHeight="1">
      <c r="A48" s="57" t="s">
        <v>228</v>
      </c>
      <c r="B48" s="17">
        <v>1054</v>
      </c>
      <c r="C48" s="58" t="s">
        <v>146</v>
      </c>
      <c r="D48" s="18">
        <f t="shared" ca="1" si="0"/>
        <v>0</v>
      </c>
      <c r="CQ48" s="54" t="s">
        <v>229</v>
      </c>
      <c r="CR48" s="54">
        <v>749</v>
      </c>
    </row>
    <row r="49" spans="1:96" ht="12.75" customHeight="1">
      <c r="A49" s="57" t="s">
        <v>230</v>
      </c>
      <c r="B49" s="17">
        <v>1055</v>
      </c>
      <c r="C49" s="58" t="s">
        <v>146</v>
      </c>
      <c r="D49" s="18">
        <f t="shared" ca="1" si="0"/>
        <v>0</v>
      </c>
      <c r="CQ49" s="54" t="s">
        <v>231</v>
      </c>
      <c r="CR49" s="54">
        <v>750</v>
      </c>
    </row>
    <row r="50" spans="1:96" ht="12.75" customHeight="1">
      <c r="A50" s="57" t="s">
        <v>232</v>
      </c>
      <c r="B50" s="17">
        <v>1056</v>
      </c>
      <c r="C50" s="58" t="s">
        <v>146</v>
      </c>
      <c r="D50" s="18">
        <f t="shared" ca="1" si="0"/>
        <v>315939661.63999194</v>
      </c>
      <c r="CQ50" s="54" t="s">
        <v>233</v>
      </c>
      <c r="CR50" s="54">
        <v>751</v>
      </c>
    </row>
    <row r="51" spans="1:96" ht="12.75" customHeight="1">
      <c r="A51" s="57" t="s">
        <v>234</v>
      </c>
      <c r="B51" s="17">
        <v>1057</v>
      </c>
      <c r="C51" s="58" t="s">
        <v>146</v>
      </c>
      <c r="D51" s="18">
        <f t="shared" ca="1" si="0"/>
        <v>0</v>
      </c>
      <c r="CQ51" s="54" t="s">
        <v>235</v>
      </c>
      <c r="CR51" s="54">
        <v>752</v>
      </c>
    </row>
    <row r="52" spans="1:96" ht="12.75" customHeight="1">
      <c r="A52" s="57" t="s">
        <v>236</v>
      </c>
      <c r="B52" s="17">
        <v>1058</v>
      </c>
      <c r="C52" s="58" t="s">
        <v>146</v>
      </c>
      <c r="D52" s="18">
        <f t="shared" ca="1" si="0"/>
        <v>0</v>
      </c>
      <c r="CQ52" s="54" t="s">
        <v>237</v>
      </c>
      <c r="CR52" s="54">
        <v>753</v>
      </c>
    </row>
    <row r="53" spans="1:96" ht="12.75" customHeight="1">
      <c r="A53" s="57" t="s">
        <v>238</v>
      </c>
      <c r="B53" s="17">
        <v>1059</v>
      </c>
      <c r="C53" s="58" t="s">
        <v>146</v>
      </c>
      <c r="D53" s="18">
        <f t="shared" ca="1" si="0"/>
        <v>0</v>
      </c>
      <c r="CQ53" s="54" t="s">
        <v>239</v>
      </c>
      <c r="CR53" s="54">
        <v>754</v>
      </c>
    </row>
    <row r="54" spans="1:96" ht="12.75" customHeight="1">
      <c r="A54" s="57" t="s">
        <v>240</v>
      </c>
      <c r="B54" s="17">
        <v>1060</v>
      </c>
      <c r="C54" s="58" t="s">
        <v>146</v>
      </c>
      <c r="D54" s="18">
        <f t="shared" ca="1" si="0"/>
        <v>0</v>
      </c>
      <c r="CQ54" s="54" t="s">
        <v>241</v>
      </c>
      <c r="CR54" s="54">
        <v>755</v>
      </c>
    </row>
    <row r="55" spans="1:96" ht="12.75" customHeight="1">
      <c r="A55" s="57" t="s">
        <v>242</v>
      </c>
      <c r="B55" s="17">
        <v>1061</v>
      </c>
      <c r="C55" s="58" t="s">
        <v>146</v>
      </c>
      <c r="D55" s="18">
        <f t="shared" ca="1" si="0"/>
        <v>0</v>
      </c>
      <c r="CQ55" s="54" t="s">
        <v>243</v>
      </c>
      <c r="CR55" s="54">
        <v>756</v>
      </c>
    </row>
    <row r="56" spans="1:96" ht="12.75" customHeight="1">
      <c r="A56" s="57" t="s">
        <v>244</v>
      </c>
      <c r="B56" s="17">
        <v>2001</v>
      </c>
      <c r="C56" s="58" t="s">
        <v>146</v>
      </c>
      <c r="D56" s="18">
        <f t="shared" ca="1" si="0"/>
        <v>0</v>
      </c>
      <c r="CQ56" s="54" t="s">
        <v>245</v>
      </c>
      <c r="CR56" s="54">
        <v>757</v>
      </c>
    </row>
    <row r="57" spans="1:96" ht="12.75" customHeight="1">
      <c r="A57" s="57" t="s">
        <v>246</v>
      </c>
      <c r="B57" s="17">
        <v>2002</v>
      </c>
      <c r="C57" s="58" t="s">
        <v>247</v>
      </c>
      <c r="D57" s="18">
        <f t="shared" ca="1" si="0"/>
        <v>0</v>
      </c>
      <c r="CQ57" s="54" t="s">
        <v>248</v>
      </c>
      <c r="CR57" s="54">
        <v>758</v>
      </c>
    </row>
    <row r="58" spans="1:96" ht="12.75" customHeight="1">
      <c r="A58" s="57" t="s">
        <v>249</v>
      </c>
      <c r="B58" s="17">
        <v>2005</v>
      </c>
      <c r="C58" s="58" t="s">
        <v>247</v>
      </c>
      <c r="D58" s="18">
        <f t="shared" ca="1" si="0"/>
        <v>0</v>
      </c>
      <c r="CQ58" s="54" t="s">
        <v>250</v>
      </c>
      <c r="CR58" s="54">
        <v>759</v>
      </c>
    </row>
    <row r="59" spans="1:96" ht="12.75" customHeight="1">
      <c r="A59" s="57" t="s">
        <v>251</v>
      </c>
      <c r="B59" s="17">
        <v>2006</v>
      </c>
      <c r="C59" s="58" t="s">
        <v>247</v>
      </c>
      <c r="D59" s="18">
        <f t="shared" ca="1" si="0"/>
        <v>0</v>
      </c>
      <c r="CQ59" s="54" t="s">
        <v>252</v>
      </c>
      <c r="CR59" s="54">
        <v>760</v>
      </c>
    </row>
    <row r="60" spans="1:96" ht="12.75" customHeight="1">
      <c r="A60" s="57" t="s">
        <v>253</v>
      </c>
      <c r="B60" s="17">
        <v>2007</v>
      </c>
      <c r="C60" s="58" t="s">
        <v>247</v>
      </c>
      <c r="D60" s="18">
        <f t="shared" ca="1" si="0"/>
        <v>0</v>
      </c>
      <c r="CQ60" s="54" t="s">
        <v>254</v>
      </c>
      <c r="CR60" s="54">
        <v>761</v>
      </c>
    </row>
    <row r="61" spans="1:96" ht="12.75" customHeight="1">
      <c r="A61" s="57" t="s">
        <v>255</v>
      </c>
      <c r="B61" s="17">
        <v>3001</v>
      </c>
      <c r="C61" s="58" t="s">
        <v>256</v>
      </c>
      <c r="D61" s="18">
        <f t="shared" ca="1" si="0"/>
        <v>0</v>
      </c>
      <c r="CQ61" s="54" t="s">
        <v>257</v>
      </c>
      <c r="CR61" s="54">
        <v>765</v>
      </c>
    </row>
    <row r="62" spans="1:96" ht="12.75" customHeight="1">
      <c r="A62" s="57" t="s">
        <v>258</v>
      </c>
      <c r="B62" s="17">
        <v>3002</v>
      </c>
      <c r="C62" s="58" t="s">
        <v>256</v>
      </c>
      <c r="D62" s="18">
        <f t="shared" ca="1" si="0"/>
        <v>0</v>
      </c>
      <c r="CQ62" s="54" t="s">
        <v>259</v>
      </c>
      <c r="CR62" s="54">
        <v>766</v>
      </c>
    </row>
    <row r="63" spans="1:96" ht="12.75" customHeight="1">
      <c r="A63" s="57" t="s">
        <v>260</v>
      </c>
      <c r="B63" s="17">
        <v>3003</v>
      </c>
      <c r="C63" s="58" t="s">
        <v>256</v>
      </c>
      <c r="D63" s="18">
        <f t="shared" ca="1" si="0"/>
        <v>0</v>
      </c>
      <c r="CQ63" s="54" t="s">
        <v>261</v>
      </c>
      <c r="CR63" s="54">
        <v>767</v>
      </c>
    </row>
    <row r="64" spans="1:96" ht="12.75" customHeight="1">
      <c r="A64" s="57" t="s">
        <v>262</v>
      </c>
      <c r="B64" s="17">
        <v>3004</v>
      </c>
      <c r="C64" s="58" t="s">
        <v>256</v>
      </c>
      <c r="D64" s="18">
        <f t="shared" ca="1" si="0"/>
        <v>0</v>
      </c>
      <c r="CQ64" s="54" t="s">
        <v>263</v>
      </c>
      <c r="CR64" s="54">
        <v>768</v>
      </c>
    </row>
    <row r="65" spans="1:98" ht="12.75" customHeight="1">
      <c r="A65" s="57" t="s">
        <v>264</v>
      </c>
      <c r="B65" s="17">
        <v>3005</v>
      </c>
      <c r="C65" s="58" t="s">
        <v>256</v>
      </c>
      <c r="D65" s="18">
        <f t="shared" ca="1" si="0"/>
        <v>0</v>
      </c>
      <c r="CQ65" s="54" t="s">
        <v>265</v>
      </c>
      <c r="CR65" s="54">
        <v>769</v>
      </c>
    </row>
    <row r="66" spans="1:98" ht="12.75" customHeight="1">
      <c r="A66" s="57" t="s">
        <v>266</v>
      </c>
      <c r="B66" s="17">
        <v>3006</v>
      </c>
      <c r="C66" s="58" t="s">
        <v>256</v>
      </c>
      <c r="D66" s="18">
        <f t="shared" ca="1" si="0"/>
        <v>0</v>
      </c>
      <c r="CQ66" s="54" t="s">
        <v>267</v>
      </c>
      <c r="CR66" s="54">
        <v>770</v>
      </c>
    </row>
    <row r="67" spans="1:98" ht="12.75" customHeight="1">
      <c r="A67" s="57" t="s">
        <v>268</v>
      </c>
      <c r="B67" s="17">
        <v>3007</v>
      </c>
      <c r="C67" s="58" t="s">
        <v>256</v>
      </c>
      <c r="D67" s="18">
        <f t="shared" ca="1" si="0"/>
        <v>0</v>
      </c>
      <c r="CQ67" s="54" t="s">
        <v>269</v>
      </c>
      <c r="CR67" s="54">
        <v>773</v>
      </c>
    </row>
    <row r="68" spans="1:98" ht="12.75" customHeight="1">
      <c r="A68" s="57" t="s">
        <v>270</v>
      </c>
      <c r="B68" s="17">
        <v>3008</v>
      </c>
      <c r="C68" s="58" t="s">
        <v>256</v>
      </c>
      <c r="D68" s="18">
        <f t="shared" ca="1" si="0"/>
        <v>0</v>
      </c>
      <c r="CQ68" s="54" t="s">
        <v>271</v>
      </c>
      <c r="CR68" s="54">
        <v>774</v>
      </c>
    </row>
    <row r="69" spans="1:98" ht="12.75" customHeight="1">
      <c r="A69" s="57" t="s">
        <v>272</v>
      </c>
      <c r="B69" s="17">
        <v>3009</v>
      </c>
      <c r="C69" s="58" t="s">
        <v>256</v>
      </c>
      <c r="D69" s="18">
        <f t="shared" ca="1" si="0"/>
        <v>0</v>
      </c>
      <c r="CQ69" s="54" t="s">
        <v>273</v>
      </c>
      <c r="CR69" s="54">
        <v>775</v>
      </c>
    </row>
    <row r="70" spans="1:98" ht="12.75" customHeight="1">
      <c r="A70" s="57" t="s">
        <v>274</v>
      </c>
      <c r="B70" s="17">
        <v>3011</v>
      </c>
      <c r="C70" s="58" t="s">
        <v>256</v>
      </c>
      <c r="D70" s="18">
        <f t="shared" ca="1" si="0"/>
        <v>0</v>
      </c>
      <c r="CQ70" s="54" t="s">
        <v>275</v>
      </c>
      <c r="CR70" s="54">
        <v>776</v>
      </c>
    </row>
    <row r="71" spans="1:98" ht="12.75" customHeight="1">
      <c r="A71" s="57" t="s">
        <v>276</v>
      </c>
      <c r="B71" s="17">
        <v>3012</v>
      </c>
      <c r="C71" s="58" t="s">
        <v>256</v>
      </c>
      <c r="D71" s="18">
        <f t="shared" ref="D71:D75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277</v>
      </c>
      <c r="CR71" s="54">
        <v>777</v>
      </c>
    </row>
    <row r="72" spans="1:98" ht="12.75" customHeight="1">
      <c r="A72" s="57" t="s">
        <v>278</v>
      </c>
      <c r="B72" s="17">
        <v>3015</v>
      </c>
      <c r="C72" s="58" t="s">
        <v>256</v>
      </c>
      <c r="D72" s="18">
        <f t="shared" ca="1" si="1"/>
        <v>0</v>
      </c>
      <c r="CQ72" s="54" t="s">
        <v>279</v>
      </c>
      <c r="CR72" s="54">
        <v>778</v>
      </c>
    </row>
    <row r="73" spans="1:98" ht="12.75" customHeight="1">
      <c r="A73" s="57" t="s">
        <v>280</v>
      </c>
      <c r="B73" s="17">
        <v>3016</v>
      </c>
      <c r="C73" s="58" t="s">
        <v>256</v>
      </c>
      <c r="D73" s="18">
        <f t="shared" ca="1" si="1"/>
        <v>0</v>
      </c>
      <c r="CQ73" s="54" t="s">
        <v>281</v>
      </c>
      <c r="CR73" s="54">
        <v>779</v>
      </c>
    </row>
    <row r="74" spans="1:98" ht="12.75" customHeight="1">
      <c r="A74" s="57" t="s">
        <v>282</v>
      </c>
      <c r="B74" s="17">
        <v>3017</v>
      </c>
      <c r="C74" s="58" t="s">
        <v>256</v>
      </c>
      <c r="D74" s="18">
        <f t="shared" ca="1" si="1"/>
        <v>0</v>
      </c>
      <c r="CQ74" s="54" t="s">
        <v>283</v>
      </c>
      <c r="CR74" s="54">
        <v>780</v>
      </c>
    </row>
    <row r="75" spans="1:98" ht="12.75" customHeight="1">
      <c r="A75" s="57" t="s">
        <v>284</v>
      </c>
      <c r="B75" s="17">
        <v>3018</v>
      </c>
      <c r="C75" s="58" t="s">
        <v>256</v>
      </c>
      <c r="D75" s="18">
        <f t="shared" ca="1" si="1"/>
        <v>0</v>
      </c>
      <c r="CQ75" s="54" t="s">
        <v>285</v>
      </c>
      <c r="CR75" s="54">
        <v>781</v>
      </c>
    </row>
    <row r="76" spans="1:98" ht="12.75" customHeight="1">
      <c r="A76" s="59" t="s">
        <v>286</v>
      </c>
      <c r="B76" s="48">
        <v>9000</v>
      </c>
      <c r="C76" s="58" t="s">
        <v>287</v>
      </c>
      <c r="D76" s="49">
        <f ca="1">SUMIF($C$7:$C$75,"HD",D$7:D$75)</f>
        <v>49266405124.310051</v>
      </c>
      <c r="CQ76" s="54" t="s">
        <v>288</v>
      </c>
      <c r="CR76" s="54">
        <v>782</v>
      </c>
    </row>
    <row r="77" spans="1:98" ht="12.75" customHeigh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CQ77" s="54" t="s">
        <v>291</v>
      </c>
      <c r="CR77" s="54">
        <v>783</v>
      </c>
    </row>
    <row r="78" spans="1:98" ht="12.75" customHeight="1">
      <c r="A78" s="59" t="s">
        <v>292</v>
      </c>
      <c r="B78" s="48">
        <v>9003</v>
      </c>
      <c r="C78" s="58" t="s">
        <v>293</v>
      </c>
      <c r="D78" s="49">
        <f ca="1">D76+D77</f>
        <v>49266405124.310051</v>
      </c>
      <c r="CQ78" s="54" t="s">
        <v>294</v>
      </c>
      <c r="CR78" s="54">
        <v>784</v>
      </c>
    </row>
    <row r="79" spans="1:98">
      <c r="CQ79" s="54" t="s">
        <v>295</v>
      </c>
      <c r="CR79" s="54">
        <v>785</v>
      </c>
    </row>
    <row r="80" spans="1:98" s="35" customFormat="1">
      <c r="CN80" s="54"/>
      <c r="CO80" s="54"/>
      <c r="CP80" s="54"/>
      <c r="CQ80" s="54" t="s">
        <v>296</v>
      </c>
      <c r="CR80" s="54">
        <v>786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297</v>
      </c>
      <c r="CR81" s="54">
        <v>789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298</v>
      </c>
      <c r="CR82" s="54">
        <v>790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299</v>
      </c>
      <c r="CR83" s="54">
        <v>791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300</v>
      </c>
      <c r="CR84" s="54">
        <v>792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301</v>
      </c>
      <c r="CR85" s="54">
        <v>793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302</v>
      </c>
      <c r="CR86" s="54">
        <v>794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303</v>
      </c>
      <c r="CR87" s="54">
        <v>795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304</v>
      </c>
      <c r="CR88" s="54">
        <v>796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305</v>
      </c>
      <c r="CR89" s="54">
        <v>797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306</v>
      </c>
      <c r="CR90" s="54">
        <v>798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307</v>
      </c>
      <c r="CR91" s="54">
        <v>799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308</v>
      </c>
      <c r="CR92" s="54">
        <v>771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309</v>
      </c>
      <c r="CR93" s="54">
        <v>707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310</v>
      </c>
      <c r="CR94" s="54">
        <v>705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311</v>
      </c>
      <c r="CR95" s="54">
        <v>708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Q96" s="54"/>
      <c r="CR96" s="54"/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53"/>
      <c r="B165" s="53"/>
      <c r="C165" s="5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53"/>
      <c r="B166" s="53"/>
      <c r="C166" s="5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53"/>
      <c r="B167" s="53"/>
      <c r="C167" s="53"/>
      <c r="CN167" s="54"/>
      <c r="CO167" s="54"/>
      <c r="CP167" s="54"/>
      <c r="CQ167" s="54"/>
      <c r="CR167" s="54"/>
      <c r="CS167" s="54"/>
      <c r="CT167" s="54"/>
    </row>
    <row r="168" spans="1:98" s="35" customFormat="1">
      <c r="A168" s="53"/>
      <c r="B168" s="53"/>
      <c r="C168" s="53"/>
      <c r="CN168" s="54"/>
      <c r="CO168" s="54"/>
      <c r="CP168" s="54"/>
      <c r="CQ168" s="54"/>
      <c r="CR168" s="54"/>
      <c r="CS168" s="54"/>
      <c r="CT168" s="54"/>
    </row>
    <row r="169" spans="1:98" s="35" customFormat="1">
      <c r="A169" s="6"/>
      <c r="B169" s="6"/>
      <c r="C169" s="6"/>
      <c r="D169" s="3"/>
      <c r="CN169" s="54"/>
      <c r="CO169" s="54"/>
      <c r="CP169" s="54"/>
      <c r="CQ169" s="54"/>
      <c r="CR169" s="54"/>
      <c r="CS169" s="54"/>
      <c r="CT169" s="54"/>
    </row>
    <row r="170" spans="1:98" s="35" customFormat="1">
      <c r="A170" s="6"/>
      <c r="B170" s="6"/>
      <c r="C170" s="6"/>
      <c r="D170" s="3"/>
      <c r="CN170" s="54"/>
      <c r="CO170" s="54"/>
      <c r="CP170" s="54"/>
      <c r="CQ170" s="54"/>
      <c r="CR170" s="54"/>
      <c r="CS170" s="54"/>
      <c r="CT170" s="54"/>
    </row>
    <row r="171" spans="1:98" s="35" customFormat="1">
      <c r="A171" s="6"/>
      <c r="B171" s="6"/>
      <c r="C171" s="6"/>
      <c r="D171" s="3"/>
      <c r="CN171" s="54"/>
      <c r="CO171" s="54"/>
      <c r="CP171" s="54"/>
      <c r="CQ171" s="54"/>
      <c r="CR171" s="54"/>
      <c r="CS171" s="54"/>
      <c r="CT171" s="54"/>
    </row>
  </sheetData>
  <mergeCells count="1">
    <mergeCell ref="E4:G4"/>
  </mergeCells>
  <dataValidations count="3">
    <dataValidation type="list" allowBlank="1" showInputMessage="1" showErrorMessage="1" sqref="D6" xr:uid="{068F3763-DC83-4A6F-A4FA-FCEFCB26A915}">
      <formula1>Branşlar4</formula1>
    </dataValidation>
    <dataValidation type="list" allowBlank="1" showInputMessage="1" showErrorMessage="1" sqref="B2" xr:uid="{B3E08BC9-1004-44B1-B832-6A681D8EDEFD}">
      <formula1>"Toplam,Direkt,Endirekt"</formula1>
    </dataValidation>
    <dataValidation type="list" allowBlank="1" showInputMessage="1" showErrorMessage="1" sqref="C2" xr:uid="{3F4D6C9B-8B21-4DDC-A793-50181D9997EE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7124E-B42D-45DD-9CB6-825AE37E1CBB}">
  <sheetPr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312</v>
      </c>
      <c r="B2" s="4"/>
    </row>
    <row r="3" spans="1:15" ht="15" customHeight="1">
      <c r="A3" s="5" t="s">
        <v>363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6" t="s">
        <v>313</v>
      </c>
      <c r="D5" s="97"/>
      <c r="E5" s="97"/>
      <c r="F5" s="97"/>
      <c r="G5" s="97"/>
      <c r="H5" s="98"/>
      <c r="J5" s="96" t="s">
        <v>314</v>
      </c>
      <c r="K5" s="97"/>
      <c r="L5" s="97"/>
      <c r="M5" s="97"/>
      <c r="N5" s="97"/>
      <c r="O5" s="98"/>
    </row>
    <row r="6" spans="1:15" ht="79.5" customHeight="1" thickBot="1">
      <c r="A6" s="8" t="s">
        <v>7</v>
      </c>
      <c r="B6" s="8" t="s">
        <v>8</v>
      </c>
      <c r="C6" s="60" t="s">
        <v>364</v>
      </c>
      <c r="D6" s="60" t="s">
        <v>315</v>
      </c>
      <c r="E6" s="60" t="s">
        <v>365</v>
      </c>
      <c r="F6" s="60" t="s">
        <v>315</v>
      </c>
      <c r="G6" s="60" t="s">
        <v>316</v>
      </c>
      <c r="H6" s="60" t="s">
        <v>317</v>
      </c>
      <c r="J6" s="60" t="s">
        <v>364</v>
      </c>
      <c r="K6" s="60" t="s">
        <v>315</v>
      </c>
      <c r="L6" s="60" t="s">
        <v>365</v>
      </c>
      <c r="M6" s="60" t="s">
        <v>315</v>
      </c>
      <c r="N6" s="60" t="s">
        <v>316</v>
      </c>
      <c r="O6" s="60" t="s">
        <v>317</v>
      </c>
    </row>
    <row r="7" spans="1:15" ht="12.75" customHeight="1">
      <c r="A7" s="11" t="s">
        <v>11</v>
      </c>
      <c r="B7" s="12">
        <v>704</v>
      </c>
      <c r="C7" s="13">
        <v>24840662.830000002</v>
      </c>
      <c r="D7" s="61">
        <v>1.0784489928832743E-4</v>
      </c>
      <c r="E7" s="13">
        <v>13115128.339999987</v>
      </c>
      <c r="F7" s="61">
        <v>1.0868170083977232E-4</v>
      </c>
      <c r="G7" s="61">
        <v>0.89404649241884782</v>
      </c>
      <c r="H7" s="61">
        <v>0.11545729824431561</v>
      </c>
      <c r="J7" s="13">
        <v>24840662.830000002</v>
      </c>
      <c r="K7" s="61">
        <v>1.1556208510469819E-4</v>
      </c>
      <c r="L7" s="13">
        <v>13115128.339999987</v>
      </c>
      <c r="M7" s="61">
        <v>1.1774453705650271E-4</v>
      </c>
      <c r="N7" s="61">
        <v>0.89404649241884782</v>
      </c>
      <c r="O7" s="61">
        <v>0.11545729824431561</v>
      </c>
    </row>
    <row r="8" spans="1:15" ht="12.75" customHeight="1">
      <c r="A8" s="16" t="s">
        <v>12</v>
      </c>
      <c r="B8" s="17">
        <v>718</v>
      </c>
      <c r="C8" s="18">
        <v>41864736.719999611</v>
      </c>
      <c r="D8" s="62">
        <v>1.8175434150847499E-4</v>
      </c>
      <c r="E8" s="18">
        <v>31344789.419999987</v>
      </c>
      <c r="F8" s="62">
        <v>2.5974622118185868E-4</v>
      </c>
      <c r="G8" s="62">
        <v>0.33562028951731371</v>
      </c>
      <c r="H8" s="62">
        <v>-0.21341561276954435</v>
      </c>
      <c r="J8" s="18">
        <v>41864736.719999611</v>
      </c>
      <c r="K8" s="62">
        <v>1.9476035324949412E-4</v>
      </c>
      <c r="L8" s="18">
        <v>31344789.419999987</v>
      </c>
      <c r="M8" s="62">
        <v>2.8140614591892478E-4</v>
      </c>
      <c r="N8" s="62">
        <v>0.33562028951731371</v>
      </c>
      <c r="O8" s="62">
        <v>-0.21341561276954435</v>
      </c>
    </row>
    <row r="9" spans="1:15" ht="12.75" customHeight="1">
      <c r="A9" s="16" t="s">
        <v>13</v>
      </c>
      <c r="B9" s="17">
        <v>729</v>
      </c>
      <c r="C9" s="18">
        <v>103396085.49000001</v>
      </c>
      <c r="D9" s="62">
        <v>4.488906154714046E-4</v>
      </c>
      <c r="E9" s="18">
        <v>35781045.230000004</v>
      </c>
      <c r="F9" s="62">
        <v>2.9650833393378954E-4</v>
      </c>
      <c r="G9" s="62">
        <v>1.8896887954326536</v>
      </c>
      <c r="H9" s="62">
        <v>0.70181907858224601</v>
      </c>
      <c r="J9" s="18">
        <v>103396085.49000001</v>
      </c>
      <c r="K9" s="62">
        <v>4.8101241551645139E-4</v>
      </c>
      <c r="L9" s="18">
        <v>35781045.230000004</v>
      </c>
      <c r="M9" s="62">
        <v>3.2123380700399144E-4</v>
      </c>
      <c r="N9" s="62">
        <v>1.8896887954326536</v>
      </c>
      <c r="O9" s="62">
        <v>0.70181907858224601</v>
      </c>
    </row>
    <row r="10" spans="1:15" ht="12.75" customHeight="1">
      <c r="A10" s="16" t="s">
        <v>14</v>
      </c>
      <c r="B10" s="17">
        <v>750</v>
      </c>
      <c r="C10" s="18">
        <v>4651643944.673708</v>
      </c>
      <c r="D10" s="62">
        <v>2.0194955189868986E-2</v>
      </c>
      <c r="E10" s="18">
        <v>2681959923.8741012</v>
      </c>
      <c r="F10" s="62">
        <v>2.2224713213194826E-2</v>
      </c>
      <c r="G10" s="62">
        <v>0.73441963217496209</v>
      </c>
      <c r="H10" s="62">
        <v>2.144854662836404E-2</v>
      </c>
      <c r="J10" s="18">
        <v>4629060463.2637081</v>
      </c>
      <c r="K10" s="62">
        <v>2.1535008259297491E-2</v>
      </c>
      <c r="L10" s="18">
        <v>2657256479.4141011</v>
      </c>
      <c r="M10" s="62">
        <v>2.3856223583779725E-2</v>
      </c>
      <c r="N10" s="62">
        <v>0.7420450374757841</v>
      </c>
      <c r="O10" s="62">
        <v>2.5939362471015359E-2</v>
      </c>
    </row>
    <row r="11" spans="1:15" ht="12.75" customHeight="1">
      <c r="A11" s="16" t="s">
        <v>15</v>
      </c>
      <c r="B11" s="17">
        <v>751</v>
      </c>
      <c r="C11" s="18">
        <v>296903363.64618933</v>
      </c>
      <c r="D11" s="62">
        <v>1.2889959325931941E-3</v>
      </c>
      <c r="E11" s="18">
        <v>155968063.53999993</v>
      </c>
      <c r="F11" s="62">
        <v>1.2924672929439966E-3</v>
      </c>
      <c r="G11" s="62">
        <v>0.90361640009747779</v>
      </c>
      <c r="H11" s="62">
        <v>0.12109328627648863</v>
      </c>
      <c r="J11" s="18">
        <v>296903363.64618933</v>
      </c>
      <c r="K11" s="62">
        <v>1.381234148716638E-3</v>
      </c>
      <c r="L11" s="18">
        <v>155968063.53999993</v>
      </c>
      <c r="M11" s="62">
        <v>1.4002445848056802E-3</v>
      </c>
      <c r="N11" s="62">
        <v>0.90361640009747779</v>
      </c>
      <c r="O11" s="62">
        <v>0.12109328627648863</v>
      </c>
    </row>
    <row r="12" spans="1:15" ht="12.75" customHeight="1" thickBot="1">
      <c r="A12" s="80" t="s">
        <v>16</v>
      </c>
      <c r="B12" s="81"/>
      <c r="C12" s="20">
        <v>5118648793.3598976</v>
      </c>
      <c r="D12" s="63">
        <v>2.2222440978730391E-2</v>
      </c>
      <c r="E12" s="20">
        <v>2918168950.4041009</v>
      </c>
      <c r="F12" s="63">
        <v>2.4182116762094242E-2</v>
      </c>
      <c r="G12" s="63">
        <v>0.75406183821230766</v>
      </c>
      <c r="H12" s="63">
        <v>3.3016394706895102E-2</v>
      </c>
      <c r="J12" s="20">
        <v>5096065311.9498978</v>
      </c>
      <c r="K12" s="63">
        <v>2.3707577261884778E-2</v>
      </c>
      <c r="L12" s="20">
        <v>2893465505.9441009</v>
      </c>
      <c r="M12" s="63">
        <v>2.5976852658564822E-2</v>
      </c>
      <c r="N12" s="63">
        <v>0.76123243960605524</v>
      </c>
      <c r="O12" s="63">
        <v>3.7239363725592112E-2</v>
      </c>
    </row>
    <row r="13" spans="1:15" ht="12.75" customHeight="1">
      <c r="A13" s="21" t="s">
        <v>17</v>
      </c>
      <c r="B13" s="22">
        <v>784</v>
      </c>
      <c r="C13" s="23">
        <v>150791539.89095321</v>
      </c>
      <c r="D13" s="64">
        <v>6.5465638112651185E-4</v>
      </c>
      <c r="E13" s="23">
        <v>65554680.376190618</v>
      </c>
      <c r="F13" s="64">
        <v>5.4323480309092034E-4</v>
      </c>
      <c r="G13" s="64">
        <v>1.3002406391980599</v>
      </c>
      <c r="H13" s="64">
        <v>0.35467646595881042</v>
      </c>
      <c r="J13" s="23">
        <v>150791539.89095321</v>
      </c>
      <c r="K13" s="64">
        <v>7.0150240696885728E-4</v>
      </c>
      <c r="L13" s="23">
        <v>65554680.376190618</v>
      </c>
      <c r="M13" s="64">
        <v>5.8853449944825883E-4</v>
      </c>
      <c r="N13" s="64">
        <v>1.3002406391980599</v>
      </c>
      <c r="O13" s="64">
        <v>0.35467646595881042</v>
      </c>
    </row>
    <row r="14" spans="1:15" ht="12.75" customHeight="1">
      <c r="A14" s="25" t="s">
        <v>18</v>
      </c>
      <c r="B14" s="17">
        <v>785</v>
      </c>
      <c r="C14" s="19">
        <v>45638107475.18483</v>
      </c>
      <c r="D14" s="65">
        <v>0.19813630328845661</v>
      </c>
      <c r="E14" s="19">
        <v>22450787903.560459</v>
      </c>
      <c r="F14" s="65">
        <v>0.18604391442439666</v>
      </c>
      <c r="G14" s="65">
        <v>1.0328064953099978</v>
      </c>
      <c r="H14" s="65">
        <v>0.19717697014723079</v>
      </c>
      <c r="J14" s="19">
        <v>42877300956.44062</v>
      </c>
      <c r="K14" s="65">
        <v>0.19947093747449524</v>
      </c>
      <c r="L14" s="19">
        <v>20869820810.431515</v>
      </c>
      <c r="M14" s="65">
        <v>0.18736434185564571</v>
      </c>
      <c r="N14" s="65">
        <v>1.0545121755434024</v>
      </c>
      <c r="O14" s="65">
        <v>0.20996005626819936</v>
      </c>
    </row>
    <row r="15" spans="1:15" ht="12.75" customHeight="1">
      <c r="A15" s="26" t="s">
        <v>19</v>
      </c>
      <c r="B15" s="27">
        <v>904</v>
      </c>
      <c r="C15" s="18">
        <v>345735919.5894984</v>
      </c>
      <c r="D15" s="62">
        <v>1.5010008260913513E-3</v>
      </c>
      <c r="E15" s="18">
        <v>134918912.57800019</v>
      </c>
      <c r="F15" s="62">
        <v>1.1180383839407878E-3</v>
      </c>
      <c r="G15" s="62">
        <v>1.5625459988022015</v>
      </c>
      <c r="H15" s="62">
        <v>0.5091554763263848</v>
      </c>
      <c r="J15" s="18">
        <v>345736100.54949838</v>
      </c>
      <c r="K15" s="62">
        <v>1.608410570559144E-3</v>
      </c>
      <c r="L15" s="18">
        <v>134918522.0980002</v>
      </c>
      <c r="M15" s="62">
        <v>1.2112667533969842E-3</v>
      </c>
      <c r="N15" s="62">
        <v>1.5625547565542375</v>
      </c>
      <c r="O15" s="62">
        <v>0.5091606340130963</v>
      </c>
    </row>
    <row r="16" spans="1:15" ht="12.75" customHeight="1">
      <c r="A16" s="26" t="s">
        <v>20</v>
      </c>
      <c r="B16" s="27">
        <v>905</v>
      </c>
      <c r="C16" s="18">
        <v>405743114.54735202</v>
      </c>
      <c r="D16" s="62">
        <v>1.7615200377200028E-3</v>
      </c>
      <c r="E16" s="18">
        <v>343355712.49090689</v>
      </c>
      <c r="F16" s="62">
        <v>2.8453006222403203E-3</v>
      </c>
      <c r="G16" s="62">
        <v>0.18169903626722772</v>
      </c>
      <c r="H16" s="62">
        <v>-0.30406417180964207</v>
      </c>
      <c r="J16" s="18">
        <v>405743114.54735202</v>
      </c>
      <c r="K16" s="62">
        <v>1.8875712236365633E-3</v>
      </c>
      <c r="L16" s="18">
        <v>343355712.49090689</v>
      </c>
      <c r="M16" s="62">
        <v>3.0825668163417695E-3</v>
      </c>
      <c r="N16" s="62">
        <v>0.18169903626722772</v>
      </c>
      <c r="O16" s="62">
        <v>-0.30406417180964207</v>
      </c>
    </row>
    <row r="17" spans="1:15" ht="12.75" customHeight="1">
      <c r="A17" s="26" t="s">
        <v>21</v>
      </c>
      <c r="B17" s="27">
        <v>906</v>
      </c>
      <c r="C17" s="19">
        <v>14178281775.233261</v>
      </c>
      <c r="D17" s="65">
        <v>6.1554531801177349E-2</v>
      </c>
      <c r="E17" s="19">
        <v>5873609274.9921856</v>
      </c>
      <c r="F17" s="65">
        <v>4.8673091831476001E-2</v>
      </c>
      <c r="G17" s="65">
        <v>1.4138959728900464</v>
      </c>
      <c r="H17" s="65">
        <v>0.4216112914546799</v>
      </c>
      <c r="J17" s="19">
        <v>13654791937.689011</v>
      </c>
      <c r="K17" s="65">
        <v>6.3523917972287222E-2</v>
      </c>
      <c r="L17" s="19">
        <v>5691651065.7871876</v>
      </c>
      <c r="M17" s="65">
        <v>5.1098304374523819E-2</v>
      </c>
      <c r="N17" s="65">
        <v>1.399091543009142</v>
      </c>
      <c r="O17" s="65">
        <v>0.41289254594177982</v>
      </c>
    </row>
    <row r="18" spans="1:15" ht="12.75" customHeight="1">
      <c r="A18" s="28" t="s">
        <v>22</v>
      </c>
      <c r="B18" s="29">
        <v>90601</v>
      </c>
      <c r="C18" s="18">
        <v>1310467966.7704203</v>
      </c>
      <c r="D18" s="62">
        <v>5.6893524486091654E-3</v>
      </c>
      <c r="E18" s="18">
        <v>399653482.37753332</v>
      </c>
      <c r="F18" s="62">
        <v>3.3118257851015693E-3</v>
      </c>
      <c r="G18" s="62">
        <v>2.2790105042359787</v>
      </c>
      <c r="H18" s="62">
        <v>0.93110159260069425</v>
      </c>
      <c r="J18" s="18">
        <v>1300969181.9179204</v>
      </c>
      <c r="K18" s="62">
        <v>6.0522825960110773E-3</v>
      </c>
      <c r="L18" s="18">
        <v>388435769.22153479</v>
      </c>
      <c r="M18" s="62">
        <v>3.4872849611150797E-3</v>
      </c>
      <c r="N18" s="62">
        <v>2.3492517553808092</v>
      </c>
      <c r="O18" s="62">
        <v>0.97246864274488187</v>
      </c>
    </row>
    <row r="19" spans="1:15" ht="12.75" customHeight="1">
      <c r="A19" s="28" t="s">
        <v>23</v>
      </c>
      <c r="B19" s="29">
        <v>90602</v>
      </c>
      <c r="C19" s="18">
        <v>12867813808.462841</v>
      </c>
      <c r="D19" s="62">
        <v>5.5865179352568184E-2</v>
      </c>
      <c r="E19" s="18">
        <v>5473955792.6146526</v>
      </c>
      <c r="F19" s="62">
        <v>4.5361266046374436E-2</v>
      </c>
      <c r="G19" s="62">
        <v>1.3507339657042587</v>
      </c>
      <c r="H19" s="62">
        <v>0.38441340736411012</v>
      </c>
      <c r="J19" s="18">
        <v>12353822755.77109</v>
      </c>
      <c r="K19" s="62">
        <v>5.7471635376276135E-2</v>
      </c>
      <c r="L19" s="18">
        <v>5303215296.5656528</v>
      </c>
      <c r="M19" s="62">
        <v>4.7611019413408735E-2</v>
      </c>
      <c r="N19" s="62">
        <v>1.3294967420559729</v>
      </c>
      <c r="O19" s="62">
        <v>0.3719062085135294</v>
      </c>
    </row>
    <row r="20" spans="1:15" ht="12.75" customHeight="1">
      <c r="A20" s="26" t="s">
        <v>24</v>
      </c>
      <c r="B20" s="27">
        <v>907</v>
      </c>
      <c r="C20" s="19">
        <v>30708346665.814716</v>
      </c>
      <c r="D20" s="65">
        <v>0.13331925062346789</v>
      </c>
      <c r="E20" s="19">
        <v>16098904003.499367</v>
      </c>
      <c r="F20" s="65">
        <v>0.13340748358673957</v>
      </c>
      <c r="G20" s="65">
        <v>0.90748057502173696</v>
      </c>
      <c r="H20" s="65">
        <v>0.1233690076688676</v>
      </c>
      <c r="J20" s="19">
        <v>28471029803.654755</v>
      </c>
      <c r="K20" s="65">
        <v>0.13245103770801228</v>
      </c>
      <c r="L20" s="19">
        <v>14699895510.05542</v>
      </c>
      <c r="M20" s="65">
        <v>0.13197220391138315</v>
      </c>
      <c r="N20" s="65">
        <v>0.9368185157628659</v>
      </c>
      <c r="O20" s="65">
        <v>0.14064694685681145</v>
      </c>
    </row>
    <row r="21" spans="1:15" ht="12.75" customHeight="1">
      <c r="A21" s="28" t="s">
        <v>22</v>
      </c>
      <c r="B21" s="29">
        <v>90701</v>
      </c>
      <c r="C21" s="18">
        <v>5467154236.0837784</v>
      </c>
      <c r="D21" s="62">
        <v>2.3735465596036502E-2</v>
      </c>
      <c r="E21" s="18">
        <v>2827051586.2856212</v>
      </c>
      <c r="F21" s="62">
        <v>2.3427050562838638E-2</v>
      </c>
      <c r="G21" s="62">
        <v>0.93387140956522452</v>
      </c>
      <c r="H21" s="62">
        <v>0.13891131305372473</v>
      </c>
      <c r="J21" s="18">
        <v>5071830123.9512787</v>
      </c>
      <c r="K21" s="62">
        <v>2.3594831926657955E-2</v>
      </c>
      <c r="L21" s="18">
        <v>2647972072.2271218</v>
      </c>
      <c r="M21" s="62">
        <v>2.3772870360102852E-2</v>
      </c>
      <c r="N21" s="62">
        <v>0.91536390324748784</v>
      </c>
      <c r="O21" s="62">
        <v>0.12801172158273721</v>
      </c>
    </row>
    <row r="22" spans="1:15" ht="12.75" customHeight="1">
      <c r="A22" s="28" t="s">
        <v>23</v>
      </c>
      <c r="B22" s="29">
        <v>90702</v>
      </c>
      <c r="C22" s="18">
        <v>25241192429.730938</v>
      </c>
      <c r="D22" s="62">
        <v>0.10958378502743139</v>
      </c>
      <c r="E22" s="18">
        <v>13271852417.213745</v>
      </c>
      <c r="F22" s="62">
        <v>0.10998043302390093</v>
      </c>
      <c r="G22" s="62">
        <v>0.90185903491458519</v>
      </c>
      <c r="H22" s="62">
        <v>0.12005832444910802</v>
      </c>
      <c r="J22" s="18">
        <v>23399199679.70348</v>
      </c>
      <c r="K22" s="62">
        <v>0.10885620578135434</v>
      </c>
      <c r="L22" s="18">
        <v>12051923437.828299</v>
      </c>
      <c r="M22" s="62">
        <v>0.10819933355128029</v>
      </c>
      <c r="N22" s="62">
        <v>0.94153238695979535</v>
      </c>
      <c r="O22" s="62">
        <v>0.14342307830376644</v>
      </c>
    </row>
    <row r="23" spans="1:15" ht="12.75" customHeight="1">
      <c r="A23" s="25" t="s">
        <v>25</v>
      </c>
      <c r="B23" s="17">
        <v>786</v>
      </c>
      <c r="C23" s="18">
        <v>799621994.97799385</v>
      </c>
      <c r="D23" s="62">
        <v>3.471531903447731E-3</v>
      </c>
      <c r="E23" s="18">
        <v>449520066.02668679</v>
      </c>
      <c r="F23" s="62">
        <v>3.7250573590183506E-3</v>
      </c>
      <c r="G23" s="62">
        <v>0.7788349295413266</v>
      </c>
      <c r="H23" s="62">
        <v>4.7605965572041553E-2</v>
      </c>
      <c r="J23" s="18">
        <v>799068117.05799377</v>
      </c>
      <c r="K23" s="62">
        <v>3.7173717295653501E-3</v>
      </c>
      <c r="L23" s="18">
        <v>448956191.09668678</v>
      </c>
      <c r="M23" s="62">
        <v>4.0306230719912416E-3</v>
      </c>
      <c r="N23" s="62">
        <v>0.77983538907453709</v>
      </c>
      <c r="O23" s="62">
        <v>4.819516435485105E-2</v>
      </c>
    </row>
    <row r="24" spans="1:15" ht="12.75" customHeight="1" thickBot="1">
      <c r="A24" s="84" t="s">
        <v>26</v>
      </c>
      <c r="B24" s="85"/>
      <c r="C24" s="30">
        <v>46588521010.053772</v>
      </c>
      <c r="D24" s="66">
        <v>0.20226249157303083</v>
      </c>
      <c r="E24" s="30">
        <v>22965862649.963337</v>
      </c>
      <c r="F24" s="66">
        <v>0.19031220658650594</v>
      </c>
      <c r="G24" s="66">
        <v>1.0285987824684715</v>
      </c>
      <c r="H24" s="66">
        <v>0.19469892960451807</v>
      </c>
      <c r="J24" s="30">
        <v>43827160613.389565</v>
      </c>
      <c r="K24" s="66">
        <v>0.20388981161102943</v>
      </c>
      <c r="L24" s="30">
        <v>21384331681.904388</v>
      </c>
      <c r="M24" s="66">
        <v>0.19198349942708517</v>
      </c>
      <c r="N24" s="66">
        <v>1.0494987295056077</v>
      </c>
      <c r="O24" s="66">
        <v>0.20700749676419772</v>
      </c>
    </row>
    <row r="25" spans="1:15" ht="12.75" customHeight="1">
      <c r="A25" s="11" t="s">
        <v>27</v>
      </c>
      <c r="B25" s="12">
        <v>717</v>
      </c>
      <c r="C25" s="13">
        <v>33558473435.125923</v>
      </c>
      <c r="D25" s="61">
        <v>0.14569297979884727</v>
      </c>
      <c r="E25" s="13">
        <v>22643768583.28772</v>
      </c>
      <c r="F25" s="61">
        <v>0.18764309576355345</v>
      </c>
      <c r="G25" s="61">
        <v>0.48201803563271817</v>
      </c>
      <c r="H25" s="61">
        <v>-0.1271978588735464</v>
      </c>
      <c r="J25" s="13">
        <v>33486840313.215923</v>
      </c>
      <c r="K25" s="61">
        <v>0.15578525889775124</v>
      </c>
      <c r="L25" s="13">
        <v>22610862109.047718</v>
      </c>
      <c r="M25" s="61">
        <v>0.20299500107509008</v>
      </c>
      <c r="N25" s="61">
        <v>0.48100679008679603</v>
      </c>
      <c r="O25" s="61">
        <v>-0.12779340984287624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0" t="s">
        <v>29</v>
      </c>
      <c r="B27" s="81"/>
      <c r="C27" s="20">
        <v>33558473435.125923</v>
      </c>
      <c r="D27" s="63">
        <v>0.14569297979884727</v>
      </c>
      <c r="E27" s="20">
        <v>22643768583.28772</v>
      </c>
      <c r="F27" s="63">
        <v>0.18764309576355345</v>
      </c>
      <c r="G27" s="63">
        <v>0.48201803563271817</v>
      </c>
      <c r="H27" s="63">
        <v>-0.1271978588735464</v>
      </c>
      <c r="J27" s="20">
        <v>33486840313.215923</v>
      </c>
      <c r="K27" s="63">
        <v>0.15578525889775124</v>
      </c>
      <c r="L27" s="20">
        <v>22610862109.047718</v>
      </c>
      <c r="M27" s="63">
        <v>0.20299500107509008</v>
      </c>
      <c r="N27" s="63">
        <v>0.48100679008679603</v>
      </c>
      <c r="O27" s="63">
        <v>-0.12779340984287624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2" t="s">
        <v>31</v>
      </c>
      <c r="B29" s="83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1068520918.8100001</v>
      </c>
      <c r="D30" s="64">
        <v>4.6389475057552459E-3</v>
      </c>
      <c r="E30" s="23">
        <v>302771381.51000005</v>
      </c>
      <c r="F30" s="64">
        <v>2.5089886926805654E-3</v>
      </c>
      <c r="G30" s="64">
        <v>2.5291344693180937</v>
      </c>
      <c r="H30" s="64">
        <v>1.0784066368186656</v>
      </c>
      <c r="J30" s="23">
        <v>1041413811.7900001</v>
      </c>
      <c r="K30" s="64">
        <v>4.8447963072040185E-3</v>
      </c>
      <c r="L30" s="23">
        <v>270872048.74000001</v>
      </c>
      <c r="M30" s="64">
        <v>2.4318255341173253E-3</v>
      </c>
      <c r="N30" s="64">
        <v>2.8446706355797322</v>
      </c>
      <c r="O30" s="64">
        <v>1.2642347677148011</v>
      </c>
    </row>
    <row r="31" spans="1:15" ht="12.75" customHeight="1" thickBot="1">
      <c r="A31" s="82" t="s">
        <v>33</v>
      </c>
      <c r="B31" s="83"/>
      <c r="C31" s="31">
        <v>1068520918.8100001</v>
      </c>
      <c r="D31" s="67">
        <v>4.6389475057552459E-3</v>
      </c>
      <c r="E31" s="31">
        <v>302771381.51000005</v>
      </c>
      <c r="F31" s="67">
        <v>2.5089886926805654E-3</v>
      </c>
      <c r="G31" s="67">
        <v>2.5291344693180937</v>
      </c>
      <c r="H31" s="67">
        <v>1.0784066368186656</v>
      </c>
      <c r="J31" s="31">
        <v>1041413811.7900001</v>
      </c>
      <c r="K31" s="67">
        <v>4.8447963072040185E-3</v>
      </c>
      <c r="L31" s="31">
        <v>270872048.74000001</v>
      </c>
      <c r="M31" s="67">
        <v>2.4318255341173253E-3</v>
      </c>
      <c r="N31" s="67">
        <v>2.8446706355797322</v>
      </c>
      <c r="O31" s="67">
        <v>1.2642347677148011</v>
      </c>
    </row>
    <row r="32" spans="1:15" ht="12.75" customHeight="1">
      <c r="A32" s="11" t="s">
        <v>34</v>
      </c>
      <c r="B32" s="12">
        <v>712</v>
      </c>
      <c r="C32" s="13">
        <v>2141440657.9888895</v>
      </c>
      <c r="D32" s="61">
        <v>9.2969923416790484E-3</v>
      </c>
      <c r="E32" s="13">
        <v>1139924294.0002763</v>
      </c>
      <c r="F32" s="61">
        <v>9.4462599136507439E-3</v>
      </c>
      <c r="G32" s="61">
        <v>0.87858147182217206</v>
      </c>
      <c r="H32" s="61">
        <v>0.10634951226276335</v>
      </c>
      <c r="J32" s="13">
        <v>1747400117.9788895</v>
      </c>
      <c r="K32" s="61">
        <v>8.1291390059834434E-3</v>
      </c>
      <c r="L32" s="13">
        <v>940623421.46136117</v>
      </c>
      <c r="M32" s="61">
        <v>8.4446958072597646E-3</v>
      </c>
      <c r="N32" s="61">
        <v>0.85770423966704201</v>
      </c>
      <c r="O32" s="61">
        <v>9.4054322536538226E-2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0" t="s">
        <v>37</v>
      </c>
      <c r="B35" s="81"/>
      <c r="C35" s="20">
        <v>2141440657.9888895</v>
      </c>
      <c r="D35" s="63">
        <v>9.2969923416790484E-3</v>
      </c>
      <c r="E35" s="20">
        <v>1139924294.0002763</v>
      </c>
      <c r="F35" s="63">
        <v>9.4462599136507439E-3</v>
      </c>
      <c r="G35" s="63">
        <v>0.87858147182217206</v>
      </c>
      <c r="H35" s="63">
        <v>0.10634951226276335</v>
      </c>
      <c r="J35" s="20">
        <v>1747400117.9788895</v>
      </c>
      <c r="K35" s="63">
        <v>8.1291390059834434E-3</v>
      </c>
      <c r="L35" s="20">
        <v>940623421.46136117</v>
      </c>
      <c r="M35" s="63">
        <v>8.4446958072597646E-3</v>
      </c>
      <c r="N35" s="63">
        <v>0.85770423966704201</v>
      </c>
      <c r="O35" s="63">
        <v>9.4054322536538226E-2</v>
      </c>
    </row>
    <row r="36" spans="1:15" ht="12.75" customHeight="1">
      <c r="A36" s="11" t="s">
        <v>38</v>
      </c>
      <c r="B36" s="12">
        <v>710</v>
      </c>
      <c r="C36" s="13">
        <v>3537725857.4417</v>
      </c>
      <c r="D36" s="61">
        <v>1.5358917409592806E-2</v>
      </c>
      <c r="E36" s="13">
        <v>1941913086.9376271</v>
      </c>
      <c r="F36" s="61">
        <v>1.6092135105358351E-2</v>
      </c>
      <c r="G36" s="61">
        <v>0.82177352902062673</v>
      </c>
      <c r="H36" s="61">
        <v>7.2893715559850802E-2</v>
      </c>
      <c r="J36" s="13">
        <v>3489506918.9617</v>
      </c>
      <c r="K36" s="61">
        <v>1.6233652793494525E-2</v>
      </c>
      <c r="L36" s="13">
        <v>1875245356.7657883</v>
      </c>
      <c r="M36" s="61">
        <v>1.6835511683581758E-2</v>
      </c>
      <c r="N36" s="61">
        <v>0.86082685466823805</v>
      </c>
      <c r="O36" s="61">
        <v>9.5893318414745687E-2</v>
      </c>
    </row>
    <row r="37" spans="1:15" ht="12.75" customHeight="1">
      <c r="A37" s="16" t="s">
        <v>39</v>
      </c>
      <c r="B37" s="17">
        <v>711</v>
      </c>
      <c r="C37" s="18">
        <v>9089772.4099999983</v>
      </c>
      <c r="D37" s="62">
        <v>3.9462940132433941E-5</v>
      </c>
      <c r="E37" s="18">
        <v>3952683.14</v>
      </c>
      <c r="F37" s="62">
        <v>3.2754870207842158E-5</v>
      </c>
      <c r="G37" s="62">
        <v>1.2996461107681903</v>
      </c>
      <c r="H37" s="62">
        <v>0.35432633143002956</v>
      </c>
      <c r="J37" s="18">
        <v>9089772.4099999983</v>
      </c>
      <c r="K37" s="62">
        <v>4.2286836708646603E-5</v>
      </c>
      <c r="L37" s="18">
        <v>3952683.14</v>
      </c>
      <c r="M37" s="62">
        <v>3.5486259408601708E-5</v>
      </c>
      <c r="N37" s="62">
        <v>1.2996461107681903</v>
      </c>
      <c r="O37" s="62">
        <v>0.35432633143002956</v>
      </c>
    </row>
    <row r="38" spans="1:15" ht="12.75" customHeight="1" thickBot="1">
      <c r="A38" s="80" t="s">
        <v>40</v>
      </c>
      <c r="B38" s="81"/>
      <c r="C38" s="20">
        <v>3546815629.8516998</v>
      </c>
      <c r="D38" s="63">
        <v>1.539838034972524E-2</v>
      </c>
      <c r="E38" s="20">
        <v>1945865770.0776272</v>
      </c>
      <c r="F38" s="63">
        <v>1.6124889975566194E-2</v>
      </c>
      <c r="G38" s="63">
        <v>0.82274424289307757</v>
      </c>
      <c r="H38" s="63">
        <v>7.3465396285675943E-2</v>
      </c>
      <c r="J38" s="20">
        <v>3498596691.3716998</v>
      </c>
      <c r="K38" s="63">
        <v>1.6275939630203171E-2</v>
      </c>
      <c r="L38" s="20">
        <v>1879198039.9057884</v>
      </c>
      <c r="M38" s="63">
        <v>1.6870997942990358E-2</v>
      </c>
      <c r="N38" s="63">
        <v>0.8617498619502062</v>
      </c>
      <c r="O38" s="63">
        <v>9.6436903386458273E-2</v>
      </c>
    </row>
    <row r="39" spans="1:15" ht="12.75" customHeight="1">
      <c r="A39" s="11" t="s">
        <v>41</v>
      </c>
      <c r="B39" s="12">
        <v>701</v>
      </c>
      <c r="C39" s="14">
        <v>26760489817.104012</v>
      </c>
      <c r="D39" s="68">
        <v>0.11617976335746165</v>
      </c>
      <c r="E39" s="14">
        <v>11542017774.129999</v>
      </c>
      <c r="F39" s="68">
        <v>9.5645737525076532E-2</v>
      </c>
      <c r="G39" s="68">
        <v>1.3185278640866702</v>
      </c>
      <c r="H39" s="68">
        <v>0.36544632749509431</v>
      </c>
      <c r="J39" s="14">
        <v>24921163234.205524</v>
      </c>
      <c r="K39" s="68">
        <v>0.11593658374933687</v>
      </c>
      <c r="L39" s="14">
        <v>10847396595.17864</v>
      </c>
      <c r="M39" s="68">
        <v>9.7385374908774539E-2</v>
      </c>
      <c r="N39" s="68">
        <v>1.2974326618870258</v>
      </c>
      <c r="O39" s="68">
        <v>0.35302276907363117</v>
      </c>
    </row>
    <row r="40" spans="1:15" ht="12.75" customHeight="1">
      <c r="A40" s="33" t="s">
        <v>42</v>
      </c>
      <c r="B40" s="34">
        <v>900</v>
      </c>
      <c r="C40" s="23">
        <v>4622075818.0915051</v>
      </c>
      <c r="D40" s="64">
        <v>2.0066586166255368E-2</v>
      </c>
      <c r="E40" s="23">
        <v>2413180462.065382</v>
      </c>
      <c r="F40" s="64">
        <v>1.999740683060473E-2</v>
      </c>
      <c r="G40" s="64">
        <v>0.91534611304435298</v>
      </c>
      <c r="H40" s="64">
        <v>0.12800124443130323</v>
      </c>
      <c r="J40" s="23">
        <v>4533449255.9712286</v>
      </c>
      <c r="K40" s="64">
        <v>2.109021213812666E-2</v>
      </c>
      <c r="L40" s="23">
        <v>2357550257.2677383</v>
      </c>
      <c r="M40" s="64">
        <v>2.1165531623720958E-2</v>
      </c>
      <c r="N40" s="64">
        <v>0.92294914689336416</v>
      </c>
      <c r="O40" s="64">
        <v>0.13247888509620975</v>
      </c>
    </row>
    <row r="41" spans="1:15" ht="12.75" customHeight="1">
      <c r="A41" s="33" t="s">
        <v>43</v>
      </c>
      <c r="B41" s="34">
        <v>901</v>
      </c>
      <c r="C41" s="23">
        <v>9523628839.8564415</v>
      </c>
      <c r="D41" s="64">
        <v>4.1346513179726145E-2</v>
      </c>
      <c r="E41" s="23">
        <v>4360465098.0121632</v>
      </c>
      <c r="F41" s="64">
        <v>3.6134054583291018E-2</v>
      </c>
      <c r="G41" s="64">
        <v>1.1840855564233381</v>
      </c>
      <c r="H41" s="64">
        <v>0.28626946785826757</v>
      </c>
      <c r="J41" s="23">
        <v>9024764105.3017654</v>
      </c>
      <c r="K41" s="64">
        <v>4.198440938247331E-2</v>
      </c>
      <c r="L41" s="23">
        <v>4200220784.8801985</v>
      </c>
      <c r="M41" s="64">
        <v>3.7708594154010386E-2</v>
      </c>
      <c r="N41" s="64">
        <v>1.1486404090443965</v>
      </c>
      <c r="O41" s="64">
        <v>0.26539482275877302</v>
      </c>
    </row>
    <row r="42" spans="1:15" ht="12.75" customHeight="1">
      <c r="A42" s="33" t="s">
        <v>44</v>
      </c>
      <c r="B42" s="34">
        <v>902</v>
      </c>
      <c r="C42" s="23">
        <v>12614785159.156065</v>
      </c>
      <c r="D42" s="64">
        <v>5.4766664011480129E-2</v>
      </c>
      <c r="E42" s="23">
        <v>4768372214.052454</v>
      </c>
      <c r="F42" s="64">
        <v>3.9514276111180788E-2</v>
      </c>
      <c r="G42" s="64">
        <v>1.6455118419615253</v>
      </c>
      <c r="H42" s="64">
        <v>0.55801639691491478</v>
      </c>
      <c r="J42" s="23">
        <v>11362949872.932528</v>
      </c>
      <c r="K42" s="64">
        <v>5.2861962228736875E-2</v>
      </c>
      <c r="L42" s="23">
        <v>4289625553.030704</v>
      </c>
      <c r="M42" s="64">
        <v>3.8511249131043208E-2</v>
      </c>
      <c r="N42" s="64">
        <v>1.6489374730865221</v>
      </c>
      <c r="O42" s="64">
        <v>0.56003384751856422</v>
      </c>
    </row>
    <row r="43" spans="1:15" ht="12.75" customHeight="1">
      <c r="A43" s="32" t="s">
        <v>45</v>
      </c>
      <c r="B43" s="22">
        <v>703</v>
      </c>
      <c r="C43" s="23">
        <v>4036076144.0000095</v>
      </c>
      <c r="D43" s="64">
        <v>1.7522488359047621E-2</v>
      </c>
      <c r="E43" s="23">
        <v>1710272464.4600201</v>
      </c>
      <c r="F43" s="64">
        <v>1.4172588747762437E-2</v>
      </c>
      <c r="G43" s="64">
        <v>1.3599024295081015</v>
      </c>
      <c r="H43" s="64">
        <v>0.38981297379746849</v>
      </c>
      <c r="J43" s="23">
        <v>4036076144.0000095</v>
      </c>
      <c r="K43" s="64">
        <v>1.877636591398359E-2</v>
      </c>
      <c r="L43" s="23">
        <v>1710249489.56002</v>
      </c>
      <c r="M43" s="64">
        <v>1.5354217601149666E-2</v>
      </c>
      <c r="N43" s="64">
        <v>1.3599341316209563</v>
      </c>
      <c r="O43" s="64">
        <v>0.38983164406416759</v>
      </c>
    </row>
    <row r="44" spans="1:15" ht="12.75" customHeight="1">
      <c r="A44" s="32" t="s">
        <v>46</v>
      </c>
      <c r="B44" s="22">
        <v>740</v>
      </c>
      <c r="C44" s="23">
        <v>7476837368.5081654</v>
      </c>
      <c r="D44" s="64">
        <v>3.2460437087377274E-2</v>
      </c>
      <c r="E44" s="23">
        <v>2905480361.4053903</v>
      </c>
      <c r="F44" s="64">
        <v>2.40769696832486E-2</v>
      </c>
      <c r="G44" s="64">
        <v>1.5733567047383499</v>
      </c>
      <c r="H44" s="64">
        <v>0.51552220538183158</v>
      </c>
      <c r="J44" s="23">
        <v>7149246767.1746559</v>
      </c>
      <c r="K44" s="64">
        <v>3.3259251936906785E-2</v>
      </c>
      <c r="L44" s="23">
        <v>2734667044.7802043</v>
      </c>
      <c r="M44" s="64">
        <v>2.4551197429709622E-2</v>
      </c>
      <c r="N44" s="64">
        <v>1.6143024544142515</v>
      </c>
      <c r="O44" s="64">
        <v>0.53963631002017176</v>
      </c>
    </row>
    <row r="45" spans="1:15" ht="12.75" customHeight="1">
      <c r="A45" s="32" t="s">
        <v>47</v>
      </c>
      <c r="B45" s="22">
        <v>741</v>
      </c>
      <c r="C45" s="23">
        <v>896347382.69466519</v>
      </c>
      <c r="D45" s="64">
        <v>3.8914619096765079E-3</v>
      </c>
      <c r="E45" s="23">
        <v>339757390.90282005</v>
      </c>
      <c r="F45" s="64">
        <v>2.8154822552199218E-3</v>
      </c>
      <c r="G45" s="64">
        <v>1.6381983341491022</v>
      </c>
      <c r="H45" s="64">
        <v>0.55370926628333472</v>
      </c>
      <c r="J45" s="23">
        <v>858141100.73622715</v>
      </c>
      <c r="K45" s="64">
        <v>3.9921871487001402E-3</v>
      </c>
      <c r="L45" s="23">
        <v>322114322.8848781</v>
      </c>
      <c r="M45" s="64">
        <v>2.8918666172464496E-3</v>
      </c>
      <c r="N45" s="64">
        <v>1.6640886162734283</v>
      </c>
      <c r="O45" s="64">
        <v>0.56895678225761381</v>
      </c>
    </row>
    <row r="46" spans="1:15" ht="12.75" customHeight="1">
      <c r="A46" s="32" t="s">
        <v>48</v>
      </c>
      <c r="B46" s="22">
        <v>742</v>
      </c>
      <c r="C46" s="23">
        <v>421744737.59586644</v>
      </c>
      <c r="D46" s="64">
        <v>1.8309905441202066E-3</v>
      </c>
      <c r="E46" s="23">
        <v>111159277.34325936</v>
      </c>
      <c r="F46" s="64">
        <v>9.2114838776983013E-4</v>
      </c>
      <c r="G46" s="64">
        <v>2.7940579290878307</v>
      </c>
      <c r="H46" s="64">
        <v>1.234427520075283</v>
      </c>
      <c r="J46" s="23">
        <v>397379317.37041843</v>
      </c>
      <c r="K46" s="64">
        <v>1.8486617207873902E-3</v>
      </c>
      <c r="L46" s="23">
        <v>101299017.78789836</v>
      </c>
      <c r="M46" s="64">
        <v>9.0943875229470585E-4</v>
      </c>
      <c r="N46" s="64">
        <v>2.9228348511972557</v>
      </c>
      <c r="O46" s="64">
        <v>1.3102678746744734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256391718.13810423</v>
      </c>
      <c r="D48" s="64">
        <v>1.1131159909135598E-3</v>
      </c>
      <c r="E48" s="23">
        <v>74681303.864537761</v>
      </c>
      <c r="F48" s="64">
        <v>6.1886478839671304E-4</v>
      </c>
      <c r="G48" s="64">
        <v>2.4331446409019009</v>
      </c>
      <c r="H48" s="64">
        <v>1.0218755246772089</v>
      </c>
      <c r="J48" s="23">
        <v>236158771.88963622</v>
      </c>
      <c r="K48" s="64">
        <v>1.0986421852790449E-3</v>
      </c>
      <c r="L48" s="23">
        <v>65548105.469159767</v>
      </c>
      <c r="M48" s="64">
        <v>5.8847547147960566E-4</v>
      </c>
      <c r="N48" s="64">
        <v>2.6028313892420334</v>
      </c>
      <c r="O48" s="64">
        <v>1.1218088275865923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0" t="s">
        <v>52</v>
      </c>
      <c r="B50" s="81"/>
      <c r="C50" s="20">
        <v>39847887168.040825</v>
      </c>
      <c r="D50" s="63">
        <v>0.17299825724859683</v>
      </c>
      <c r="E50" s="20">
        <v>16683368572.106026</v>
      </c>
      <c r="F50" s="63">
        <v>0.13825079138747404</v>
      </c>
      <c r="G50" s="63">
        <v>1.3884797003564984</v>
      </c>
      <c r="H50" s="63">
        <v>0.40664293307214283</v>
      </c>
      <c r="J50" s="20">
        <v>37598165335.376472</v>
      </c>
      <c r="K50" s="63">
        <v>0.17491169265499382</v>
      </c>
      <c r="L50" s="20">
        <v>15781274575.660801</v>
      </c>
      <c r="M50" s="63">
        <v>0.1416805707806546</v>
      </c>
      <c r="N50" s="63">
        <v>1.3824542913259683</v>
      </c>
      <c r="O50" s="63">
        <v>0.40309440007418629</v>
      </c>
    </row>
    <row r="51" spans="1:15" ht="12.75" customHeight="1">
      <c r="A51" s="11" t="s">
        <v>53</v>
      </c>
      <c r="B51" s="12">
        <v>723</v>
      </c>
      <c r="C51" s="13">
        <v>222156200.63360655</v>
      </c>
      <c r="D51" s="61">
        <v>9.6448364713820156E-4</v>
      </c>
      <c r="E51" s="13">
        <v>76462736.378586695</v>
      </c>
      <c r="F51" s="61">
        <v>6.3362706220288076E-4</v>
      </c>
      <c r="G51" s="61">
        <v>1.9054178696097668</v>
      </c>
      <c r="H51" s="61">
        <v>0.71108237315062839</v>
      </c>
      <c r="J51" s="13">
        <v>219101378.64084256</v>
      </c>
      <c r="K51" s="61">
        <v>1.0192889110217736E-3</v>
      </c>
      <c r="L51" s="13">
        <v>75365421.318527699</v>
      </c>
      <c r="M51" s="61">
        <v>6.7661302376689758E-4</v>
      </c>
      <c r="N51" s="61">
        <v>1.9071870734301735</v>
      </c>
      <c r="O51" s="61">
        <v>0.71212430708490793</v>
      </c>
    </row>
    <row r="52" spans="1:15" ht="12.75" customHeight="1">
      <c r="A52" s="32" t="s">
        <v>54</v>
      </c>
      <c r="B52" s="22">
        <v>724</v>
      </c>
      <c r="C52" s="23">
        <v>1074650525.2456949</v>
      </c>
      <c r="D52" s="64">
        <v>4.6655589852177114E-3</v>
      </c>
      <c r="E52" s="23">
        <v>453667021.10347033</v>
      </c>
      <c r="F52" s="64">
        <v>3.759422110881005E-3</v>
      </c>
      <c r="G52" s="64">
        <v>1.3688090058470292</v>
      </c>
      <c r="H52" s="64">
        <v>0.39505830733040592</v>
      </c>
      <c r="J52" s="23">
        <v>1049121177.5611289</v>
      </c>
      <c r="K52" s="64">
        <v>4.8806520033773323E-3</v>
      </c>
      <c r="L52" s="23">
        <v>445555378.02704936</v>
      </c>
      <c r="M52" s="64">
        <v>4.0000913722533981E-3</v>
      </c>
      <c r="N52" s="64">
        <v>1.3546369975528325</v>
      </c>
      <c r="O52" s="64">
        <v>0.38671201269306987</v>
      </c>
    </row>
    <row r="53" spans="1:15" ht="12.75" customHeight="1">
      <c r="A53" s="32" t="s">
        <v>55</v>
      </c>
      <c r="B53" s="22">
        <v>765</v>
      </c>
      <c r="C53" s="23">
        <v>3696727347.3672318</v>
      </c>
      <c r="D53" s="64">
        <v>1.6049217011703424E-2</v>
      </c>
      <c r="E53" s="23">
        <v>1949289956.6795218</v>
      </c>
      <c r="F53" s="64">
        <v>1.6153265330670546E-2</v>
      </c>
      <c r="G53" s="64">
        <v>0.89644815780221143</v>
      </c>
      <c r="H53" s="64">
        <v>0.11687170659729773</v>
      </c>
      <c r="J53" s="23">
        <v>3592637258.1560178</v>
      </c>
      <c r="K53" s="64">
        <v>1.671342892170866E-2</v>
      </c>
      <c r="L53" s="23">
        <v>1736833074.2841167</v>
      </c>
      <c r="M53" s="64">
        <v>1.5592878771326297E-2</v>
      </c>
      <c r="N53" s="64">
        <v>1.0684988738119356</v>
      </c>
      <c r="O53" s="64">
        <v>0.21819721661480318</v>
      </c>
    </row>
    <row r="54" spans="1:15" ht="12.75" customHeight="1">
      <c r="A54" s="32" t="s">
        <v>56</v>
      </c>
      <c r="B54" s="22">
        <v>766</v>
      </c>
      <c r="C54" s="23">
        <v>333912041.64779186</v>
      </c>
      <c r="D54" s="64">
        <v>1.4496678590708082E-3</v>
      </c>
      <c r="E54" s="23">
        <v>174718595.62014601</v>
      </c>
      <c r="F54" s="64">
        <v>1.447848137514595E-3</v>
      </c>
      <c r="G54" s="64">
        <v>0.91114197354096627</v>
      </c>
      <c r="H54" s="64">
        <v>0.12552530832801323</v>
      </c>
      <c r="J54" s="23">
        <v>325558711.56779188</v>
      </c>
      <c r="K54" s="64">
        <v>1.514542658955814E-3</v>
      </c>
      <c r="L54" s="23">
        <v>169939443.19</v>
      </c>
      <c r="M54" s="64">
        <v>1.5256763447002921E-3</v>
      </c>
      <c r="N54" s="64">
        <v>0.91573366051224792</v>
      </c>
      <c r="O54" s="64">
        <v>0.12822948204490459</v>
      </c>
    </row>
    <row r="55" spans="1:15" ht="12.75" customHeight="1">
      <c r="A55" s="32" t="s">
        <v>57</v>
      </c>
      <c r="B55" s="22">
        <v>767</v>
      </c>
      <c r="C55" s="23">
        <v>4691912780.9307661</v>
      </c>
      <c r="D55" s="64">
        <v>2.0369780983380253E-2</v>
      </c>
      <c r="E55" s="23">
        <v>881142002.87178099</v>
      </c>
      <c r="F55" s="64">
        <v>7.3017975174056744E-3</v>
      </c>
      <c r="G55" s="64">
        <v>4.3248089021282397</v>
      </c>
      <c r="H55" s="64">
        <v>2.135929859910624</v>
      </c>
      <c r="J55" s="23">
        <v>4521877270.583499</v>
      </c>
      <c r="K55" s="64">
        <v>2.1036377714731481E-2</v>
      </c>
      <c r="L55" s="23">
        <v>708984915.38999999</v>
      </c>
      <c r="M55" s="64">
        <v>6.3650997899910274E-3</v>
      </c>
      <c r="N55" s="64">
        <v>5.377959773793064</v>
      </c>
      <c r="O55" s="64">
        <v>2.7561600552373759</v>
      </c>
    </row>
    <row r="56" spans="1:15" ht="12.75" customHeight="1">
      <c r="A56" s="32" t="s">
        <v>58</v>
      </c>
      <c r="B56" s="22">
        <v>768</v>
      </c>
      <c r="C56" s="23">
        <v>4159246624.1323066</v>
      </c>
      <c r="D56" s="64">
        <v>1.8057228841460202E-2</v>
      </c>
      <c r="E56" s="23">
        <v>2074035502.7374337</v>
      </c>
      <c r="F56" s="64">
        <v>1.7186999638585068E-2</v>
      </c>
      <c r="G56" s="64">
        <v>1.0053883449163186</v>
      </c>
      <c r="H56" s="64">
        <v>0.18102964953846801</v>
      </c>
      <c r="J56" s="23">
        <v>4138837433.0712228</v>
      </c>
      <c r="K56" s="64">
        <v>1.9254425171676758E-2</v>
      </c>
      <c r="L56" s="23">
        <v>2067452687.6073766</v>
      </c>
      <c r="M56" s="64">
        <v>1.8561103885358785E-2</v>
      </c>
      <c r="N56" s="64">
        <v>1.0019018852910344</v>
      </c>
      <c r="O56" s="64">
        <v>0.17897637531863042</v>
      </c>
    </row>
    <row r="57" spans="1:15" ht="12.75" customHeight="1">
      <c r="A57" s="32" t="s">
        <v>59</v>
      </c>
      <c r="B57" s="22">
        <v>773</v>
      </c>
      <c r="C57" s="23">
        <v>27534275.934133336</v>
      </c>
      <c r="D57" s="64">
        <v>1.1953912966877249E-4</v>
      </c>
      <c r="E57" s="23">
        <v>15636780.369999997</v>
      </c>
      <c r="F57" s="64">
        <v>1.2957798370042987E-4</v>
      </c>
      <c r="G57" s="64">
        <v>0.76086606594278972</v>
      </c>
      <c r="H57" s="64">
        <v>3.7023595961595879E-2</v>
      </c>
      <c r="J57" s="23">
        <v>22745350.940000001</v>
      </c>
      <c r="K57" s="64">
        <v>1.0581441401354534E-4</v>
      </c>
      <c r="L57" s="23">
        <v>13010533.359999998</v>
      </c>
      <c r="M57" s="64">
        <v>1.1680550793080427E-4</v>
      </c>
      <c r="N57" s="64">
        <v>0.74822586520004175</v>
      </c>
      <c r="O57" s="64">
        <v>2.9579425912863222E-2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184234187.19</v>
      </c>
      <c r="D59" s="64">
        <v>7.9984650566477709E-4</v>
      </c>
      <c r="E59" s="23">
        <v>106972894.55</v>
      </c>
      <c r="F59" s="64">
        <v>8.8645690854502327E-4</v>
      </c>
      <c r="G59" s="64">
        <v>0.72225111758462734</v>
      </c>
      <c r="H59" s="64">
        <v>1.4282165833113813E-2</v>
      </c>
      <c r="J59" s="23">
        <v>5425603.6199999973</v>
      </c>
      <c r="K59" s="64">
        <v>2.5240633535816089E-5</v>
      </c>
      <c r="L59" s="23">
        <v>0</v>
      </c>
      <c r="M59" s="64">
        <v>0</v>
      </c>
      <c r="N59" s="64">
        <v>0</v>
      </c>
      <c r="O59" s="64">
        <v>0</v>
      </c>
    </row>
    <row r="60" spans="1:15" ht="12.75" customHeight="1">
      <c r="A60" s="32" t="s">
        <v>62</v>
      </c>
      <c r="B60" s="22">
        <v>776</v>
      </c>
      <c r="C60" s="23">
        <v>356647898.47344995</v>
      </c>
      <c r="D60" s="64">
        <v>1.5483748141298221E-3</v>
      </c>
      <c r="E60" s="23">
        <v>192768014.21999997</v>
      </c>
      <c r="F60" s="64">
        <v>1.5974190347065285E-3</v>
      </c>
      <c r="G60" s="64">
        <v>0.85014043910012527</v>
      </c>
      <c r="H60" s="64">
        <v>8.9599787455904245E-2</v>
      </c>
      <c r="J60" s="23">
        <v>290209564.53999996</v>
      </c>
      <c r="K60" s="64">
        <v>1.3500937001997412E-3</v>
      </c>
      <c r="L60" s="23">
        <v>156843902.86999997</v>
      </c>
      <c r="M60" s="64">
        <v>1.4081076642794973E-3</v>
      </c>
      <c r="N60" s="64">
        <v>0.85030823149395918</v>
      </c>
      <c r="O60" s="64">
        <v>8.9698605120117403E-2</v>
      </c>
    </row>
    <row r="61" spans="1:15" ht="12.75" customHeight="1">
      <c r="A61" s="32" t="s">
        <v>63</v>
      </c>
      <c r="B61" s="22">
        <v>777</v>
      </c>
      <c r="C61" s="23">
        <v>11908701232.717394</v>
      </c>
      <c r="D61" s="64">
        <v>5.1701224475626764E-2</v>
      </c>
      <c r="E61" s="23">
        <v>7484071742.289978</v>
      </c>
      <c r="F61" s="64">
        <v>6.2018580762051002E-2</v>
      </c>
      <c r="G61" s="64">
        <v>0.59120618331667241</v>
      </c>
      <c r="H61" s="64">
        <v>-6.2893884972513248E-2</v>
      </c>
      <c r="J61" s="23">
        <v>9801911565.6300106</v>
      </c>
      <c r="K61" s="64">
        <v>4.5599803285766856E-2</v>
      </c>
      <c r="L61" s="23">
        <v>6200874168.2699785</v>
      </c>
      <c r="M61" s="64">
        <v>5.5669989599855918E-2</v>
      </c>
      <c r="N61" s="64">
        <v>0.58073060340211824</v>
      </c>
      <c r="O61" s="64">
        <v>-6.9063248879788985E-2</v>
      </c>
    </row>
    <row r="62" spans="1:15" ht="12.75" customHeight="1">
      <c r="A62" s="32" t="s">
        <v>64</v>
      </c>
      <c r="B62" s="22">
        <v>778</v>
      </c>
      <c r="C62" s="23">
        <v>51640793.765983336</v>
      </c>
      <c r="D62" s="64">
        <v>2.2419676322549078E-4</v>
      </c>
      <c r="E62" s="23">
        <v>37558075.439999998</v>
      </c>
      <c r="F62" s="64">
        <v>3.1123412697673107E-4</v>
      </c>
      <c r="G62" s="64">
        <v>0.3749584652834741</v>
      </c>
      <c r="H62" s="64">
        <v>-0.19024825366108711</v>
      </c>
      <c r="J62" s="23">
        <v>42166197.880000003</v>
      </c>
      <c r="K62" s="64">
        <v>1.9616279087630547E-4</v>
      </c>
      <c r="L62" s="23">
        <v>31512603.769999996</v>
      </c>
      <c r="M62" s="64">
        <v>2.8291274367686859E-4</v>
      </c>
      <c r="N62" s="64">
        <v>0.33807406673713936</v>
      </c>
      <c r="O62" s="64">
        <v>-0.21197051428908165</v>
      </c>
    </row>
    <row r="63" spans="1:15" ht="12.75" customHeight="1">
      <c r="A63" s="32" t="s">
        <v>65</v>
      </c>
      <c r="B63" s="22">
        <v>779</v>
      </c>
      <c r="C63" s="23">
        <v>2895637788.4113531</v>
      </c>
      <c r="D63" s="64">
        <v>1.257131372877692E-2</v>
      </c>
      <c r="E63" s="23">
        <v>1392035833.2100003</v>
      </c>
      <c r="F63" s="64">
        <v>1.1535443501666307E-2</v>
      </c>
      <c r="G63" s="64">
        <v>1.080146013004625</v>
      </c>
      <c r="H63" s="64">
        <v>0.22505654476126336</v>
      </c>
      <c r="J63" s="23">
        <v>2380594668.1800032</v>
      </c>
      <c r="K63" s="64">
        <v>1.1074844722410665E-2</v>
      </c>
      <c r="L63" s="23">
        <v>1168779371.9200003</v>
      </c>
      <c r="M63" s="64">
        <v>1.0493026259467818E-2</v>
      </c>
      <c r="N63" s="64">
        <v>1.0368212558964878</v>
      </c>
      <c r="O63" s="64">
        <v>0.19954137567519892</v>
      </c>
    </row>
    <row r="64" spans="1:15" ht="12.75" customHeight="1">
      <c r="A64" s="32" t="s">
        <v>66</v>
      </c>
      <c r="B64" s="22">
        <v>780</v>
      </c>
      <c r="C64" s="23">
        <v>4814961.6899999995</v>
      </c>
      <c r="D64" s="64">
        <v>2.0903993669125646E-5</v>
      </c>
      <c r="E64" s="23">
        <v>1777261.3699999999</v>
      </c>
      <c r="F64" s="64">
        <v>1.472770860650412E-5</v>
      </c>
      <c r="G64" s="64">
        <v>1.7092029181954254</v>
      </c>
      <c r="H64" s="64">
        <v>0.59552586466161683</v>
      </c>
      <c r="J64" s="23">
        <v>1824428.1099999999</v>
      </c>
      <c r="K64" s="64">
        <v>8.4874835248196014E-6</v>
      </c>
      <c r="L64" s="23">
        <v>507564.74</v>
      </c>
      <c r="M64" s="64">
        <v>4.5567968370719135E-6</v>
      </c>
      <c r="N64" s="64">
        <v>2.5944737020148403</v>
      </c>
      <c r="O64" s="64">
        <v>1.1168867503032041</v>
      </c>
    </row>
    <row r="65" spans="1:15" ht="12.75" customHeight="1">
      <c r="A65" s="32" t="s">
        <v>67</v>
      </c>
      <c r="B65" s="22">
        <v>781</v>
      </c>
      <c r="C65" s="23">
        <v>393815.21</v>
      </c>
      <c r="D65" s="64">
        <v>1.7097354427020141E-6</v>
      </c>
      <c r="E65" s="23">
        <v>336690.84</v>
      </c>
      <c r="F65" s="64">
        <v>2.7900705353198008E-6</v>
      </c>
      <c r="G65" s="64">
        <v>0.16966416431168718</v>
      </c>
      <c r="H65" s="64">
        <v>-0.31115184669511942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80838069.791616678</v>
      </c>
      <c r="D66" s="64">
        <v>3.5095575166420323E-4</v>
      </c>
      <c r="E66" s="23">
        <v>51419490.789999999</v>
      </c>
      <c r="F66" s="64">
        <v>4.2610011663616048E-4</v>
      </c>
      <c r="G66" s="64">
        <v>0.57212894467904696</v>
      </c>
      <c r="H66" s="64">
        <v>-7.4129007845084249E-2</v>
      </c>
      <c r="J66" s="23">
        <v>51694737.180000007</v>
      </c>
      <c r="K66" s="64">
        <v>2.404908298278354E-4</v>
      </c>
      <c r="L66" s="23">
        <v>33453551.949999999</v>
      </c>
      <c r="M66" s="64">
        <v>3.0033811985162909E-4</v>
      </c>
      <c r="N66" s="64">
        <v>0.54526901230887104</v>
      </c>
      <c r="O66" s="64">
        <v>-8.9947578145541218E-2</v>
      </c>
    </row>
    <row r="67" spans="1:15" ht="12.75" customHeight="1">
      <c r="A67" s="32" t="s">
        <v>69</v>
      </c>
      <c r="B67" s="22">
        <v>783</v>
      </c>
      <c r="C67" s="23">
        <v>342706237.60133338</v>
      </c>
      <c r="D67" s="64">
        <v>1.4878475639934204E-3</v>
      </c>
      <c r="E67" s="23">
        <v>210540378.91999996</v>
      </c>
      <c r="F67" s="64">
        <v>1.744694057372508E-3</v>
      </c>
      <c r="G67" s="64">
        <v>0.62774589539212866</v>
      </c>
      <c r="H67" s="64">
        <v>-4.137461991040714E-2</v>
      </c>
      <c r="J67" s="23">
        <v>280629033.01000005</v>
      </c>
      <c r="K67" s="64">
        <v>1.3055237864420053E-3</v>
      </c>
      <c r="L67" s="23">
        <v>173526057.86999997</v>
      </c>
      <c r="M67" s="64">
        <v>1.5578761275883226E-3</v>
      </c>
      <c r="N67" s="64">
        <v>0.61721551480318948</v>
      </c>
      <c r="O67" s="64">
        <v>-4.7576257477509154E-2</v>
      </c>
    </row>
    <row r="68" spans="1:15" ht="12.75" customHeight="1" thickBot="1">
      <c r="A68" s="80" t="s">
        <v>70</v>
      </c>
      <c r="B68" s="81"/>
      <c r="C68" s="20">
        <v>30031754780.742664</v>
      </c>
      <c r="D68" s="63">
        <v>0.13038184978983261</v>
      </c>
      <c r="E68" s="20">
        <v>15102432977.390921</v>
      </c>
      <c r="F68" s="63">
        <v>0.1251499840680563</v>
      </c>
      <c r="G68" s="63">
        <v>0.98853753072115391</v>
      </c>
      <c r="H68" s="63">
        <v>0.17110573069561474</v>
      </c>
      <c r="J68" s="20">
        <v>26724334378.670517</v>
      </c>
      <c r="K68" s="63">
        <v>0.1243251770280694</v>
      </c>
      <c r="L68" s="20">
        <v>12982638674.567051</v>
      </c>
      <c r="M68" s="63">
        <v>0.11655507600688464</v>
      </c>
      <c r="N68" s="63">
        <v>1.0584670842779755</v>
      </c>
      <c r="O68" s="63">
        <v>0.21228921335569817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49266405124.310051</v>
      </c>
      <c r="D70" s="64">
        <v>0.21388843507478802</v>
      </c>
      <c r="E70" s="23">
        <v>28028715654.836067</v>
      </c>
      <c r="F70" s="64">
        <v>0.2322667693941865</v>
      </c>
      <c r="G70" s="64">
        <v>0.75771183135926656</v>
      </c>
      <c r="H70" s="64">
        <v>3.5165978421240585E-2</v>
      </c>
      <c r="J70" s="23">
        <v>43713300891.471497</v>
      </c>
      <c r="K70" s="64">
        <v>0.20336012095968325</v>
      </c>
      <c r="L70" s="23">
        <v>24465769331.901001</v>
      </c>
      <c r="M70" s="64">
        <v>0.21964792177671269</v>
      </c>
      <c r="N70" s="64">
        <v>0.78671270453259656</v>
      </c>
      <c r="O70" s="64">
        <v>5.2245409029797685E-2</v>
      </c>
    </row>
    <row r="71" spans="1:15" ht="12.75" customHeight="1">
      <c r="A71" s="32" t="s">
        <v>73</v>
      </c>
      <c r="B71" s="22">
        <v>903</v>
      </c>
      <c r="C71" s="23">
        <v>918803716.70429933</v>
      </c>
      <c r="D71" s="64">
        <v>3.9889553258638261E-3</v>
      </c>
      <c r="E71" s="23">
        <v>538009664.32521713</v>
      </c>
      <c r="F71" s="64">
        <v>4.4583479376839735E-3</v>
      </c>
      <c r="G71" s="64">
        <v>0.70778292218352989</v>
      </c>
      <c r="H71" s="64">
        <v>5.761438270630137E-3</v>
      </c>
      <c r="J71" s="23">
        <v>492244831.27808392</v>
      </c>
      <c r="K71" s="64">
        <v>2.2899887766201659E-3</v>
      </c>
      <c r="L71" s="23">
        <v>284471049.22488815</v>
      </c>
      <c r="M71" s="64">
        <v>2.5539141614653905E-3</v>
      </c>
      <c r="N71" s="64">
        <v>0.73038638771617337</v>
      </c>
      <c r="O71" s="64">
        <v>1.9073255427664026E-2</v>
      </c>
    </row>
    <row r="72" spans="1:15" ht="12.75" customHeight="1">
      <c r="A72" s="16" t="s">
        <v>74</v>
      </c>
      <c r="B72" s="17">
        <v>716</v>
      </c>
      <c r="C72" s="18">
        <v>6923948760.1346455</v>
      </c>
      <c r="D72" s="62">
        <v>3.0060089854464657E-2</v>
      </c>
      <c r="E72" s="18">
        <v>2318661746.4414849</v>
      </c>
      <c r="F72" s="62">
        <v>1.9214154504825665E-2</v>
      </c>
      <c r="G72" s="62">
        <v>1.9861832027724713</v>
      </c>
      <c r="H72" s="62">
        <v>0.75864735145610807</v>
      </c>
      <c r="J72" s="18">
        <v>6847813286.074645</v>
      </c>
      <c r="K72" s="62">
        <v>3.1856943076041144E-2</v>
      </c>
      <c r="L72" s="18">
        <v>2199520006.2214847</v>
      </c>
      <c r="M72" s="62">
        <v>1.9746773204589542E-2</v>
      </c>
      <c r="N72" s="62">
        <v>2.1133216641381583</v>
      </c>
      <c r="O72" s="62">
        <v>0.8335227703993866</v>
      </c>
    </row>
    <row r="73" spans="1:15" ht="12.75" customHeight="1" thickBot="1">
      <c r="A73" s="80" t="s">
        <v>75</v>
      </c>
      <c r="B73" s="81"/>
      <c r="C73" s="20">
        <v>57109157601.148994</v>
      </c>
      <c r="D73" s="63">
        <v>0.2479374802551165</v>
      </c>
      <c r="E73" s="20">
        <v>30885387065.602772</v>
      </c>
      <c r="F73" s="63">
        <v>0.25593927183669613</v>
      </c>
      <c r="G73" s="63">
        <v>0.84906724593883376</v>
      </c>
      <c r="H73" s="63">
        <v>8.8967753792010384E-2</v>
      </c>
      <c r="J73" s="20">
        <v>51053359008.824226</v>
      </c>
      <c r="K73" s="63">
        <v>0.23750705281234458</v>
      </c>
      <c r="L73" s="20">
        <v>26949760387.347374</v>
      </c>
      <c r="M73" s="63">
        <v>0.24194860914276761</v>
      </c>
      <c r="N73" s="63">
        <v>0.8943900901172106</v>
      </c>
      <c r="O73" s="63">
        <v>0.11565965260141975</v>
      </c>
    </row>
    <row r="74" spans="1:15" ht="12.75" customHeight="1">
      <c r="A74" s="21" t="s">
        <v>76</v>
      </c>
      <c r="B74" s="22">
        <v>728</v>
      </c>
      <c r="C74" s="23">
        <v>1011176118.5596641</v>
      </c>
      <c r="D74" s="64">
        <v>4.3899869908917725E-3</v>
      </c>
      <c r="E74" s="23">
        <v>177017220.74717602</v>
      </c>
      <c r="F74" s="64">
        <v>1.466896253699378E-3</v>
      </c>
      <c r="G74" s="64">
        <v>4.7123036634038646</v>
      </c>
      <c r="H74" s="64">
        <v>2.3641364331000383</v>
      </c>
      <c r="J74" s="23">
        <v>1008575913.4696641</v>
      </c>
      <c r="K74" s="64">
        <v>4.6920300132317376E-3</v>
      </c>
      <c r="L74" s="23">
        <v>166551274.41717601</v>
      </c>
      <c r="M74" s="64">
        <v>1.4952581624848172E-3</v>
      </c>
      <c r="N74" s="64">
        <v>5.0556481299770359</v>
      </c>
      <c r="O74" s="64">
        <v>2.5663416548745794</v>
      </c>
    </row>
    <row r="75" spans="1:15" ht="12.75" customHeight="1" thickBot="1">
      <c r="A75" s="82" t="s">
        <v>77</v>
      </c>
      <c r="B75" s="83"/>
      <c r="C75" s="31">
        <v>1011176118.5596641</v>
      </c>
      <c r="D75" s="67">
        <v>4.3899869908917725E-3</v>
      </c>
      <c r="E75" s="31">
        <v>177017220.74717602</v>
      </c>
      <c r="F75" s="67">
        <v>1.466896253699378E-3</v>
      </c>
      <c r="G75" s="67">
        <v>4.7123036634038646</v>
      </c>
      <c r="H75" s="67">
        <v>2.3641364331000383</v>
      </c>
      <c r="J75" s="31">
        <v>1008575913.4696641</v>
      </c>
      <c r="K75" s="67">
        <v>4.6920300132317376E-3</v>
      </c>
      <c r="L75" s="31">
        <v>166551274.41717601</v>
      </c>
      <c r="M75" s="67">
        <v>1.4952581624848172E-3</v>
      </c>
      <c r="N75" s="67">
        <v>5.0556481299770359</v>
      </c>
      <c r="O75" s="67">
        <v>2.5663416548745794</v>
      </c>
    </row>
    <row r="76" spans="1:15" ht="12.75" customHeight="1">
      <c r="A76" s="21" t="s">
        <v>78</v>
      </c>
      <c r="B76" s="22">
        <v>735</v>
      </c>
      <c r="C76" s="23">
        <v>299523300.88</v>
      </c>
      <c r="D76" s="64">
        <v>1.3003703016692405E-3</v>
      </c>
      <c r="E76" s="23">
        <v>174099933.08000001</v>
      </c>
      <c r="F76" s="64">
        <v>1.4427214399050984E-3</v>
      </c>
      <c r="G76" s="64">
        <v>0.72041020109046894</v>
      </c>
      <c r="H76" s="64">
        <v>1.3197998286495372E-2</v>
      </c>
      <c r="J76" s="23">
        <v>297305106.18999994</v>
      </c>
      <c r="K76" s="64">
        <v>1.3831031087502628E-3</v>
      </c>
      <c r="L76" s="23">
        <v>166891589.85000002</v>
      </c>
      <c r="M76" s="64">
        <v>1.4983134343854998E-3</v>
      </c>
      <c r="N76" s="64">
        <v>0.78142653238077409</v>
      </c>
      <c r="O76" s="64">
        <v>4.9132233439796336E-2</v>
      </c>
    </row>
    <row r="77" spans="1:15" ht="12.75" customHeight="1" thickBot="1">
      <c r="A77" s="82" t="s">
        <v>79</v>
      </c>
      <c r="B77" s="83"/>
      <c r="C77" s="31">
        <v>299523300.88</v>
      </c>
      <c r="D77" s="67">
        <v>1.3003703016692405E-3</v>
      </c>
      <c r="E77" s="31">
        <v>174099933.08000001</v>
      </c>
      <c r="F77" s="67">
        <v>1.4427214399050984E-3</v>
      </c>
      <c r="G77" s="67">
        <v>0.72041020109046894</v>
      </c>
      <c r="H77" s="67">
        <v>1.3197998286495372E-2</v>
      </c>
      <c r="J77" s="31">
        <v>297305106.18999994</v>
      </c>
      <c r="K77" s="67">
        <v>1.3831031087502628E-3</v>
      </c>
      <c r="L77" s="31">
        <v>166891589.85000002</v>
      </c>
      <c r="M77" s="67">
        <v>1.4983134343854998E-3</v>
      </c>
      <c r="N77" s="67">
        <v>0.78142653238077409</v>
      </c>
      <c r="O77" s="67">
        <v>4.9132233439796336E-2</v>
      </c>
    </row>
    <row r="78" spans="1:15" ht="12.75" customHeight="1">
      <c r="A78" s="11" t="s">
        <v>80</v>
      </c>
      <c r="B78" s="12">
        <v>719</v>
      </c>
      <c r="C78" s="13">
        <v>1574303935.0678813</v>
      </c>
      <c r="D78" s="61">
        <v>6.8347874003414112E-3</v>
      </c>
      <c r="E78" s="13">
        <v>824825818.02795601</v>
      </c>
      <c r="F78" s="61">
        <v>6.8351197545227296E-3</v>
      </c>
      <c r="G78" s="61">
        <v>0.90865016668831178</v>
      </c>
      <c r="H78" s="61">
        <v>0.12405781312621422</v>
      </c>
      <c r="J78" s="13">
        <v>1551465304.9678814</v>
      </c>
      <c r="K78" s="61">
        <v>7.2176240560359005E-3</v>
      </c>
      <c r="L78" s="13">
        <v>803572502.32795596</v>
      </c>
      <c r="M78" s="61">
        <v>7.2142848949002898E-3</v>
      </c>
      <c r="N78" s="61">
        <v>0.93070979964256373</v>
      </c>
      <c r="O78" s="61">
        <v>0.13704935196852985</v>
      </c>
    </row>
    <row r="79" spans="1:15" ht="12.75" customHeight="1">
      <c r="A79" s="32" t="s">
        <v>81</v>
      </c>
      <c r="B79" s="22">
        <v>720</v>
      </c>
      <c r="C79" s="23">
        <v>2071297734.9049997</v>
      </c>
      <c r="D79" s="64">
        <v>8.9924692084784597E-3</v>
      </c>
      <c r="E79" s="23">
        <v>1076977929.7096283</v>
      </c>
      <c r="F79" s="64">
        <v>8.9246395561950933E-3</v>
      </c>
      <c r="G79" s="64">
        <v>0.92324993648055265</v>
      </c>
      <c r="H79" s="64">
        <v>0.13265602855156233</v>
      </c>
      <c r="J79" s="23">
        <v>1899609354.0949998</v>
      </c>
      <c r="K79" s="64">
        <v>8.837236725361854E-3</v>
      </c>
      <c r="L79" s="23">
        <v>929136823.48962831</v>
      </c>
      <c r="M79" s="64">
        <v>8.3415718327569076E-3</v>
      </c>
      <c r="N79" s="64">
        <v>1.0444882885606619</v>
      </c>
      <c r="O79" s="64">
        <v>0.2040567070439705</v>
      </c>
    </row>
    <row r="80" spans="1:15" ht="12.75" customHeight="1">
      <c r="A80" s="32" t="s">
        <v>82</v>
      </c>
      <c r="B80" s="22">
        <v>721</v>
      </c>
      <c r="C80" s="23">
        <v>626391.09000000008</v>
      </c>
      <c r="D80" s="64">
        <v>2.7194557761386293E-6</v>
      </c>
      <c r="E80" s="23">
        <v>420655.85999999993</v>
      </c>
      <c r="F80" s="64">
        <v>3.4858670954505649E-6</v>
      </c>
      <c r="G80" s="64">
        <v>0.48908204916009068</v>
      </c>
      <c r="H80" s="64">
        <v>-0.12303766244988767</v>
      </c>
      <c r="J80" s="23">
        <v>497015.11000000004</v>
      </c>
      <c r="K80" s="64">
        <v>2.3121807511019999E-6</v>
      </c>
      <c r="L80" s="23">
        <v>336825.88999999996</v>
      </c>
      <c r="M80" s="64">
        <v>3.0239436060825111E-6</v>
      </c>
      <c r="N80" s="64">
        <v>0.47558464107376097</v>
      </c>
      <c r="O80" s="64">
        <v>-0.13098666603429854</v>
      </c>
    </row>
    <row r="81" spans="1:15" ht="12.75" customHeight="1">
      <c r="A81" s="32" t="s">
        <v>83</v>
      </c>
      <c r="B81" s="22">
        <v>722</v>
      </c>
      <c r="C81" s="23">
        <v>4819113.8599999994</v>
      </c>
      <c r="D81" s="64">
        <v>2.0922020175042274E-5</v>
      </c>
      <c r="E81" s="23">
        <v>3940991.93</v>
      </c>
      <c r="F81" s="64">
        <v>3.2657988152651002E-5</v>
      </c>
      <c r="G81" s="64">
        <v>0.22281749001196238</v>
      </c>
      <c r="H81" s="64">
        <v>-0.27984835688341436</v>
      </c>
      <c r="J81" s="23">
        <v>3605125.86</v>
      </c>
      <c r="K81" s="64">
        <v>1.6771527567425549E-5</v>
      </c>
      <c r="L81" s="23">
        <v>2796265.93</v>
      </c>
      <c r="M81" s="64">
        <v>2.5104217730798152E-5</v>
      </c>
      <c r="N81" s="64">
        <v>0.28926430827700278</v>
      </c>
      <c r="O81" s="64">
        <v>-0.24071595507832577</v>
      </c>
    </row>
    <row r="82" spans="1:15" ht="12.75" customHeight="1">
      <c r="A82" s="32" t="s">
        <v>84</v>
      </c>
      <c r="B82" s="22">
        <v>725</v>
      </c>
      <c r="C82" s="23">
        <v>16141936.77</v>
      </c>
      <c r="D82" s="64">
        <v>7.0079673686356271E-5</v>
      </c>
      <c r="E82" s="23">
        <v>10540383.620000001</v>
      </c>
      <c r="F82" s="64">
        <v>8.734545249027108E-5</v>
      </c>
      <c r="G82" s="64">
        <v>0.53143731309468212</v>
      </c>
      <c r="H82" s="64">
        <v>-9.8093455185699563E-2</v>
      </c>
      <c r="J82" s="23">
        <v>16141936.77</v>
      </c>
      <c r="K82" s="64">
        <v>7.5094448305806211E-5</v>
      </c>
      <c r="L82" s="23">
        <v>10540383.620000001</v>
      </c>
      <c r="M82" s="64">
        <v>9.4629084638819897E-5</v>
      </c>
      <c r="N82" s="64">
        <v>0.53143731309468212</v>
      </c>
      <c r="O82" s="64">
        <v>-9.8093455185699563E-2</v>
      </c>
    </row>
    <row r="83" spans="1:15" ht="12.75" customHeight="1">
      <c r="A83" s="32" t="s">
        <v>85</v>
      </c>
      <c r="B83" s="22">
        <v>726</v>
      </c>
      <c r="C83" s="23">
        <v>138500930.98000005</v>
      </c>
      <c r="D83" s="64">
        <v>6.0129711735545076E-4</v>
      </c>
      <c r="E83" s="23">
        <v>88287001.037399903</v>
      </c>
      <c r="F83" s="64">
        <v>7.3161170718573192E-4</v>
      </c>
      <c r="G83" s="64">
        <v>0.56875790719551866</v>
      </c>
      <c r="H83" s="64">
        <v>-7.6114306716420055E-2</v>
      </c>
      <c r="J83" s="23">
        <v>138461310.98000005</v>
      </c>
      <c r="K83" s="64">
        <v>6.4414053331357285E-4</v>
      </c>
      <c r="L83" s="23">
        <v>88269141.037399903</v>
      </c>
      <c r="M83" s="64">
        <v>7.9245958395431201E-4</v>
      </c>
      <c r="N83" s="64">
        <v>0.56862646846573006</v>
      </c>
      <c r="O83" s="64">
        <v>-7.6191714684493483E-2</v>
      </c>
    </row>
    <row r="84" spans="1:15" s="35" customFormat="1" ht="12.75" customHeight="1">
      <c r="A84" s="32" t="s">
        <v>86</v>
      </c>
      <c r="B84" s="22">
        <v>730</v>
      </c>
      <c r="C84" s="23">
        <v>33399469.400102776</v>
      </c>
      <c r="D84" s="64">
        <v>1.4500266914728126E-4</v>
      </c>
      <c r="E84" s="23">
        <v>30512758.578658734</v>
      </c>
      <c r="F84" s="64">
        <v>2.5285139524925066E-4</v>
      </c>
      <c r="G84" s="64">
        <v>9.4606681136430115E-2</v>
      </c>
      <c r="H84" s="64">
        <v>-0.35535531146264421</v>
      </c>
      <c r="J84" s="23">
        <v>18548071.199999999</v>
      </c>
      <c r="K84" s="64">
        <v>8.6288107415304473E-5</v>
      </c>
      <c r="L84" s="23">
        <v>17068804.069700006</v>
      </c>
      <c r="M84" s="64">
        <v>1.5323970770193612E-4</v>
      </c>
      <c r="N84" s="64">
        <v>8.6664954630649271E-2</v>
      </c>
      <c r="O84" s="64">
        <v>-0.36003241776757988</v>
      </c>
    </row>
    <row r="85" spans="1:15" s="35" customFormat="1" ht="12.75" customHeight="1">
      <c r="A85" s="32" t="s">
        <v>87</v>
      </c>
      <c r="B85" s="22">
        <v>731</v>
      </c>
      <c r="C85" s="23">
        <v>10562406.080000008</v>
      </c>
      <c r="D85" s="64">
        <v>4.5856329508419081E-5</v>
      </c>
      <c r="E85" s="23">
        <v>4863640.4700000007</v>
      </c>
      <c r="F85" s="64">
        <v>4.0303739685154331E-5</v>
      </c>
      <c r="G85" s="64">
        <v>1.171707827737523</v>
      </c>
      <c r="H85" s="64">
        <v>0.27897987499265198</v>
      </c>
      <c r="J85" s="23">
        <v>10562406.080000008</v>
      </c>
      <c r="K85" s="64">
        <v>4.9137725457680244E-5</v>
      </c>
      <c r="L85" s="23">
        <v>4863640.4700000007</v>
      </c>
      <c r="M85" s="64">
        <v>4.366462002532122E-5</v>
      </c>
      <c r="N85" s="64">
        <v>1.171707827737523</v>
      </c>
      <c r="O85" s="64">
        <v>0.27897987499265198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806744699.11679983</v>
      </c>
      <c r="D87" s="64">
        <v>3.5024548830705771E-3</v>
      </c>
      <c r="E87" s="23">
        <v>549393193.22000003</v>
      </c>
      <c r="F87" s="64">
        <v>4.5526803185628097E-3</v>
      </c>
      <c r="G87" s="64">
        <v>0.46842863922004496</v>
      </c>
      <c r="H87" s="64">
        <v>-0.13520103697288277</v>
      </c>
      <c r="J87" s="23">
        <v>757525634.06679988</v>
      </c>
      <c r="K87" s="64">
        <v>3.5241105437530704E-3</v>
      </c>
      <c r="L87" s="23">
        <v>471720184.19</v>
      </c>
      <c r="M87" s="64">
        <v>4.2349928470208006E-3</v>
      </c>
      <c r="N87" s="64">
        <v>0.60587920435832543</v>
      </c>
      <c r="O87" s="64">
        <v>-5.4252529824307727E-2</v>
      </c>
    </row>
    <row r="88" spans="1:15" s="35" customFormat="1" ht="12.75" customHeight="1">
      <c r="A88" s="32" t="s">
        <v>90</v>
      </c>
      <c r="B88" s="22">
        <v>734</v>
      </c>
      <c r="C88" s="23">
        <v>13918920.99</v>
      </c>
      <c r="D88" s="64">
        <v>6.0428525705678064E-5</v>
      </c>
      <c r="E88" s="23">
        <v>6070943.3799999999</v>
      </c>
      <c r="F88" s="64">
        <v>5.0308348888056473E-5</v>
      </c>
      <c r="G88" s="64">
        <v>1.292711382526516</v>
      </c>
      <c r="H88" s="64">
        <v>0.35024227475059844</v>
      </c>
      <c r="J88" s="23">
        <v>13918920.99</v>
      </c>
      <c r="K88" s="64">
        <v>6.4752681642189083E-5</v>
      </c>
      <c r="L88" s="23">
        <v>6056598.21</v>
      </c>
      <c r="M88" s="64">
        <v>5.4374713985733951E-5</v>
      </c>
      <c r="N88" s="64">
        <v>1.2981417137789633</v>
      </c>
      <c r="O88" s="64">
        <v>0.35344034969314686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60267.77</v>
      </c>
      <c r="D90" s="64">
        <v>2.6165048937955736E-7</v>
      </c>
      <c r="E90" s="23">
        <v>19047.599999999999</v>
      </c>
      <c r="F90" s="64">
        <v>1.5784257014107489E-7</v>
      </c>
      <c r="G90" s="64">
        <v>2.164061089061089</v>
      </c>
      <c r="H90" s="64">
        <v>0.86340464609015855</v>
      </c>
      <c r="J90" s="23">
        <v>60267.77</v>
      </c>
      <c r="K90" s="64">
        <v>2.8037372486692115E-7</v>
      </c>
      <c r="L90" s="23">
        <v>19047.599999999999</v>
      </c>
      <c r="M90" s="64">
        <v>1.7100487207565084E-7</v>
      </c>
      <c r="N90" s="64">
        <v>2.164061089061089</v>
      </c>
      <c r="O90" s="64">
        <v>0.86340464609015855</v>
      </c>
    </row>
    <row r="91" spans="1:15" s="35" customFormat="1" ht="12.75" customHeight="1">
      <c r="A91" s="36" t="s">
        <v>93</v>
      </c>
      <c r="B91" s="37">
        <v>771</v>
      </c>
      <c r="C91" s="38">
        <v>1024853357.4159001</v>
      </c>
      <c r="D91" s="69">
        <v>4.4493662617706396E-3</v>
      </c>
      <c r="E91" s="38">
        <v>452475359.27999997</v>
      </c>
      <c r="F91" s="69">
        <v>3.7495471153458425E-3</v>
      </c>
      <c r="G91" s="69">
        <v>1.2649926374923375</v>
      </c>
      <c r="H91" s="69">
        <v>0.33391792549607624</v>
      </c>
      <c r="J91" s="38">
        <v>1000245204.5559001</v>
      </c>
      <c r="K91" s="69">
        <v>4.6532744414072933E-3</v>
      </c>
      <c r="L91" s="38">
        <v>435774439.35999995</v>
      </c>
      <c r="M91" s="69">
        <v>3.9122804057516569E-3</v>
      </c>
      <c r="N91" s="69">
        <v>1.2953278444346346</v>
      </c>
      <c r="O91" s="69">
        <v>0.35178318282369525</v>
      </c>
    </row>
    <row r="92" spans="1:15" s="35" customFormat="1" ht="12.75" customHeight="1" thickBot="1">
      <c r="A92" s="94" t="s">
        <v>94</v>
      </c>
      <c r="B92" s="95"/>
      <c r="C92" s="70">
        <v>5695229163.4456844</v>
      </c>
      <c r="D92" s="71">
        <v>2.4725645195504835E-2</v>
      </c>
      <c r="E92" s="70">
        <v>3048327722.7136431</v>
      </c>
      <c r="F92" s="71">
        <v>2.5260709085943182E-2</v>
      </c>
      <c r="G92" s="71">
        <v>0.86831262301933565</v>
      </c>
      <c r="H92" s="71">
        <v>0.10030189812681733</v>
      </c>
      <c r="J92" s="70">
        <v>5410640552.4455814</v>
      </c>
      <c r="K92" s="71">
        <v>2.5171023344736067E-2</v>
      </c>
      <c r="L92" s="70">
        <v>2770154656.1946845</v>
      </c>
      <c r="M92" s="71">
        <v>2.4869796856944737E-2</v>
      </c>
      <c r="N92" s="71">
        <v>0.95319078678375613</v>
      </c>
      <c r="O92" s="71">
        <v>0.15028903815297778</v>
      </c>
    </row>
    <row r="93" spans="1:15" ht="12.75" customHeight="1">
      <c r="A93" s="72" t="s">
        <v>95</v>
      </c>
      <c r="B93" s="73">
        <v>707</v>
      </c>
      <c r="C93" s="13">
        <v>34237017.989999995</v>
      </c>
      <c r="D93" s="74">
        <v>1.4863885808252418E-4</v>
      </c>
      <c r="E93" s="13">
        <v>19018704.57</v>
      </c>
      <c r="F93" s="61">
        <v>1.5760312113245802E-4</v>
      </c>
      <c r="G93" s="61">
        <v>0.80017612997707932</v>
      </c>
      <c r="H93" s="61">
        <v>6.0174399279787627E-2</v>
      </c>
      <c r="J93" s="13">
        <v>34237017.989999995</v>
      </c>
      <c r="K93" s="74">
        <v>1.5927518576167808E-4</v>
      </c>
      <c r="L93" s="13">
        <v>19018704.57</v>
      </c>
      <c r="M93" s="61">
        <v>1.7074545570242163E-4</v>
      </c>
      <c r="N93" s="61">
        <v>0.80017612997707932</v>
      </c>
      <c r="O93" s="61">
        <v>6.0174399279787627E-2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536771621.49005491</v>
      </c>
      <c r="D97" s="64">
        <v>2.3303758783165761E-3</v>
      </c>
      <c r="E97" s="23">
        <v>309562118.06110221</v>
      </c>
      <c r="F97" s="64">
        <v>2.565261782748443E-3</v>
      </c>
      <c r="G97" s="64">
        <v>0.73397063197540691</v>
      </c>
      <c r="H97" s="64">
        <v>2.1184117771146704E-2</v>
      </c>
      <c r="J97" s="23">
        <v>528073827.16705495</v>
      </c>
      <c r="K97" s="64">
        <v>2.4566700564424061E-3</v>
      </c>
      <c r="L97" s="23">
        <v>305361756.91622776</v>
      </c>
      <c r="M97" s="64">
        <v>2.7414660208244356E-3</v>
      </c>
      <c r="N97" s="64">
        <v>0.72933844925422497</v>
      </c>
      <c r="O97" s="64">
        <v>1.8456094967152614E-2</v>
      </c>
    </row>
    <row r="98" spans="1:15" s="35" customFormat="1" ht="12.75" customHeight="1">
      <c r="A98" s="16" t="s">
        <v>100</v>
      </c>
      <c r="B98" s="17">
        <v>756</v>
      </c>
      <c r="C98" s="18">
        <v>207722115.63529399</v>
      </c>
      <c r="D98" s="62">
        <v>9.0181855427754636E-4</v>
      </c>
      <c r="E98" s="18">
        <v>114071267.69187145</v>
      </c>
      <c r="F98" s="62">
        <v>9.452793040454205E-4</v>
      </c>
      <c r="G98" s="62">
        <v>0.82098542287082843</v>
      </c>
      <c r="H98" s="62">
        <v>7.2429577662443068E-2</v>
      </c>
      <c r="J98" s="18">
        <v>203379191.88051099</v>
      </c>
      <c r="K98" s="62">
        <v>9.4614719588866753E-4</v>
      </c>
      <c r="L98" s="18">
        <v>111482961.2327449</v>
      </c>
      <c r="M98" s="62">
        <v>1.0008678008893658E-3</v>
      </c>
      <c r="N98" s="62">
        <v>0.8243074065454068</v>
      </c>
      <c r="O98" s="62">
        <v>7.4385987364786077E-2</v>
      </c>
    </row>
    <row r="99" spans="1:15" s="35" customFormat="1" ht="12.75" customHeight="1" thickBot="1">
      <c r="A99" s="40" t="s">
        <v>101</v>
      </c>
      <c r="B99" s="41"/>
      <c r="C99" s="20">
        <v>778730755.11534882</v>
      </c>
      <c r="D99" s="63">
        <v>3.3808332906766466E-3</v>
      </c>
      <c r="E99" s="20">
        <v>442652090.32297367</v>
      </c>
      <c r="F99" s="63">
        <v>3.6681442079263215E-3</v>
      </c>
      <c r="G99" s="63">
        <v>0.75923885177445105</v>
      </c>
      <c r="H99" s="63">
        <v>3.6065283730536635E-2</v>
      </c>
      <c r="J99" s="20">
        <v>765690037.03756583</v>
      </c>
      <c r="K99" s="63">
        <v>3.5620924380927515E-3</v>
      </c>
      <c r="L99" s="20">
        <v>435863422.71897268</v>
      </c>
      <c r="M99" s="63">
        <v>3.9130792774162235E-3</v>
      </c>
      <c r="N99" s="63">
        <v>0.75672010342389329</v>
      </c>
      <c r="O99" s="63">
        <v>3.4581921922198555E-2</v>
      </c>
    </row>
    <row r="100" spans="1:15" s="35" customFormat="1" ht="12.75" customHeight="1">
      <c r="A100" s="72" t="s">
        <v>102</v>
      </c>
      <c r="B100" s="73">
        <v>705</v>
      </c>
      <c r="C100" s="13">
        <v>121584669.05999999</v>
      </c>
      <c r="D100" s="74">
        <v>5.2785573716433384E-4</v>
      </c>
      <c r="E100" s="13">
        <v>85168502.450000063</v>
      </c>
      <c r="F100" s="61">
        <v>7.0576951016266859E-4</v>
      </c>
      <c r="G100" s="61">
        <v>0.4275778669629513</v>
      </c>
      <c r="H100" s="61">
        <v>-0.1592592067355999</v>
      </c>
      <c r="I100" s="3"/>
      <c r="J100" s="13">
        <v>116449450.68999998</v>
      </c>
      <c r="K100" s="74">
        <v>5.4173841588401499E-4</v>
      </c>
      <c r="L100" s="13">
        <v>84959611.200000063</v>
      </c>
      <c r="M100" s="61">
        <v>7.6274740360218838E-4</v>
      </c>
      <c r="N100" s="61">
        <v>0.37064481634539193</v>
      </c>
      <c r="O100" s="61">
        <v>-0.19278868295324381</v>
      </c>
    </row>
    <row r="101" spans="1:15" s="35" customFormat="1" ht="12.75" customHeight="1">
      <c r="A101" s="32" t="s">
        <v>103</v>
      </c>
      <c r="B101" s="22">
        <v>706</v>
      </c>
      <c r="C101" s="23">
        <v>-1159576.9300059967</v>
      </c>
      <c r="D101" s="64">
        <v>-5.0342641051645649E-6</v>
      </c>
      <c r="E101" s="23">
        <v>53461346.324492268</v>
      </c>
      <c r="F101" s="64">
        <v>4.4302044914109749E-4</v>
      </c>
      <c r="G101" s="64">
        <v>-1.0216900061395342</v>
      </c>
      <c r="H101" s="64">
        <v>-1.0127738552058505</v>
      </c>
      <c r="J101" s="23">
        <v>-1159576.9300059967</v>
      </c>
      <c r="K101" s="64">
        <v>-5.3945069335654938E-6</v>
      </c>
      <c r="L101" s="23">
        <v>53461346.324492268</v>
      </c>
      <c r="M101" s="64">
        <v>4.7996339114701416E-4</v>
      </c>
      <c r="N101" s="64">
        <v>-1.0216900061395342</v>
      </c>
      <c r="O101" s="64">
        <v>-1.0127738552058505</v>
      </c>
    </row>
    <row r="102" spans="1:15" s="35" customFormat="1" ht="12.75" customHeight="1">
      <c r="A102" s="21" t="s">
        <v>104</v>
      </c>
      <c r="B102" s="22">
        <v>708</v>
      </c>
      <c r="C102" s="23">
        <v>673260.65</v>
      </c>
      <c r="D102" s="64">
        <v>2.9229383890012674E-6</v>
      </c>
      <c r="E102" s="23">
        <v>184843.54</v>
      </c>
      <c r="F102" s="64">
        <v>1.5317509516986177E-6</v>
      </c>
      <c r="G102" s="64">
        <v>2.6423271811392488</v>
      </c>
      <c r="H102" s="64">
        <v>1.1450690112716426</v>
      </c>
      <c r="J102" s="23">
        <v>673260.65</v>
      </c>
      <c r="K102" s="64">
        <v>3.1320985702113175E-6</v>
      </c>
      <c r="L102" s="23">
        <v>184843.54</v>
      </c>
      <c r="M102" s="64">
        <v>1.6594818198466187E-6</v>
      </c>
      <c r="N102" s="64">
        <v>2.6423271811392488</v>
      </c>
      <c r="O102" s="64">
        <v>1.1450690112716426</v>
      </c>
    </row>
    <row r="103" spans="1:15" s="35" customFormat="1" ht="12.75" customHeight="1">
      <c r="A103" s="21" t="s">
        <v>105</v>
      </c>
      <c r="B103" s="22">
        <v>736</v>
      </c>
      <c r="C103" s="23">
        <v>113598448.9975</v>
      </c>
      <c r="D103" s="64">
        <v>4.9318383230297991E-4</v>
      </c>
      <c r="E103" s="23">
        <v>68571130.467799991</v>
      </c>
      <c r="F103" s="64">
        <v>5.6823135043346771E-4</v>
      </c>
      <c r="G103" s="64">
        <v>0.65665124991404644</v>
      </c>
      <c r="H103" s="64">
        <v>-2.4351442924589795E-2</v>
      </c>
      <c r="J103" s="23">
        <v>111242674.75750001</v>
      </c>
      <c r="K103" s="64">
        <v>5.1751579801143641E-4</v>
      </c>
      <c r="L103" s="23">
        <v>64455876.907799996</v>
      </c>
      <c r="M103" s="64">
        <v>5.7866970038966778E-4</v>
      </c>
      <c r="N103" s="64">
        <v>0.72587326546849296</v>
      </c>
      <c r="O103" s="64">
        <v>1.6415350688158359E-2</v>
      </c>
    </row>
    <row r="104" spans="1:15" s="35" customFormat="1" ht="12.75" customHeight="1" thickBot="1">
      <c r="A104" s="42" t="s">
        <v>106</v>
      </c>
      <c r="B104" s="43"/>
      <c r="C104" s="31">
        <v>234696801.77749398</v>
      </c>
      <c r="D104" s="67">
        <v>1.0189282437511504E-3</v>
      </c>
      <c r="E104" s="31">
        <v>207385822.78229234</v>
      </c>
      <c r="F104" s="67">
        <v>1.7185530606889324E-3</v>
      </c>
      <c r="G104" s="67">
        <v>0.13169163942258444</v>
      </c>
      <c r="H104" s="67">
        <v>-0.33351493555795964</v>
      </c>
      <c r="J104" s="31">
        <v>227205809.16749397</v>
      </c>
      <c r="K104" s="67">
        <v>1.0569918055320972E-3</v>
      </c>
      <c r="L104" s="31">
        <v>203061677.97229233</v>
      </c>
      <c r="M104" s="67">
        <v>1.8230399769587171E-3</v>
      </c>
      <c r="N104" s="67">
        <v>0.11890048105726825</v>
      </c>
      <c r="O104" s="67">
        <v>-0.34104800880019537</v>
      </c>
    </row>
    <row r="105" spans="1:15" s="35" customFormat="1" ht="12.75" customHeight="1">
      <c r="A105" s="11" t="s">
        <v>107</v>
      </c>
      <c r="B105" s="12">
        <v>702</v>
      </c>
      <c r="C105" s="13">
        <v>1634196410.921556</v>
      </c>
      <c r="D105" s="61">
        <v>7.0948085628511123E-3</v>
      </c>
      <c r="E105" s="13">
        <v>736596501.85092187</v>
      </c>
      <c r="F105" s="61">
        <v>6.1039860669624812E-3</v>
      </c>
      <c r="G105" s="61">
        <v>1.2185774800927542</v>
      </c>
      <c r="H105" s="61">
        <v>0.30658273268124514</v>
      </c>
      <c r="J105" s="13">
        <v>1514194975.2845607</v>
      </c>
      <c r="K105" s="61">
        <v>7.0442374986714783E-3</v>
      </c>
      <c r="L105" s="13">
        <v>664404411.49269986</v>
      </c>
      <c r="M105" s="61">
        <v>5.9648665130413924E-3</v>
      </c>
      <c r="N105" s="61">
        <v>1.2790260707069341</v>
      </c>
      <c r="O105" s="61">
        <v>0.34218260936804135</v>
      </c>
    </row>
    <row r="106" spans="1:15" s="35" customFormat="1" ht="12.75" customHeight="1">
      <c r="A106" s="32" t="s">
        <v>108</v>
      </c>
      <c r="B106" s="22">
        <v>748</v>
      </c>
      <c r="C106" s="23">
        <v>56535416.899999999</v>
      </c>
      <c r="D106" s="64">
        <v>2.4544660436519051E-4</v>
      </c>
      <c r="E106" s="23">
        <v>23342887.760000002</v>
      </c>
      <c r="F106" s="64">
        <v>1.9343651686055144E-4</v>
      </c>
      <c r="G106" s="64">
        <v>1.4219547076295411</v>
      </c>
      <c r="H106" s="64">
        <v>0.42635730720232101</v>
      </c>
      <c r="J106" s="23">
        <v>56535416.899999999</v>
      </c>
      <c r="K106" s="64">
        <v>2.6301031916656757E-4</v>
      </c>
      <c r="L106" s="23">
        <v>23342887.760000002</v>
      </c>
      <c r="M106" s="64">
        <v>2.0956695516889667E-4</v>
      </c>
      <c r="N106" s="64">
        <v>1.4219547076295411</v>
      </c>
      <c r="O106" s="64">
        <v>0.42635730720232101</v>
      </c>
    </row>
    <row r="107" spans="1:15" s="35" customFormat="1" ht="12.75" customHeight="1">
      <c r="A107" s="32" t="s">
        <v>109</v>
      </c>
      <c r="B107" s="22">
        <v>749</v>
      </c>
      <c r="C107" s="23">
        <v>1568989.37</v>
      </c>
      <c r="D107" s="64">
        <v>6.8117143954691446E-6</v>
      </c>
      <c r="E107" s="23">
        <v>1168718.4100000001</v>
      </c>
      <c r="F107" s="64">
        <v>9.6848693591628638E-6</v>
      </c>
      <c r="G107" s="64">
        <v>0.34248708377923132</v>
      </c>
      <c r="H107" s="64">
        <v>-0.20937156432318527</v>
      </c>
      <c r="J107" s="23">
        <v>1568989.37</v>
      </c>
      <c r="K107" s="64">
        <v>7.2991483498311622E-6</v>
      </c>
      <c r="L107" s="23">
        <v>1168718.4100000001</v>
      </c>
      <c r="M107" s="64">
        <v>1.0492478957690632E-5</v>
      </c>
      <c r="N107" s="64">
        <v>0.34248708377923132</v>
      </c>
      <c r="O107" s="64">
        <v>-0.20937156432318527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1050062.69</v>
      </c>
      <c r="D110" s="64">
        <v>4.5588117283535537E-6</v>
      </c>
      <c r="E110" s="23">
        <v>376760.51999999996</v>
      </c>
      <c r="F110" s="64">
        <v>3.1221176843532965E-6</v>
      </c>
      <c r="G110" s="64">
        <v>1.7870826009052116</v>
      </c>
      <c r="H110" s="64">
        <v>0.64139140218210344</v>
      </c>
      <c r="J110" s="23">
        <v>1047446.1</v>
      </c>
      <c r="K110" s="64">
        <v>4.8728593185765724E-6</v>
      </c>
      <c r="L110" s="23">
        <v>371937.44999999995</v>
      </c>
      <c r="M110" s="64">
        <v>3.3391669321801055E-6</v>
      </c>
      <c r="N110" s="64">
        <v>1.8161888511092394</v>
      </c>
      <c r="O110" s="64">
        <v>0.65853289229048273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6441696.7100761924</v>
      </c>
      <c r="D112" s="64">
        <v>2.7966408855448283E-5</v>
      </c>
      <c r="E112" s="23">
        <v>11220297.6317</v>
      </c>
      <c r="F112" s="64">
        <v>9.2979725316330873E-5</v>
      </c>
      <c r="G112" s="64">
        <v>-0.42588896288482825</v>
      </c>
      <c r="H112" s="64">
        <v>-0.66188984857763733</v>
      </c>
      <c r="J112" s="23">
        <v>6424301.1800761921</v>
      </c>
      <c r="K112" s="64">
        <v>2.9886708128157377E-5</v>
      </c>
      <c r="L112" s="23">
        <v>11220291.071699999</v>
      </c>
      <c r="M112" s="64">
        <v>1.0073313379993416E-4</v>
      </c>
      <c r="N112" s="64">
        <v>-0.42743899075134784</v>
      </c>
      <c r="O112" s="64">
        <v>-0.66280270362270188</v>
      </c>
    </row>
    <row r="113" spans="1:15" s="35" customFormat="1" ht="12.75" customHeight="1">
      <c r="A113" s="32" t="s">
        <v>115</v>
      </c>
      <c r="B113" s="22">
        <v>759</v>
      </c>
      <c r="C113" s="23">
        <v>219171014.3237541</v>
      </c>
      <c r="D113" s="64">
        <v>9.5152356152590749E-4</v>
      </c>
      <c r="E113" s="23">
        <v>528181166.66888827</v>
      </c>
      <c r="F113" s="64">
        <v>4.3769017013759624E-3</v>
      </c>
      <c r="G113" s="64">
        <v>-0.58504576051809454</v>
      </c>
      <c r="H113" s="64">
        <v>-0.75562176708957274</v>
      </c>
      <c r="J113" s="23">
        <v>204925301.83375409</v>
      </c>
      <c r="K113" s="64">
        <v>9.533399061323781E-4</v>
      </c>
      <c r="L113" s="23">
        <v>513500763.00888824</v>
      </c>
      <c r="M113" s="64">
        <v>4.6100890552659675E-3</v>
      </c>
      <c r="N113" s="64">
        <v>-0.60092502953066296</v>
      </c>
      <c r="O113" s="64">
        <v>-0.76497351562465421</v>
      </c>
    </row>
    <row r="114" spans="1:15" s="35" customFormat="1" ht="12.75" customHeight="1" thickBot="1">
      <c r="A114" s="40" t="s">
        <v>116</v>
      </c>
      <c r="B114" s="41"/>
      <c r="C114" s="20">
        <v>1918963590.915386</v>
      </c>
      <c r="D114" s="63">
        <v>8.3311156637214789E-3</v>
      </c>
      <c r="E114" s="20">
        <v>1300886332.8415101</v>
      </c>
      <c r="F114" s="63">
        <v>1.0780110997558842E-2</v>
      </c>
      <c r="G114" s="63">
        <v>0.47512011039720692</v>
      </c>
      <c r="H114" s="63">
        <v>-0.1312602412266155</v>
      </c>
      <c r="J114" s="20">
        <v>1784696430.668391</v>
      </c>
      <c r="K114" s="63">
        <v>8.3026464397669888E-3</v>
      </c>
      <c r="L114" s="20">
        <v>1214009009.1932883</v>
      </c>
      <c r="M114" s="63">
        <v>1.0899087303166063E-2</v>
      </c>
      <c r="N114" s="63">
        <v>0.47008499702512574</v>
      </c>
      <c r="O114" s="63">
        <v>-0.13422556123373042</v>
      </c>
    </row>
    <row r="115" spans="1:15" s="35" customFormat="1" ht="12.75" customHeight="1">
      <c r="A115" s="21" t="s">
        <v>117</v>
      </c>
      <c r="B115" s="22">
        <v>760</v>
      </c>
      <c r="C115" s="23">
        <v>1109280223.1434262</v>
      </c>
      <c r="D115" s="64">
        <v>4.8159026498664553E-3</v>
      </c>
      <c r="E115" s="23">
        <v>610892586.51901758</v>
      </c>
      <c r="F115" s="64">
        <v>5.0623099989652613E-3</v>
      </c>
      <c r="G115" s="64">
        <v>0.81583513636057758</v>
      </c>
      <c r="H115" s="64">
        <v>6.9396428952048117E-2</v>
      </c>
      <c r="J115" s="23">
        <v>1109570560.2534292</v>
      </c>
      <c r="K115" s="64">
        <v>5.1618706147735435E-3</v>
      </c>
      <c r="L115" s="23">
        <v>610884384.60902452</v>
      </c>
      <c r="M115" s="64">
        <v>5.4843763016379455E-3</v>
      </c>
      <c r="N115" s="64">
        <v>0.81633478970586482</v>
      </c>
      <c r="O115" s="64">
        <v>6.9690688872712014E-2</v>
      </c>
    </row>
    <row r="116" spans="1:15" s="35" customFormat="1" ht="12.75" customHeight="1" thickBot="1">
      <c r="A116" s="42" t="s">
        <v>118</v>
      </c>
      <c r="B116" s="43"/>
      <c r="C116" s="31">
        <v>1109280223.1434262</v>
      </c>
      <c r="D116" s="67">
        <v>4.8159026498664553E-3</v>
      </c>
      <c r="E116" s="31">
        <v>610892586.51901758</v>
      </c>
      <c r="F116" s="67">
        <v>5.0623099989652613E-3</v>
      </c>
      <c r="G116" s="67">
        <v>0.81583513636057758</v>
      </c>
      <c r="H116" s="67">
        <v>6.9396428952048117E-2</v>
      </c>
      <c r="J116" s="31">
        <v>1109570560.2534292</v>
      </c>
      <c r="K116" s="67">
        <v>5.1618706147735435E-3</v>
      </c>
      <c r="L116" s="31">
        <v>610884384.60902452</v>
      </c>
      <c r="M116" s="67">
        <v>5.4843763016379455E-3</v>
      </c>
      <c r="N116" s="67">
        <v>0.81633478970586482</v>
      </c>
      <c r="O116" s="67">
        <v>6.9690688872712014E-2</v>
      </c>
    </row>
    <row r="117" spans="1:15" s="35" customFormat="1" ht="12.75" customHeight="1">
      <c r="A117" s="11" t="s">
        <v>119</v>
      </c>
      <c r="B117" s="12">
        <v>789</v>
      </c>
      <c r="C117" s="13">
        <v>273846894.46999997</v>
      </c>
      <c r="D117" s="61">
        <v>1.1888970498352186E-3</v>
      </c>
      <c r="E117" s="13">
        <v>125501616.82880899</v>
      </c>
      <c r="F117" s="61">
        <v>1.0399996722484509E-3</v>
      </c>
      <c r="G117" s="61">
        <v>1.1820188567255032</v>
      </c>
      <c r="H117" s="61">
        <v>0.2850523302270338</v>
      </c>
      <c r="J117" s="13">
        <v>273846894.46999997</v>
      </c>
      <c r="K117" s="61">
        <v>1.2739723710665349E-3</v>
      </c>
      <c r="L117" s="13">
        <v>125501616.82880899</v>
      </c>
      <c r="M117" s="61">
        <v>1.1267239931066293E-3</v>
      </c>
      <c r="N117" s="61">
        <v>1.1820188567255032</v>
      </c>
      <c r="O117" s="61">
        <v>0.2850523302270338</v>
      </c>
    </row>
    <row r="118" spans="1:15" s="35" customFormat="1" ht="12.75" customHeight="1">
      <c r="A118" s="16" t="s">
        <v>120</v>
      </c>
      <c r="B118" s="17">
        <v>798</v>
      </c>
      <c r="C118" s="18">
        <v>4261411.17</v>
      </c>
      <c r="D118" s="62">
        <v>1.8500772769226606E-5</v>
      </c>
      <c r="E118" s="18">
        <v>356026.08999999997</v>
      </c>
      <c r="F118" s="62">
        <v>2.9502967871478634E-6</v>
      </c>
      <c r="G118" s="62">
        <v>10.969378901417029</v>
      </c>
      <c r="H118" s="62">
        <v>6.0491041822243989</v>
      </c>
      <c r="J118" s="18">
        <v>4261411.17</v>
      </c>
      <c r="K118" s="62">
        <v>1.9824654586064903E-5</v>
      </c>
      <c r="L118" s="18">
        <v>356026.08999999997</v>
      </c>
      <c r="M118" s="62">
        <v>3.1963184850608032E-6</v>
      </c>
      <c r="N118" s="62">
        <v>10.969378901417029</v>
      </c>
      <c r="O118" s="62">
        <v>6.0491041822243989</v>
      </c>
    </row>
    <row r="119" spans="1:15" s="35" customFormat="1" ht="12.75" customHeight="1" thickBot="1">
      <c r="A119" s="40" t="s">
        <v>121</v>
      </c>
      <c r="B119" s="41"/>
      <c r="C119" s="20">
        <v>278108305.63999999</v>
      </c>
      <c r="D119" s="63">
        <v>1.2073978226044453E-3</v>
      </c>
      <c r="E119" s="20">
        <v>125857642.918809</v>
      </c>
      <c r="F119" s="63">
        <v>1.0429499690355988E-3</v>
      </c>
      <c r="G119" s="63">
        <v>1.2097053400198203</v>
      </c>
      <c r="H119" s="63">
        <v>0.30135767963475879</v>
      </c>
      <c r="J119" s="20">
        <v>278108305.63999999</v>
      </c>
      <c r="K119" s="63">
        <v>1.2937970256525998E-3</v>
      </c>
      <c r="L119" s="20">
        <v>125857642.918809</v>
      </c>
      <c r="M119" s="63">
        <v>1.1299203115916901E-3</v>
      </c>
      <c r="N119" s="63">
        <v>1.2097053400198203</v>
      </c>
      <c r="O119" s="63">
        <v>0.30135767963475879</v>
      </c>
    </row>
    <row r="120" spans="1:15" s="35" customFormat="1" ht="12.75" customHeight="1">
      <c r="A120" s="11" t="s">
        <v>122</v>
      </c>
      <c r="B120" s="12">
        <v>790</v>
      </c>
      <c r="C120" s="13">
        <v>20925072.110000011</v>
      </c>
      <c r="D120" s="61">
        <v>7.4358673297346683E-4</v>
      </c>
      <c r="E120" s="13">
        <v>57388838.630000003</v>
      </c>
      <c r="F120" s="61">
        <v>3.5734073850469E-3</v>
      </c>
      <c r="G120" s="61">
        <v>-0.63538080557947674</v>
      </c>
      <c r="H120" s="61">
        <v>-0.78526549209627605</v>
      </c>
      <c r="J120" s="13">
        <v>20925072.110000011</v>
      </c>
      <c r="K120" s="61">
        <v>7.6820670407470436E-4</v>
      </c>
      <c r="L120" s="13">
        <v>57388838.630000003</v>
      </c>
      <c r="M120" s="61">
        <v>3.6853762060604909E-3</v>
      </c>
      <c r="N120" s="61">
        <v>-0.63538080557947674</v>
      </c>
      <c r="O120" s="61">
        <v>-0.78526549209627605</v>
      </c>
    </row>
    <row r="121" spans="1:15" s="35" customFormat="1" ht="12.75" customHeight="1">
      <c r="A121" s="32" t="s">
        <v>123</v>
      </c>
      <c r="B121" s="22">
        <v>791</v>
      </c>
      <c r="C121" s="23">
        <v>28119803079.836025</v>
      </c>
      <c r="D121" s="64">
        <v>0.99925641326702652</v>
      </c>
      <c r="E121" s="23">
        <v>16002587661.711506</v>
      </c>
      <c r="F121" s="64">
        <v>0.99642659261495314</v>
      </c>
      <c r="G121" s="64">
        <v>0.75720350197591491</v>
      </c>
      <c r="H121" s="64">
        <v>3.486660893752358E-2</v>
      </c>
      <c r="J121" s="23">
        <v>27217931343.760525</v>
      </c>
      <c r="K121" s="64">
        <v>0.99923179329592526</v>
      </c>
      <c r="L121" s="23">
        <v>15514654670.96497</v>
      </c>
      <c r="M121" s="64">
        <v>0.99631462379393942</v>
      </c>
      <c r="N121" s="64">
        <v>0.75433691055320429</v>
      </c>
      <c r="O121" s="64">
        <v>3.317839255194599E-2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0</v>
      </c>
      <c r="F124" s="64">
        <v>0</v>
      </c>
      <c r="G124" s="64">
        <v>0</v>
      </c>
      <c r="H124" s="64">
        <v>0</v>
      </c>
      <c r="J124" s="23">
        <v>0</v>
      </c>
      <c r="K124" s="64">
        <v>0</v>
      </c>
      <c r="L124" s="23">
        <v>0</v>
      </c>
      <c r="M124" s="64">
        <v>0</v>
      </c>
      <c r="N124" s="64">
        <v>0</v>
      </c>
      <c r="O124" s="64">
        <v>0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0</v>
      </c>
      <c r="F127" s="64">
        <v>0</v>
      </c>
      <c r="G127" s="64">
        <v>0</v>
      </c>
      <c r="H127" s="64">
        <v>0</v>
      </c>
      <c r="J127" s="23">
        <v>0</v>
      </c>
      <c r="K127" s="64">
        <v>0</v>
      </c>
      <c r="L127" s="23">
        <v>0</v>
      </c>
      <c r="M127" s="64">
        <v>0</v>
      </c>
      <c r="N127" s="64">
        <v>0</v>
      </c>
      <c r="O127" s="64">
        <v>0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28140728151.946026</v>
      </c>
      <c r="D129" s="63">
        <v>1</v>
      </c>
      <c r="E129" s="20">
        <v>16059976500.341505</v>
      </c>
      <c r="F129" s="63">
        <v>1</v>
      </c>
      <c r="G129" s="63">
        <v>0.75222723092699617</v>
      </c>
      <c r="H129" s="63">
        <v>3.1935942830975339E-2</v>
      </c>
      <c r="J129" s="20">
        <v>27238856415.870525</v>
      </c>
      <c r="K129" s="63">
        <v>1</v>
      </c>
      <c r="L129" s="20">
        <v>15572043509.594971</v>
      </c>
      <c r="M129" s="63">
        <v>1</v>
      </c>
      <c r="N129" s="63">
        <v>0.74921527794902798</v>
      </c>
      <c r="O129" s="63">
        <v>3.0162118933467541E-2</v>
      </c>
    </row>
    <row r="130" spans="1:15" s="35" customFormat="1" ht="12.75" customHeight="1">
      <c r="A130" s="44" t="s">
        <v>130</v>
      </c>
      <c r="B130" s="45">
        <v>9000</v>
      </c>
      <c r="C130" s="46">
        <v>230336928254.59967</v>
      </c>
      <c r="D130" s="75">
        <v>0.89112897206215391</v>
      </c>
      <c r="E130" s="46">
        <v>120674669596.26817</v>
      </c>
      <c r="F130" s="75">
        <v>0.88254639947658653</v>
      </c>
      <c r="G130" s="75">
        <v>0.90874297833356388</v>
      </c>
      <c r="H130" s="75">
        <v>0.12411247251682211</v>
      </c>
      <c r="J130" s="46">
        <v>214955128297.43933</v>
      </c>
      <c r="K130" s="75">
        <v>0.88753289455923634</v>
      </c>
      <c r="L130" s="46">
        <v>111386300102.45282</v>
      </c>
      <c r="M130" s="75">
        <v>0.87734525304473765</v>
      </c>
      <c r="N130" s="75">
        <v>0.92981657618328439</v>
      </c>
      <c r="O130" s="75">
        <v>0.136523307528436</v>
      </c>
    </row>
    <row r="131" spans="1:15" s="35" customFormat="1" ht="12.75" customHeight="1">
      <c r="A131" s="47" t="s">
        <v>131</v>
      </c>
      <c r="B131" s="48">
        <v>9001</v>
      </c>
      <c r="C131" s="49">
        <v>28140728151.946026</v>
      </c>
      <c r="D131" s="76">
        <v>0.10887102793784612</v>
      </c>
      <c r="E131" s="49">
        <v>16059976500.341505</v>
      </c>
      <c r="F131" s="76">
        <v>0.11745360052341343</v>
      </c>
      <c r="G131" s="76">
        <v>0.75222723092699617</v>
      </c>
      <c r="H131" s="76">
        <v>3.1935942830975339E-2</v>
      </c>
      <c r="J131" s="49">
        <v>27238856415.870525</v>
      </c>
      <c r="K131" s="76">
        <v>0.11246710544076369</v>
      </c>
      <c r="L131" s="49">
        <v>15572043509.594971</v>
      </c>
      <c r="M131" s="76">
        <v>0.12265474695526235</v>
      </c>
      <c r="N131" s="76">
        <v>0.74921527794902798</v>
      </c>
      <c r="O131" s="76">
        <v>3.0162118933467541E-2</v>
      </c>
    </row>
    <row r="132" spans="1:15" s="35" customFormat="1" ht="13.5" thickBot="1">
      <c r="A132" s="50" t="s">
        <v>132</v>
      </c>
      <c r="B132" s="51">
        <v>9002</v>
      </c>
      <c r="C132" s="52">
        <v>258477656406.54568</v>
      </c>
      <c r="D132" s="77">
        <v>1</v>
      </c>
      <c r="E132" s="52">
        <v>136734646096.60968</v>
      </c>
      <c r="F132" s="77">
        <v>1</v>
      </c>
      <c r="G132" s="77">
        <v>0.89035964026204928</v>
      </c>
      <c r="H132" s="77">
        <v>0.11328600722146609</v>
      </c>
      <c r="J132" s="52">
        <v>242193984713.30984</v>
      </c>
      <c r="K132" s="77">
        <v>1</v>
      </c>
      <c r="L132" s="52">
        <v>126958343612.04779</v>
      </c>
      <c r="M132" s="77">
        <v>1</v>
      </c>
      <c r="N132" s="77">
        <v>0.90766496964856991</v>
      </c>
      <c r="O132" s="77">
        <v>0.12347760285545939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 xr:uid="{69A77DB2-FF85-4C99-B497-1EA6BAB585D0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4334-0D57-440F-AB93-B719B98626D9}">
  <dimension ref="A1:HV81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318</v>
      </c>
      <c r="B2" s="4" t="s">
        <v>6</v>
      </c>
      <c r="C2" s="4" t="s">
        <v>6</v>
      </c>
      <c r="E2" s="89" t="s">
        <v>137</v>
      </c>
      <c r="F2" s="90"/>
      <c r="G2" s="91"/>
      <c r="H2" s="6"/>
      <c r="CG2" s="6"/>
    </row>
    <row r="3" spans="1:99" ht="15" customHeight="1">
      <c r="A3" s="5" t="s">
        <v>363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319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320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321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322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71174143.129999995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71174143.129999995</v>
      </c>
      <c r="H7" s="18">
        <f t="shared" ca="1" si="0"/>
        <v>7074241.5999999996</v>
      </c>
      <c r="I7" s="18">
        <f t="shared" ca="1" si="0"/>
        <v>0</v>
      </c>
      <c r="J7" s="18">
        <f t="shared" ca="1" si="0"/>
        <v>-1000.18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50716378.519999996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6544901</v>
      </c>
      <c r="Z7" s="18">
        <f t="shared" ca="1" si="1"/>
        <v>201393055.51999998</v>
      </c>
      <c r="AA7" s="18">
        <f t="shared" ca="1" si="1"/>
        <v>0</v>
      </c>
      <c r="AB7" s="18">
        <f t="shared" ca="1" si="1"/>
        <v>4712256.6500000004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174315.66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74422748.379999995</v>
      </c>
      <c r="AN7" s="18">
        <f t="shared" ca="1" si="2"/>
        <v>0</v>
      </c>
      <c r="AO7" s="18">
        <f t="shared" ca="1" si="2"/>
        <v>0</v>
      </c>
      <c r="AP7" s="18">
        <f t="shared" ca="1" si="2"/>
        <v>2143687.3499999996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2623759.5099999998</v>
      </c>
      <c r="AU7" s="18">
        <f t="shared" ca="1" si="2"/>
        <v>1262259.8</v>
      </c>
      <c r="AV7" s="18">
        <f t="shared" ca="1" si="2"/>
        <v>0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40109958.009999998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23283060.43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1184252.75</v>
      </c>
      <c r="BR7" s="18">
        <f t="shared" ca="1" si="4"/>
        <v>73479418.439999998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27877440.07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2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2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2813177</v>
      </c>
      <c r="CS7" s="18">
        <f t="shared" ca="1" si="8"/>
        <v>0</v>
      </c>
      <c r="CT7" s="18">
        <f t="shared" ca="1" si="8"/>
        <v>0</v>
      </c>
      <c r="CU7" s="19">
        <f t="shared" ref="CU7:CU41" ca="1" si="9">+D7+SUM(H7:CI7)+SUM(CR7:CT7)</f>
        <v>590988053.63999999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2" ca="1" si="10">+E8+F8+G8</f>
        <v>2648249156.8500004</v>
      </c>
      <c r="E8" s="18">
        <f t="shared" ca="1" si="0"/>
        <v>350873125.41991198</v>
      </c>
      <c r="F8" s="18">
        <f t="shared" ca="1" si="0"/>
        <v>1017185954.7799799</v>
      </c>
      <c r="G8" s="18">
        <f t="shared" ca="1" si="0"/>
        <v>1280190076.6501083</v>
      </c>
      <c r="H8" s="18">
        <f t="shared" ca="1" si="0"/>
        <v>315117982.80000001</v>
      </c>
      <c r="I8" s="18">
        <f t="shared" ca="1" si="0"/>
        <v>437379487.94</v>
      </c>
      <c r="J8" s="18">
        <f t="shared" ca="1" si="0"/>
        <v>6122353.0700000003</v>
      </c>
      <c r="K8" s="18">
        <f t="shared" ca="1" si="0"/>
        <v>1859028.57</v>
      </c>
      <c r="L8" s="18">
        <f t="shared" ca="1" si="0"/>
        <v>0</v>
      </c>
      <c r="M8" s="18">
        <f t="shared" ca="1" si="0"/>
        <v>1384638.45</v>
      </c>
      <c r="N8" s="18">
        <f t="shared" ca="1" si="0"/>
        <v>0</v>
      </c>
      <c r="O8" s="18">
        <f t="shared" ca="1" si="0"/>
        <v>248713677.52000001</v>
      </c>
      <c r="P8" s="18">
        <f t="shared" ca="1" si="0"/>
        <v>0</v>
      </c>
      <c r="Q8" s="18">
        <f t="shared" ca="1" si="0"/>
        <v>124492892.29000001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1835526616.9000001</v>
      </c>
      <c r="U8" s="18">
        <f t="shared" ca="1" si="1"/>
        <v>0</v>
      </c>
      <c r="V8" s="18">
        <f t="shared" ca="1" si="1"/>
        <v>274192189.45999998</v>
      </c>
      <c r="W8" s="18">
        <f t="shared" ca="1" si="1"/>
        <v>2551636300.9099998</v>
      </c>
      <c r="X8" s="18">
        <f t="shared" ca="1" si="1"/>
        <v>251259.25</v>
      </c>
      <c r="Y8" s="18">
        <f t="shared" ca="1" si="1"/>
        <v>93478895.219999999</v>
      </c>
      <c r="Z8" s="18">
        <f t="shared" ca="1" si="1"/>
        <v>236259386.53999999</v>
      </c>
      <c r="AA8" s="18">
        <f t="shared" ca="1" si="1"/>
        <v>26929.95</v>
      </c>
      <c r="AB8" s="18">
        <f t="shared" ca="1" si="1"/>
        <v>0</v>
      </c>
      <c r="AC8" s="18">
        <f t="shared" ca="1" si="1"/>
        <v>42935207.159999996</v>
      </c>
      <c r="AD8" s="18">
        <f t="shared" ca="1" si="1"/>
        <v>159187694.47</v>
      </c>
      <c r="AE8" s="18">
        <f t="shared" ca="1" si="1"/>
        <v>0</v>
      </c>
      <c r="AF8" s="18">
        <f t="shared" ca="1" si="1"/>
        <v>9511655.3800000008</v>
      </c>
      <c r="AG8" s="18">
        <f t="shared" ca="1" si="1"/>
        <v>13868716.77</v>
      </c>
      <c r="AH8" s="18">
        <f t="shared" ca="1" si="1"/>
        <v>41724014.590000004</v>
      </c>
      <c r="AI8" s="18">
        <f t="shared" ca="1" si="1"/>
        <v>0</v>
      </c>
      <c r="AJ8" s="18">
        <f t="shared" ca="1" si="1"/>
        <v>1424703.93</v>
      </c>
      <c r="AK8" s="18">
        <f t="shared" ca="1" si="2"/>
        <v>294294.24</v>
      </c>
      <c r="AL8" s="18">
        <f t="shared" ca="1" si="2"/>
        <v>0</v>
      </c>
      <c r="AM8" s="18">
        <f t="shared" ca="1" si="2"/>
        <v>124962967.20999999</v>
      </c>
      <c r="AN8" s="18">
        <f t="shared" ca="1" si="2"/>
        <v>0</v>
      </c>
      <c r="AO8" s="18">
        <f t="shared" ca="1" si="2"/>
        <v>0</v>
      </c>
      <c r="AP8" s="18">
        <f t="shared" ca="1" si="2"/>
        <v>5193163.68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56525418.369999997</v>
      </c>
      <c r="BC8" s="18">
        <f t="shared" ca="1" si="3"/>
        <v>0</v>
      </c>
      <c r="BD8" s="18">
        <f t="shared" ca="1" si="3"/>
        <v>146668952.38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2942855.16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101790962.56999999</v>
      </c>
      <c r="BN8" s="18">
        <f t="shared" ca="1" si="3"/>
        <v>2491571.59</v>
      </c>
      <c r="BO8" s="18">
        <f t="shared" ca="1" si="3"/>
        <v>0</v>
      </c>
      <c r="BP8" s="18">
        <f t="shared" ca="1" si="3"/>
        <v>368432936.74000001</v>
      </c>
      <c r="BQ8" s="18">
        <f t="shared" ca="1" si="4"/>
        <v>5384634.3700000001</v>
      </c>
      <c r="BR8" s="18">
        <f t="shared" ca="1" si="4"/>
        <v>19486328.68</v>
      </c>
      <c r="BS8" s="18">
        <f t="shared" ca="1" si="4"/>
        <v>185470344.77000001</v>
      </c>
      <c r="BT8" s="18">
        <f t="shared" ca="1" si="4"/>
        <v>0</v>
      </c>
      <c r="BU8" s="18">
        <f t="shared" ca="1" si="4"/>
        <v>0</v>
      </c>
      <c r="BV8" s="18">
        <f t="shared" ca="1" si="4"/>
        <v>95534661.829999998</v>
      </c>
      <c r="BW8" s="18">
        <f t="shared" ca="1" si="4"/>
        <v>175020.24000000002</v>
      </c>
      <c r="BX8" s="18">
        <f t="shared" ca="1" si="4"/>
        <v>0</v>
      </c>
      <c r="BY8" s="18">
        <f t="shared" ca="1" si="4"/>
        <v>0</v>
      </c>
      <c r="BZ8" s="18">
        <f t="shared" ca="1" si="4"/>
        <v>3131736.2</v>
      </c>
      <c r="CA8" s="18">
        <f t="shared" ca="1" si="4"/>
        <v>378904619.95000005</v>
      </c>
      <c r="CB8" s="18">
        <f t="shared" ca="1" si="4"/>
        <v>313335.51</v>
      </c>
      <c r="CC8" s="18">
        <f t="shared" ca="1" si="5"/>
        <v>23217749.969999999</v>
      </c>
      <c r="CD8" s="18">
        <f t="shared" ca="1" si="5"/>
        <v>241155.20000000001</v>
      </c>
      <c r="CE8" s="18">
        <f t="shared" ca="1" si="5"/>
        <v>0</v>
      </c>
      <c r="CF8" s="18">
        <f t="shared" ca="1" si="5"/>
        <v>623480.21</v>
      </c>
      <c r="CG8" s="18">
        <f t="shared" ca="1" si="5"/>
        <v>2177590.11</v>
      </c>
      <c r="CH8" s="18">
        <f t="shared" ca="1" si="5"/>
        <v>91878264.580000848</v>
      </c>
      <c r="CI8" s="19">
        <f t="shared" ref="CI8:CI22" ca="1" si="12">CJ8+CK8+CL8+CO8</f>
        <v>1723146506.4100018</v>
      </c>
      <c r="CJ8" s="18">
        <f t="shared" ca="1" si="6"/>
        <v>1383647.6200000069</v>
      </c>
      <c r="CK8" s="18">
        <f t="shared" ca="1" si="6"/>
        <v>540353.74000000046</v>
      </c>
      <c r="CL8" s="19">
        <f t="shared" ref="CL8:CL22" ca="1" si="13">+CM8+CN8</f>
        <v>224630517.42999977</v>
      </c>
      <c r="CM8" s="18">
        <f t="shared" ca="1" si="7"/>
        <v>3731693.0599999996</v>
      </c>
      <c r="CN8" s="18">
        <f t="shared" ca="1" si="7"/>
        <v>220898824.36999977</v>
      </c>
      <c r="CO8" s="19">
        <f t="shared" ref="CO8:CO22" ca="1" si="14">+CP8+CQ8</f>
        <v>1496591987.620002</v>
      </c>
      <c r="CP8" s="18">
        <f t="shared" ca="1" si="8"/>
        <v>224016862.76999998</v>
      </c>
      <c r="CQ8" s="18">
        <f t="shared" ca="1" si="8"/>
        <v>1272575124.8500021</v>
      </c>
      <c r="CR8" s="18">
        <f t="shared" ca="1" si="8"/>
        <v>24900566.099997435</v>
      </c>
      <c r="CS8" s="18">
        <f t="shared" ca="1" si="8"/>
        <v>0</v>
      </c>
      <c r="CT8" s="18">
        <f t="shared" ca="1" si="8"/>
        <v>0</v>
      </c>
      <c r="CU8" s="19">
        <f t="shared" ca="1" si="9"/>
        <v>12407231904.09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1856032024.2049999</v>
      </c>
      <c r="E9" s="18">
        <f t="shared" ca="1" si="0"/>
        <v>488132506.5999999</v>
      </c>
      <c r="F9" s="18">
        <f t="shared" ca="1" si="0"/>
        <v>1204000892.5079999</v>
      </c>
      <c r="G9" s="18">
        <f t="shared" ca="1" si="0"/>
        <v>163898625.097</v>
      </c>
      <c r="H9" s="18">
        <f t="shared" ca="1" si="0"/>
        <v>218700379.13000003</v>
      </c>
      <c r="I9" s="18">
        <f t="shared" ca="1" si="0"/>
        <v>310782150.59000003</v>
      </c>
      <c r="J9" s="18">
        <f t="shared" ca="1" si="0"/>
        <v>214741.6</v>
      </c>
      <c r="K9" s="18">
        <f t="shared" ca="1" si="0"/>
        <v>0</v>
      </c>
      <c r="L9" s="18">
        <f t="shared" ca="1" si="0"/>
        <v>0</v>
      </c>
      <c r="M9" s="18">
        <f t="shared" ca="1" si="0"/>
        <v>378141.38</v>
      </c>
      <c r="N9" s="18">
        <f t="shared" ca="1" si="0"/>
        <v>0</v>
      </c>
      <c r="O9" s="18">
        <f t="shared" ca="1" si="0"/>
        <v>288110316.24000001</v>
      </c>
      <c r="P9" s="18">
        <f t="shared" ca="1" si="0"/>
        <v>0</v>
      </c>
      <c r="Q9" s="18">
        <f t="shared" ca="1" si="0"/>
        <v>78677374.329999998</v>
      </c>
      <c r="R9" s="18">
        <f t="shared" ca="1" si="0"/>
        <v>0</v>
      </c>
      <c r="S9" s="18">
        <f t="shared" ca="1" si="0"/>
        <v>0</v>
      </c>
      <c r="T9" s="18">
        <f t="shared" ca="1" si="11"/>
        <v>3510367954.9200001</v>
      </c>
      <c r="U9" s="18">
        <f t="shared" ca="1" si="1"/>
        <v>75807768.530000001</v>
      </c>
      <c r="V9" s="18">
        <f t="shared" ca="1" si="1"/>
        <v>375339531.99000001</v>
      </c>
      <c r="W9" s="18">
        <f t="shared" ca="1" si="1"/>
        <v>2616348115.1399999</v>
      </c>
      <c r="X9" s="18">
        <f t="shared" ca="1" si="1"/>
        <v>1410503.1099999999</v>
      </c>
      <c r="Y9" s="18">
        <f t="shared" ca="1" si="1"/>
        <v>73060018.519999996</v>
      </c>
      <c r="Z9" s="18">
        <f t="shared" ca="1" si="1"/>
        <v>71121119.910000011</v>
      </c>
      <c r="AA9" s="18">
        <f t="shared" ca="1" si="1"/>
        <v>117825.28</v>
      </c>
      <c r="AB9" s="18">
        <f t="shared" ca="1" si="1"/>
        <v>0</v>
      </c>
      <c r="AC9" s="18">
        <f t="shared" ca="1" si="1"/>
        <v>3143064.56</v>
      </c>
      <c r="AD9" s="18">
        <f t="shared" ca="1" si="1"/>
        <v>91641627.479999989</v>
      </c>
      <c r="AE9" s="18">
        <f t="shared" ca="1" si="1"/>
        <v>0</v>
      </c>
      <c r="AF9" s="18">
        <f t="shared" ca="1" si="1"/>
        <v>24672571.02</v>
      </c>
      <c r="AG9" s="18">
        <f t="shared" ca="1" si="1"/>
        <v>4864460.3100000005</v>
      </c>
      <c r="AH9" s="18">
        <f t="shared" ca="1" si="1"/>
        <v>4724575.0299999993</v>
      </c>
      <c r="AI9" s="18">
        <f t="shared" ca="1" si="1"/>
        <v>13572659.74</v>
      </c>
      <c r="AJ9" s="18">
        <f t="shared" ca="1" si="1"/>
        <v>1986879.6099999999</v>
      </c>
      <c r="AK9" s="18">
        <f t="shared" ca="1" si="2"/>
        <v>194687.06999999998</v>
      </c>
      <c r="AL9" s="18">
        <f t="shared" ca="1" si="2"/>
        <v>0</v>
      </c>
      <c r="AM9" s="18">
        <f t="shared" ca="1" si="2"/>
        <v>15348658.09</v>
      </c>
      <c r="AN9" s="18">
        <f t="shared" ca="1" si="2"/>
        <v>134796.79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113321176.23999999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8495953.3699999992</v>
      </c>
      <c r="BN9" s="18">
        <f t="shared" ca="1" si="3"/>
        <v>827502.6399999999</v>
      </c>
      <c r="BO9" s="18">
        <f t="shared" ca="1" si="3"/>
        <v>0</v>
      </c>
      <c r="BP9" s="18">
        <f t="shared" ca="1" si="3"/>
        <v>275765856.85999995</v>
      </c>
      <c r="BQ9" s="18">
        <f t="shared" ca="1" si="4"/>
        <v>8902234.9000000004</v>
      </c>
      <c r="BR9" s="18">
        <f t="shared" ca="1" si="4"/>
        <v>12655810.530000001</v>
      </c>
      <c r="BS9" s="18">
        <f t="shared" ca="1" si="4"/>
        <v>65314863.650000006</v>
      </c>
      <c r="BT9" s="18">
        <f t="shared" ca="1" si="4"/>
        <v>0</v>
      </c>
      <c r="BU9" s="18">
        <f t="shared" ca="1" si="4"/>
        <v>0</v>
      </c>
      <c r="BV9" s="18">
        <f t="shared" ca="1" si="4"/>
        <v>60224282.260000005</v>
      </c>
      <c r="BW9" s="18">
        <f t="shared" ca="1" si="4"/>
        <v>158878.69</v>
      </c>
      <c r="BX9" s="18">
        <f t="shared" ca="1" si="4"/>
        <v>0</v>
      </c>
      <c r="BY9" s="18">
        <f t="shared" ca="1" si="4"/>
        <v>0</v>
      </c>
      <c r="BZ9" s="18">
        <f t="shared" ca="1" si="4"/>
        <v>4480045.4399999995</v>
      </c>
      <c r="CA9" s="18">
        <f t="shared" ca="1" si="4"/>
        <v>72069518.189999998</v>
      </c>
      <c r="CB9" s="18">
        <f t="shared" ca="1" si="4"/>
        <v>270305.48</v>
      </c>
      <c r="CC9" s="18">
        <f t="shared" ca="1" si="5"/>
        <v>50368698.25</v>
      </c>
      <c r="CD9" s="18">
        <f t="shared" ca="1" si="5"/>
        <v>0</v>
      </c>
      <c r="CE9" s="18">
        <f t="shared" ca="1" si="5"/>
        <v>0</v>
      </c>
      <c r="CF9" s="18">
        <f t="shared" ca="1" si="5"/>
        <v>283745.5</v>
      </c>
      <c r="CG9" s="18">
        <f t="shared" ca="1" si="5"/>
        <v>2821053.28</v>
      </c>
      <c r="CH9" s="18">
        <f t="shared" ca="1" si="5"/>
        <v>0</v>
      </c>
      <c r="CI9" s="19">
        <f t="shared" ca="1" si="12"/>
        <v>15358493606.910002</v>
      </c>
      <c r="CJ9" s="18">
        <f t="shared" ca="1" si="6"/>
        <v>0</v>
      </c>
      <c r="CK9" s="18">
        <f t="shared" ca="1" si="6"/>
        <v>6436467.0399999982</v>
      </c>
      <c r="CL9" s="19">
        <f t="shared" ca="1" si="13"/>
        <v>3975291011.9765573</v>
      </c>
      <c r="CM9" s="18">
        <f t="shared" ca="1" si="7"/>
        <v>255756501.97999984</v>
      </c>
      <c r="CN9" s="18">
        <f t="shared" ca="1" si="7"/>
        <v>3719534509.9965572</v>
      </c>
      <c r="CO9" s="19">
        <f t="shared" ca="1" si="14"/>
        <v>11376766127.893444</v>
      </c>
      <c r="CP9" s="18">
        <f t="shared" ca="1" si="8"/>
        <v>2531118008.0400095</v>
      </c>
      <c r="CQ9" s="18">
        <f t="shared" ca="1" si="8"/>
        <v>8845648119.8534336</v>
      </c>
      <c r="CR9" s="18">
        <f t="shared" ca="1" si="8"/>
        <v>51892233.909999996</v>
      </c>
      <c r="CS9" s="18">
        <f t="shared" ca="1" si="8"/>
        <v>0</v>
      </c>
      <c r="CT9" s="18">
        <f t="shared" ca="1" si="8"/>
        <v>0</v>
      </c>
      <c r="CU9" s="19">
        <f t="shared" ca="1" si="9"/>
        <v>25723097710.674999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3754314121.8928328</v>
      </c>
      <c r="E10" s="18">
        <f t="shared" ca="1" si="0"/>
        <v>670684880.50445271</v>
      </c>
      <c r="F10" s="18">
        <f t="shared" ca="1" si="0"/>
        <v>1076684907.7580585</v>
      </c>
      <c r="G10" s="18">
        <f t="shared" ca="1" si="0"/>
        <v>2006944333.6303215</v>
      </c>
      <c r="H10" s="18">
        <f t="shared" ca="1" si="0"/>
        <v>108572829.72</v>
      </c>
      <c r="I10" s="18">
        <f t="shared" ca="1" si="0"/>
        <v>391253604.080006</v>
      </c>
      <c r="J10" s="18">
        <f t="shared" ca="1" si="0"/>
        <v>2265303.16</v>
      </c>
      <c r="K10" s="18">
        <f t="shared" ca="1" si="0"/>
        <v>20258346.140000001</v>
      </c>
      <c r="L10" s="18">
        <f t="shared" ca="1" si="0"/>
        <v>0</v>
      </c>
      <c r="M10" s="18">
        <f t="shared" ca="1" si="0"/>
        <v>649990</v>
      </c>
      <c r="N10" s="18">
        <f t="shared" ca="1" si="0"/>
        <v>0</v>
      </c>
      <c r="O10" s="18">
        <f t="shared" ca="1" si="0"/>
        <v>482289428.93000001</v>
      </c>
      <c r="P10" s="18">
        <f t="shared" ca="1" si="0"/>
        <v>63032.4</v>
      </c>
      <c r="Q10" s="18">
        <f t="shared" ca="1" si="0"/>
        <v>546809386.51999998</v>
      </c>
      <c r="R10" s="18">
        <f t="shared" ca="1" si="0"/>
        <v>0</v>
      </c>
      <c r="S10" s="18">
        <f t="shared" ca="1" si="0"/>
        <v>0</v>
      </c>
      <c r="T10" s="18">
        <f t="shared" ca="1" si="11"/>
        <v>2588637577.4093804</v>
      </c>
      <c r="U10" s="18">
        <f t="shared" ca="1" si="1"/>
        <v>253333008.19999999</v>
      </c>
      <c r="V10" s="18">
        <f t="shared" ca="1" si="1"/>
        <v>854780050.92988491</v>
      </c>
      <c r="W10" s="18">
        <f t="shared" ca="1" si="1"/>
        <v>4550444360.5199299</v>
      </c>
      <c r="X10" s="18">
        <f t="shared" ca="1" si="1"/>
        <v>18587367.429999899</v>
      </c>
      <c r="Y10" s="18">
        <f t="shared" ca="1" si="1"/>
        <v>217156485.70999998</v>
      </c>
      <c r="Z10" s="18">
        <f t="shared" ca="1" si="1"/>
        <v>186383064.170414</v>
      </c>
      <c r="AA10" s="18">
        <f t="shared" ca="1" si="1"/>
        <v>331313.15999999997</v>
      </c>
      <c r="AB10" s="18">
        <f t="shared" ca="1" si="1"/>
        <v>0</v>
      </c>
      <c r="AC10" s="18">
        <f t="shared" ca="1" si="1"/>
        <v>31516226.510006499</v>
      </c>
      <c r="AD10" s="18">
        <f t="shared" ca="1" si="1"/>
        <v>67540339.919998392</v>
      </c>
      <c r="AE10" s="18">
        <f t="shared" ca="1" si="1"/>
        <v>11023027.800000001</v>
      </c>
      <c r="AF10" s="18">
        <f t="shared" ca="1" si="1"/>
        <v>36719499.810000002</v>
      </c>
      <c r="AG10" s="18">
        <f t="shared" ca="1" si="1"/>
        <v>182560389.35000002</v>
      </c>
      <c r="AH10" s="18">
        <f t="shared" ca="1" si="1"/>
        <v>127581158.25999999</v>
      </c>
      <c r="AI10" s="18">
        <f t="shared" ca="1" si="1"/>
        <v>10479625.539999999</v>
      </c>
      <c r="AJ10" s="18">
        <f t="shared" ca="1" si="1"/>
        <v>8853716.6699999999</v>
      </c>
      <c r="AK10" s="18">
        <f t="shared" ca="1" si="2"/>
        <v>1974005.77000001</v>
      </c>
      <c r="AL10" s="18">
        <f t="shared" ca="1" si="2"/>
        <v>0</v>
      </c>
      <c r="AM10" s="18">
        <f t="shared" ca="1" si="2"/>
        <v>58057951.8499998</v>
      </c>
      <c r="AN10" s="18">
        <f t="shared" ca="1" si="2"/>
        <v>2136985.31</v>
      </c>
      <c r="AO10" s="18">
        <f t="shared" ca="1" si="2"/>
        <v>0</v>
      </c>
      <c r="AP10" s="18">
        <f t="shared" ca="1" si="2"/>
        <v>11562625.050000001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367075968.74095798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8574819.9199999999</v>
      </c>
      <c r="BJ10" s="18">
        <f t="shared" ca="1" si="3"/>
        <v>942474.56</v>
      </c>
      <c r="BK10" s="18">
        <f t="shared" ca="1" si="3"/>
        <v>0</v>
      </c>
      <c r="BL10" s="18">
        <f t="shared" ca="1" si="3"/>
        <v>0</v>
      </c>
      <c r="BM10" s="18">
        <f t="shared" ca="1" si="3"/>
        <v>54268020.210000105</v>
      </c>
      <c r="BN10" s="18">
        <f t="shared" ca="1" si="3"/>
        <v>100228692.970024</v>
      </c>
      <c r="BO10" s="18">
        <f t="shared" ca="1" si="3"/>
        <v>0</v>
      </c>
      <c r="BP10" s="18">
        <f t="shared" ca="1" si="3"/>
        <v>462307187.99999595</v>
      </c>
      <c r="BQ10" s="18">
        <f t="shared" ca="1" si="4"/>
        <v>18085421.239999998</v>
      </c>
      <c r="BR10" s="18">
        <f t="shared" ca="1" si="4"/>
        <v>107352388.05</v>
      </c>
      <c r="BS10" s="18">
        <f t="shared" ca="1" si="4"/>
        <v>133454357.849999</v>
      </c>
      <c r="BT10" s="18">
        <f t="shared" ca="1" si="4"/>
        <v>0</v>
      </c>
      <c r="BU10" s="18">
        <f t="shared" ca="1" si="4"/>
        <v>0</v>
      </c>
      <c r="BV10" s="18">
        <f t="shared" ca="1" si="4"/>
        <v>28528624.260000002</v>
      </c>
      <c r="BW10" s="18">
        <f t="shared" ca="1" si="4"/>
        <v>780247.1</v>
      </c>
      <c r="BX10" s="18">
        <f t="shared" ca="1" si="4"/>
        <v>0</v>
      </c>
      <c r="BY10" s="18">
        <f t="shared" ca="1" si="4"/>
        <v>86114049.129999995</v>
      </c>
      <c r="BZ10" s="18">
        <f t="shared" ca="1" si="4"/>
        <v>22562855.699999999</v>
      </c>
      <c r="CA10" s="18">
        <f t="shared" ca="1" si="4"/>
        <v>880190472.38999903</v>
      </c>
      <c r="CB10" s="18">
        <f t="shared" ca="1" si="4"/>
        <v>7476796.2599999998</v>
      </c>
      <c r="CC10" s="18">
        <f t="shared" ca="1" si="5"/>
        <v>125847149.56999999</v>
      </c>
      <c r="CD10" s="18">
        <f t="shared" ca="1" si="5"/>
        <v>2931737.29</v>
      </c>
      <c r="CE10" s="18">
        <f t="shared" ca="1" si="5"/>
        <v>0</v>
      </c>
      <c r="CF10" s="18">
        <f t="shared" ca="1" si="5"/>
        <v>1288575.53</v>
      </c>
      <c r="CG10" s="18">
        <f t="shared" ca="1" si="5"/>
        <v>12339535.92</v>
      </c>
      <c r="CH10" s="18">
        <f t="shared" ca="1" si="5"/>
        <v>1287068.1799999899</v>
      </c>
      <c r="CI10" s="19">
        <f t="shared" ca="1" si="12"/>
        <v>4114644086.5194473</v>
      </c>
      <c r="CJ10" s="18">
        <f t="shared" ca="1" si="6"/>
        <v>104190.04</v>
      </c>
      <c r="CK10" s="18">
        <f t="shared" ca="1" si="6"/>
        <v>1620785</v>
      </c>
      <c r="CL10" s="19">
        <f t="shared" ca="1" si="13"/>
        <v>1567047315.3997049</v>
      </c>
      <c r="CM10" s="18">
        <f t="shared" ca="1" si="7"/>
        <v>634156656.45192039</v>
      </c>
      <c r="CN10" s="18">
        <f t="shared" ca="1" si="7"/>
        <v>932890658.94778466</v>
      </c>
      <c r="CO10" s="19">
        <f t="shared" ca="1" si="14"/>
        <v>2545871796.0797424</v>
      </c>
      <c r="CP10" s="18">
        <f t="shared" ca="1" si="8"/>
        <v>1022157561.0385325</v>
      </c>
      <c r="CQ10" s="18">
        <f t="shared" ca="1" si="8"/>
        <v>1523714235.0412097</v>
      </c>
      <c r="CR10" s="18">
        <f t="shared" ca="1" si="8"/>
        <v>16674204.0299998</v>
      </c>
      <c r="CS10" s="18">
        <f t="shared" ca="1" si="8"/>
        <v>0</v>
      </c>
      <c r="CT10" s="18">
        <f t="shared" ca="1" si="8"/>
        <v>0</v>
      </c>
      <c r="CU10" s="19">
        <f t="shared" ca="1" si="9"/>
        <v>21079089555.632877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9429434.3473999985</v>
      </c>
      <c r="E11" s="18">
        <f t="shared" ca="1" si="0"/>
        <v>3087185.9</v>
      </c>
      <c r="F11" s="18">
        <f t="shared" ca="1" si="0"/>
        <v>5941635.6673999997</v>
      </c>
      <c r="G11" s="18">
        <f t="shared" ca="1" si="0"/>
        <v>400612.78</v>
      </c>
      <c r="H11" s="18">
        <f t="shared" ca="1" si="0"/>
        <v>0</v>
      </c>
      <c r="I11" s="18">
        <f t="shared" ca="1" si="0"/>
        <v>137028859.50999999</v>
      </c>
      <c r="J11" s="18">
        <f t="shared" ca="1" si="0"/>
        <v>1688168.58</v>
      </c>
      <c r="K11" s="18">
        <f t="shared" ca="1" si="0"/>
        <v>5625677.7199999997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1522254.6159000001</v>
      </c>
      <c r="P11" s="18">
        <f t="shared" ca="1" si="0"/>
        <v>0</v>
      </c>
      <c r="Q11" s="18">
        <f t="shared" ca="1" si="0"/>
        <v>0</v>
      </c>
      <c r="R11" s="18">
        <f t="shared" ca="1" si="0"/>
        <v>0</v>
      </c>
      <c r="S11" s="18">
        <f t="shared" ca="1" si="0"/>
        <v>0</v>
      </c>
      <c r="T11" s="18">
        <f t="shared" ca="1" si="11"/>
        <v>1625955142.3099999</v>
      </c>
      <c r="U11" s="18">
        <f t="shared" ca="1" si="1"/>
        <v>11358336.006899999</v>
      </c>
      <c r="V11" s="18">
        <f t="shared" ca="1" si="1"/>
        <v>125123822.62</v>
      </c>
      <c r="W11" s="18">
        <f t="shared" ca="1" si="1"/>
        <v>248493971</v>
      </c>
      <c r="X11" s="18">
        <f t="shared" ca="1" si="1"/>
        <v>-7051.87</v>
      </c>
      <c r="Y11" s="18">
        <f t="shared" ca="1" si="1"/>
        <v>270493.11910000001</v>
      </c>
      <c r="Z11" s="18">
        <f t="shared" ca="1" si="1"/>
        <v>3650624.6190999998</v>
      </c>
      <c r="AA11" s="18">
        <f t="shared" ca="1" si="1"/>
        <v>552.54</v>
      </c>
      <c r="AB11" s="18">
        <f t="shared" ca="1" si="1"/>
        <v>0</v>
      </c>
      <c r="AC11" s="18">
        <f t="shared" ca="1" si="1"/>
        <v>0</v>
      </c>
      <c r="AD11" s="18">
        <f t="shared" ca="1" si="1"/>
        <v>21508.93</v>
      </c>
      <c r="AE11" s="18">
        <f t="shared" ca="1" si="1"/>
        <v>0</v>
      </c>
      <c r="AF11" s="18">
        <f t="shared" ca="1" si="1"/>
        <v>92883.01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275810.95</v>
      </c>
      <c r="AK11" s="18">
        <f t="shared" ca="1" si="2"/>
        <v>38042.68</v>
      </c>
      <c r="AL11" s="18">
        <f t="shared" ca="1" si="2"/>
        <v>0</v>
      </c>
      <c r="AM11" s="18">
        <f t="shared" ca="1" si="2"/>
        <v>74247.92</v>
      </c>
      <c r="AN11" s="18">
        <f t="shared" ca="1" si="2"/>
        <v>0</v>
      </c>
      <c r="AO11" s="18">
        <f t="shared" ca="1" si="2"/>
        <v>0</v>
      </c>
      <c r="AP11" s="18">
        <f t="shared" ca="1" si="2"/>
        <v>22989.38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24491442.593199998</v>
      </c>
      <c r="AU11" s="18">
        <f t="shared" ca="1" si="2"/>
        <v>566578.3406</v>
      </c>
      <c r="AV11" s="18">
        <f t="shared" ca="1" si="2"/>
        <v>361259.72629999998</v>
      </c>
      <c r="AW11" s="18">
        <f t="shared" ca="1" si="2"/>
        <v>0</v>
      </c>
      <c r="AX11" s="18">
        <f t="shared" ca="1" si="2"/>
        <v>191380.46979999999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13958239.9838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12480.1296</v>
      </c>
      <c r="BM11" s="18">
        <f t="shared" ca="1" si="3"/>
        <v>0</v>
      </c>
      <c r="BN11" s="18">
        <f t="shared" ca="1" si="3"/>
        <v>42070991.649999999</v>
      </c>
      <c r="BO11" s="18">
        <f t="shared" ca="1" si="3"/>
        <v>0</v>
      </c>
      <c r="BP11" s="18">
        <f t="shared" ca="1" si="3"/>
        <v>1130894.7050999999</v>
      </c>
      <c r="BQ11" s="18">
        <f t="shared" ca="1" si="4"/>
        <v>586290.73</v>
      </c>
      <c r="BR11" s="18">
        <f t="shared" ca="1" si="4"/>
        <v>661488.6</v>
      </c>
      <c r="BS11" s="18">
        <f t="shared" ca="1" si="4"/>
        <v>1030143.8005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117387.55</v>
      </c>
      <c r="BX11" s="18">
        <f t="shared" ca="1" si="4"/>
        <v>0</v>
      </c>
      <c r="BY11" s="18">
        <f t="shared" ca="1" si="4"/>
        <v>0</v>
      </c>
      <c r="BZ11" s="18">
        <f t="shared" ca="1" si="4"/>
        <v>3044766.29</v>
      </c>
      <c r="CA11" s="18">
        <f t="shared" ca="1" si="4"/>
        <v>249749093.71999997</v>
      </c>
      <c r="CB11" s="18">
        <f t="shared" ca="1" si="4"/>
        <v>210347.82</v>
      </c>
      <c r="CC11" s="18">
        <f t="shared" ca="1" si="5"/>
        <v>19571475.420000002</v>
      </c>
      <c r="CD11" s="18">
        <f t="shared" ca="1" si="5"/>
        <v>0</v>
      </c>
      <c r="CE11" s="18">
        <f t="shared" ca="1" si="5"/>
        <v>0</v>
      </c>
      <c r="CF11" s="18">
        <f t="shared" ca="1" si="5"/>
        <v>9797523.5899999999</v>
      </c>
      <c r="CG11" s="18">
        <f t="shared" ca="1" si="5"/>
        <v>1963393.5699999998</v>
      </c>
      <c r="CH11" s="18">
        <f t="shared" ca="1" si="5"/>
        <v>0</v>
      </c>
      <c r="CI11" s="19">
        <f t="shared" ca="1" si="12"/>
        <v>156588055.93000001</v>
      </c>
      <c r="CJ11" s="18">
        <f t="shared" ca="1" si="6"/>
        <v>0</v>
      </c>
      <c r="CK11" s="18">
        <f t="shared" ca="1" si="6"/>
        <v>147205098.59</v>
      </c>
      <c r="CL11" s="19">
        <f t="shared" ca="1" si="13"/>
        <v>8067111.5099999998</v>
      </c>
      <c r="CM11" s="18">
        <f t="shared" ca="1" si="7"/>
        <v>0</v>
      </c>
      <c r="CN11" s="18">
        <f t="shared" ca="1" si="7"/>
        <v>8067111.5099999998</v>
      </c>
      <c r="CO11" s="19">
        <f t="shared" ca="1" si="14"/>
        <v>1315845.83</v>
      </c>
      <c r="CP11" s="18">
        <f t="shared" ca="1" si="8"/>
        <v>0</v>
      </c>
      <c r="CQ11" s="18">
        <f t="shared" ca="1" si="8"/>
        <v>1315845.83</v>
      </c>
      <c r="CR11" s="18">
        <f t="shared" ca="1" si="8"/>
        <v>3604618.2171999998</v>
      </c>
      <c r="CS11" s="18">
        <f t="shared" ca="1" si="8"/>
        <v>0</v>
      </c>
      <c r="CT11" s="18">
        <f t="shared" ca="1" si="8"/>
        <v>0</v>
      </c>
      <c r="CU11" s="19">
        <f t="shared" ca="1" si="9"/>
        <v>2700373620.8245006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176321933.33910391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176321933.33910391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334439180.69999999</v>
      </c>
      <c r="E13" s="18">
        <f t="shared" ca="1" si="0"/>
        <v>24843723.670000002</v>
      </c>
      <c r="F13" s="18">
        <f t="shared" ca="1" si="0"/>
        <v>202682426.57000002</v>
      </c>
      <c r="G13" s="18">
        <f t="shared" ca="1" si="0"/>
        <v>106913030.45999999</v>
      </c>
      <c r="H13" s="18">
        <f t="shared" ca="1" si="0"/>
        <v>22946819.629999999</v>
      </c>
      <c r="I13" s="18">
        <f t="shared" ca="1" si="0"/>
        <v>43898631.859999999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30965343.599999998</v>
      </c>
      <c r="P13" s="18">
        <f t="shared" ca="1" si="0"/>
        <v>0</v>
      </c>
      <c r="Q13" s="18">
        <f t="shared" ca="1" si="0"/>
        <v>9351844.0800000001</v>
      </c>
      <c r="R13" s="18">
        <f t="shared" ca="1" si="0"/>
        <v>0</v>
      </c>
      <c r="S13" s="18">
        <f t="shared" ca="1" si="0"/>
        <v>0</v>
      </c>
      <c r="T13" s="18">
        <f t="shared" ca="1" si="11"/>
        <v>2512947409.6465998</v>
      </c>
      <c r="U13" s="18">
        <f t="shared" ca="1" si="1"/>
        <v>2720615.2884269999</v>
      </c>
      <c r="V13" s="18">
        <f t="shared" ca="1" si="1"/>
        <v>130581437.31999999</v>
      </c>
      <c r="W13" s="18">
        <f t="shared" ca="1" si="1"/>
        <v>1006317303.33</v>
      </c>
      <c r="X13" s="18">
        <f t="shared" ca="1" si="1"/>
        <v>0</v>
      </c>
      <c r="Y13" s="18">
        <f t="shared" ca="1" si="1"/>
        <v>18551026.779999997</v>
      </c>
      <c r="Z13" s="18">
        <f t="shared" ca="1" si="1"/>
        <v>19341860.049999997</v>
      </c>
      <c r="AA13" s="18">
        <f t="shared" ca="1" si="1"/>
        <v>0</v>
      </c>
      <c r="AB13" s="18">
        <f t="shared" ca="1" si="1"/>
        <v>0</v>
      </c>
      <c r="AC13" s="18">
        <f t="shared" ca="1" si="1"/>
        <v>801008.23</v>
      </c>
      <c r="AD13" s="18">
        <f t="shared" ca="1" si="1"/>
        <v>6182727.4400000004</v>
      </c>
      <c r="AE13" s="18">
        <f t="shared" ca="1" si="1"/>
        <v>0</v>
      </c>
      <c r="AF13" s="18">
        <f t="shared" ca="1" si="1"/>
        <v>47441.09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198866.28</v>
      </c>
      <c r="AK13" s="18">
        <f t="shared" ca="1" si="2"/>
        <v>7587.65</v>
      </c>
      <c r="AL13" s="18">
        <f t="shared" ca="1" si="2"/>
        <v>0</v>
      </c>
      <c r="AM13" s="18">
        <f t="shared" ca="1" si="2"/>
        <v>167181746.66000003</v>
      </c>
      <c r="AN13" s="18">
        <f t="shared" ca="1" si="2"/>
        <v>0</v>
      </c>
      <c r="AO13" s="18">
        <f t="shared" ca="1" si="2"/>
        <v>0</v>
      </c>
      <c r="AP13" s="18">
        <f t="shared" ca="1" si="2"/>
        <v>410510.55999999994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15685919.360000001</v>
      </c>
      <c r="AV13" s="18">
        <f t="shared" ca="1" si="2"/>
        <v>4547407.7700000005</v>
      </c>
      <c r="AW13" s="18">
        <f t="shared" ca="1" si="2"/>
        <v>0</v>
      </c>
      <c r="AX13" s="18">
        <f t="shared" ca="1" si="2"/>
        <v>4067338.1500000004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21089781.800000001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-39894.129999999997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123257796.07000001</v>
      </c>
      <c r="BO13" s="18">
        <f t="shared" ca="1" si="3"/>
        <v>0</v>
      </c>
      <c r="BP13" s="18">
        <f t="shared" ca="1" si="3"/>
        <v>70150503.259999976</v>
      </c>
      <c r="BQ13" s="18">
        <f t="shared" ca="1" si="4"/>
        <v>407127.86</v>
      </c>
      <c r="BR13" s="18">
        <f t="shared" ca="1" si="4"/>
        <v>81764684.700000003</v>
      </c>
      <c r="BS13" s="18">
        <f t="shared" ca="1" si="4"/>
        <v>8687819.9399999995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492609.7900000001</v>
      </c>
      <c r="CJ13" s="18">
        <f t="shared" ca="1" si="6"/>
        <v>0</v>
      </c>
      <c r="CK13" s="18">
        <f t="shared" ca="1" si="6"/>
        <v>0</v>
      </c>
      <c r="CL13" s="19">
        <f t="shared" ca="1" si="13"/>
        <v>0</v>
      </c>
      <c r="CM13" s="18">
        <f t="shared" ca="1" si="7"/>
        <v>0</v>
      </c>
      <c r="CN13" s="18">
        <f t="shared" ca="1" si="7"/>
        <v>0</v>
      </c>
      <c r="CO13" s="19">
        <f t="shared" ca="1" si="14"/>
        <v>492609.7900000001</v>
      </c>
      <c r="CP13" s="18">
        <f t="shared" ca="1" si="8"/>
        <v>0</v>
      </c>
      <c r="CQ13" s="18">
        <f t="shared" ca="1" si="8"/>
        <v>492609.7900000001</v>
      </c>
      <c r="CR13" s="18">
        <f t="shared" ca="1" si="8"/>
        <v>5325868.66</v>
      </c>
      <c r="CS13" s="18">
        <f t="shared" ca="1" si="8"/>
        <v>0</v>
      </c>
      <c r="CT13" s="18">
        <f t="shared" ca="1" si="8"/>
        <v>0</v>
      </c>
      <c r="CU13" s="19">
        <f t="shared" ca="1" si="9"/>
        <v>4642328323.4250269</v>
      </c>
    </row>
    <row r="14" spans="1:99" ht="12.75" customHeight="1">
      <c r="A14" s="57" t="s">
        <v>160</v>
      </c>
      <c r="B14" s="17">
        <v>1009</v>
      </c>
      <c r="C14" s="58" t="s">
        <v>146</v>
      </c>
      <c r="D14" s="19">
        <f t="shared" ca="1" si="10"/>
        <v>4178764492.1699996</v>
      </c>
      <c r="E14" s="18">
        <f t="shared" ca="1" si="0"/>
        <v>640826518.90000057</v>
      </c>
      <c r="F14" s="18">
        <f t="shared" ca="1" si="0"/>
        <v>831133465.70554733</v>
      </c>
      <c r="G14" s="18">
        <f t="shared" ca="1" si="0"/>
        <v>2706804507.5644517</v>
      </c>
      <c r="H14" s="18">
        <f t="shared" ca="1" si="0"/>
        <v>238344655.31999999</v>
      </c>
      <c r="I14" s="18">
        <f t="shared" ca="1" si="0"/>
        <v>305466917.76999998</v>
      </c>
      <c r="J14" s="18">
        <f t="shared" ca="1" si="0"/>
        <v>35061.21</v>
      </c>
      <c r="K14" s="18">
        <f t="shared" ca="1" si="0"/>
        <v>0</v>
      </c>
      <c r="L14" s="18">
        <f t="shared" ca="1" si="0"/>
        <v>0</v>
      </c>
      <c r="M14" s="18">
        <f t="shared" ca="1" si="0"/>
        <v>275000</v>
      </c>
      <c r="N14" s="18">
        <f t="shared" ca="1" si="0"/>
        <v>0</v>
      </c>
      <c r="O14" s="18">
        <f t="shared" ca="1" si="0"/>
        <v>216390376.83000001</v>
      </c>
      <c r="P14" s="18">
        <f t="shared" ca="1" si="0"/>
        <v>0</v>
      </c>
      <c r="Q14" s="18">
        <f t="shared" ca="1" si="0"/>
        <v>81317679.079999998</v>
      </c>
      <c r="R14" s="18">
        <f t="shared" ca="1" si="0"/>
        <v>0</v>
      </c>
      <c r="S14" s="18">
        <f t="shared" ca="1" si="0"/>
        <v>0</v>
      </c>
      <c r="T14" s="18">
        <f t="shared" ca="1" si="11"/>
        <v>3664624329.3799953</v>
      </c>
      <c r="U14" s="18">
        <f t="shared" ca="1" si="1"/>
        <v>47705753.259999998</v>
      </c>
      <c r="V14" s="18">
        <f t="shared" ca="1" si="1"/>
        <v>510982303.62</v>
      </c>
      <c r="W14" s="18">
        <f t="shared" ca="1" si="1"/>
        <v>2844682668.5999994</v>
      </c>
      <c r="X14" s="18">
        <f t="shared" ca="1" si="1"/>
        <v>0</v>
      </c>
      <c r="Y14" s="18">
        <f t="shared" ca="1" si="1"/>
        <v>188022763.10999998</v>
      </c>
      <c r="Z14" s="18">
        <f t="shared" ca="1" si="1"/>
        <v>158659869.31</v>
      </c>
      <c r="AA14" s="18">
        <f t="shared" ca="1" si="1"/>
        <v>7290.29</v>
      </c>
      <c r="AB14" s="18">
        <f t="shared" ca="1" si="1"/>
        <v>0</v>
      </c>
      <c r="AC14" s="18">
        <f t="shared" ca="1" si="1"/>
        <v>24235284.829999998</v>
      </c>
      <c r="AD14" s="18">
        <f t="shared" ca="1" si="1"/>
        <v>101332235.48999999</v>
      </c>
      <c r="AE14" s="18">
        <f t="shared" ca="1" si="1"/>
        <v>64000</v>
      </c>
      <c r="AF14" s="18">
        <f t="shared" ca="1" si="1"/>
        <v>3522743.18</v>
      </c>
      <c r="AG14" s="18">
        <f t="shared" ca="1" si="1"/>
        <v>4700686.58</v>
      </c>
      <c r="AH14" s="18">
        <f t="shared" ca="1" si="1"/>
        <v>0</v>
      </c>
      <c r="AI14" s="18">
        <f t="shared" ca="1" si="1"/>
        <v>0</v>
      </c>
      <c r="AJ14" s="18">
        <f t="shared" ca="1" si="1"/>
        <v>1297098.17</v>
      </c>
      <c r="AK14" s="18">
        <f t="shared" ca="1" si="2"/>
        <v>-87.43</v>
      </c>
      <c r="AL14" s="18">
        <f t="shared" ca="1" si="2"/>
        <v>0</v>
      </c>
      <c r="AM14" s="18">
        <f t="shared" ca="1" si="2"/>
        <v>17382754.940000001</v>
      </c>
      <c r="AN14" s="18">
        <f t="shared" ca="1" si="2"/>
        <v>241918</v>
      </c>
      <c r="AO14" s="18">
        <f t="shared" ca="1" si="2"/>
        <v>0</v>
      </c>
      <c r="AP14" s="18">
        <f t="shared" ca="1" si="2"/>
        <v>8389516.3000000007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229481608.32000002</v>
      </c>
      <c r="BE14" s="18">
        <f t="shared" ca="1" si="3"/>
        <v>0.1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-30047.43</v>
      </c>
      <c r="BM14" s="18">
        <f t="shared" ca="1" si="3"/>
        <v>0</v>
      </c>
      <c r="BN14" s="18">
        <f t="shared" ca="1" si="3"/>
        <v>93472692.5</v>
      </c>
      <c r="BO14" s="18">
        <f t="shared" ca="1" si="3"/>
        <v>0</v>
      </c>
      <c r="BP14" s="18">
        <f t="shared" ca="1" si="3"/>
        <v>231842474.25</v>
      </c>
      <c r="BQ14" s="18">
        <f t="shared" ca="1" si="4"/>
        <v>40232748.630000003</v>
      </c>
      <c r="BR14" s="18">
        <f t="shared" ca="1" si="4"/>
        <v>178020901.07999998</v>
      </c>
      <c r="BS14" s="18">
        <f t="shared" ca="1" si="4"/>
        <v>302278602.35000002</v>
      </c>
      <c r="BT14" s="18">
        <f t="shared" ca="1" si="4"/>
        <v>0</v>
      </c>
      <c r="BU14" s="18">
        <f t="shared" ca="1" si="4"/>
        <v>0</v>
      </c>
      <c r="BV14" s="18">
        <f t="shared" ca="1" si="4"/>
        <v>564285109.88</v>
      </c>
      <c r="BW14" s="18">
        <f t="shared" ca="1" si="4"/>
        <v>229418.22999999998</v>
      </c>
      <c r="BX14" s="18">
        <f t="shared" ca="1" si="4"/>
        <v>0</v>
      </c>
      <c r="BY14" s="18">
        <f t="shared" ca="1" si="4"/>
        <v>0</v>
      </c>
      <c r="BZ14" s="18">
        <f t="shared" ca="1" si="4"/>
        <v>7300848.7400000002</v>
      </c>
      <c r="CA14" s="18">
        <f t="shared" ca="1" si="4"/>
        <v>641778698.73000002</v>
      </c>
      <c r="CB14" s="18">
        <f t="shared" ca="1" si="4"/>
        <v>1437064.55</v>
      </c>
      <c r="CC14" s="18">
        <f t="shared" ca="1" si="5"/>
        <v>49285082.079999998</v>
      </c>
      <c r="CD14" s="18">
        <f t="shared" ca="1" si="5"/>
        <v>0</v>
      </c>
      <c r="CE14" s="18">
        <f t="shared" ca="1" si="5"/>
        <v>0</v>
      </c>
      <c r="CF14" s="18">
        <f t="shared" ca="1" si="5"/>
        <v>526550.52</v>
      </c>
      <c r="CG14" s="18">
        <f t="shared" ca="1" si="5"/>
        <v>3089656.8899999997</v>
      </c>
      <c r="CH14" s="18">
        <f t="shared" ca="1" si="5"/>
        <v>106228.54</v>
      </c>
      <c r="CI14" s="19">
        <f t="shared" ca="1" si="12"/>
        <v>2943870774.6300001</v>
      </c>
      <c r="CJ14" s="18">
        <f t="shared" ca="1" si="6"/>
        <v>619713.02000001608</v>
      </c>
      <c r="CK14" s="18">
        <f t="shared" ca="1" si="6"/>
        <v>556926.62999999989</v>
      </c>
      <c r="CL14" s="19">
        <f t="shared" ca="1" si="13"/>
        <v>1900611679.3099997</v>
      </c>
      <c r="CM14" s="18">
        <f t="shared" ca="1" si="7"/>
        <v>80418500.249999985</v>
      </c>
      <c r="CN14" s="18">
        <f t="shared" ca="1" si="7"/>
        <v>1820193179.0599997</v>
      </c>
      <c r="CO14" s="19">
        <f t="shared" ca="1" si="14"/>
        <v>1042082455.6700002</v>
      </c>
      <c r="CP14" s="18">
        <f t="shared" ca="1" si="8"/>
        <v>433486851.18999958</v>
      </c>
      <c r="CQ14" s="18">
        <f t="shared" ca="1" si="8"/>
        <v>608595604.48000062</v>
      </c>
      <c r="CR14" s="18">
        <f t="shared" ca="1" si="8"/>
        <v>23907983.970000003</v>
      </c>
      <c r="CS14" s="18">
        <f t="shared" ca="1" si="8"/>
        <v>0</v>
      </c>
      <c r="CT14" s="18">
        <f t="shared" ca="1" si="8"/>
        <v>0</v>
      </c>
      <c r="CU14" s="19">
        <f t="shared" ca="1" si="9"/>
        <v>17907561706.569992</v>
      </c>
    </row>
    <row r="15" spans="1:99" ht="12.75" customHeight="1">
      <c r="A15" s="57" t="s">
        <v>162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913907.30000002135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4223557.8400000175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163227.78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7517137.3000002019</v>
      </c>
      <c r="BE15" s="18">
        <f t="shared" ca="1" si="3"/>
        <v>14555594.28619051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47394.740476192004</v>
      </c>
      <c r="BM15" s="18">
        <f t="shared" ca="1" si="3"/>
        <v>20471510.033753999</v>
      </c>
      <c r="BN15" s="18">
        <f t="shared" ca="1" si="3"/>
        <v>38177.220000000118</v>
      </c>
      <c r="BO15" s="18">
        <f t="shared" ca="1" si="3"/>
        <v>0</v>
      </c>
      <c r="BP15" s="18">
        <f t="shared" ca="1" si="3"/>
        <v>55617399.088571616</v>
      </c>
      <c r="BQ15" s="18">
        <f t="shared" ca="1" si="4"/>
        <v>0</v>
      </c>
      <c r="BR15" s="18">
        <f t="shared" ca="1" si="4"/>
        <v>0</v>
      </c>
      <c r="BS15" s="18">
        <f t="shared" ca="1" si="4"/>
        <v>1059979161.873333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128.59047619047701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1163527196.0528018</v>
      </c>
    </row>
    <row r="16" spans="1:99" ht="12.75" customHeight="1">
      <c r="A16" s="57" t="s">
        <v>164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218781177.66095099</v>
      </c>
      <c r="BJ16" s="18">
        <f t="shared" ca="1" si="3"/>
        <v>148999326.95529398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367780504.61624497</v>
      </c>
    </row>
    <row r="17" spans="1:99" ht="12.75" customHeight="1">
      <c r="A17" s="57" t="s">
        <v>166</v>
      </c>
      <c r="B17" s="17">
        <v>1012</v>
      </c>
      <c r="C17" s="58" t="s">
        <v>146</v>
      </c>
      <c r="D17" s="19">
        <f t="shared" ca="1" si="10"/>
        <v>315067878</v>
      </c>
      <c r="E17" s="18">
        <f t="shared" ca="1" si="0"/>
        <v>548432</v>
      </c>
      <c r="F17" s="18">
        <f t="shared" ca="1" si="0"/>
        <v>49459653</v>
      </c>
      <c r="G17" s="18">
        <f t="shared" ca="1" si="0"/>
        <v>265059793</v>
      </c>
      <c r="H17" s="18">
        <f t="shared" ca="1" si="0"/>
        <v>27685901</v>
      </c>
      <c r="I17" s="18">
        <f t="shared" ca="1" si="0"/>
        <v>6567478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49613694</v>
      </c>
      <c r="P17" s="18">
        <f t="shared" ca="1" si="0"/>
        <v>0</v>
      </c>
      <c r="Q17" s="18">
        <f t="shared" ca="1" si="0"/>
        <v>51214046</v>
      </c>
      <c r="R17" s="18">
        <f t="shared" ca="1" si="0"/>
        <v>0</v>
      </c>
      <c r="S17" s="18">
        <f t="shared" ca="1" si="0"/>
        <v>0</v>
      </c>
      <c r="T17" s="18">
        <f t="shared" ca="1" si="11"/>
        <v>733202184.76999998</v>
      </c>
      <c r="U17" s="18">
        <f t="shared" ca="1" si="1"/>
        <v>2440506.2599999998</v>
      </c>
      <c r="V17" s="18">
        <f t="shared" ca="1" si="1"/>
        <v>165457228.28999999</v>
      </c>
      <c r="W17" s="18">
        <f t="shared" ca="1" si="1"/>
        <v>54400172</v>
      </c>
      <c r="X17" s="18">
        <f t="shared" ca="1" si="1"/>
        <v>0</v>
      </c>
      <c r="Y17" s="18">
        <f t="shared" ca="1" si="1"/>
        <v>75487704</v>
      </c>
      <c r="Z17" s="18">
        <f t="shared" ca="1" si="1"/>
        <v>34061855</v>
      </c>
      <c r="AA17" s="18">
        <f t="shared" ca="1" si="1"/>
        <v>0</v>
      </c>
      <c r="AB17" s="18">
        <f t="shared" ca="1" si="1"/>
        <v>0</v>
      </c>
      <c r="AC17" s="18">
        <f t="shared" ca="1" si="1"/>
        <v>3084545</v>
      </c>
      <c r="AD17" s="18">
        <f t="shared" ca="1" si="1"/>
        <v>11775519</v>
      </c>
      <c r="AE17" s="18">
        <f t="shared" ca="1" si="1"/>
        <v>0</v>
      </c>
      <c r="AF17" s="18">
        <f t="shared" ca="1" si="1"/>
        <v>723483</v>
      </c>
      <c r="AG17" s="18">
        <f t="shared" ca="1" si="1"/>
        <v>0</v>
      </c>
      <c r="AH17" s="18">
        <f t="shared" ca="1" si="1"/>
        <v>333483</v>
      </c>
      <c r="AI17" s="18">
        <f t="shared" ca="1" si="1"/>
        <v>0</v>
      </c>
      <c r="AJ17" s="18">
        <f t="shared" ca="1" si="1"/>
        <v>214186</v>
      </c>
      <c r="AK17" s="18">
        <f t="shared" ca="1" si="2"/>
        <v>3176</v>
      </c>
      <c r="AL17" s="18">
        <f t="shared" ca="1" si="2"/>
        <v>0</v>
      </c>
      <c r="AM17" s="18">
        <f t="shared" ca="1" si="2"/>
        <v>3328427</v>
      </c>
      <c r="AN17" s="18">
        <f t="shared" ca="1" si="2"/>
        <v>2000</v>
      </c>
      <c r="AO17" s="18">
        <f t="shared" ca="1" si="2"/>
        <v>0</v>
      </c>
      <c r="AP17" s="18">
        <f t="shared" ca="1" si="2"/>
        <v>2947517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297167678</v>
      </c>
      <c r="AU17" s="18">
        <f t="shared" ca="1" si="2"/>
        <v>28767894</v>
      </c>
      <c r="AV17" s="18">
        <f t="shared" ca="1" si="2"/>
        <v>28443198</v>
      </c>
      <c r="AW17" s="18">
        <f t="shared" ca="1" si="2"/>
        <v>0</v>
      </c>
      <c r="AX17" s="18">
        <f t="shared" ca="1" si="2"/>
        <v>23483099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17932380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91598367</v>
      </c>
      <c r="BQ17" s="18">
        <f t="shared" ca="1" si="4"/>
        <v>11535089</v>
      </c>
      <c r="BR17" s="18">
        <f t="shared" ca="1" si="4"/>
        <v>159691694</v>
      </c>
      <c r="BS17" s="18">
        <f t="shared" ca="1" si="4"/>
        <v>22754868</v>
      </c>
      <c r="BT17" s="18">
        <f t="shared" ca="1" si="4"/>
        <v>0</v>
      </c>
      <c r="BU17" s="18">
        <f t="shared" ca="1" si="4"/>
        <v>0</v>
      </c>
      <c r="BV17" s="18">
        <f t="shared" ca="1" si="4"/>
        <v>21120833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80900</v>
      </c>
      <c r="CS17" s="18">
        <f t="shared" ca="1" si="8"/>
        <v>0</v>
      </c>
      <c r="CT17" s="18">
        <f t="shared" ca="1" si="8"/>
        <v>0</v>
      </c>
      <c r="CU17" s="19">
        <f t="shared" ca="1" si="9"/>
        <v>2240186983.3199997</v>
      </c>
    </row>
    <row r="18" spans="1:99" ht="12.75" customHeight="1">
      <c r="A18" s="57" t="s">
        <v>168</v>
      </c>
      <c r="B18" s="17">
        <v>1013</v>
      </c>
      <c r="C18" s="58" t="s">
        <v>146</v>
      </c>
      <c r="D18" s="19">
        <f t="shared" ca="1" si="10"/>
        <v>68429879.213400006</v>
      </c>
      <c r="E18" s="18">
        <f t="shared" ca="1" si="0"/>
        <v>2006648.4400000002</v>
      </c>
      <c r="F18" s="18">
        <f t="shared" ca="1" si="0"/>
        <v>38042157.863399997</v>
      </c>
      <c r="G18" s="18">
        <f t="shared" ca="1" si="0"/>
        <v>28381072.910000004</v>
      </c>
      <c r="H18" s="18">
        <f t="shared" ca="1" si="0"/>
        <v>17417444.48</v>
      </c>
      <c r="I18" s="18">
        <f t="shared" ca="1" si="0"/>
        <v>510791.38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32408191.640000001</v>
      </c>
      <c r="P18" s="18">
        <f t="shared" ca="1" si="0"/>
        <v>0</v>
      </c>
      <c r="Q18" s="18">
        <f t="shared" ca="1" si="0"/>
        <v>715424.24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23766814.669999998</v>
      </c>
      <c r="Z18" s="18">
        <f t="shared" ca="1" si="1"/>
        <v>4795694.0999999996</v>
      </c>
      <c r="AA18" s="18">
        <f t="shared" ca="1" si="1"/>
        <v>0</v>
      </c>
      <c r="AB18" s="18">
        <f t="shared" ca="1" si="1"/>
        <v>0</v>
      </c>
      <c r="AC18" s="18">
        <f t="shared" ca="1" si="1"/>
        <v>1254250.2799999998</v>
      </c>
      <c r="AD18" s="18">
        <f t="shared" ca="1" si="1"/>
        <v>2408707.88</v>
      </c>
      <c r="AE18" s="18">
        <f t="shared" ca="1" si="1"/>
        <v>0</v>
      </c>
      <c r="AF18" s="18">
        <f t="shared" ca="1" si="1"/>
        <v>2813490.63</v>
      </c>
      <c r="AG18" s="18">
        <f t="shared" ca="1" si="1"/>
        <v>12958.53</v>
      </c>
      <c r="AH18" s="18">
        <f t="shared" ca="1" si="1"/>
        <v>110148.52</v>
      </c>
      <c r="AI18" s="18">
        <f t="shared" ca="1" si="1"/>
        <v>6479.26</v>
      </c>
      <c r="AJ18" s="18">
        <f t="shared" ca="1" si="1"/>
        <v>53554.65</v>
      </c>
      <c r="AK18" s="18">
        <f t="shared" ca="1" si="2"/>
        <v>584728.14</v>
      </c>
      <c r="AL18" s="18">
        <f t="shared" ca="1" si="2"/>
        <v>0</v>
      </c>
      <c r="AM18" s="18">
        <f t="shared" ca="1" si="2"/>
        <v>11350478.889999999</v>
      </c>
      <c r="AN18" s="18">
        <f t="shared" ca="1" si="2"/>
        <v>0</v>
      </c>
      <c r="AO18" s="18">
        <f t="shared" ca="1" si="2"/>
        <v>0</v>
      </c>
      <c r="AP18" s="18">
        <f t="shared" ca="1" si="2"/>
        <v>459177.39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188580524.99999997</v>
      </c>
      <c r="AU18" s="18">
        <f t="shared" ca="1" si="2"/>
        <v>16575928.299999999</v>
      </c>
      <c r="AV18" s="18">
        <f t="shared" ca="1" si="2"/>
        <v>40681.97</v>
      </c>
      <c r="AW18" s="18">
        <f t="shared" ca="1" si="2"/>
        <v>0</v>
      </c>
      <c r="AX18" s="18">
        <f t="shared" ca="1" si="2"/>
        <v>18307979.490000002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8500121.0299999993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0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1321.22</v>
      </c>
      <c r="BO18" s="18">
        <f t="shared" ca="1" si="3"/>
        <v>0</v>
      </c>
      <c r="BP18" s="18">
        <f t="shared" ca="1" si="3"/>
        <v>75540448.829999998</v>
      </c>
      <c r="BQ18" s="18">
        <f t="shared" ca="1" si="4"/>
        <v>26030967.43</v>
      </c>
      <c r="BR18" s="18">
        <f t="shared" ca="1" si="4"/>
        <v>80986004.409999996</v>
      </c>
      <c r="BS18" s="18">
        <f t="shared" ca="1" si="4"/>
        <v>11975281.030000001</v>
      </c>
      <c r="BT18" s="18">
        <f t="shared" ca="1" si="4"/>
        <v>0</v>
      </c>
      <c r="BU18" s="18">
        <f t="shared" ca="1" si="4"/>
        <v>0</v>
      </c>
      <c r="BV18" s="18">
        <f t="shared" ca="1" si="4"/>
        <v>36085810.450000003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2630172.29</v>
      </c>
      <c r="CS18" s="18">
        <f t="shared" ca="1" si="8"/>
        <v>0</v>
      </c>
      <c r="CT18" s="18">
        <f t="shared" ca="1" si="8"/>
        <v>0</v>
      </c>
      <c r="CU18" s="19">
        <f t="shared" ca="1" si="9"/>
        <v>632353455.3434</v>
      </c>
    </row>
    <row r="19" spans="1:99" ht="12.75" customHeight="1">
      <c r="A19" s="57" t="s">
        <v>170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-1160076.9300059967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115547703.90000001</v>
      </c>
      <c r="BJ19" s="18">
        <f t="shared" ca="1" si="3"/>
        <v>57780314.119999997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172167941.08999401</v>
      </c>
    </row>
    <row r="20" spans="1:99" ht="12.75" customHeight="1">
      <c r="A20" s="57" t="s">
        <v>172</v>
      </c>
      <c r="B20" s="17">
        <v>1017</v>
      </c>
      <c r="C20" s="58" t="s">
        <v>146</v>
      </c>
      <c r="D20" s="19">
        <f t="shared" ca="1" si="10"/>
        <v>2680414256.1000004</v>
      </c>
      <c r="E20" s="18">
        <f t="shared" ca="1" si="0"/>
        <v>370524583.75000006</v>
      </c>
      <c r="F20" s="18">
        <f t="shared" ca="1" si="0"/>
        <v>740179794.09000015</v>
      </c>
      <c r="G20" s="18">
        <f t="shared" ca="1" si="0"/>
        <v>1569709878.26</v>
      </c>
      <c r="H20" s="18">
        <f t="shared" ca="1" si="0"/>
        <v>143805082.88999999</v>
      </c>
      <c r="I20" s="18">
        <f t="shared" ca="1" si="0"/>
        <v>130294095.69999999</v>
      </c>
      <c r="J20" s="18">
        <f t="shared" ca="1" si="0"/>
        <v>0</v>
      </c>
      <c r="K20" s="18">
        <f t="shared" ca="1" si="0"/>
        <v>0</v>
      </c>
      <c r="L20" s="18">
        <f t="shared" ca="1" si="0"/>
        <v>500</v>
      </c>
      <c r="M20" s="18">
        <f t="shared" ca="1" si="0"/>
        <v>0</v>
      </c>
      <c r="N20" s="18">
        <f t="shared" ca="1" si="0"/>
        <v>0</v>
      </c>
      <c r="O20" s="18">
        <f t="shared" ca="1" si="0"/>
        <v>104019565.69</v>
      </c>
      <c r="P20" s="18">
        <f t="shared" ca="1" si="0"/>
        <v>164566.54</v>
      </c>
      <c r="Q20" s="18">
        <f t="shared" ca="1" si="0"/>
        <v>70602905.38000001</v>
      </c>
      <c r="R20" s="18">
        <f t="shared" ca="1" si="0"/>
        <v>0</v>
      </c>
      <c r="S20" s="18">
        <f t="shared" ca="1" si="0"/>
        <v>0</v>
      </c>
      <c r="T20" s="18">
        <f t="shared" ca="1" si="11"/>
        <v>832785566.71999979</v>
      </c>
      <c r="U20" s="18">
        <f t="shared" ca="1" si="1"/>
        <v>2812179.24</v>
      </c>
      <c r="V20" s="18">
        <f t="shared" ca="1" si="1"/>
        <v>104731085.21999998</v>
      </c>
      <c r="W20" s="18">
        <f t="shared" ca="1" si="1"/>
        <v>802240818.24000001</v>
      </c>
      <c r="X20" s="18">
        <f t="shared" ca="1" si="1"/>
        <v>54888.91</v>
      </c>
      <c r="Y20" s="18">
        <f t="shared" ca="1" si="1"/>
        <v>64389112.049999997</v>
      </c>
      <c r="Z20" s="18">
        <f t="shared" ca="1" si="1"/>
        <v>50088318.219999991</v>
      </c>
      <c r="AA20" s="18">
        <f t="shared" ca="1" si="1"/>
        <v>0</v>
      </c>
      <c r="AB20" s="18">
        <f t="shared" ca="1" si="1"/>
        <v>23087.39</v>
      </c>
      <c r="AC20" s="18">
        <f t="shared" ca="1" si="1"/>
        <v>53155345.729999989</v>
      </c>
      <c r="AD20" s="18">
        <f t="shared" ca="1" si="1"/>
        <v>123858692.26000001</v>
      </c>
      <c r="AE20" s="18">
        <f t="shared" ca="1" si="1"/>
        <v>0</v>
      </c>
      <c r="AF20" s="18">
        <f t="shared" ca="1" si="1"/>
        <v>791883.1399999999</v>
      </c>
      <c r="AG20" s="18">
        <f t="shared" ca="1" si="1"/>
        <v>15692871.799999999</v>
      </c>
      <c r="AH20" s="18">
        <f t="shared" ca="1" si="1"/>
        <v>9366573.0199999996</v>
      </c>
      <c r="AI20" s="18">
        <f t="shared" ca="1" si="1"/>
        <v>2843581.27</v>
      </c>
      <c r="AJ20" s="18">
        <f t="shared" ca="1" si="1"/>
        <v>209453.88</v>
      </c>
      <c r="AK20" s="18">
        <f t="shared" ca="1" si="2"/>
        <v>0</v>
      </c>
      <c r="AL20" s="18">
        <f t="shared" ca="1" si="2"/>
        <v>0</v>
      </c>
      <c r="AM20" s="18">
        <f t="shared" ca="1" si="2"/>
        <v>705009.83000000007</v>
      </c>
      <c r="AN20" s="18">
        <f t="shared" ca="1" si="2"/>
        <v>115417.68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173830367.80000001</v>
      </c>
      <c r="BE20" s="18">
        <f t="shared" ca="1" si="3"/>
        <v>5972.79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1357430.42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742586.92999999993</v>
      </c>
      <c r="BN20" s="18">
        <f t="shared" ca="1" si="3"/>
        <v>51845549.499999993</v>
      </c>
      <c r="BO20" s="18">
        <f t="shared" ca="1" si="3"/>
        <v>0</v>
      </c>
      <c r="BP20" s="18">
        <f t="shared" ca="1" si="3"/>
        <v>161961941.23999998</v>
      </c>
      <c r="BQ20" s="18">
        <f t="shared" ca="1" si="4"/>
        <v>15787324.1</v>
      </c>
      <c r="BR20" s="18">
        <f t="shared" ca="1" si="4"/>
        <v>72588008.870000005</v>
      </c>
      <c r="BS20" s="18">
        <f t="shared" ca="1" si="4"/>
        <v>82244228.730000004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92694534.439999998</v>
      </c>
      <c r="BZ20" s="18">
        <f t="shared" ca="1" si="4"/>
        <v>880060.08000000007</v>
      </c>
      <c r="CA20" s="18">
        <f t="shared" ca="1" si="4"/>
        <v>79942981.319999993</v>
      </c>
      <c r="CB20" s="18">
        <f t="shared" ca="1" si="4"/>
        <v>1174199.9099999999</v>
      </c>
      <c r="CC20" s="18">
        <f t="shared" ca="1" si="5"/>
        <v>17228377.439999998</v>
      </c>
      <c r="CD20" s="18">
        <f t="shared" ca="1" si="5"/>
        <v>0</v>
      </c>
      <c r="CE20" s="18">
        <f t="shared" ca="1" si="5"/>
        <v>0</v>
      </c>
      <c r="CF20" s="18">
        <f t="shared" ca="1" si="5"/>
        <v>5359906.4400000004</v>
      </c>
      <c r="CG20" s="18">
        <f t="shared" ca="1" si="5"/>
        <v>3385.12</v>
      </c>
      <c r="CH20" s="18">
        <f t="shared" ca="1" si="5"/>
        <v>389441.02</v>
      </c>
      <c r="CI20" s="19">
        <f t="shared" ca="1" si="12"/>
        <v>180108932.96999997</v>
      </c>
      <c r="CJ20" s="18">
        <f t="shared" ca="1" si="6"/>
        <v>2175721.46</v>
      </c>
      <c r="CK20" s="18">
        <f t="shared" ca="1" si="6"/>
        <v>0</v>
      </c>
      <c r="CL20" s="19">
        <f t="shared" ca="1" si="13"/>
        <v>35037046.050000004</v>
      </c>
      <c r="CM20" s="18">
        <f t="shared" ca="1" si="7"/>
        <v>6343959.21</v>
      </c>
      <c r="CN20" s="18">
        <f t="shared" ca="1" si="7"/>
        <v>28693086.840000004</v>
      </c>
      <c r="CO20" s="19">
        <f t="shared" ca="1" si="14"/>
        <v>142896165.45999998</v>
      </c>
      <c r="CP20" s="18">
        <f t="shared" ca="1" si="8"/>
        <v>15769317.35</v>
      </c>
      <c r="CQ20" s="18">
        <f t="shared" ca="1" si="8"/>
        <v>127126848.10999997</v>
      </c>
      <c r="CR20" s="18">
        <f t="shared" ca="1" si="8"/>
        <v>7014917.6600000011</v>
      </c>
      <c r="CS20" s="18">
        <f t="shared" ca="1" si="8"/>
        <v>0</v>
      </c>
      <c r="CT20" s="18">
        <f t="shared" ca="1" si="8"/>
        <v>0</v>
      </c>
      <c r="CU20" s="19">
        <f t="shared" ca="1" si="9"/>
        <v>6138325003.6799994</v>
      </c>
    </row>
    <row r="21" spans="1:99" ht="12.75" customHeight="1">
      <c r="A21" s="57" t="s">
        <v>174</v>
      </c>
      <c r="B21" s="17">
        <v>1018</v>
      </c>
      <c r="C21" s="58" t="s">
        <v>146</v>
      </c>
      <c r="D21" s="19">
        <f t="shared" ca="1" si="10"/>
        <v>162323621.03999999</v>
      </c>
      <c r="E21" s="18">
        <f t="shared" ca="1" si="0"/>
        <v>27962192.969999999</v>
      </c>
      <c r="F21" s="18">
        <f t="shared" ca="1" si="0"/>
        <v>83869197.039999992</v>
      </c>
      <c r="G21" s="18">
        <f t="shared" ca="1" si="0"/>
        <v>50492231.030000001</v>
      </c>
      <c r="H21" s="18">
        <f t="shared" ca="1" si="0"/>
        <v>0</v>
      </c>
      <c r="I21" s="18">
        <f t="shared" ca="1" si="0"/>
        <v>24687591.48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8014644.7699999996</v>
      </c>
      <c r="P21" s="18">
        <f t="shared" ca="1" si="0"/>
        <v>0</v>
      </c>
      <c r="Q21" s="18">
        <f t="shared" ca="1" si="0"/>
        <v>58087.41</v>
      </c>
      <c r="R21" s="18">
        <f t="shared" ca="1" si="0"/>
        <v>0</v>
      </c>
      <c r="S21" s="18">
        <f t="shared" ca="1" si="0"/>
        <v>0</v>
      </c>
      <c r="T21" s="18">
        <f t="shared" ca="1" si="11"/>
        <v>-2142.4</v>
      </c>
      <c r="U21" s="18">
        <f t="shared" ca="1" si="1"/>
        <v>0</v>
      </c>
      <c r="V21" s="18">
        <f t="shared" ca="1" si="1"/>
        <v>-491.41</v>
      </c>
      <c r="W21" s="18">
        <f t="shared" ca="1" si="1"/>
        <v>104395123.72</v>
      </c>
      <c r="X21" s="18">
        <f t="shared" ca="1" si="1"/>
        <v>0</v>
      </c>
      <c r="Y21" s="18">
        <f t="shared" ca="1" si="1"/>
        <v>2577564.08</v>
      </c>
      <c r="Z21" s="18">
        <f t="shared" ca="1" si="1"/>
        <v>10973362.210000001</v>
      </c>
      <c r="AA21" s="18">
        <f t="shared" ca="1" si="1"/>
        <v>0</v>
      </c>
      <c r="AB21" s="18">
        <f t="shared" ca="1" si="1"/>
        <v>0</v>
      </c>
      <c r="AC21" s="18">
        <f t="shared" ca="1" si="1"/>
        <v>676443.97</v>
      </c>
      <c r="AD21" s="18">
        <f t="shared" ca="1" si="1"/>
        <v>144747.87</v>
      </c>
      <c r="AE21" s="18">
        <f t="shared" ca="1" si="1"/>
        <v>0</v>
      </c>
      <c r="AF21" s="18">
        <f t="shared" ca="1" si="1"/>
        <v>270550</v>
      </c>
      <c r="AG21" s="18">
        <f t="shared" ca="1" si="1"/>
        <v>578342.47</v>
      </c>
      <c r="AH21" s="18">
        <f t="shared" ca="1" si="1"/>
        <v>482689.5</v>
      </c>
      <c r="AI21" s="18">
        <f t="shared" ca="1" si="1"/>
        <v>164597.12</v>
      </c>
      <c r="AJ21" s="18">
        <f t="shared" ca="1" si="1"/>
        <v>73951.75</v>
      </c>
      <c r="AK21" s="18">
        <f t="shared" ca="1" si="2"/>
        <v>1800.89</v>
      </c>
      <c r="AL21" s="18">
        <f t="shared" ca="1" si="2"/>
        <v>0</v>
      </c>
      <c r="AM21" s="18">
        <f t="shared" ca="1" si="2"/>
        <v>950.06</v>
      </c>
      <c r="AN21" s="18">
        <f t="shared" ca="1" si="2"/>
        <v>0</v>
      </c>
      <c r="AO21" s="18">
        <f t="shared" ca="1" si="2"/>
        <v>0</v>
      </c>
      <c r="AP21" s="18">
        <f t="shared" ca="1" si="2"/>
        <v>303742.02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3054269.09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295.06</v>
      </c>
      <c r="BN21" s="18">
        <f t="shared" ca="1" si="3"/>
        <v>141408.24</v>
      </c>
      <c r="BO21" s="18">
        <f t="shared" ca="1" si="3"/>
        <v>0</v>
      </c>
      <c r="BP21" s="18">
        <f t="shared" ca="1" si="3"/>
        <v>5233711.49</v>
      </c>
      <c r="BQ21" s="18">
        <f t="shared" ca="1" si="4"/>
        <v>4648469.3899999997</v>
      </c>
      <c r="BR21" s="18">
        <f t="shared" ca="1" si="4"/>
        <v>18354320.109999999</v>
      </c>
      <c r="BS21" s="18">
        <f t="shared" ca="1" si="4"/>
        <v>3779548.1</v>
      </c>
      <c r="BT21" s="18">
        <f t="shared" ca="1" si="4"/>
        <v>0</v>
      </c>
      <c r="BU21" s="18">
        <f t="shared" ca="1" si="4"/>
        <v>0</v>
      </c>
      <c r="BV21" s="18">
        <f t="shared" ca="1" si="4"/>
        <v>6539019.7199999997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105236.44</v>
      </c>
      <c r="CA21" s="18">
        <f t="shared" ca="1" si="4"/>
        <v>7691793.0499999998</v>
      </c>
      <c r="CB21" s="18">
        <f t="shared" ca="1" si="4"/>
        <v>0</v>
      </c>
      <c r="CC21" s="18">
        <f t="shared" ca="1" si="5"/>
        <v>456260.82</v>
      </c>
      <c r="CD21" s="18">
        <f t="shared" ca="1" si="5"/>
        <v>0</v>
      </c>
      <c r="CE21" s="18">
        <f t="shared" ca="1" si="5"/>
        <v>0</v>
      </c>
      <c r="CF21" s="18">
        <f t="shared" ca="1" si="5"/>
        <v>670970.9</v>
      </c>
      <c r="CG21" s="18">
        <f t="shared" ca="1" si="5"/>
        <v>0</v>
      </c>
      <c r="CH21" s="18">
        <f t="shared" ca="1" si="5"/>
        <v>0</v>
      </c>
      <c r="CI21" s="19">
        <f t="shared" ca="1" si="12"/>
        <v>13178408.34</v>
      </c>
      <c r="CJ21" s="18">
        <f t="shared" ca="1" si="6"/>
        <v>0</v>
      </c>
      <c r="CK21" s="18">
        <f t="shared" ca="1" si="6"/>
        <v>0</v>
      </c>
      <c r="CL21" s="19">
        <f t="shared" ca="1" si="13"/>
        <v>13087812.34</v>
      </c>
      <c r="CM21" s="18">
        <f t="shared" ca="1" si="7"/>
        <v>13087812.34</v>
      </c>
      <c r="CN21" s="18">
        <f t="shared" ca="1" si="7"/>
        <v>0</v>
      </c>
      <c r="CO21" s="19">
        <f t="shared" ca="1" si="14"/>
        <v>90596</v>
      </c>
      <c r="CP21" s="18">
        <f t="shared" ca="1" si="8"/>
        <v>90596</v>
      </c>
      <c r="CQ21" s="18">
        <f t="shared" ca="1" si="8"/>
        <v>0</v>
      </c>
      <c r="CR21" s="18">
        <f t="shared" ca="1" si="8"/>
        <v>6651370.6200000001</v>
      </c>
      <c r="CS21" s="18">
        <f t="shared" ca="1" si="8"/>
        <v>0</v>
      </c>
      <c r="CT21" s="18">
        <f t="shared" ca="1" si="8"/>
        <v>0</v>
      </c>
      <c r="CU21" s="19">
        <f t="shared" ca="1" si="9"/>
        <v>386230257.92000008</v>
      </c>
    </row>
    <row r="22" spans="1:99" ht="12.75" customHeight="1">
      <c r="A22" s="57" t="s">
        <v>176</v>
      </c>
      <c r="B22" s="17">
        <v>1020</v>
      </c>
      <c r="C22" s="58" t="s">
        <v>146</v>
      </c>
      <c r="D22" s="19">
        <f t="shared" ca="1" si="10"/>
        <v>4488705647.75</v>
      </c>
      <c r="E22" s="18">
        <f t="shared" ca="1" si="0"/>
        <v>1077385374.5899999</v>
      </c>
      <c r="F22" s="18">
        <f t="shared" ca="1" si="0"/>
        <v>1173086201.8000002</v>
      </c>
      <c r="G22" s="18">
        <f t="shared" ca="1" si="0"/>
        <v>2238234071.3600001</v>
      </c>
      <c r="H22" s="18">
        <f t="shared" ca="1" si="0"/>
        <v>51521622.119999997</v>
      </c>
      <c r="I22" s="18">
        <f t="shared" ca="1" si="0"/>
        <v>855477591.06999993</v>
      </c>
      <c r="J22" s="18">
        <f t="shared" ca="1" si="0"/>
        <v>84579.16</v>
      </c>
      <c r="K22" s="18">
        <f t="shared" ca="1" si="0"/>
        <v>7945581.1499999994</v>
      </c>
      <c r="L22" s="18">
        <f t="shared" ca="1" si="0"/>
        <v>0</v>
      </c>
      <c r="M22" s="18">
        <f t="shared" ca="1" si="0"/>
        <v>25895006.640000001</v>
      </c>
      <c r="N22" s="18">
        <f t="shared" ca="1" si="0"/>
        <v>0</v>
      </c>
      <c r="O22" s="18">
        <f t="shared" ca="1" si="0"/>
        <v>202099489.87</v>
      </c>
      <c r="P22" s="18">
        <f t="shared" ca="1" si="0"/>
        <v>4040.82</v>
      </c>
      <c r="Q22" s="18">
        <f t="shared" ca="1" si="0"/>
        <v>440523776.28999996</v>
      </c>
      <c r="R22" s="18">
        <f t="shared" ca="1" si="0"/>
        <v>0</v>
      </c>
      <c r="S22" s="18">
        <f t="shared" ca="1" si="0"/>
        <v>0</v>
      </c>
      <c r="T22" s="18">
        <f t="shared" ca="1" si="11"/>
        <v>3431442928.8699999</v>
      </c>
      <c r="U22" s="18">
        <f t="shared" ca="1" si="1"/>
        <v>239802516.56</v>
      </c>
      <c r="V22" s="18">
        <f t="shared" ca="1" si="1"/>
        <v>453166697.01999998</v>
      </c>
      <c r="W22" s="18">
        <f t="shared" ca="1" si="1"/>
        <v>3419453307.4099994</v>
      </c>
      <c r="X22" s="18">
        <f t="shared" ca="1" si="1"/>
        <v>84700</v>
      </c>
      <c r="Y22" s="18">
        <f t="shared" ca="1" si="1"/>
        <v>247051616.31</v>
      </c>
      <c r="Z22" s="18">
        <f t="shared" ca="1" si="1"/>
        <v>458272196.06999999</v>
      </c>
      <c r="AA22" s="18">
        <f t="shared" ca="1" si="1"/>
        <v>0</v>
      </c>
      <c r="AB22" s="18">
        <f t="shared" ca="1" si="1"/>
        <v>0</v>
      </c>
      <c r="AC22" s="18">
        <f t="shared" ca="1" si="1"/>
        <v>-97.59</v>
      </c>
      <c r="AD22" s="18">
        <f t="shared" ca="1" si="1"/>
        <v>238918592.17000002</v>
      </c>
      <c r="AE22" s="18">
        <f t="shared" ca="1" si="1"/>
        <v>0</v>
      </c>
      <c r="AF22" s="18">
        <f t="shared" ca="1" si="1"/>
        <v>25481169.739999998</v>
      </c>
      <c r="AG22" s="18">
        <f t="shared" ca="1" si="1"/>
        <v>840979715.26999998</v>
      </c>
      <c r="AH22" s="18">
        <f t="shared" ca="1" si="1"/>
        <v>821503479.82000005</v>
      </c>
      <c r="AI22" s="18">
        <f t="shared" ca="1" si="1"/>
        <v>14231153.59</v>
      </c>
      <c r="AJ22" s="18">
        <f t="shared" ref="AJ22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9211765.709999999</v>
      </c>
      <c r="AK22" s="18">
        <f t="shared" ca="1" si="2"/>
        <v>338149.4</v>
      </c>
      <c r="AL22" s="18">
        <f t="shared" ca="1" si="2"/>
        <v>0</v>
      </c>
      <c r="AM22" s="18">
        <f t="shared" ca="1" si="2"/>
        <v>137358736.75999999</v>
      </c>
      <c r="AN22" s="18">
        <f t="shared" ca="1" si="2"/>
        <v>4963121.6100000003</v>
      </c>
      <c r="AO22" s="18">
        <f t="shared" ca="1" si="2"/>
        <v>0</v>
      </c>
      <c r="AP22" s="18">
        <f t="shared" ca="1" si="2"/>
        <v>13209408.74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2995386364.4000001</v>
      </c>
      <c r="AU22" s="18">
        <f t="shared" ca="1" si="2"/>
        <v>415566321.54999995</v>
      </c>
      <c r="AV22" s="18">
        <f t="shared" ca="1" si="2"/>
        <v>-35.75</v>
      </c>
      <c r="AW22" s="18">
        <f t="shared" ca="1" si="2"/>
        <v>0</v>
      </c>
      <c r="AX22" s="18">
        <f t="shared" ca="1" si="2"/>
        <v>11240.7</v>
      </c>
      <c r="AY22" s="18">
        <f t="shared" ca="1" si="2"/>
        <v>0</v>
      </c>
      <c r="AZ22" s="18">
        <f t="shared" ref="AZ22:BO37" ca="1" si="16">IFERROR(IF($C$2="Yurtiçi",INDIRECT("'"&amp;$B$2&amp;"'!"&amp;ADDRESS(MATCH($B22,INDIRECT("'"&amp;$B$2&amp;"'!$B$1:$B$1095"),0),MATCH(AZ$5,INDIRECT("'"&amp;$B$2&amp;"'!5:5"),0))),IF($C$2="Yurtdışı",INDIRECT("'"&amp;$B$2&amp;"'!"&amp;ADDRESS(MATCH($B22,INDIRECT("'"&amp;$B$2&amp;"'!$B$1:$B$1095"),0),MATCH(AZ$5,INDIRECT("'"&amp;$B$2&amp;"'!5:5"),0)+1)),INDIRECT("'"&amp;$B$2&amp;"'!"&amp;ADDRESS(MATCH($B22,INDIRECT("'"&amp;$B$2&amp;"'!$B$1:$B$1095"),0),MATCH(AZ$5,INDIRECT("'"&amp;$B$2&amp;"'!5:5"),0)))+INDIRECT("'"&amp;$B$2&amp;"'!"&amp;ADDRESS(MATCH($B22,INDIRECT("'"&amp;$B$2&amp;"'!$B$1:$B$1095"),0),MATCH(AZ$5,INDIRECT("'"&amp;$B$2&amp;"'!5:5"),0)+1)))),0)</f>
        <v>0</v>
      </c>
      <c r="BA22" s="18">
        <f t="shared" ca="1" si="16"/>
        <v>0</v>
      </c>
      <c r="BB22" s="18">
        <f t="shared" ca="1" si="16"/>
        <v>0</v>
      </c>
      <c r="BC22" s="18">
        <f t="shared" ca="1" si="16"/>
        <v>1568989.37</v>
      </c>
      <c r="BD22" s="18">
        <f t="shared" ca="1" si="16"/>
        <v>1459359973.4400001</v>
      </c>
      <c r="BE22" s="18">
        <f t="shared" ca="1" si="16"/>
        <v>0</v>
      </c>
      <c r="BF22" s="18">
        <f t="shared" ca="1" si="16"/>
        <v>0</v>
      </c>
      <c r="BG22" s="18">
        <f t="shared" ca="1" si="16"/>
        <v>0</v>
      </c>
      <c r="BH22" s="18">
        <f t="shared" ca="1" si="16"/>
        <v>1050062.69</v>
      </c>
      <c r="BI22" s="18">
        <f t="shared" ca="1" si="16"/>
        <v>12843842.219999999</v>
      </c>
      <c r="BJ22" s="18">
        <f t="shared" ca="1" si="16"/>
        <v>0</v>
      </c>
      <c r="BK22" s="18">
        <f t="shared" ca="1" si="16"/>
        <v>0</v>
      </c>
      <c r="BL22" s="18">
        <f t="shared" ca="1" si="16"/>
        <v>4891897.9200000009</v>
      </c>
      <c r="BM22" s="18">
        <f t="shared" ca="1" si="16"/>
        <v>0</v>
      </c>
      <c r="BN22" s="18">
        <f t="shared" ca="1" si="16"/>
        <v>86324699.159999996</v>
      </c>
      <c r="BO22" s="18">
        <f t="shared" ca="1" si="16"/>
        <v>0</v>
      </c>
      <c r="BP22" s="18">
        <f t="shared" ca="1" si="3"/>
        <v>572576438.51999998</v>
      </c>
      <c r="BQ22" s="18">
        <f t="shared" ca="1" si="4"/>
        <v>34212620.969999999</v>
      </c>
      <c r="BR22" s="18">
        <f t="shared" ca="1" si="4"/>
        <v>3313764527.4499998</v>
      </c>
      <c r="BS22" s="18">
        <f t="shared" ca="1" si="4"/>
        <v>304945400.13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24054618.120000005</v>
      </c>
      <c r="BX22" s="18">
        <f t="shared" ca="1" si="4"/>
        <v>0</v>
      </c>
      <c r="BY22" s="18">
        <f t="shared" ca="1" si="4"/>
        <v>0</v>
      </c>
      <c r="BZ22" s="18">
        <f t="shared" ca="1" si="4"/>
        <v>260518027.26999998</v>
      </c>
      <c r="CA22" s="18">
        <f t="shared" ca="1" si="4"/>
        <v>4930071067.79</v>
      </c>
      <c r="CB22" s="18">
        <f t="shared" ca="1" si="4"/>
        <v>36159127.780000001</v>
      </c>
      <c r="CC22" s="18">
        <f t="shared" ca="1" si="4"/>
        <v>2253830798.3799996</v>
      </c>
      <c r="CD22" s="18">
        <f t="shared" ca="1" si="4"/>
        <v>21590.68</v>
      </c>
      <c r="CE22" s="18">
        <f t="shared" ca="1" si="4"/>
        <v>0</v>
      </c>
      <c r="CF22" s="18">
        <f t="shared" ca="1" si="5"/>
        <v>29112288.75</v>
      </c>
      <c r="CG22" s="18">
        <f t="shared" ca="1" si="5"/>
        <v>286887391.59000003</v>
      </c>
      <c r="CH22" s="18">
        <f t="shared" ca="1" si="5"/>
        <v>4936094.1100000003</v>
      </c>
      <c r="CI22" s="19">
        <f t="shared" ca="1" si="12"/>
        <v>3054404871.6800003</v>
      </c>
      <c r="CJ22" s="18">
        <f t="shared" ca="1" si="6"/>
        <v>17005751.129999999</v>
      </c>
      <c r="CK22" s="18">
        <f t="shared" ca="1" si="6"/>
        <v>879024.21</v>
      </c>
      <c r="CL22" s="19">
        <f t="shared" ca="1" si="13"/>
        <v>1441047847.2100003</v>
      </c>
      <c r="CM22" s="18">
        <f t="shared" ca="1" si="7"/>
        <v>59493703.140000001</v>
      </c>
      <c r="CN22" s="18">
        <f t="shared" ca="1" si="7"/>
        <v>1381554144.0700002</v>
      </c>
      <c r="CO22" s="19">
        <f t="shared" ca="1" si="14"/>
        <v>1595472249.1299999</v>
      </c>
      <c r="CP22" s="18">
        <f t="shared" ca="1" si="8"/>
        <v>49682398.100000001</v>
      </c>
      <c r="CQ22" s="18">
        <f t="shared" ca="1" si="8"/>
        <v>1545789851.03</v>
      </c>
      <c r="CR22" s="18">
        <f t="shared" ca="1" si="8"/>
        <v>13806202.940000001</v>
      </c>
      <c r="CS22" s="18">
        <f t="shared" ca="1" si="8"/>
        <v>0</v>
      </c>
      <c r="CT22" s="18">
        <f t="shared" ca="1" si="8"/>
        <v>0</v>
      </c>
      <c r="CU22" s="19">
        <f t="shared" ca="1" si="9"/>
        <v>36524030914.190002</v>
      </c>
    </row>
    <row r="23" spans="1:99" ht="12.75" customHeight="1">
      <c r="A23" s="57" t="s">
        <v>178</v>
      </c>
      <c r="B23" s="17">
        <v>1022</v>
      </c>
      <c r="C23" s="58" t="s">
        <v>146</v>
      </c>
      <c r="D23" s="19">
        <f ca="1">+E23+F23+G23</f>
        <v>1483021309.75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266196024.6100001</v>
      </c>
      <c r="F23" s="18">
        <f t="shared" ca="1" si="17"/>
        <v>508114013.88194537</v>
      </c>
      <c r="G23" s="18">
        <f t="shared" ca="1" si="17"/>
        <v>708711271.25805438</v>
      </c>
      <c r="H23" s="18">
        <f t="shared" ca="1" si="17"/>
        <v>0</v>
      </c>
      <c r="I23" s="18">
        <f t="shared" ca="1" si="17"/>
        <v>265157967.09</v>
      </c>
      <c r="J23" s="18">
        <f t="shared" ca="1" si="17"/>
        <v>0</v>
      </c>
      <c r="K23" s="18">
        <f t="shared" ca="1" si="17"/>
        <v>4135746.15</v>
      </c>
      <c r="L23" s="18">
        <f t="shared" ca="1" si="17"/>
        <v>0</v>
      </c>
      <c r="M23" s="18">
        <f t="shared" ca="1" si="17"/>
        <v>0</v>
      </c>
      <c r="N23" s="18">
        <f t="shared" ca="1" si="17"/>
        <v>0</v>
      </c>
      <c r="O23" s="18">
        <f t="shared" ca="1" si="17"/>
        <v>732125313.07000005</v>
      </c>
      <c r="P23" s="18">
        <f t="shared" ca="1" si="17"/>
        <v>0</v>
      </c>
      <c r="Q23" s="18">
        <f t="shared" ca="1" si="17"/>
        <v>38873596.039999999</v>
      </c>
      <c r="R23" s="18">
        <f t="shared" ca="1" si="17"/>
        <v>0</v>
      </c>
      <c r="S23" s="18">
        <f t="shared" ca="1" si="17"/>
        <v>0</v>
      </c>
      <c r="T23" s="18">
        <f t="shared" ca="1" si="11"/>
        <v>3206308677.1699996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140502001.91</v>
      </c>
      <c r="V23" s="18">
        <f t="shared" ca="1" si="18"/>
        <v>719711245.34000003</v>
      </c>
      <c r="W23" s="18">
        <f t="shared" ca="1" si="18"/>
        <v>3445348418.9700003</v>
      </c>
      <c r="X23" s="18">
        <f t="shared" ca="1" si="18"/>
        <v>3288904.4400000004</v>
      </c>
      <c r="Y23" s="18">
        <f t="shared" ca="1" si="18"/>
        <v>92049576.840000004</v>
      </c>
      <c r="Z23" s="18">
        <f t="shared" ca="1" si="18"/>
        <v>109707463.04000001</v>
      </c>
      <c r="AA23" s="18">
        <f t="shared" ca="1" si="18"/>
        <v>15951.95</v>
      </c>
      <c r="AB23" s="18">
        <f t="shared" ca="1" si="18"/>
        <v>0</v>
      </c>
      <c r="AC23" s="18">
        <f t="shared" ca="1" si="18"/>
        <v>0</v>
      </c>
      <c r="AD23" s="18">
        <f t="shared" ca="1" si="18"/>
        <v>3976681.48</v>
      </c>
      <c r="AE23" s="18">
        <f t="shared" ca="1" si="18"/>
        <v>52500</v>
      </c>
      <c r="AF23" s="18">
        <f t="shared" ca="1" si="18"/>
        <v>3523995.6</v>
      </c>
      <c r="AG23" s="18">
        <f t="shared" ca="1" si="18"/>
        <v>0</v>
      </c>
      <c r="AH23" s="18">
        <f t="shared" ca="1" si="18"/>
        <v>0</v>
      </c>
      <c r="AI23" s="18">
        <f t="shared" ca="1" si="18"/>
        <v>0</v>
      </c>
      <c r="AJ23" s="18">
        <f t="shared" ca="1" si="18"/>
        <v>282644.65999999997</v>
      </c>
      <c r="AK23" s="18">
        <f t="shared" ref="AK23:AZ38" ca="1" si="19">IFERROR(IF($C$2="Yurtiçi",INDIRECT("'"&amp;$B$2&amp;"'!"&amp;ADDRESS(MATCH($B23,INDIRECT("'"&amp;$B$2&amp;"'!$B$1:$B$1095"),0),MATCH(AK$5,INDIRECT("'"&amp;$B$2&amp;"'!5:5"),0))),IF($C$2="Yurtdışı",INDIRECT("'"&amp;$B$2&amp;"'!"&amp;ADDRESS(MATCH($B23,INDIRECT("'"&amp;$B$2&amp;"'!$B$1:$B$1095"),0),MATCH(AK$5,INDIRECT("'"&amp;$B$2&amp;"'!5:5"),0)+1)),INDIRECT("'"&amp;$B$2&amp;"'!"&amp;ADDRESS(MATCH($B23,INDIRECT("'"&amp;$B$2&amp;"'!$B$1:$B$1095"),0),MATCH(AK$5,INDIRECT("'"&amp;$B$2&amp;"'!5:5"),0)))+INDIRECT("'"&amp;$B$2&amp;"'!"&amp;ADDRESS(MATCH($B23,INDIRECT("'"&amp;$B$2&amp;"'!$B$1:$B$1095"),0),MATCH(AK$5,INDIRECT("'"&amp;$B$2&amp;"'!5:5"),0)+1)))),0)</f>
        <v>1725276.17</v>
      </c>
      <c r="AL23" s="18">
        <f t="shared" ca="1" si="19"/>
        <v>0</v>
      </c>
      <c r="AM23" s="18">
        <f t="shared" ca="1" si="19"/>
        <v>11185607.24</v>
      </c>
      <c r="AN23" s="18">
        <f t="shared" ca="1" si="19"/>
        <v>0</v>
      </c>
      <c r="AO23" s="18">
        <f t="shared" ca="1" si="19"/>
        <v>0</v>
      </c>
      <c r="AP23" s="18">
        <f t="shared" ca="1" si="19"/>
        <v>4031895.01</v>
      </c>
      <c r="AQ23" s="18">
        <f t="shared" ca="1" si="19"/>
        <v>0</v>
      </c>
      <c r="AR23" s="18">
        <f t="shared" ca="1" si="19"/>
        <v>0</v>
      </c>
      <c r="AS23" s="18">
        <f t="shared" ca="1" si="19"/>
        <v>0</v>
      </c>
      <c r="AT23" s="18">
        <f t="shared" ca="1" si="19"/>
        <v>0</v>
      </c>
      <c r="AU23" s="18">
        <f t="shared" ca="1" si="19"/>
        <v>0</v>
      </c>
      <c r="AV23" s="18">
        <f t="shared" ca="1" si="19"/>
        <v>0</v>
      </c>
      <c r="AW23" s="18">
        <f t="shared" ca="1" si="19"/>
        <v>0</v>
      </c>
      <c r="AX23" s="18">
        <f t="shared" ca="1" si="19"/>
        <v>0</v>
      </c>
      <c r="AY23" s="18">
        <f t="shared" ca="1" si="19"/>
        <v>0</v>
      </c>
      <c r="AZ23" s="18">
        <f t="shared" ca="1" si="16"/>
        <v>0</v>
      </c>
      <c r="BA23" s="18">
        <f t="shared" ca="1" si="16"/>
        <v>0</v>
      </c>
      <c r="BB23" s="18">
        <f t="shared" ca="1" si="16"/>
        <v>0</v>
      </c>
      <c r="BC23" s="18">
        <f t="shared" ca="1" si="16"/>
        <v>0</v>
      </c>
      <c r="BD23" s="18">
        <f t="shared" ca="1" si="16"/>
        <v>31739598.200000003</v>
      </c>
      <c r="BE23" s="18">
        <f t="shared" ca="1" si="16"/>
        <v>108500.65</v>
      </c>
      <c r="BF23" s="18">
        <f t="shared" ca="1" si="16"/>
        <v>0</v>
      </c>
      <c r="BG23" s="18">
        <f t="shared" ca="1" si="16"/>
        <v>0</v>
      </c>
      <c r="BH23" s="18">
        <f t="shared" ca="1" si="16"/>
        <v>0</v>
      </c>
      <c r="BI23" s="18">
        <f t="shared" ca="1" si="16"/>
        <v>0</v>
      </c>
      <c r="BJ23" s="18">
        <f t="shared" ca="1" si="16"/>
        <v>0</v>
      </c>
      <c r="BK23" s="18">
        <f t="shared" ca="1" si="16"/>
        <v>0</v>
      </c>
      <c r="BL23" s="18">
        <f t="shared" ca="1" si="16"/>
        <v>0</v>
      </c>
      <c r="BM23" s="18">
        <f t="shared" ca="1" si="16"/>
        <v>0</v>
      </c>
      <c r="BN23" s="18">
        <f t="shared" ca="1" si="16"/>
        <v>48113374.100000001</v>
      </c>
      <c r="BO23" s="18">
        <f t="shared" ca="1" si="16"/>
        <v>0</v>
      </c>
      <c r="BP23" s="18">
        <f t="shared" ref="BP23:CE36" ca="1" si="20">IFERROR(IF($C$2="Yurtiçi",INDIRECT("'"&amp;$B$2&amp;"'!"&amp;ADDRESS(MATCH($B23,INDIRECT("'"&amp;$B$2&amp;"'!$B$1:$B$1095"),0),MATCH(BP$5,INDIRECT("'"&amp;$B$2&amp;"'!5:5"),0))),IF($C$2="Yurtdışı",INDIRECT("'"&amp;$B$2&amp;"'!"&amp;ADDRESS(MATCH($B23,INDIRECT("'"&amp;$B$2&amp;"'!$B$1:$B$1095"),0),MATCH(BP$5,INDIRECT("'"&amp;$B$2&amp;"'!5:5"),0)+1)),INDIRECT("'"&amp;$B$2&amp;"'!"&amp;ADDRESS(MATCH($B23,INDIRECT("'"&amp;$B$2&amp;"'!$B$1:$B$1095"),0),MATCH(BP$5,INDIRECT("'"&amp;$B$2&amp;"'!5:5"),0)))+INDIRECT("'"&amp;$B$2&amp;"'!"&amp;ADDRESS(MATCH($B23,INDIRECT("'"&amp;$B$2&amp;"'!$B$1:$B$1095"),0),MATCH(BP$5,INDIRECT("'"&amp;$B$2&amp;"'!5:5"),0)+1)))),0)</f>
        <v>176450574.21000001</v>
      </c>
      <c r="BQ23" s="18">
        <f t="shared" ca="1" si="20"/>
        <v>14497052.539999999</v>
      </c>
      <c r="BR23" s="18">
        <f t="shared" ca="1" si="20"/>
        <v>46567120.32</v>
      </c>
      <c r="BS23" s="18">
        <f t="shared" ca="1" si="20"/>
        <v>70426659.290000007</v>
      </c>
      <c r="BT23" s="18">
        <f t="shared" ca="1" si="20"/>
        <v>0</v>
      </c>
      <c r="BU23" s="18">
        <f t="shared" ca="1" si="20"/>
        <v>60267.77</v>
      </c>
      <c r="BV23" s="18">
        <f t="shared" ca="1" si="20"/>
        <v>23898713.48</v>
      </c>
      <c r="BW23" s="18">
        <f t="shared" ca="1" si="20"/>
        <v>20243.400000000001</v>
      </c>
      <c r="BX23" s="18">
        <f t="shared" ca="1" si="20"/>
        <v>0</v>
      </c>
      <c r="BY23" s="18">
        <f t="shared" ca="1" si="20"/>
        <v>0</v>
      </c>
      <c r="BZ23" s="18">
        <f t="shared" ca="1" si="20"/>
        <v>2825454.49</v>
      </c>
      <c r="CA23" s="18">
        <f t="shared" ca="1" si="20"/>
        <v>921753643.85000002</v>
      </c>
      <c r="CB23" s="18">
        <f t="shared" ca="1" si="20"/>
        <v>0</v>
      </c>
      <c r="CC23" s="18">
        <f t="shared" ca="1" si="20"/>
        <v>23324675.390000001</v>
      </c>
      <c r="CD23" s="18">
        <f t="shared" ca="1" si="20"/>
        <v>0</v>
      </c>
      <c r="CE23" s="18">
        <f t="shared" ca="1" si="20"/>
        <v>0</v>
      </c>
      <c r="CF23" s="18">
        <f t="shared" ref="CA23:CH38" ca="1" si="21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1484772.84</v>
      </c>
      <c r="CG23" s="18">
        <f t="shared" ca="1" si="21"/>
        <v>279222.21000000002</v>
      </c>
      <c r="CH23" s="18">
        <f t="shared" ca="1" si="21"/>
        <v>0</v>
      </c>
      <c r="CI23" s="19">
        <f ca="1">CJ23+CK23+CL23+CO23</f>
        <v>349079468.90999997</v>
      </c>
      <c r="CJ23" s="18">
        <f t="shared" ref="CJ23:CK42" ca="1" si="22">IFERROR(IF($C$2="Yurtiçi",INDIRECT("'"&amp;$B$2&amp;"'!"&amp;ADDRESS(MATCH($B23,INDIRECT("'"&amp;$B$2&amp;"'!$B$1:$B$1095"),0),MATCH(CJ$5,INDIRECT("'"&amp;$B$2&amp;"'!5:5"),0))),IF($C$2="Yurtdışı",INDIRECT("'"&amp;$B$2&amp;"'!"&amp;ADDRESS(MATCH($B23,INDIRECT("'"&amp;$B$2&amp;"'!$B$1:$B$1095"),0),MATCH(CJ$5,INDIRECT("'"&amp;$B$2&amp;"'!5:5"),0)+1)),INDIRECT("'"&amp;$B$2&amp;"'!"&amp;ADDRESS(MATCH($B23,INDIRECT("'"&amp;$B$2&amp;"'!$B$1:$B$1095"),0),MATCH(CJ$5,INDIRECT("'"&amp;$B$2&amp;"'!5:5"),0)))+INDIRECT("'"&amp;$B$2&amp;"'!"&amp;ADDRESS(MATCH($B23,INDIRECT("'"&amp;$B$2&amp;"'!$B$1:$B$1095"),0),MATCH(CJ$5,INDIRECT("'"&amp;$B$2&amp;"'!5:5"),0)+1)))),0)</f>
        <v>3387118.899999999</v>
      </c>
      <c r="CK23" s="18">
        <f t="shared" ca="1" si="22"/>
        <v>115180.2</v>
      </c>
      <c r="CL23" s="19">
        <f ca="1">+CM23+CN23</f>
        <v>115117786.24999999</v>
      </c>
      <c r="CM23" s="18">
        <f t="shared" ref="CM23:CN42" ca="1" si="23">IFERROR(IF($C$2="Yurtiçi",INDIRECT("'"&amp;$B$2&amp;"'!"&amp;ADDRESS(MATCH($B23,INDIRECT("'"&amp;$B$2&amp;"'!$B$1:$B$1095"),0),MATCH(CM$5,INDIRECT("'"&amp;$B$2&amp;"'!5:5"),0))),IF($C$2="Yurtdışı",INDIRECT("'"&amp;$B$2&amp;"'!"&amp;ADDRESS(MATCH($B23,INDIRECT("'"&amp;$B$2&amp;"'!$B$1:$B$1095"),0),MATCH(CM$5,INDIRECT("'"&amp;$B$2&amp;"'!5:5"),0)+1)),INDIRECT("'"&amp;$B$2&amp;"'!"&amp;ADDRESS(MATCH($B23,INDIRECT("'"&amp;$B$2&amp;"'!$B$1:$B$1095"),0),MATCH(CM$5,INDIRECT("'"&amp;$B$2&amp;"'!5:5"),0)))+INDIRECT("'"&amp;$B$2&amp;"'!"&amp;ADDRESS(MATCH($B23,INDIRECT("'"&amp;$B$2&amp;"'!$B$1:$B$1095"),0),MATCH(CM$5,INDIRECT("'"&amp;$B$2&amp;"'!5:5"),0)+1)))),0)</f>
        <v>1488015.95</v>
      </c>
      <c r="CN23" s="18">
        <f t="shared" ca="1" si="23"/>
        <v>113629770.29999998</v>
      </c>
      <c r="CO23" s="19">
        <f ca="1">+CP23+CQ23</f>
        <v>230459383.56</v>
      </c>
      <c r="CP23" s="18">
        <f t="shared" ref="CP23:CT38" ca="1" si="24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137565504.57999998</v>
      </c>
      <c r="CQ23" s="18">
        <f t="shared" ca="1" si="24"/>
        <v>92893878.980000004</v>
      </c>
      <c r="CR23" s="18">
        <f t="shared" ca="1" si="24"/>
        <v>56592214.210000001</v>
      </c>
      <c r="CS23" s="18">
        <f t="shared" ca="1" si="24"/>
        <v>0</v>
      </c>
      <c r="CT23" s="18">
        <f t="shared" ca="1" si="24"/>
        <v>0</v>
      </c>
      <c r="CU23" s="19">
        <f t="shared" ca="1" si="9"/>
        <v>12032246327.779999</v>
      </c>
    </row>
    <row r="24" spans="1:99" ht="12.75" customHeight="1">
      <c r="A24" s="57" t="s">
        <v>180</v>
      </c>
      <c r="B24" s="17">
        <v>1025</v>
      </c>
      <c r="C24" s="58" t="s">
        <v>146</v>
      </c>
      <c r="D24" s="19">
        <f ca="1">+E24+F24+G24</f>
        <v>270437565.58000016</v>
      </c>
      <c r="E24" s="18">
        <f t="shared" ca="1" si="17"/>
        <v>26653221.22000007</v>
      </c>
      <c r="F24" s="18">
        <f t="shared" ca="1" si="17"/>
        <v>96792990.010000095</v>
      </c>
      <c r="G24" s="18">
        <f t="shared" ca="1" si="17"/>
        <v>146991354.34999999</v>
      </c>
      <c r="H24" s="18">
        <f t="shared" ca="1" si="17"/>
        <v>3881020.69</v>
      </c>
      <c r="I24" s="18">
        <f t="shared" ca="1" si="17"/>
        <v>71276505.170000076</v>
      </c>
      <c r="J24" s="18">
        <f t="shared" ca="1" si="17"/>
        <v>14315.689999999999</v>
      </c>
      <c r="K24" s="18">
        <f t="shared" ca="1" si="17"/>
        <v>-577598.07999999996</v>
      </c>
      <c r="L24" s="18">
        <f t="shared" ca="1" si="17"/>
        <v>0</v>
      </c>
      <c r="M24" s="18">
        <f t="shared" ca="1" si="17"/>
        <v>107932.73999999999</v>
      </c>
      <c r="N24" s="18">
        <f t="shared" ca="1" si="17"/>
        <v>0</v>
      </c>
      <c r="O24" s="18">
        <f t="shared" ca="1" si="17"/>
        <v>13990526.329999968</v>
      </c>
      <c r="P24" s="18">
        <f t="shared" ca="1" si="17"/>
        <v>0</v>
      </c>
      <c r="Q24" s="18">
        <f t="shared" ca="1" si="17"/>
        <v>1654401.96</v>
      </c>
      <c r="R24" s="18">
        <f t="shared" ca="1" si="17"/>
        <v>0</v>
      </c>
      <c r="S24" s="18">
        <f t="shared" ca="1" si="17"/>
        <v>0</v>
      </c>
      <c r="T24" s="18">
        <f t="shared" ca="1" si="11"/>
        <v>1697653691.7306566</v>
      </c>
      <c r="U24" s="18">
        <f t="shared" ca="1" si="18"/>
        <v>3402900.27</v>
      </c>
      <c r="V24" s="18">
        <f t="shared" ca="1" si="18"/>
        <v>333073926.84000063</v>
      </c>
      <c r="W24" s="18">
        <f t="shared" ca="1" si="18"/>
        <v>272712396.09000009</v>
      </c>
      <c r="X24" s="18">
        <f t="shared" ca="1" si="18"/>
        <v>0</v>
      </c>
      <c r="Y24" s="18">
        <f t="shared" ca="1" si="18"/>
        <v>8088950.47000001</v>
      </c>
      <c r="Z24" s="18">
        <f t="shared" ca="1" si="18"/>
        <v>12402205.350000069</v>
      </c>
      <c r="AA24" s="18">
        <f t="shared" ca="1" si="18"/>
        <v>0</v>
      </c>
      <c r="AB24" s="18">
        <f t="shared" ca="1" si="18"/>
        <v>0</v>
      </c>
      <c r="AC24" s="18">
        <f t="shared" ca="1" si="18"/>
        <v>3827004.17000004</v>
      </c>
      <c r="AD24" s="18">
        <f t="shared" ca="1" si="18"/>
        <v>4977503.870000002</v>
      </c>
      <c r="AE24" s="18">
        <f t="shared" ca="1" si="18"/>
        <v>0</v>
      </c>
      <c r="AF24" s="18">
        <f t="shared" ca="1" si="18"/>
        <v>2479062.9700000002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475196.10612894199</v>
      </c>
      <c r="AK24" s="18">
        <f t="shared" ca="1" si="19"/>
        <v>23792.89</v>
      </c>
      <c r="AL24" s="18">
        <f t="shared" ca="1" si="19"/>
        <v>0</v>
      </c>
      <c r="AM24" s="18">
        <f t="shared" ca="1" si="19"/>
        <v>892235.84000000008</v>
      </c>
      <c r="AN24" s="18">
        <f t="shared" ca="1" si="19"/>
        <v>17000</v>
      </c>
      <c r="AO24" s="18">
        <f t="shared" ca="1" si="19"/>
        <v>0</v>
      </c>
      <c r="AP24" s="18">
        <f t="shared" ca="1" si="19"/>
        <v>876150.7</v>
      </c>
      <c r="AQ24" s="18">
        <f t="shared" ca="1" si="19"/>
        <v>0</v>
      </c>
      <c r="AR24" s="18">
        <f t="shared" ca="1" si="19"/>
        <v>0</v>
      </c>
      <c r="AS24" s="18">
        <f t="shared" ca="1" si="19"/>
        <v>0</v>
      </c>
      <c r="AT24" s="18">
        <f t="shared" ca="1" si="19"/>
        <v>287757969.29999959</v>
      </c>
      <c r="AU24" s="18">
        <f t="shared" ca="1" si="19"/>
        <v>12128913.14999998</v>
      </c>
      <c r="AV24" s="18">
        <f t="shared" ca="1" si="19"/>
        <v>11686735.060000002</v>
      </c>
      <c r="AW24" s="18">
        <f t="shared" ca="1" si="19"/>
        <v>0</v>
      </c>
      <c r="AX24" s="18">
        <f t="shared" ca="1" si="19"/>
        <v>0</v>
      </c>
      <c r="AY24" s="18">
        <f t="shared" ca="1" si="19"/>
        <v>0</v>
      </c>
      <c r="AZ24" s="18">
        <f t="shared" ca="1" si="16"/>
        <v>0</v>
      </c>
      <c r="BA24" s="18">
        <f t="shared" ca="1" si="16"/>
        <v>0</v>
      </c>
      <c r="BB24" s="18">
        <f t="shared" ca="1" si="16"/>
        <v>0</v>
      </c>
      <c r="BC24" s="18">
        <f t="shared" ca="1" si="16"/>
        <v>0</v>
      </c>
      <c r="BD24" s="18">
        <f t="shared" ca="1" si="16"/>
        <v>38354483.199998163</v>
      </c>
      <c r="BE24" s="18">
        <f t="shared" ca="1" si="16"/>
        <v>0</v>
      </c>
      <c r="BF24" s="18">
        <f t="shared" ca="1" si="16"/>
        <v>0</v>
      </c>
      <c r="BG24" s="18">
        <f t="shared" ca="1" si="16"/>
        <v>0</v>
      </c>
      <c r="BH24" s="18">
        <f t="shared" ca="1" si="16"/>
        <v>0</v>
      </c>
      <c r="BI24" s="18">
        <f t="shared" ca="1" si="16"/>
        <v>0</v>
      </c>
      <c r="BJ24" s="18">
        <f t="shared" ca="1" si="16"/>
        <v>0</v>
      </c>
      <c r="BK24" s="18">
        <f t="shared" ca="1" si="16"/>
        <v>0</v>
      </c>
      <c r="BL24" s="18">
        <f t="shared" ca="1" si="16"/>
        <v>0</v>
      </c>
      <c r="BM24" s="18">
        <f t="shared" ca="1" si="16"/>
        <v>0</v>
      </c>
      <c r="BN24" s="18">
        <f t="shared" ca="1" si="16"/>
        <v>95281061.710003838</v>
      </c>
      <c r="BO24" s="18">
        <f t="shared" ca="1" si="16"/>
        <v>0</v>
      </c>
      <c r="BP24" s="18">
        <f t="shared" ca="1" si="20"/>
        <v>59061205.240000106</v>
      </c>
      <c r="BQ24" s="18">
        <f t="shared" ca="1" si="20"/>
        <v>0</v>
      </c>
      <c r="BR24" s="18">
        <f t="shared" ca="1" si="20"/>
        <v>20686254</v>
      </c>
      <c r="BS24" s="18">
        <f t="shared" ca="1" si="20"/>
        <v>11349675.020000082</v>
      </c>
      <c r="BT24" s="18">
        <f t="shared" ca="1" si="20"/>
        <v>0</v>
      </c>
      <c r="BU24" s="18">
        <f t="shared" ca="1" si="20"/>
        <v>0</v>
      </c>
      <c r="BV24" s="18">
        <f t="shared" ca="1" si="20"/>
        <v>0</v>
      </c>
      <c r="BW24" s="18">
        <f t="shared" ca="1" si="20"/>
        <v>1361454.8212000001</v>
      </c>
      <c r="BX24" s="18">
        <f t="shared" ca="1" si="20"/>
        <v>0</v>
      </c>
      <c r="BY24" s="18">
        <f t="shared" ca="1" si="20"/>
        <v>0</v>
      </c>
      <c r="BZ24" s="18">
        <f t="shared" ca="1" si="20"/>
        <v>18631268.489850007</v>
      </c>
      <c r="CA24" s="18">
        <f t="shared" ca="1" si="21"/>
        <v>1927698629.86446</v>
      </c>
      <c r="CB24" s="18">
        <f t="shared" ca="1" si="21"/>
        <v>2152115.1338499999</v>
      </c>
      <c r="CC24" s="18">
        <f t="shared" ca="1" si="21"/>
        <v>218838379.23295301</v>
      </c>
      <c r="CD24" s="18">
        <f t="shared" ca="1" si="21"/>
        <v>0</v>
      </c>
      <c r="CE24" s="18">
        <f t="shared" ca="1" si="21"/>
        <v>0</v>
      </c>
      <c r="CF24" s="18">
        <f t="shared" ca="1" si="21"/>
        <v>1924278.45575</v>
      </c>
      <c r="CG24" s="18">
        <f t="shared" ca="1" si="21"/>
        <v>23389233.097199999</v>
      </c>
      <c r="CH24" s="18">
        <f t="shared" ca="1" si="21"/>
        <v>294538.89</v>
      </c>
      <c r="CI24" s="19">
        <f ca="1">CJ24+CK24+CL24+CO24</f>
        <v>96121969.630000114</v>
      </c>
      <c r="CJ24" s="18">
        <f t="shared" ca="1" si="22"/>
        <v>0</v>
      </c>
      <c r="CK24" s="18">
        <f t="shared" ca="1" si="22"/>
        <v>0</v>
      </c>
      <c r="CL24" s="19">
        <f ca="1">+CM24+CN24</f>
        <v>90534265.850000113</v>
      </c>
      <c r="CM24" s="18">
        <f t="shared" ca="1" si="23"/>
        <v>0</v>
      </c>
      <c r="CN24" s="18">
        <f t="shared" ca="1" si="23"/>
        <v>90534265.850000113</v>
      </c>
      <c r="CO24" s="19">
        <f ca="1">+CP24+CQ24</f>
        <v>5587703.7800000003</v>
      </c>
      <c r="CP24" s="18">
        <f t="shared" ca="1" si="24"/>
        <v>266579.24</v>
      </c>
      <c r="CQ24" s="18">
        <f t="shared" ca="1" si="24"/>
        <v>5321124.54</v>
      </c>
      <c r="CR24" s="18">
        <f t="shared" ca="1" si="24"/>
        <v>476656.17999999993</v>
      </c>
      <c r="CS24" s="18">
        <f t="shared" ca="1" si="24"/>
        <v>0</v>
      </c>
      <c r="CT24" s="18">
        <f t="shared" ca="1" si="24"/>
        <v>0</v>
      </c>
      <c r="CU24" s="19">
        <f t="shared" ca="1" si="9"/>
        <v>5528881507.8520527</v>
      </c>
    </row>
    <row r="25" spans="1:99" ht="12.75" customHeight="1">
      <c r="A25" s="57" t="s">
        <v>182</v>
      </c>
      <c r="B25" s="17">
        <v>1027</v>
      </c>
      <c r="C25" s="58" t="s">
        <v>146</v>
      </c>
      <c r="D25" s="19">
        <f t="shared" ref="D25:D75" ca="1" si="25">+E25+F25+G25</f>
        <v>28158530.870000001</v>
      </c>
      <c r="E25" s="18">
        <f t="shared" ca="1" si="17"/>
        <v>8968914.3799970001</v>
      </c>
      <c r="F25" s="18">
        <f t="shared" ca="1" si="17"/>
        <v>13342475.294002</v>
      </c>
      <c r="G25" s="18">
        <f t="shared" ca="1" si="17"/>
        <v>5847141.1960009998</v>
      </c>
      <c r="H25" s="18">
        <f t="shared" ca="1" si="17"/>
        <v>267981.56983399997</v>
      </c>
      <c r="I25" s="18">
        <f t="shared" ca="1" si="17"/>
        <v>10467558.969999999</v>
      </c>
      <c r="J25" s="18">
        <f t="shared" ca="1" si="17"/>
        <v>0</v>
      </c>
      <c r="K25" s="18">
        <f t="shared" ca="1" si="17"/>
        <v>74068.12</v>
      </c>
      <c r="L25" s="18">
        <f t="shared" ca="1" si="17"/>
        <v>0</v>
      </c>
      <c r="M25" s="18">
        <f t="shared" ca="1" si="17"/>
        <v>0</v>
      </c>
      <c r="N25" s="18">
        <f t="shared" ca="1" si="17"/>
        <v>0</v>
      </c>
      <c r="O25" s="18">
        <f t="shared" ca="1" si="17"/>
        <v>51852310.480000004</v>
      </c>
      <c r="P25" s="18">
        <f t="shared" ca="1" si="17"/>
        <v>0</v>
      </c>
      <c r="Q25" s="18">
        <f t="shared" ca="1" si="17"/>
        <v>2034573.8264590001</v>
      </c>
      <c r="R25" s="18">
        <f t="shared" ca="1" si="17"/>
        <v>0</v>
      </c>
      <c r="S25" s="18">
        <f t="shared" ca="1" si="17"/>
        <v>0</v>
      </c>
      <c r="T25" s="18">
        <f t="shared" ca="1" si="11"/>
        <v>465064744.19999993</v>
      </c>
      <c r="U25" s="18">
        <f t="shared" ca="1" si="18"/>
        <v>16942865.797984</v>
      </c>
      <c r="V25" s="18">
        <f t="shared" ca="1" si="18"/>
        <v>66390862.834765971</v>
      </c>
      <c r="W25" s="18">
        <f t="shared" ca="1" si="18"/>
        <v>704425993.455791</v>
      </c>
      <c r="X25" s="18">
        <f t="shared" ca="1" si="18"/>
        <v>0</v>
      </c>
      <c r="Y25" s="18">
        <f t="shared" ca="1" si="18"/>
        <v>7679221.0443709996</v>
      </c>
      <c r="Z25" s="18">
        <f t="shared" ca="1" si="18"/>
        <v>10611736.379291</v>
      </c>
      <c r="AA25" s="18">
        <f t="shared" ca="1" si="18"/>
        <v>0</v>
      </c>
      <c r="AB25" s="18">
        <f t="shared" ca="1" si="18"/>
        <v>0</v>
      </c>
      <c r="AC25" s="18">
        <f t="shared" ca="1" si="18"/>
        <v>473381.02445100009</v>
      </c>
      <c r="AD25" s="18">
        <f t="shared" ca="1" si="18"/>
        <v>440926.7515350001</v>
      </c>
      <c r="AE25" s="18">
        <f t="shared" ca="1" si="18"/>
        <v>0</v>
      </c>
      <c r="AF25" s="18">
        <f t="shared" ca="1" si="18"/>
        <v>0</v>
      </c>
      <c r="AG25" s="18">
        <f t="shared" ca="1" si="18"/>
        <v>452377.35</v>
      </c>
      <c r="AH25" s="18">
        <f t="shared" ca="1" si="18"/>
        <v>106334.53000000001</v>
      </c>
      <c r="AI25" s="18">
        <f t="shared" ca="1" si="18"/>
        <v>0</v>
      </c>
      <c r="AJ25" s="18">
        <f t="shared" ca="1" si="18"/>
        <v>726330.65</v>
      </c>
      <c r="AK25" s="18">
        <f t="shared" ca="1" si="19"/>
        <v>1962.08</v>
      </c>
      <c r="AL25" s="18">
        <f t="shared" ca="1" si="19"/>
        <v>0</v>
      </c>
      <c r="AM25" s="18">
        <f t="shared" ca="1" si="19"/>
        <v>810990.64</v>
      </c>
      <c r="AN25" s="18">
        <f t="shared" ca="1" si="19"/>
        <v>0</v>
      </c>
      <c r="AO25" s="18">
        <f t="shared" ca="1" si="19"/>
        <v>0</v>
      </c>
      <c r="AP25" s="18">
        <f t="shared" ca="1" si="19"/>
        <v>160951.75</v>
      </c>
      <c r="AQ25" s="18">
        <f t="shared" ca="1" si="19"/>
        <v>0</v>
      </c>
      <c r="AR25" s="18">
        <f t="shared" ca="1" si="19"/>
        <v>0</v>
      </c>
      <c r="AS25" s="18">
        <f t="shared" ca="1" si="19"/>
        <v>0</v>
      </c>
      <c r="AT25" s="18">
        <f t="shared" ca="1" si="19"/>
        <v>54484848.691410996</v>
      </c>
      <c r="AU25" s="18">
        <f t="shared" ca="1" si="19"/>
        <v>2175275.8209080002</v>
      </c>
      <c r="AV25" s="18">
        <f t="shared" ca="1" si="19"/>
        <v>2031042.4318159996</v>
      </c>
      <c r="AW25" s="18">
        <f t="shared" ca="1" si="19"/>
        <v>0</v>
      </c>
      <c r="AX25" s="18">
        <f t="shared" ca="1" si="19"/>
        <v>645394.92090799974</v>
      </c>
      <c r="AY25" s="18">
        <f t="shared" ca="1" si="19"/>
        <v>0</v>
      </c>
      <c r="AZ25" s="18">
        <f t="shared" ca="1" si="16"/>
        <v>0</v>
      </c>
      <c r="BA25" s="18">
        <f t="shared" ca="1" si="16"/>
        <v>0</v>
      </c>
      <c r="BB25" s="18">
        <f t="shared" ca="1" si="16"/>
        <v>0</v>
      </c>
      <c r="BC25" s="18">
        <f t="shared" ca="1" si="16"/>
        <v>0</v>
      </c>
      <c r="BD25" s="18">
        <f t="shared" ca="1" si="16"/>
        <v>5697900.7817319995</v>
      </c>
      <c r="BE25" s="18">
        <f t="shared" ca="1" si="16"/>
        <v>0</v>
      </c>
      <c r="BF25" s="18">
        <f t="shared" ca="1" si="16"/>
        <v>0</v>
      </c>
      <c r="BG25" s="18">
        <f t="shared" ca="1" si="16"/>
        <v>0</v>
      </c>
      <c r="BH25" s="18">
        <f t="shared" ca="1" si="16"/>
        <v>0</v>
      </c>
      <c r="BI25" s="18">
        <f t="shared" ca="1" si="16"/>
        <v>0</v>
      </c>
      <c r="BJ25" s="18">
        <f t="shared" ca="1" si="16"/>
        <v>0</v>
      </c>
      <c r="BK25" s="18">
        <f t="shared" ca="1" si="16"/>
        <v>0</v>
      </c>
      <c r="BL25" s="18">
        <f t="shared" ca="1" si="16"/>
        <v>0</v>
      </c>
      <c r="BM25" s="18">
        <f t="shared" ca="1" si="16"/>
        <v>2524299.29</v>
      </c>
      <c r="BN25" s="18">
        <f t="shared" ca="1" si="16"/>
        <v>3936216.1299680015</v>
      </c>
      <c r="BO25" s="18">
        <f t="shared" ca="1" si="16"/>
        <v>0</v>
      </c>
      <c r="BP25" s="18">
        <f t="shared" ca="1" si="20"/>
        <v>4867091.1727090012</v>
      </c>
      <c r="BQ25" s="18">
        <f t="shared" ca="1" si="20"/>
        <v>396540.77999999997</v>
      </c>
      <c r="BR25" s="18">
        <f t="shared" ca="1" si="20"/>
        <v>11114039.82</v>
      </c>
      <c r="BS25" s="18">
        <f t="shared" ca="1" si="20"/>
        <v>4532358.1819600007</v>
      </c>
      <c r="BT25" s="18">
        <f t="shared" ca="1" si="20"/>
        <v>0</v>
      </c>
      <c r="BU25" s="18">
        <f t="shared" ca="1" si="20"/>
        <v>0</v>
      </c>
      <c r="BV25" s="18">
        <f t="shared" ca="1" si="20"/>
        <v>942353.96</v>
      </c>
      <c r="BW25" s="18">
        <f t="shared" ca="1" si="20"/>
        <v>0</v>
      </c>
      <c r="BX25" s="18">
        <f t="shared" ca="1" si="20"/>
        <v>0</v>
      </c>
      <c r="BY25" s="18">
        <f t="shared" ca="1" si="20"/>
        <v>0</v>
      </c>
      <c r="BZ25" s="18">
        <f t="shared" ca="1" si="20"/>
        <v>0</v>
      </c>
      <c r="CA25" s="18">
        <f t="shared" ca="1" si="21"/>
        <v>3535005.82</v>
      </c>
      <c r="CB25" s="18">
        <f t="shared" ca="1" si="21"/>
        <v>0</v>
      </c>
      <c r="CC25" s="18">
        <f t="shared" ca="1" si="21"/>
        <v>95596.92</v>
      </c>
      <c r="CD25" s="18">
        <f t="shared" ca="1" si="21"/>
        <v>155042.75</v>
      </c>
      <c r="CE25" s="18">
        <f t="shared" ca="1" si="21"/>
        <v>0</v>
      </c>
      <c r="CF25" s="18">
        <f t="shared" ca="1" si="21"/>
        <v>24000</v>
      </c>
      <c r="CG25" s="18">
        <f t="shared" ca="1" si="21"/>
        <v>51748.3</v>
      </c>
      <c r="CH25" s="18">
        <f t="shared" ca="1" si="21"/>
        <v>36915.99</v>
      </c>
      <c r="CI25" s="19">
        <f t="shared" ref="CI25:CI75" ca="1" si="26">CJ25+CK25+CL25+CO25</f>
        <v>103799916.67</v>
      </c>
      <c r="CJ25" s="18">
        <f t="shared" ca="1" si="22"/>
        <v>0</v>
      </c>
      <c r="CK25" s="18">
        <f t="shared" ca="1" si="22"/>
        <v>3988267.04</v>
      </c>
      <c r="CL25" s="19">
        <f t="shared" ref="CL25:CL75" ca="1" si="27">+CM25+CN25</f>
        <v>99185046.179999992</v>
      </c>
      <c r="CM25" s="18">
        <f t="shared" ca="1" si="23"/>
        <v>484478.83</v>
      </c>
      <c r="CN25" s="18">
        <f t="shared" ca="1" si="23"/>
        <v>98700567.349999994</v>
      </c>
      <c r="CO25" s="19">
        <f t="shared" ref="CO25:CO75" ca="1" si="28">+CP25+CQ25</f>
        <v>626603.45000000007</v>
      </c>
      <c r="CP25" s="18">
        <f t="shared" ca="1" si="24"/>
        <v>160658.24000000002</v>
      </c>
      <c r="CQ25" s="18">
        <f t="shared" ca="1" si="24"/>
        <v>465945.21000000008</v>
      </c>
      <c r="CR25" s="18">
        <f t="shared" ca="1" si="24"/>
        <v>316644.46104800003</v>
      </c>
      <c r="CS25" s="18">
        <f t="shared" ca="1" si="24"/>
        <v>0</v>
      </c>
      <c r="CT25" s="18">
        <f t="shared" ca="1" si="24"/>
        <v>0</v>
      </c>
      <c r="CU25" s="19">
        <f t="shared" ca="1" si="9"/>
        <v>1568505935.2169418</v>
      </c>
    </row>
    <row r="26" spans="1:99" ht="12.75" customHeight="1">
      <c r="A26" s="57" t="s">
        <v>184</v>
      </c>
      <c r="B26" s="17">
        <v>1028</v>
      </c>
      <c r="C26" s="58" t="s">
        <v>146</v>
      </c>
      <c r="D26" s="19">
        <f t="shared" ca="1" si="25"/>
        <v>1162887663.01</v>
      </c>
      <c r="E26" s="18">
        <f t="shared" ca="1" si="17"/>
        <v>115296990.88800012</v>
      </c>
      <c r="F26" s="18">
        <f t="shared" ca="1" si="17"/>
        <v>872885531.92499983</v>
      </c>
      <c r="G26" s="18">
        <f t="shared" ca="1" si="17"/>
        <v>174705140.19700006</v>
      </c>
      <c r="H26" s="18">
        <f t="shared" ca="1" si="17"/>
        <v>8373797.9500000002</v>
      </c>
      <c r="I26" s="18">
        <f t="shared" ca="1" si="17"/>
        <v>62594146.600000054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117690680.70999999</v>
      </c>
      <c r="P26" s="18">
        <f t="shared" ca="1" si="17"/>
        <v>0</v>
      </c>
      <c r="Q26" s="18">
        <f t="shared" ca="1" si="17"/>
        <v>52704297.799999997</v>
      </c>
      <c r="R26" s="18">
        <f t="shared" ca="1" si="17"/>
        <v>0</v>
      </c>
      <c r="S26" s="18">
        <f t="shared" ca="1" si="17"/>
        <v>0</v>
      </c>
      <c r="T26" s="18">
        <f t="shared" ca="1" si="11"/>
        <v>843655923.14547396</v>
      </c>
      <c r="U26" s="18">
        <f t="shared" ca="1" si="18"/>
        <v>11862928.144526005</v>
      </c>
      <c r="V26" s="18">
        <f t="shared" ca="1" si="18"/>
        <v>146828057.94999999</v>
      </c>
      <c r="W26" s="18">
        <f t="shared" ca="1" si="18"/>
        <v>394950838.97000003</v>
      </c>
      <c r="X26" s="18">
        <f t="shared" ca="1" si="18"/>
        <v>0</v>
      </c>
      <c r="Y26" s="18">
        <f t="shared" ca="1" si="18"/>
        <v>60579853.219999999</v>
      </c>
      <c r="Z26" s="18">
        <f t="shared" ca="1" si="18"/>
        <v>40327352.25</v>
      </c>
      <c r="AA26" s="18">
        <f t="shared" ca="1" si="18"/>
        <v>0</v>
      </c>
      <c r="AB26" s="18">
        <f t="shared" ca="1" si="18"/>
        <v>0</v>
      </c>
      <c r="AC26" s="18">
        <f t="shared" ca="1" si="18"/>
        <v>4073014.47</v>
      </c>
      <c r="AD26" s="18">
        <f t="shared" ca="1" si="18"/>
        <v>18566442.719999999</v>
      </c>
      <c r="AE26" s="18">
        <f t="shared" ca="1" si="18"/>
        <v>0</v>
      </c>
      <c r="AF26" s="18">
        <f t="shared" ca="1" si="18"/>
        <v>959479.58999999985</v>
      </c>
      <c r="AG26" s="18">
        <f t="shared" ca="1" si="18"/>
        <v>0</v>
      </c>
      <c r="AH26" s="18">
        <f t="shared" ca="1" si="18"/>
        <v>0</v>
      </c>
      <c r="AI26" s="18">
        <f t="shared" ca="1" si="18"/>
        <v>0</v>
      </c>
      <c r="AJ26" s="18">
        <f t="shared" ca="1" si="18"/>
        <v>220757.94</v>
      </c>
      <c r="AK26" s="18">
        <f t="shared" ca="1" si="19"/>
        <v>44565.560000000005</v>
      </c>
      <c r="AL26" s="18">
        <f t="shared" ca="1" si="19"/>
        <v>0</v>
      </c>
      <c r="AM26" s="18">
        <f t="shared" ca="1" si="19"/>
        <v>10708934.399000002</v>
      </c>
      <c r="AN26" s="18">
        <f t="shared" ca="1" si="19"/>
        <v>11092.38</v>
      </c>
      <c r="AO26" s="18">
        <f t="shared" ca="1" si="19"/>
        <v>0</v>
      </c>
      <c r="AP26" s="18">
        <f t="shared" ca="1" si="19"/>
        <v>3145186.82</v>
      </c>
      <c r="AQ26" s="18">
        <f t="shared" ca="1" si="19"/>
        <v>0</v>
      </c>
      <c r="AR26" s="18">
        <f t="shared" ca="1" si="19"/>
        <v>0</v>
      </c>
      <c r="AS26" s="18">
        <f t="shared" ca="1" si="19"/>
        <v>0</v>
      </c>
      <c r="AT26" s="18">
        <f t="shared" ca="1" si="19"/>
        <v>0</v>
      </c>
      <c r="AU26" s="18">
        <f t="shared" ca="1" si="19"/>
        <v>0</v>
      </c>
      <c r="AV26" s="18">
        <f t="shared" ca="1" si="19"/>
        <v>0</v>
      </c>
      <c r="AW26" s="18">
        <f t="shared" ca="1" si="19"/>
        <v>0</v>
      </c>
      <c r="AX26" s="18">
        <f t="shared" ca="1" si="19"/>
        <v>0</v>
      </c>
      <c r="AY26" s="18">
        <f t="shared" ca="1" si="19"/>
        <v>0</v>
      </c>
      <c r="AZ26" s="18">
        <f t="shared" ca="1" si="16"/>
        <v>0</v>
      </c>
      <c r="BA26" s="18">
        <f t="shared" ca="1" si="16"/>
        <v>0</v>
      </c>
      <c r="BB26" s="18">
        <f t="shared" ca="1" si="16"/>
        <v>0</v>
      </c>
      <c r="BC26" s="18">
        <f t="shared" ca="1" si="16"/>
        <v>0</v>
      </c>
      <c r="BD26" s="18">
        <f t="shared" ca="1" si="16"/>
        <v>40823692.119999997</v>
      </c>
      <c r="BE26" s="18">
        <f t="shared" ca="1" si="16"/>
        <v>0</v>
      </c>
      <c r="BF26" s="18">
        <f t="shared" ca="1" si="16"/>
        <v>0</v>
      </c>
      <c r="BG26" s="18">
        <f t="shared" ca="1" si="16"/>
        <v>0</v>
      </c>
      <c r="BH26" s="18">
        <f t="shared" ca="1" si="16"/>
        <v>0</v>
      </c>
      <c r="BI26" s="18">
        <f t="shared" ca="1" si="16"/>
        <v>0</v>
      </c>
      <c r="BJ26" s="18">
        <f t="shared" ca="1" si="16"/>
        <v>0</v>
      </c>
      <c r="BK26" s="18">
        <f t="shared" ca="1" si="16"/>
        <v>0</v>
      </c>
      <c r="BL26" s="18">
        <f t="shared" ca="1" si="16"/>
        <v>0</v>
      </c>
      <c r="BM26" s="18">
        <f t="shared" ca="1" si="16"/>
        <v>0</v>
      </c>
      <c r="BN26" s="18">
        <f t="shared" ca="1" si="16"/>
        <v>315447.81</v>
      </c>
      <c r="BO26" s="18">
        <f t="shared" ca="1" si="16"/>
        <v>0</v>
      </c>
      <c r="BP26" s="18">
        <f t="shared" ca="1" si="20"/>
        <v>158391242.19</v>
      </c>
      <c r="BQ26" s="18">
        <f t="shared" ca="1" si="20"/>
        <v>72732120.379999995</v>
      </c>
      <c r="BR26" s="18">
        <f t="shared" ca="1" si="20"/>
        <v>88060983.920000002</v>
      </c>
      <c r="BS26" s="18">
        <f t="shared" ca="1" si="20"/>
        <v>141410175.13999999</v>
      </c>
      <c r="BT26" s="18">
        <f t="shared" ca="1" si="20"/>
        <v>0</v>
      </c>
      <c r="BU26" s="18">
        <f t="shared" ca="1" si="20"/>
        <v>0</v>
      </c>
      <c r="BV26" s="18">
        <f t="shared" ca="1" si="20"/>
        <v>0</v>
      </c>
      <c r="BW26" s="18">
        <f t="shared" ca="1" si="20"/>
        <v>0</v>
      </c>
      <c r="BX26" s="18">
        <f t="shared" ca="1" si="20"/>
        <v>0</v>
      </c>
      <c r="BY26" s="18">
        <f t="shared" ca="1" si="20"/>
        <v>0</v>
      </c>
      <c r="BZ26" s="18">
        <f t="shared" ca="1" si="20"/>
        <v>0</v>
      </c>
      <c r="CA26" s="18">
        <f t="shared" ca="1" si="21"/>
        <v>11659990.4</v>
      </c>
      <c r="CB26" s="18">
        <f t="shared" ca="1" si="21"/>
        <v>0</v>
      </c>
      <c r="CC26" s="18">
        <f t="shared" ca="1" si="21"/>
        <v>467068.75</v>
      </c>
      <c r="CD26" s="18">
        <f t="shared" ca="1" si="21"/>
        <v>0</v>
      </c>
      <c r="CE26" s="18">
        <f t="shared" ca="1" si="21"/>
        <v>0</v>
      </c>
      <c r="CF26" s="18">
        <f t="shared" ca="1" si="21"/>
        <v>0</v>
      </c>
      <c r="CG26" s="18">
        <f t="shared" ca="1" si="21"/>
        <v>0</v>
      </c>
      <c r="CH26" s="18">
        <f t="shared" ca="1" si="21"/>
        <v>0</v>
      </c>
      <c r="CI26" s="19">
        <f t="shared" ca="1" si="26"/>
        <v>2098578907.2100003</v>
      </c>
      <c r="CJ26" s="18">
        <f t="shared" ca="1" si="22"/>
        <v>45337.250000000007</v>
      </c>
      <c r="CK26" s="18">
        <f t="shared" ca="1" si="22"/>
        <v>207958.20000000004</v>
      </c>
      <c r="CL26" s="19">
        <f t="shared" ca="1" si="27"/>
        <v>357373755.99995959</v>
      </c>
      <c r="CM26" s="18">
        <f t="shared" ca="1" si="23"/>
        <v>11969520.520000266</v>
      </c>
      <c r="CN26" s="18">
        <f t="shared" ca="1" si="23"/>
        <v>345404235.47995931</v>
      </c>
      <c r="CO26" s="19">
        <f t="shared" ca="1" si="28"/>
        <v>1740951855.7600408</v>
      </c>
      <c r="CP26" s="18">
        <f t="shared" ca="1" si="24"/>
        <v>371506919.37999094</v>
      </c>
      <c r="CQ26" s="18">
        <f t="shared" ca="1" si="24"/>
        <v>1369444936.3800497</v>
      </c>
      <c r="CR26" s="18">
        <f t="shared" ca="1" si="24"/>
        <v>2631924.09</v>
      </c>
      <c r="CS26" s="18">
        <f t="shared" ca="1" si="24"/>
        <v>0</v>
      </c>
      <c r="CT26" s="18">
        <f t="shared" ca="1" si="24"/>
        <v>0</v>
      </c>
      <c r="CU26" s="19">
        <f t="shared" ca="1" si="9"/>
        <v>5555256565.6390009</v>
      </c>
    </row>
    <row r="27" spans="1:99" ht="12.75" customHeight="1">
      <c r="A27" s="57" t="s">
        <v>186</v>
      </c>
      <c r="B27" s="17">
        <v>1030</v>
      </c>
      <c r="C27" s="58" t="s">
        <v>146</v>
      </c>
      <c r="D27" s="19">
        <f t="shared" ca="1" si="25"/>
        <v>290559515.23221332</v>
      </c>
      <c r="E27" s="18">
        <f t="shared" ca="1" si="17"/>
        <v>48425523.479997039</v>
      </c>
      <c r="F27" s="18">
        <f t="shared" ca="1" si="17"/>
        <v>76083559.062914282</v>
      </c>
      <c r="G27" s="18">
        <f t="shared" ca="1" si="17"/>
        <v>166050432.689302</v>
      </c>
      <c r="H27" s="18">
        <f t="shared" ca="1" si="17"/>
        <v>4253582.08</v>
      </c>
      <c r="I27" s="18">
        <f t="shared" ca="1" si="17"/>
        <v>138548877.68000001</v>
      </c>
      <c r="J27" s="18">
        <f t="shared" ca="1" si="17"/>
        <v>0</v>
      </c>
      <c r="K27" s="18">
        <f t="shared" ca="1" si="17"/>
        <v>13836311.83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8636784.7200000007</v>
      </c>
      <c r="P27" s="18">
        <f t="shared" ca="1" si="17"/>
        <v>6713420.7599999998</v>
      </c>
      <c r="Q27" s="18">
        <f t="shared" ca="1" si="17"/>
        <v>0</v>
      </c>
      <c r="R27" s="18">
        <f t="shared" ca="1" si="17"/>
        <v>0</v>
      </c>
      <c r="S27" s="18">
        <f t="shared" ca="1" si="17"/>
        <v>0</v>
      </c>
      <c r="T27" s="18">
        <f t="shared" ca="1" si="11"/>
        <v>2409685384.3499999</v>
      </c>
      <c r="U27" s="18">
        <f t="shared" ca="1" si="18"/>
        <v>2442064.5699999998</v>
      </c>
      <c r="V27" s="18">
        <f t="shared" ca="1" si="18"/>
        <v>266805953.24000001</v>
      </c>
      <c r="W27" s="18">
        <f t="shared" ca="1" si="18"/>
        <v>1063214894.84</v>
      </c>
      <c r="X27" s="18">
        <f t="shared" ca="1" si="18"/>
        <v>0</v>
      </c>
      <c r="Y27" s="18">
        <f t="shared" ca="1" si="18"/>
        <v>49711415.509999998</v>
      </c>
      <c r="Z27" s="18">
        <f t="shared" ca="1" si="18"/>
        <v>43519564.530000001</v>
      </c>
      <c r="AA27" s="18">
        <f t="shared" ca="1" si="18"/>
        <v>0</v>
      </c>
      <c r="AB27" s="18">
        <f t="shared" ca="1" si="18"/>
        <v>0</v>
      </c>
      <c r="AC27" s="18">
        <f t="shared" ca="1" si="18"/>
        <v>1689511.32</v>
      </c>
      <c r="AD27" s="18">
        <f t="shared" ca="1" si="18"/>
        <v>3398860.04</v>
      </c>
      <c r="AE27" s="18">
        <f t="shared" ca="1" si="18"/>
        <v>0</v>
      </c>
      <c r="AF27" s="18">
        <f t="shared" ca="1" si="18"/>
        <v>3180429</v>
      </c>
      <c r="AG27" s="18">
        <f t="shared" ca="1" si="18"/>
        <v>9206884.9800000004</v>
      </c>
      <c r="AH27" s="18">
        <f t="shared" ca="1" si="18"/>
        <v>0</v>
      </c>
      <c r="AI27" s="18">
        <f t="shared" ca="1" si="18"/>
        <v>0</v>
      </c>
      <c r="AJ27" s="18">
        <f t="shared" ca="1" si="18"/>
        <v>265761.93</v>
      </c>
      <c r="AK27" s="18">
        <f t="shared" ca="1" si="19"/>
        <v>19319.669999999998</v>
      </c>
      <c r="AL27" s="18">
        <f t="shared" ca="1" si="19"/>
        <v>0</v>
      </c>
      <c r="AM27" s="18">
        <f t="shared" ca="1" si="19"/>
        <v>10709823.07</v>
      </c>
      <c r="AN27" s="18">
        <f t="shared" ca="1" si="19"/>
        <v>0</v>
      </c>
      <c r="AO27" s="18">
        <f t="shared" ca="1" si="19"/>
        <v>0</v>
      </c>
      <c r="AP27" s="18">
        <f t="shared" ca="1" si="19"/>
        <v>23414823.780000001</v>
      </c>
      <c r="AQ27" s="18">
        <f t="shared" ca="1" si="19"/>
        <v>0</v>
      </c>
      <c r="AR27" s="18">
        <f t="shared" ca="1" si="19"/>
        <v>0</v>
      </c>
      <c r="AS27" s="18">
        <f t="shared" ca="1" si="19"/>
        <v>0</v>
      </c>
      <c r="AT27" s="18">
        <f t="shared" ca="1" si="19"/>
        <v>410110395.43000001</v>
      </c>
      <c r="AU27" s="18">
        <f t="shared" ca="1" si="19"/>
        <v>19326362.849999998</v>
      </c>
      <c r="AV27" s="18">
        <f t="shared" ca="1" si="19"/>
        <v>2933662.2600000002</v>
      </c>
      <c r="AW27" s="18">
        <f t="shared" ca="1" si="19"/>
        <v>0</v>
      </c>
      <c r="AX27" s="18">
        <f t="shared" ca="1" si="19"/>
        <v>3270854.94</v>
      </c>
      <c r="AY27" s="18">
        <f t="shared" ca="1" si="19"/>
        <v>0</v>
      </c>
      <c r="AZ27" s="18">
        <f t="shared" ca="1" si="16"/>
        <v>0</v>
      </c>
      <c r="BA27" s="18">
        <f t="shared" ca="1" si="16"/>
        <v>0</v>
      </c>
      <c r="BB27" s="18">
        <f t="shared" ca="1" si="16"/>
        <v>0</v>
      </c>
      <c r="BC27" s="18">
        <f t="shared" ca="1" si="16"/>
        <v>0</v>
      </c>
      <c r="BD27" s="18">
        <f t="shared" ca="1" si="16"/>
        <v>285036637.47999996</v>
      </c>
      <c r="BE27" s="18">
        <f t="shared" ca="1" si="16"/>
        <v>1982.51</v>
      </c>
      <c r="BF27" s="18">
        <f t="shared" ca="1" si="16"/>
        <v>0</v>
      </c>
      <c r="BG27" s="18">
        <f t="shared" ca="1" si="16"/>
        <v>0</v>
      </c>
      <c r="BH27" s="18">
        <f t="shared" ca="1" si="16"/>
        <v>0</v>
      </c>
      <c r="BI27" s="18">
        <f t="shared" ca="1" si="16"/>
        <v>0</v>
      </c>
      <c r="BJ27" s="18">
        <f t="shared" ca="1" si="16"/>
        <v>0</v>
      </c>
      <c r="BK27" s="18">
        <f t="shared" ca="1" si="16"/>
        <v>0</v>
      </c>
      <c r="BL27" s="18">
        <f t="shared" ca="1" si="16"/>
        <v>0</v>
      </c>
      <c r="BM27" s="18">
        <f t="shared" ca="1" si="16"/>
        <v>0</v>
      </c>
      <c r="BN27" s="18">
        <f t="shared" ca="1" si="16"/>
        <v>29547570.210000001</v>
      </c>
      <c r="BO27" s="18">
        <f t="shared" ca="1" si="16"/>
        <v>0</v>
      </c>
      <c r="BP27" s="18">
        <f t="shared" ca="1" si="20"/>
        <v>160146597.72</v>
      </c>
      <c r="BQ27" s="18">
        <f t="shared" ca="1" si="20"/>
        <v>4499258.91</v>
      </c>
      <c r="BR27" s="18">
        <f t="shared" ca="1" si="20"/>
        <v>38903319.990000002</v>
      </c>
      <c r="BS27" s="18">
        <f t="shared" ca="1" si="20"/>
        <v>124921222.14</v>
      </c>
      <c r="BT27" s="18">
        <f t="shared" ca="1" si="20"/>
        <v>0</v>
      </c>
      <c r="BU27" s="18">
        <f t="shared" ca="1" si="20"/>
        <v>0</v>
      </c>
      <c r="BV27" s="18">
        <f t="shared" ca="1" si="20"/>
        <v>0</v>
      </c>
      <c r="BW27" s="18">
        <f t="shared" ca="1" si="20"/>
        <v>95751.85</v>
      </c>
      <c r="BX27" s="18">
        <f t="shared" ca="1" si="20"/>
        <v>0</v>
      </c>
      <c r="BY27" s="18">
        <f t="shared" ca="1" si="20"/>
        <v>0</v>
      </c>
      <c r="BZ27" s="18">
        <f t="shared" ca="1" si="20"/>
        <v>5018225.5299999993</v>
      </c>
      <c r="CA27" s="18">
        <f t="shared" ca="1" si="21"/>
        <v>312252228.65999997</v>
      </c>
      <c r="CB27" s="18">
        <f t="shared" ca="1" si="21"/>
        <v>191922.19</v>
      </c>
      <c r="CC27" s="18">
        <f t="shared" ca="1" si="21"/>
        <v>27579819.449999999</v>
      </c>
      <c r="CD27" s="18">
        <f t="shared" ca="1" si="21"/>
        <v>0</v>
      </c>
      <c r="CE27" s="18">
        <f t="shared" ca="1" si="21"/>
        <v>0</v>
      </c>
      <c r="CF27" s="18">
        <f t="shared" ca="1" si="21"/>
        <v>305528.82</v>
      </c>
      <c r="CG27" s="18">
        <f t="shared" ca="1" si="21"/>
        <v>1514631.42</v>
      </c>
      <c r="CH27" s="18">
        <f t="shared" ca="1" si="21"/>
        <v>3528200</v>
      </c>
      <c r="CI27" s="19">
        <f t="shared" ca="1" si="26"/>
        <v>335000154.17000002</v>
      </c>
      <c r="CJ27" s="18">
        <f t="shared" ca="1" si="22"/>
        <v>109150</v>
      </c>
      <c r="CK27" s="18">
        <f t="shared" ca="1" si="22"/>
        <v>0</v>
      </c>
      <c r="CL27" s="19">
        <f t="shared" ca="1" si="27"/>
        <v>10346467.810000002</v>
      </c>
      <c r="CM27" s="18">
        <f t="shared" ca="1" si="23"/>
        <v>42955.609999999993</v>
      </c>
      <c r="CN27" s="18">
        <f t="shared" ca="1" si="23"/>
        <v>10303512.200000003</v>
      </c>
      <c r="CO27" s="19">
        <f t="shared" ca="1" si="28"/>
        <v>324544536.36000001</v>
      </c>
      <c r="CP27" s="18">
        <f t="shared" ca="1" si="24"/>
        <v>0</v>
      </c>
      <c r="CQ27" s="18">
        <f t="shared" ca="1" si="24"/>
        <v>324544536.36000001</v>
      </c>
      <c r="CR27" s="18">
        <f t="shared" ca="1" si="24"/>
        <v>3840775</v>
      </c>
      <c r="CS27" s="18">
        <f t="shared" ca="1" si="24"/>
        <v>0</v>
      </c>
      <c r="CT27" s="18">
        <f t="shared" ca="1" si="24"/>
        <v>0</v>
      </c>
      <c r="CU27" s="19">
        <f t="shared" ca="1" si="9"/>
        <v>6117838284.6622143</v>
      </c>
    </row>
    <row r="28" spans="1:99" ht="12.75" customHeight="1">
      <c r="A28" s="57" t="s">
        <v>188</v>
      </c>
      <c r="B28" s="17">
        <v>1031</v>
      </c>
      <c r="C28" s="58" t="s">
        <v>146</v>
      </c>
      <c r="D28" s="19">
        <f t="shared" ca="1" si="25"/>
        <v>109387646.26999998</v>
      </c>
      <c r="E28" s="18">
        <f t="shared" ca="1" si="17"/>
        <v>5015648.84</v>
      </c>
      <c r="F28" s="18">
        <f t="shared" ca="1" si="17"/>
        <v>90073377.529999986</v>
      </c>
      <c r="G28" s="18">
        <f t="shared" ca="1" si="17"/>
        <v>14298619.899999999</v>
      </c>
      <c r="H28" s="18">
        <f t="shared" ca="1" si="17"/>
        <v>1421.08</v>
      </c>
      <c r="I28" s="18">
        <f t="shared" ca="1" si="17"/>
        <v>3369866.06</v>
      </c>
      <c r="J28" s="18">
        <f t="shared" ca="1" si="17"/>
        <v>0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6337893.2699999996</v>
      </c>
      <c r="P28" s="18">
        <f t="shared" ca="1" si="17"/>
        <v>0</v>
      </c>
      <c r="Q28" s="18">
        <f t="shared" ca="1" si="17"/>
        <v>0</v>
      </c>
      <c r="R28" s="18">
        <f t="shared" ca="1" si="17"/>
        <v>0</v>
      </c>
      <c r="S28" s="18">
        <f t="shared" ca="1" si="17"/>
        <v>0</v>
      </c>
      <c r="T28" s="18">
        <f t="shared" ca="1" si="11"/>
        <v>1643.18</v>
      </c>
      <c r="U28" s="18">
        <f t="shared" ca="1" si="18"/>
        <v>0</v>
      </c>
      <c r="V28" s="18">
        <f t="shared" ca="1" si="18"/>
        <v>0</v>
      </c>
      <c r="W28" s="18">
        <f t="shared" ca="1" si="18"/>
        <v>227873525.33000001</v>
      </c>
      <c r="X28" s="18">
        <f t="shared" ca="1" si="18"/>
        <v>0</v>
      </c>
      <c r="Y28" s="18">
        <f t="shared" ca="1" si="18"/>
        <v>1634728.34</v>
      </c>
      <c r="Z28" s="18">
        <f t="shared" ca="1" si="18"/>
        <v>1399727</v>
      </c>
      <c r="AA28" s="18">
        <f t="shared" ca="1" si="18"/>
        <v>0</v>
      </c>
      <c r="AB28" s="18">
        <f t="shared" ca="1" si="18"/>
        <v>0</v>
      </c>
      <c r="AC28" s="18">
        <f t="shared" ca="1" si="18"/>
        <v>49899.75</v>
      </c>
      <c r="AD28" s="18">
        <f t="shared" ca="1" si="18"/>
        <v>48410.26</v>
      </c>
      <c r="AE28" s="18">
        <f t="shared" ca="1" si="18"/>
        <v>0</v>
      </c>
      <c r="AF28" s="18">
        <f t="shared" ca="1" si="18"/>
        <v>0</v>
      </c>
      <c r="AG28" s="18">
        <f t="shared" ca="1" si="18"/>
        <v>619246.91</v>
      </c>
      <c r="AH28" s="18">
        <f t="shared" ca="1" si="18"/>
        <v>0</v>
      </c>
      <c r="AI28" s="18">
        <f t="shared" ca="1" si="18"/>
        <v>0</v>
      </c>
      <c r="AJ28" s="18">
        <f t="shared" ca="1" si="18"/>
        <v>165822.35999999999</v>
      </c>
      <c r="AK28" s="18">
        <f t="shared" ca="1" si="19"/>
        <v>0</v>
      </c>
      <c r="AL28" s="18">
        <f t="shared" ca="1" si="19"/>
        <v>0</v>
      </c>
      <c r="AM28" s="18">
        <f t="shared" ca="1" si="19"/>
        <v>0</v>
      </c>
      <c r="AN28" s="18">
        <f t="shared" ca="1" si="19"/>
        <v>0</v>
      </c>
      <c r="AO28" s="18">
        <f t="shared" ca="1" si="19"/>
        <v>0</v>
      </c>
      <c r="AP28" s="18">
        <f t="shared" ca="1" si="19"/>
        <v>89334.19</v>
      </c>
      <c r="AQ28" s="18">
        <f t="shared" ca="1" si="19"/>
        <v>0</v>
      </c>
      <c r="AR28" s="18">
        <f t="shared" ca="1" si="19"/>
        <v>0</v>
      </c>
      <c r="AS28" s="18">
        <f t="shared" ca="1" si="19"/>
        <v>0</v>
      </c>
      <c r="AT28" s="18">
        <f t="shared" ca="1" si="19"/>
        <v>0</v>
      </c>
      <c r="AU28" s="18">
        <f t="shared" ca="1" si="19"/>
        <v>0</v>
      </c>
      <c r="AV28" s="18">
        <f t="shared" ca="1" si="19"/>
        <v>0</v>
      </c>
      <c r="AW28" s="18">
        <f t="shared" ca="1" si="19"/>
        <v>0</v>
      </c>
      <c r="AX28" s="18">
        <f t="shared" ca="1" si="19"/>
        <v>0</v>
      </c>
      <c r="AY28" s="18">
        <f t="shared" ca="1" si="19"/>
        <v>0</v>
      </c>
      <c r="AZ28" s="18">
        <f t="shared" ca="1" si="16"/>
        <v>0</v>
      </c>
      <c r="BA28" s="18">
        <f t="shared" ca="1" si="16"/>
        <v>0</v>
      </c>
      <c r="BB28" s="18">
        <f t="shared" ca="1" si="16"/>
        <v>9998.5300000000007</v>
      </c>
      <c r="BC28" s="18">
        <f t="shared" ca="1" si="16"/>
        <v>0</v>
      </c>
      <c r="BD28" s="18">
        <f t="shared" ca="1" si="16"/>
        <v>617806.86</v>
      </c>
      <c r="BE28" s="18">
        <f t="shared" ca="1" si="16"/>
        <v>0</v>
      </c>
      <c r="BF28" s="18">
        <f t="shared" ca="1" si="16"/>
        <v>0</v>
      </c>
      <c r="BG28" s="18">
        <f t="shared" ca="1" si="16"/>
        <v>0</v>
      </c>
      <c r="BH28" s="18">
        <f t="shared" ca="1" si="16"/>
        <v>0</v>
      </c>
      <c r="BI28" s="18">
        <f t="shared" ca="1" si="16"/>
        <v>0</v>
      </c>
      <c r="BJ28" s="18">
        <f t="shared" ca="1" si="16"/>
        <v>0</v>
      </c>
      <c r="BK28" s="18">
        <f t="shared" ca="1" si="16"/>
        <v>0</v>
      </c>
      <c r="BL28" s="18">
        <f t="shared" ca="1" si="16"/>
        <v>0</v>
      </c>
      <c r="BM28" s="18">
        <f t="shared" ca="1" si="16"/>
        <v>0</v>
      </c>
      <c r="BN28" s="18">
        <f t="shared" ca="1" si="16"/>
        <v>7013157.8099999996</v>
      </c>
      <c r="BO28" s="18">
        <f t="shared" ca="1" si="16"/>
        <v>0</v>
      </c>
      <c r="BP28" s="18">
        <f t="shared" ca="1" si="20"/>
        <v>2093986.82</v>
      </c>
      <c r="BQ28" s="18">
        <f t="shared" ca="1" si="20"/>
        <v>26303.45</v>
      </c>
      <c r="BR28" s="18">
        <f t="shared" ca="1" si="20"/>
        <v>3148857.89</v>
      </c>
      <c r="BS28" s="18">
        <f t="shared" ca="1" si="20"/>
        <v>4586033.8</v>
      </c>
      <c r="BT28" s="18">
        <f t="shared" ca="1" si="20"/>
        <v>0</v>
      </c>
      <c r="BU28" s="18">
        <f t="shared" ca="1" si="20"/>
        <v>0</v>
      </c>
      <c r="BV28" s="18">
        <f t="shared" ca="1" si="20"/>
        <v>0</v>
      </c>
      <c r="BW28" s="18">
        <f t="shared" ca="1" si="20"/>
        <v>0</v>
      </c>
      <c r="BX28" s="18">
        <f t="shared" ca="1" si="20"/>
        <v>0</v>
      </c>
      <c r="BY28" s="18">
        <f t="shared" ca="1" si="20"/>
        <v>0</v>
      </c>
      <c r="BZ28" s="18">
        <f t="shared" ca="1" si="20"/>
        <v>0</v>
      </c>
      <c r="CA28" s="18">
        <f t="shared" ca="1" si="21"/>
        <v>0</v>
      </c>
      <c r="CB28" s="18">
        <f t="shared" ca="1" si="21"/>
        <v>0</v>
      </c>
      <c r="CC28" s="18">
        <f t="shared" ca="1" si="21"/>
        <v>0</v>
      </c>
      <c r="CD28" s="18">
        <f t="shared" ca="1" si="21"/>
        <v>0</v>
      </c>
      <c r="CE28" s="18">
        <f t="shared" ca="1" si="21"/>
        <v>0</v>
      </c>
      <c r="CF28" s="18">
        <f t="shared" ca="1" si="21"/>
        <v>0</v>
      </c>
      <c r="CG28" s="18">
        <f t="shared" ca="1" si="21"/>
        <v>0</v>
      </c>
      <c r="CH28" s="18">
        <f t="shared" ca="1" si="21"/>
        <v>0</v>
      </c>
      <c r="CI28" s="19">
        <f t="shared" ca="1" si="26"/>
        <v>0</v>
      </c>
      <c r="CJ28" s="18">
        <f t="shared" ca="1" si="22"/>
        <v>0</v>
      </c>
      <c r="CK28" s="18">
        <f t="shared" ca="1" si="22"/>
        <v>0</v>
      </c>
      <c r="CL28" s="19">
        <f t="shared" ca="1" si="27"/>
        <v>0</v>
      </c>
      <c r="CM28" s="18">
        <f t="shared" ca="1" si="23"/>
        <v>0</v>
      </c>
      <c r="CN28" s="18">
        <f t="shared" ca="1" si="23"/>
        <v>0</v>
      </c>
      <c r="CO28" s="19">
        <f t="shared" ca="1" si="28"/>
        <v>0</v>
      </c>
      <c r="CP28" s="18">
        <f t="shared" ca="1" si="24"/>
        <v>0</v>
      </c>
      <c r="CQ28" s="18">
        <f t="shared" ca="1" si="24"/>
        <v>0</v>
      </c>
      <c r="CR28" s="18">
        <f t="shared" ca="1" si="24"/>
        <v>808265.37</v>
      </c>
      <c r="CS28" s="18">
        <f t="shared" ca="1" si="24"/>
        <v>0</v>
      </c>
      <c r="CT28" s="18">
        <f t="shared" ca="1" si="24"/>
        <v>0</v>
      </c>
      <c r="CU28" s="19">
        <f t="shared" ca="1" si="9"/>
        <v>369283574.52999997</v>
      </c>
    </row>
    <row r="29" spans="1:99" ht="12.75" customHeight="1">
      <c r="A29" s="57" t="s">
        <v>190</v>
      </c>
      <c r="B29" s="17">
        <v>1032</v>
      </c>
      <c r="C29" s="58" t="s">
        <v>146</v>
      </c>
      <c r="D29" s="19">
        <f t="shared" ca="1" si="25"/>
        <v>774653564.52400017</v>
      </c>
      <c r="E29" s="18">
        <f t="shared" ca="1" si="17"/>
        <v>42186978.149187066</v>
      </c>
      <c r="F29" s="18">
        <f t="shared" ca="1" si="17"/>
        <v>500064947.26367152</v>
      </c>
      <c r="G29" s="18">
        <f t="shared" ca="1" si="17"/>
        <v>232401639.11114159</v>
      </c>
      <c r="H29" s="18">
        <f t="shared" ca="1" si="17"/>
        <v>295332518.75300002</v>
      </c>
      <c r="I29" s="18">
        <f t="shared" ca="1" si="17"/>
        <v>160519013.66999999</v>
      </c>
      <c r="J29" s="18">
        <f t="shared" ca="1" si="17"/>
        <v>92967.31</v>
      </c>
      <c r="K29" s="18">
        <f t="shared" ca="1" si="17"/>
        <v>0</v>
      </c>
      <c r="L29" s="18">
        <f t="shared" ca="1" si="17"/>
        <v>0</v>
      </c>
      <c r="M29" s="18">
        <f t="shared" ca="1" si="17"/>
        <v>4893500.7699999996</v>
      </c>
      <c r="N29" s="18">
        <f t="shared" ca="1" si="17"/>
        <v>0</v>
      </c>
      <c r="O29" s="18">
        <f t="shared" ca="1" si="17"/>
        <v>192273244.0158</v>
      </c>
      <c r="P29" s="18">
        <f t="shared" ca="1" si="17"/>
        <v>0</v>
      </c>
      <c r="Q29" s="18">
        <f t="shared" ca="1" si="17"/>
        <v>37543434.965400003</v>
      </c>
      <c r="R29" s="18">
        <f t="shared" ca="1" si="17"/>
        <v>0</v>
      </c>
      <c r="S29" s="18">
        <f t="shared" ca="1" si="17"/>
        <v>0</v>
      </c>
      <c r="T29" s="18">
        <f t="shared" ca="1" si="11"/>
        <v>2825002976.3905997</v>
      </c>
      <c r="U29" s="18">
        <f t="shared" ca="1" si="18"/>
        <v>1109543.0348</v>
      </c>
      <c r="V29" s="18">
        <f t="shared" ca="1" si="18"/>
        <v>184715381.80000001</v>
      </c>
      <c r="W29" s="18">
        <f t="shared" ca="1" si="18"/>
        <v>1317599981.5999999</v>
      </c>
      <c r="X29" s="18">
        <f t="shared" ca="1" si="18"/>
        <v>113920.54000000001</v>
      </c>
      <c r="Y29" s="18">
        <f t="shared" ca="1" si="18"/>
        <v>51820972.902400002</v>
      </c>
      <c r="Z29" s="18">
        <f t="shared" ca="1" si="18"/>
        <v>100237286.961</v>
      </c>
      <c r="AA29" s="18">
        <f t="shared" ca="1" si="18"/>
        <v>6016</v>
      </c>
      <c r="AB29" s="18">
        <f t="shared" ca="1" si="18"/>
        <v>0</v>
      </c>
      <c r="AC29" s="18">
        <f t="shared" ca="1" si="18"/>
        <v>4217457.4429000001</v>
      </c>
      <c r="AD29" s="18">
        <f t="shared" ca="1" si="18"/>
        <v>55505467.342799999</v>
      </c>
      <c r="AE29" s="18">
        <f t="shared" ca="1" si="18"/>
        <v>0</v>
      </c>
      <c r="AF29" s="18">
        <f t="shared" ca="1" si="18"/>
        <v>5972473.75</v>
      </c>
      <c r="AG29" s="18">
        <f t="shared" ca="1" si="18"/>
        <v>1549032.72</v>
      </c>
      <c r="AH29" s="18">
        <f t="shared" ca="1" si="18"/>
        <v>1331949.97</v>
      </c>
      <c r="AI29" s="18">
        <f t="shared" ca="1" si="18"/>
        <v>0</v>
      </c>
      <c r="AJ29" s="18">
        <f t="shared" ca="1" si="18"/>
        <v>515154.04</v>
      </c>
      <c r="AK29" s="18">
        <f t="shared" ca="1" si="19"/>
        <v>64866.64</v>
      </c>
      <c r="AL29" s="18">
        <f t="shared" ca="1" si="19"/>
        <v>0</v>
      </c>
      <c r="AM29" s="18">
        <f t="shared" ca="1" si="19"/>
        <v>413450.28779999999</v>
      </c>
      <c r="AN29" s="18">
        <f t="shared" ca="1" si="19"/>
        <v>623041.11</v>
      </c>
      <c r="AO29" s="18">
        <f t="shared" ca="1" si="19"/>
        <v>0</v>
      </c>
      <c r="AP29" s="18">
        <f t="shared" ca="1" si="19"/>
        <v>6220559.4275000002</v>
      </c>
      <c r="AQ29" s="18">
        <f t="shared" ca="1" si="19"/>
        <v>0</v>
      </c>
      <c r="AR29" s="18">
        <f t="shared" ca="1" si="19"/>
        <v>0</v>
      </c>
      <c r="AS29" s="18">
        <f t="shared" ca="1" si="19"/>
        <v>0</v>
      </c>
      <c r="AT29" s="18">
        <f t="shared" ca="1" si="19"/>
        <v>1111837748.9686999</v>
      </c>
      <c r="AU29" s="18">
        <f t="shared" ca="1" si="19"/>
        <v>148708271.59150001</v>
      </c>
      <c r="AV29" s="18">
        <f t="shared" ca="1" si="19"/>
        <v>272333499.82230002</v>
      </c>
      <c r="AW29" s="18">
        <f t="shared" ca="1" si="19"/>
        <v>0</v>
      </c>
      <c r="AX29" s="18">
        <f t="shared" ca="1" si="19"/>
        <v>133924769.50049999</v>
      </c>
      <c r="AY29" s="18">
        <f t="shared" ca="1" si="19"/>
        <v>0</v>
      </c>
      <c r="AZ29" s="18">
        <f t="shared" ca="1" si="16"/>
        <v>0</v>
      </c>
      <c r="BA29" s="18">
        <f t="shared" ca="1" si="16"/>
        <v>0</v>
      </c>
      <c r="BB29" s="18">
        <f t="shared" ca="1" si="16"/>
        <v>0</v>
      </c>
      <c r="BC29" s="18">
        <f t="shared" ca="1" si="16"/>
        <v>0</v>
      </c>
      <c r="BD29" s="18">
        <f t="shared" ca="1" si="16"/>
        <v>34154380.535399996</v>
      </c>
      <c r="BE29" s="18">
        <f t="shared" ca="1" si="16"/>
        <v>0</v>
      </c>
      <c r="BF29" s="18">
        <f t="shared" ca="1" si="16"/>
        <v>0</v>
      </c>
      <c r="BG29" s="18">
        <f t="shared" ca="1" si="16"/>
        <v>0</v>
      </c>
      <c r="BH29" s="18">
        <f t="shared" ca="1" si="16"/>
        <v>0</v>
      </c>
      <c r="BI29" s="18">
        <f t="shared" ca="1" si="16"/>
        <v>0</v>
      </c>
      <c r="BJ29" s="18">
        <f t="shared" ca="1" si="16"/>
        <v>0</v>
      </c>
      <c r="BK29" s="18">
        <f t="shared" ca="1" si="16"/>
        <v>0</v>
      </c>
      <c r="BL29" s="18">
        <f t="shared" ca="1" si="16"/>
        <v>0</v>
      </c>
      <c r="BM29" s="18">
        <f t="shared" ca="1" si="16"/>
        <v>0</v>
      </c>
      <c r="BN29" s="18">
        <f t="shared" ca="1" si="16"/>
        <v>59842583.243900001</v>
      </c>
      <c r="BO29" s="18">
        <f t="shared" ca="1" si="16"/>
        <v>0</v>
      </c>
      <c r="BP29" s="18">
        <f t="shared" ca="1" si="20"/>
        <v>126835946.44299999</v>
      </c>
      <c r="BQ29" s="18">
        <f t="shared" ca="1" si="20"/>
        <v>20842711.291199997</v>
      </c>
      <c r="BR29" s="18">
        <f t="shared" ca="1" si="20"/>
        <v>109561445.54350001</v>
      </c>
      <c r="BS29" s="18">
        <f t="shared" ca="1" si="20"/>
        <v>126881590.1162</v>
      </c>
      <c r="BT29" s="18">
        <f t="shared" ca="1" si="20"/>
        <v>0</v>
      </c>
      <c r="BU29" s="18">
        <f t="shared" ca="1" si="20"/>
        <v>0</v>
      </c>
      <c r="BV29" s="18">
        <f t="shared" ca="1" si="20"/>
        <v>84950521.185900003</v>
      </c>
      <c r="BW29" s="18">
        <f t="shared" ca="1" si="20"/>
        <v>170876.01</v>
      </c>
      <c r="BX29" s="18">
        <f t="shared" ca="1" si="20"/>
        <v>0</v>
      </c>
      <c r="BY29" s="18">
        <f t="shared" ca="1" si="20"/>
        <v>0</v>
      </c>
      <c r="BZ29" s="18">
        <f t="shared" ca="1" si="20"/>
        <v>8342963.4199999999</v>
      </c>
      <c r="CA29" s="18">
        <f t="shared" ca="1" si="21"/>
        <v>467254689.99000001</v>
      </c>
      <c r="CB29" s="18">
        <f t="shared" ca="1" si="21"/>
        <v>651114.05000000005</v>
      </c>
      <c r="CC29" s="18">
        <f t="shared" ca="1" si="21"/>
        <v>4713089.0100000007</v>
      </c>
      <c r="CD29" s="18">
        <f t="shared" ca="1" si="21"/>
        <v>0</v>
      </c>
      <c r="CE29" s="18">
        <f t="shared" ca="1" si="21"/>
        <v>393815.21</v>
      </c>
      <c r="CF29" s="18">
        <f t="shared" ca="1" si="21"/>
        <v>27717931.149999999</v>
      </c>
      <c r="CG29" s="18">
        <f t="shared" ca="1" si="21"/>
        <v>2149988.36</v>
      </c>
      <c r="CH29" s="18">
        <f t="shared" ca="1" si="21"/>
        <v>0</v>
      </c>
      <c r="CI29" s="19">
        <f t="shared" ca="1" si="26"/>
        <v>131002672.04000001</v>
      </c>
      <c r="CJ29" s="18">
        <f t="shared" ca="1" si="22"/>
        <v>456381.69</v>
      </c>
      <c r="CK29" s="18">
        <f t="shared" ca="1" si="22"/>
        <v>21182889.050000001</v>
      </c>
      <c r="CL29" s="19">
        <f t="shared" ca="1" si="27"/>
        <v>71652103.409999996</v>
      </c>
      <c r="CM29" s="18">
        <f t="shared" ca="1" si="23"/>
        <v>1257284.4099999999</v>
      </c>
      <c r="CN29" s="18">
        <f t="shared" ca="1" si="23"/>
        <v>70394819</v>
      </c>
      <c r="CO29" s="19">
        <f t="shared" ca="1" si="28"/>
        <v>37711297.890000001</v>
      </c>
      <c r="CP29" s="18">
        <f t="shared" ca="1" si="24"/>
        <v>9445638.2400000002</v>
      </c>
      <c r="CQ29" s="18">
        <f t="shared" ca="1" si="24"/>
        <v>28265659.649999999</v>
      </c>
      <c r="CR29" s="18">
        <f t="shared" ca="1" si="24"/>
        <v>3485466.64</v>
      </c>
      <c r="CS29" s="18">
        <f t="shared" ca="1" si="24"/>
        <v>0</v>
      </c>
      <c r="CT29" s="18">
        <f t="shared" ca="1" si="24"/>
        <v>0</v>
      </c>
      <c r="CU29" s="19">
        <f t="shared" ca="1" si="9"/>
        <v>8898083850.0900993</v>
      </c>
    </row>
    <row r="30" spans="1:99" ht="12.75" customHeight="1">
      <c r="A30" s="57" t="s">
        <v>192</v>
      </c>
      <c r="B30" s="17">
        <v>1034</v>
      </c>
      <c r="C30" s="58" t="s">
        <v>146</v>
      </c>
      <c r="D30" s="19">
        <f t="shared" ca="1" si="25"/>
        <v>16576521.949999999</v>
      </c>
      <c r="E30" s="18">
        <f t="shared" ca="1" si="17"/>
        <v>3044258.93</v>
      </c>
      <c r="F30" s="18">
        <f t="shared" ca="1" si="17"/>
        <v>3382995.36</v>
      </c>
      <c r="G30" s="18">
        <f t="shared" ca="1" si="17"/>
        <v>10149267.66</v>
      </c>
      <c r="H30" s="18">
        <f t="shared" ca="1" si="17"/>
        <v>644887.89</v>
      </c>
      <c r="I30" s="18">
        <f t="shared" ca="1" si="17"/>
        <v>11247187.529999999</v>
      </c>
      <c r="J30" s="18">
        <f t="shared" ca="1" si="17"/>
        <v>0</v>
      </c>
      <c r="K30" s="18">
        <f t="shared" ca="1" si="17"/>
        <v>0</v>
      </c>
      <c r="L30" s="18">
        <f t="shared" ca="1" si="17"/>
        <v>0</v>
      </c>
      <c r="M30" s="18">
        <f t="shared" ca="1" si="17"/>
        <v>0</v>
      </c>
      <c r="N30" s="18">
        <f t="shared" ca="1" si="17"/>
        <v>0</v>
      </c>
      <c r="O30" s="18">
        <f t="shared" ca="1" si="17"/>
        <v>613626.31999999995</v>
      </c>
      <c r="P30" s="18">
        <f t="shared" ca="1" si="17"/>
        <v>0</v>
      </c>
      <c r="Q30" s="18">
        <f t="shared" ca="1" si="17"/>
        <v>-508801.95999999996</v>
      </c>
      <c r="R30" s="18">
        <f t="shared" ca="1" si="17"/>
        <v>0</v>
      </c>
      <c r="S30" s="18">
        <f t="shared" ca="1" si="17"/>
        <v>0</v>
      </c>
      <c r="T30" s="18">
        <f t="shared" ca="1" si="11"/>
        <v>469304192.84000003</v>
      </c>
      <c r="U30" s="18">
        <f t="shared" ca="1" si="18"/>
        <v>2994455</v>
      </c>
      <c r="V30" s="18">
        <f t="shared" ca="1" si="18"/>
        <v>2350668.4000000004</v>
      </c>
      <c r="W30" s="18">
        <f t="shared" ca="1" si="18"/>
        <v>24112075.669999998</v>
      </c>
      <c r="X30" s="18">
        <f t="shared" ca="1" si="18"/>
        <v>0</v>
      </c>
      <c r="Y30" s="18">
        <f t="shared" ca="1" si="18"/>
        <v>2145140.12</v>
      </c>
      <c r="Z30" s="18">
        <f t="shared" ca="1" si="18"/>
        <v>5385700.1299999999</v>
      </c>
      <c r="AA30" s="18">
        <f t="shared" ca="1" si="18"/>
        <v>0</v>
      </c>
      <c r="AB30" s="18">
        <f t="shared" ca="1" si="18"/>
        <v>0</v>
      </c>
      <c r="AC30" s="18">
        <f t="shared" ca="1" si="18"/>
        <v>434227.54</v>
      </c>
      <c r="AD30" s="18">
        <f t="shared" ca="1" si="18"/>
        <v>11313851.23</v>
      </c>
      <c r="AE30" s="18">
        <f t="shared" ca="1" si="18"/>
        <v>0</v>
      </c>
      <c r="AF30" s="18">
        <f t="shared" ca="1" si="18"/>
        <v>0</v>
      </c>
      <c r="AG30" s="18">
        <f t="shared" ca="1" si="18"/>
        <v>0</v>
      </c>
      <c r="AH30" s="18">
        <f t="shared" ca="1" si="18"/>
        <v>0</v>
      </c>
      <c r="AI30" s="18">
        <f t="shared" ca="1" si="18"/>
        <v>0</v>
      </c>
      <c r="AJ30" s="18">
        <f t="shared" ca="1" si="18"/>
        <v>53554.65</v>
      </c>
      <c r="AK30" s="18">
        <f t="shared" ca="1" si="19"/>
        <v>120767.70999999999</v>
      </c>
      <c r="AL30" s="18">
        <f t="shared" ca="1" si="19"/>
        <v>0</v>
      </c>
      <c r="AM30" s="18">
        <f t="shared" ca="1" si="19"/>
        <v>6142.87</v>
      </c>
      <c r="AN30" s="18">
        <f t="shared" ca="1" si="19"/>
        <v>0</v>
      </c>
      <c r="AO30" s="18">
        <f t="shared" ca="1" si="19"/>
        <v>0</v>
      </c>
      <c r="AP30" s="18">
        <f t="shared" ca="1" si="19"/>
        <v>0</v>
      </c>
      <c r="AQ30" s="18">
        <f t="shared" ca="1" si="19"/>
        <v>0</v>
      </c>
      <c r="AR30" s="18">
        <f t="shared" ca="1" si="19"/>
        <v>0</v>
      </c>
      <c r="AS30" s="18">
        <f t="shared" ca="1" si="19"/>
        <v>0</v>
      </c>
      <c r="AT30" s="18">
        <f t="shared" ca="1" si="19"/>
        <v>31244941.779999997</v>
      </c>
      <c r="AU30" s="18">
        <f t="shared" ca="1" si="19"/>
        <v>1843203.2100000002</v>
      </c>
      <c r="AV30" s="18">
        <f t="shared" ca="1" si="19"/>
        <v>2900236.05</v>
      </c>
      <c r="AW30" s="18">
        <f t="shared" ca="1" si="19"/>
        <v>0</v>
      </c>
      <c r="AX30" s="18">
        <f t="shared" ca="1" si="19"/>
        <v>1352821.0499999998</v>
      </c>
      <c r="AY30" s="18">
        <f t="shared" ca="1" si="19"/>
        <v>0</v>
      </c>
      <c r="AZ30" s="18">
        <f t="shared" ca="1" si="16"/>
        <v>0</v>
      </c>
      <c r="BA30" s="18">
        <f t="shared" ca="1" si="16"/>
        <v>0</v>
      </c>
      <c r="BB30" s="18">
        <f t="shared" ca="1" si="16"/>
        <v>0</v>
      </c>
      <c r="BC30" s="18">
        <f t="shared" ca="1" si="16"/>
        <v>0</v>
      </c>
      <c r="BD30" s="18">
        <f t="shared" ca="1" si="16"/>
        <v>32461780.440000009</v>
      </c>
      <c r="BE30" s="18">
        <f t="shared" ca="1" si="16"/>
        <v>0</v>
      </c>
      <c r="BF30" s="18">
        <f t="shared" ca="1" si="16"/>
        <v>0</v>
      </c>
      <c r="BG30" s="18">
        <f t="shared" ca="1" si="16"/>
        <v>0</v>
      </c>
      <c r="BH30" s="18">
        <f t="shared" ca="1" si="16"/>
        <v>0</v>
      </c>
      <c r="BI30" s="18">
        <f t="shared" ca="1" si="16"/>
        <v>0</v>
      </c>
      <c r="BJ30" s="18">
        <f t="shared" ca="1" si="16"/>
        <v>0</v>
      </c>
      <c r="BK30" s="18">
        <f t="shared" ca="1" si="16"/>
        <v>0</v>
      </c>
      <c r="BL30" s="18">
        <f t="shared" ca="1" si="16"/>
        <v>140620.78999999998</v>
      </c>
      <c r="BM30" s="18">
        <f t="shared" ca="1" si="16"/>
        <v>0</v>
      </c>
      <c r="BN30" s="18">
        <f t="shared" ca="1" si="16"/>
        <v>263018.44</v>
      </c>
      <c r="BO30" s="18">
        <f t="shared" ca="1" si="16"/>
        <v>0</v>
      </c>
      <c r="BP30" s="18">
        <f t="shared" ca="1" si="20"/>
        <v>4456172.12</v>
      </c>
      <c r="BQ30" s="18">
        <f t="shared" ca="1" si="20"/>
        <v>292025.22000000003</v>
      </c>
      <c r="BR30" s="18">
        <f t="shared" ca="1" si="20"/>
        <v>9120970.75</v>
      </c>
      <c r="BS30" s="18">
        <f t="shared" ca="1" si="20"/>
        <v>1549959.99</v>
      </c>
      <c r="BT30" s="18">
        <f t="shared" ca="1" si="20"/>
        <v>0</v>
      </c>
      <c r="BU30" s="18">
        <f t="shared" ca="1" si="20"/>
        <v>0</v>
      </c>
      <c r="BV30" s="18">
        <f t="shared" ca="1" si="20"/>
        <v>0</v>
      </c>
      <c r="BW30" s="18">
        <f t="shared" ca="1" si="20"/>
        <v>0</v>
      </c>
      <c r="BX30" s="18">
        <f t="shared" ca="1" si="20"/>
        <v>0</v>
      </c>
      <c r="BY30" s="18">
        <f t="shared" ca="1" si="20"/>
        <v>0</v>
      </c>
      <c r="BZ30" s="18">
        <f t="shared" ca="1" si="20"/>
        <v>165935.42000000001</v>
      </c>
      <c r="CA30" s="18">
        <f t="shared" ca="1" si="21"/>
        <v>34586643.410000004</v>
      </c>
      <c r="CB30" s="18">
        <f t="shared" ca="1" si="21"/>
        <v>0</v>
      </c>
      <c r="CC30" s="18">
        <f t="shared" ca="1" si="21"/>
        <v>1142560.83</v>
      </c>
      <c r="CD30" s="18">
        <f t="shared" ca="1" si="21"/>
        <v>0</v>
      </c>
      <c r="CE30" s="18">
        <f t="shared" ca="1" si="21"/>
        <v>0</v>
      </c>
      <c r="CF30" s="18">
        <f t="shared" ca="1" si="21"/>
        <v>0</v>
      </c>
      <c r="CG30" s="18">
        <f t="shared" ca="1" si="21"/>
        <v>0</v>
      </c>
      <c r="CH30" s="18">
        <f t="shared" ca="1" si="21"/>
        <v>0</v>
      </c>
      <c r="CI30" s="19">
        <f t="shared" ca="1" si="26"/>
        <v>131740637.44000001</v>
      </c>
      <c r="CJ30" s="18">
        <f t="shared" ca="1" si="22"/>
        <v>131740637.44000001</v>
      </c>
      <c r="CK30" s="18">
        <f t="shared" ca="1" si="22"/>
        <v>0</v>
      </c>
      <c r="CL30" s="19">
        <f t="shared" ca="1" si="27"/>
        <v>0</v>
      </c>
      <c r="CM30" s="18">
        <f t="shared" ca="1" si="23"/>
        <v>0</v>
      </c>
      <c r="CN30" s="18">
        <f t="shared" ca="1" si="23"/>
        <v>0</v>
      </c>
      <c r="CO30" s="19">
        <f t="shared" ca="1" si="28"/>
        <v>0</v>
      </c>
      <c r="CP30" s="18">
        <f t="shared" ca="1" si="24"/>
        <v>0</v>
      </c>
      <c r="CQ30" s="18">
        <f t="shared" ca="1" si="24"/>
        <v>0</v>
      </c>
      <c r="CR30" s="18">
        <f t="shared" ca="1" si="24"/>
        <v>0</v>
      </c>
      <c r="CS30" s="18">
        <f t="shared" ca="1" si="24"/>
        <v>0</v>
      </c>
      <c r="CT30" s="18">
        <f t="shared" ca="1" si="24"/>
        <v>0</v>
      </c>
      <c r="CU30" s="19">
        <f t="shared" ca="1" si="9"/>
        <v>800055724.83000016</v>
      </c>
    </row>
    <row r="31" spans="1:99" ht="12.75" customHeight="1">
      <c r="A31" s="57" t="s">
        <v>194</v>
      </c>
      <c r="B31" s="17">
        <v>1035</v>
      </c>
      <c r="C31" s="58" t="s">
        <v>146</v>
      </c>
      <c r="D31" s="19">
        <f t="shared" ca="1" si="25"/>
        <v>393985383.70911098</v>
      </c>
      <c r="E31" s="18">
        <f t="shared" ca="1" si="17"/>
        <v>21040650.009933002</v>
      </c>
      <c r="F31" s="18">
        <f t="shared" ca="1" si="17"/>
        <v>93946544.876493007</v>
      </c>
      <c r="G31" s="18">
        <f t="shared" ca="1" si="17"/>
        <v>278998188.822685</v>
      </c>
      <c r="H31" s="18">
        <f t="shared" ca="1" si="17"/>
        <v>40923925.732727006</v>
      </c>
      <c r="I31" s="18">
        <f t="shared" ca="1" si="17"/>
        <v>69291232.010000005</v>
      </c>
      <c r="J31" s="18">
        <f t="shared" ca="1" si="17"/>
        <v>0</v>
      </c>
      <c r="K31" s="18">
        <f t="shared" ca="1" si="17"/>
        <v>3527021.74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133062348.59999999</v>
      </c>
      <c r="P31" s="18">
        <f t="shared" ca="1" si="17"/>
        <v>0</v>
      </c>
      <c r="Q31" s="18">
        <f t="shared" ca="1" si="17"/>
        <v>46563070.43</v>
      </c>
      <c r="R31" s="18">
        <f t="shared" ca="1" si="17"/>
        <v>0</v>
      </c>
      <c r="S31" s="18">
        <f t="shared" ca="1" si="17"/>
        <v>0</v>
      </c>
      <c r="T31" s="18">
        <f t="shared" ca="1" si="11"/>
        <v>4275211722.6200004</v>
      </c>
      <c r="U31" s="18">
        <f t="shared" ca="1" si="18"/>
        <v>0</v>
      </c>
      <c r="V31" s="18">
        <f t="shared" ca="1" si="18"/>
        <v>486838138.49000001</v>
      </c>
      <c r="W31" s="18">
        <f t="shared" ca="1" si="18"/>
        <v>2266739125.4200001</v>
      </c>
      <c r="X31" s="18">
        <f t="shared" ca="1" si="18"/>
        <v>1067895.05</v>
      </c>
      <c r="Y31" s="18">
        <f t="shared" ca="1" si="18"/>
        <v>62956121.930000007</v>
      </c>
      <c r="Z31" s="18">
        <f t="shared" ca="1" si="18"/>
        <v>13506124.349999998</v>
      </c>
      <c r="AA31" s="18">
        <f t="shared" ca="1" si="18"/>
        <v>0</v>
      </c>
      <c r="AB31" s="18">
        <f t="shared" ca="1" si="18"/>
        <v>0</v>
      </c>
      <c r="AC31" s="18">
        <f t="shared" ca="1" si="18"/>
        <v>9299696.6900059991</v>
      </c>
      <c r="AD31" s="18">
        <f t="shared" ca="1" si="18"/>
        <v>55421994.859337002</v>
      </c>
      <c r="AE31" s="18">
        <f t="shared" ca="1" si="18"/>
        <v>0</v>
      </c>
      <c r="AF31" s="18">
        <f t="shared" ca="1" si="18"/>
        <v>9087454.1999999993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1092590.29</v>
      </c>
      <c r="AK31" s="18">
        <f t="shared" ca="1" si="19"/>
        <v>4672027.7300000004</v>
      </c>
      <c r="AL31" s="18">
        <f t="shared" ca="1" si="19"/>
        <v>0</v>
      </c>
      <c r="AM31" s="18">
        <f t="shared" ca="1" si="19"/>
        <v>20605016.129999999</v>
      </c>
      <c r="AN31" s="18">
        <f t="shared" ca="1" si="19"/>
        <v>621625.12</v>
      </c>
      <c r="AO31" s="18">
        <f t="shared" ca="1" si="19"/>
        <v>366958.91</v>
      </c>
      <c r="AP31" s="18">
        <f t="shared" ca="1" si="19"/>
        <v>1810660.9</v>
      </c>
      <c r="AQ31" s="18">
        <f t="shared" ca="1" si="19"/>
        <v>0</v>
      </c>
      <c r="AR31" s="18">
        <f t="shared" ca="1" si="19"/>
        <v>0</v>
      </c>
      <c r="AS31" s="18">
        <f t="shared" ca="1" si="19"/>
        <v>0</v>
      </c>
      <c r="AT31" s="18">
        <f t="shared" ca="1" si="19"/>
        <v>669273128.55215001</v>
      </c>
      <c r="AU31" s="18">
        <f t="shared" ca="1" si="19"/>
        <v>33062629.405418001</v>
      </c>
      <c r="AV31" s="18">
        <f t="shared" ca="1" si="19"/>
        <v>32377394.265448</v>
      </c>
      <c r="AW31" s="18">
        <f t="shared" ca="1" si="19"/>
        <v>0</v>
      </c>
      <c r="AX31" s="18">
        <f t="shared" ca="1" si="19"/>
        <v>31621758.995448001</v>
      </c>
      <c r="AY31" s="18">
        <f t="shared" ca="1" si="19"/>
        <v>0</v>
      </c>
      <c r="AZ31" s="18">
        <f t="shared" ca="1" si="16"/>
        <v>0</v>
      </c>
      <c r="BA31" s="18">
        <f t="shared" ca="1" si="16"/>
        <v>0</v>
      </c>
      <c r="BB31" s="18">
        <f t="shared" ca="1" si="16"/>
        <v>0</v>
      </c>
      <c r="BC31" s="18">
        <f t="shared" ca="1" si="16"/>
        <v>0</v>
      </c>
      <c r="BD31" s="18">
        <f t="shared" ca="1" si="16"/>
        <v>17426711.57</v>
      </c>
      <c r="BE31" s="18">
        <f t="shared" ca="1" si="16"/>
        <v>0</v>
      </c>
      <c r="BF31" s="18">
        <f t="shared" ca="1" si="16"/>
        <v>0</v>
      </c>
      <c r="BG31" s="18">
        <f t="shared" ca="1" si="16"/>
        <v>0</v>
      </c>
      <c r="BH31" s="18">
        <f t="shared" ca="1" si="16"/>
        <v>0</v>
      </c>
      <c r="BI31" s="18">
        <f t="shared" ca="1" si="16"/>
        <v>0</v>
      </c>
      <c r="BJ31" s="18">
        <f t="shared" ca="1" si="16"/>
        <v>0</v>
      </c>
      <c r="BK31" s="18">
        <f t="shared" ca="1" si="16"/>
        <v>0</v>
      </c>
      <c r="BL31" s="18">
        <f t="shared" ca="1" si="16"/>
        <v>1074648.46</v>
      </c>
      <c r="BM31" s="18">
        <f t="shared" ca="1" si="16"/>
        <v>0</v>
      </c>
      <c r="BN31" s="18">
        <f t="shared" ca="1" si="16"/>
        <v>107325995.969997</v>
      </c>
      <c r="BO31" s="18">
        <f t="shared" ca="1" si="16"/>
        <v>0</v>
      </c>
      <c r="BP31" s="18">
        <f t="shared" ca="1" si="20"/>
        <v>146464626.61000001</v>
      </c>
      <c r="BQ31" s="18">
        <f t="shared" ca="1" si="20"/>
        <v>44217150.850000001</v>
      </c>
      <c r="BR31" s="18">
        <f t="shared" ca="1" si="20"/>
        <v>127798228.62640899</v>
      </c>
      <c r="BS31" s="18">
        <f t="shared" ca="1" si="20"/>
        <v>65220215.509999998</v>
      </c>
      <c r="BT31" s="18">
        <f t="shared" ca="1" si="20"/>
        <v>0</v>
      </c>
      <c r="BU31" s="18">
        <f t="shared" ca="1" si="20"/>
        <v>0</v>
      </c>
      <c r="BV31" s="18">
        <f t="shared" ca="1" si="20"/>
        <v>13030151.960000001</v>
      </c>
      <c r="BW31" s="18">
        <f t="shared" ca="1" si="20"/>
        <v>58693.82</v>
      </c>
      <c r="BX31" s="18">
        <f t="shared" ca="1" si="20"/>
        <v>0</v>
      </c>
      <c r="BY31" s="18">
        <f t="shared" ca="1" si="20"/>
        <v>0</v>
      </c>
      <c r="BZ31" s="18">
        <f t="shared" ca="1" si="20"/>
        <v>3454339.35</v>
      </c>
      <c r="CA31" s="18">
        <f t="shared" ca="1" si="21"/>
        <v>136742994.48000002</v>
      </c>
      <c r="CB31" s="18">
        <f t="shared" ca="1" si="21"/>
        <v>210923.1</v>
      </c>
      <c r="CC31" s="18">
        <f t="shared" ca="1" si="21"/>
        <v>15668954.93</v>
      </c>
      <c r="CD31" s="18">
        <f t="shared" ca="1" si="21"/>
        <v>0</v>
      </c>
      <c r="CE31" s="18">
        <f t="shared" ca="1" si="21"/>
        <v>0</v>
      </c>
      <c r="CF31" s="18">
        <f t="shared" ca="1" si="21"/>
        <v>322792.73</v>
      </c>
      <c r="CG31" s="18">
        <f t="shared" ca="1" si="21"/>
        <v>1348637.8599999999</v>
      </c>
      <c r="CH31" s="18">
        <f t="shared" ca="1" si="21"/>
        <v>260309.04</v>
      </c>
      <c r="CI31" s="19">
        <f t="shared" ca="1" si="26"/>
        <v>235338984.38</v>
      </c>
      <c r="CJ31" s="18">
        <f t="shared" ca="1" si="22"/>
        <v>13237.02</v>
      </c>
      <c r="CK31" s="18">
        <f t="shared" ca="1" si="22"/>
        <v>35005913.928752005</v>
      </c>
      <c r="CL31" s="19">
        <f t="shared" ca="1" si="27"/>
        <v>197782616.78999999</v>
      </c>
      <c r="CM31" s="18">
        <f t="shared" ca="1" si="23"/>
        <v>5708683.5899999999</v>
      </c>
      <c r="CN31" s="18">
        <f t="shared" ca="1" si="23"/>
        <v>192073933.19999999</v>
      </c>
      <c r="CO31" s="19">
        <f t="shared" ca="1" si="28"/>
        <v>2537216.6412479999</v>
      </c>
      <c r="CP31" s="18">
        <f t="shared" ca="1" si="24"/>
        <v>2358020.1112480001</v>
      </c>
      <c r="CQ31" s="18">
        <f t="shared" ca="1" si="24"/>
        <v>179196.53</v>
      </c>
      <c r="CR31" s="18">
        <f t="shared" ca="1" si="24"/>
        <v>30012598.84</v>
      </c>
      <c r="CS31" s="18">
        <f t="shared" ca="1" si="24"/>
        <v>0</v>
      </c>
      <c r="CT31" s="18">
        <f t="shared" ca="1" si="24"/>
        <v>195003.93</v>
      </c>
      <c r="CU31" s="19">
        <f t="shared" ca="1" si="9"/>
        <v>9609157008.1460514</v>
      </c>
    </row>
    <row r="32" spans="1:99" ht="12.75" customHeight="1">
      <c r="A32" s="57" t="s">
        <v>196</v>
      </c>
      <c r="B32" s="17">
        <v>1036</v>
      </c>
      <c r="C32" s="58" t="s">
        <v>146</v>
      </c>
      <c r="D32" s="19">
        <f t="shared" ca="1" si="25"/>
        <v>342336001.21001107</v>
      </c>
      <c r="E32" s="18">
        <f t="shared" ca="1" si="17"/>
        <v>159920858.02001163</v>
      </c>
      <c r="F32" s="18">
        <f t="shared" ca="1" si="17"/>
        <v>69333911.579999939</v>
      </c>
      <c r="G32" s="18">
        <f t="shared" ca="1" si="17"/>
        <v>113081231.60999949</v>
      </c>
      <c r="H32" s="18">
        <f t="shared" ca="1" si="17"/>
        <v>2139512.7800000003</v>
      </c>
      <c r="I32" s="18">
        <f t="shared" ca="1" si="17"/>
        <v>149658171.94000056</v>
      </c>
      <c r="J32" s="18">
        <f t="shared" ca="1" si="17"/>
        <v>298541.23000000004</v>
      </c>
      <c r="K32" s="18">
        <f t="shared" ca="1" si="17"/>
        <v>1483659.1599999997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186618977.4400008</v>
      </c>
      <c r="P32" s="18">
        <f t="shared" ca="1" si="17"/>
        <v>0</v>
      </c>
      <c r="Q32" s="18">
        <f t="shared" ca="1" si="17"/>
        <v>-4069.6399999999994</v>
      </c>
      <c r="R32" s="18">
        <f t="shared" ca="1" si="17"/>
        <v>0</v>
      </c>
      <c r="S32" s="18">
        <f t="shared" ca="1" si="17"/>
        <v>0</v>
      </c>
      <c r="T32" s="18">
        <f t="shared" ca="1" si="11"/>
        <v>2041710000.3603864</v>
      </c>
      <c r="U32" s="18">
        <f t="shared" ca="1" si="18"/>
        <v>80205154.249999866</v>
      </c>
      <c r="V32" s="18">
        <f t="shared" ca="1" si="18"/>
        <v>171584568.49000031</v>
      </c>
      <c r="W32" s="18">
        <f t="shared" ca="1" si="18"/>
        <v>849605047.39001024</v>
      </c>
      <c r="X32" s="18">
        <f t="shared" ca="1" si="18"/>
        <v>5417317.7099997085</v>
      </c>
      <c r="Y32" s="18">
        <f t="shared" ca="1" si="18"/>
        <v>20513532.849999998</v>
      </c>
      <c r="Z32" s="18">
        <f t="shared" ca="1" si="18"/>
        <v>106108136.41000031</v>
      </c>
      <c r="AA32" s="18">
        <f t="shared" ca="1" si="18"/>
        <v>110121.75000000004</v>
      </c>
      <c r="AB32" s="18">
        <f t="shared" ca="1" si="18"/>
        <v>0</v>
      </c>
      <c r="AC32" s="18">
        <f t="shared" ca="1" si="18"/>
        <v>4010097.9399999375</v>
      </c>
      <c r="AD32" s="18">
        <f t="shared" ca="1" si="18"/>
        <v>6840180.410000491</v>
      </c>
      <c r="AE32" s="18">
        <f t="shared" ca="1" si="18"/>
        <v>11000</v>
      </c>
      <c r="AF32" s="18">
        <f t="shared" ca="1" si="18"/>
        <v>652067.37</v>
      </c>
      <c r="AG32" s="18">
        <f t="shared" ca="1" si="18"/>
        <v>498.5</v>
      </c>
      <c r="AH32" s="18">
        <f t="shared" ca="1" si="18"/>
        <v>249.25</v>
      </c>
      <c r="AI32" s="18">
        <f t="shared" ca="1" si="18"/>
        <v>0</v>
      </c>
      <c r="AJ32" s="18">
        <f t="shared" ca="1" si="18"/>
        <v>217043.50999999998</v>
      </c>
      <c r="AK32" s="18">
        <f t="shared" ca="1" si="19"/>
        <v>177445.58</v>
      </c>
      <c r="AL32" s="18">
        <f t="shared" ca="1" si="19"/>
        <v>0</v>
      </c>
      <c r="AM32" s="18">
        <f t="shared" ca="1" si="19"/>
        <v>21361.409999999996</v>
      </c>
      <c r="AN32" s="18">
        <f t="shared" ca="1" si="19"/>
        <v>0</v>
      </c>
      <c r="AO32" s="18">
        <f t="shared" ca="1" si="19"/>
        <v>0</v>
      </c>
      <c r="AP32" s="18">
        <f t="shared" ca="1" si="19"/>
        <v>1036617.3899999998</v>
      </c>
      <c r="AQ32" s="18">
        <f t="shared" ca="1" si="19"/>
        <v>0</v>
      </c>
      <c r="AR32" s="18">
        <f t="shared" ca="1" si="19"/>
        <v>0</v>
      </c>
      <c r="AS32" s="18">
        <f t="shared" ca="1" si="19"/>
        <v>0</v>
      </c>
      <c r="AT32" s="18">
        <f t="shared" ca="1" si="19"/>
        <v>473795774.77999127</v>
      </c>
      <c r="AU32" s="18">
        <f t="shared" ca="1" si="19"/>
        <v>48308287.089990288</v>
      </c>
      <c r="AV32" s="18">
        <f t="shared" ca="1" si="19"/>
        <v>-7357041.4899975713</v>
      </c>
      <c r="AW32" s="18">
        <f t="shared" ca="1" si="19"/>
        <v>0</v>
      </c>
      <c r="AX32" s="18">
        <f t="shared" ca="1" si="19"/>
        <v>21743900.079996191</v>
      </c>
      <c r="AY32" s="18">
        <f t="shared" ca="1" si="19"/>
        <v>0</v>
      </c>
      <c r="AZ32" s="18">
        <f t="shared" ca="1" si="16"/>
        <v>0</v>
      </c>
      <c r="BA32" s="18">
        <f t="shared" ca="1" si="16"/>
        <v>0</v>
      </c>
      <c r="BB32" s="18">
        <f t="shared" ca="1" si="16"/>
        <v>0</v>
      </c>
      <c r="BC32" s="18">
        <f t="shared" ca="1" si="16"/>
        <v>0</v>
      </c>
      <c r="BD32" s="18">
        <f t="shared" ca="1" si="16"/>
        <v>48748422.190000378</v>
      </c>
      <c r="BE32" s="18">
        <f t="shared" ca="1" si="16"/>
        <v>0</v>
      </c>
      <c r="BF32" s="18">
        <f t="shared" ca="1" si="16"/>
        <v>0</v>
      </c>
      <c r="BG32" s="18">
        <f t="shared" ca="1" si="16"/>
        <v>0</v>
      </c>
      <c r="BH32" s="18">
        <f t="shared" ca="1" si="16"/>
        <v>0</v>
      </c>
      <c r="BI32" s="18">
        <f t="shared" ca="1" si="16"/>
        <v>0</v>
      </c>
      <c r="BJ32" s="18">
        <f t="shared" ca="1" si="16"/>
        <v>0</v>
      </c>
      <c r="BK32" s="18">
        <f t="shared" ca="1" si="16"/>
        <v>0</v>
      </c>
      <c r="BL32" s="18">
        <f t="shared" ca="1" si="16"/>
        <v>0</v>
      </c>
      <c r="BM32" s="18">
        <f t="shared" ca="1" si="16"/>
        <v>0</v>
      </c>
      <c r="BN32" s="18">
        <f t="shared" ca="1" si="16"/>
        <v>1749860.3800000018</v>
      </c>
      <c r="BO32" s="18">
        <f t="shared" ca="1" si="16"/>
        <v>0</v>
      </c>
      <c r="BP32" s="18">
        <f t="shared" ca="1" si="20"/>
        <v>22251577.959999971</v>
      </c>
      <c r="BQ32" s="18">
        <f t="shared" ca="1" si="20"/>
        <v>638327.64999999991</v>
      </c>
      <c r="BR32" s="18">
        <f t="shared" ca="1" si="20"/>
        <v>16540411.780000005</v>
      </c>
      <c r="BS32" s="18">
        <f t="shared" ca="1" si="20"/>
        <v>17519914.45000001</v>
      </c>
      <c r="BT32" s="18">
        <f t="shared" ca="1" si="20"/>
        <v>0</v>
      </c>
      <c r="BU32" s="18">
        <f t="shared" ca="1" si="20"/>
        <v>0</v>
      </c>
      <c r="BV32" s="18">
        <f t="shared" ca="1" si="20"/>
        <v>0</v>
      </c>
      <c r="BW32" s="18">
        <f t="shared" ca="1" si="20"/>
        <v>87219.43</v>
      </c>
      <c r="BX32" s="18">
        <f t="shared" ca="1" si="20"/>
        <v>0</v>
      </c>
      <c r="BY32" s="18">
        <f t="shared" ca="1" si="20"/>
        <v>0</v>
      </c>
      <c r="BZ32" s="18">
        <f t="shared" ca="1" si="20"/>
        <v>7298332.8299999982</v>
      </c>
      <c r="CA32" s="18">
        <f t="shared" ca="1" si="21"/>
        <v>371196186.41000021</v>
      </c>
      <c r="CB32" s="18">
        <f t="shared" ca="1" si="21"/>
        <v>190487.75</v>
      </c>
      <c r="CC32" s="18">
        <f t="shared" ca="1" si="21"/>
        <v>17660430.790000014</v>
      </c>
      <c r="CD32" s="18">
        <f t="shared" ca="1" si="21"/>
        <v>0</v>
      </c>
      <c r="CE32" s="18">
        <f t="shared" ca="1" si="21"/>
        <v>0</v>
      </c>
      <c r="CF32" s="18">
        <f t="shared" ca="1" si="21"/>
        <v>214815.37</v>
      </c>
      <c r="CG32" s="18">
        <f t="shared" ca="1" si="21"/>
        <v>1211951.1600000001</v>
      </c>
      <c r="CH32" s="18">
        <f t="shared" ca="1" si="21"/>
        <v>15494518.710000001</v>
      </c>
      <c r="CI32" s="19">
        <f t="shared" ca="1" si="26"/>
        <v>383078450.01999843</v>
      </c>
      <c r="CJ32" s="18">
        <f t="shared" ca="1" si="22"/>
        <v>182566051.52999836</v>
      </c>
      <c r="CK32" s="18">
        <f t="shared" ca="1" si="22"/>
        <v>1703651.5800000005</v>
      </c>
      <c r="CL32" s="19">
        <f t="shared" ca="1" si="27"/>
        <v>198808746.91000006</v>
      </c>
      <c r="CM32" s="18">
        <f t="shared" ca="1" si="23"/>
        <v>4670268.78</v>
      </c>
      <c r="CN32" s="18">
        <f t="shared" ca="1" si="23"/>
        <v>194138478.13000005</v>
      </c>
      <c r="CO32" s="19">
        <f t="shared" ca="1" si="28"/>
        <v>0</v>
      </c>
      <c r="CP32" s="18">
        <f t="shared" ca="1" si="24"/>
        <v>0</v>
      </c>
      <c r="CQ32" s="18">
        <f t="shared" ca="1" si="24"/>
        <v>0</v>
      </c>
      <c r="CR32" s="18">
        <f t="shared" ca="1" si="24"/>
        <v>2662373.2499999786</v>
      </c>
      <c r="CS32" s="18">
        <f t="shared" ca="1" si="24"/>
        <v>0</v>
      </c>
      <c r="CT32" s="18">
        <f t="shared" ca="1" si="24"/>
        <v>0</v>
      </c>
      <c r="CU32" s="19">
        <f t="shared" ca="1" si="9"/>
        <v>5413785435.2803888</v>
      </c>
    </row>
    <row r="33" spans="1:99" ht="12.75" customHeight="1">
      <c r="A33" s="57" t="s">
        <v>198</v>
      </c>
      <c r="B33" s="17">
        <v>1037</v>
      </c>
      <c r="C33" s="58" t="s">
        <v>146</v>
      </c>
      <c r="D33" s="19">
        <f t="shared" ca="1" si="25"/>
        <v>64049035.189999729</v>
      </c>
      <c r="E33" s="18">
        <f t="shared" ca="1" si="17"/>
        <v>5915147.1599996835</v>
      </c>
      <c r="F33" s="18">
        <f t="shared" ca="1" si="17"/>
        <v>1282868.6599999999</v>
      </c>
      <c r="G33" s="18">
        <f t="shared" ca="1" si="17"/>
        <v>56851019.370000049</v>
      </c>
      <c r="H33" s="18">
        <f t="shared" ca="1" si="17"/>
        <v>0</v>
      </c>
      <c r="I33" s="18">
        <f t="shared" ca="1" si="17"/>
        <v>87519098.650002122</v>
      </c>
      <c r="J33" s="18">
        <f t="shared" ca="1" si="17"/>
        <v>0</v>
      </c>
      <c r="K33" s="18">
        <f t="shared" ca="1" si="17"/>
        <v>2041123.2299999946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4664530.429999996</v>
      </c>
      <c r="P33" s="18">
        <f t="shared" ca="1" si="17"/>
        <v>1887112.8599999999</v>
      </c>
      <c r="Q33" s="18">
        <f t="shared" ca="1" si="17"/>
        <v>7000</v>
      </c>
      <c r="R33" s="18">
        <f t="shared" ca="1" si="17"/>
        <v>0</v>
      </c>
      <c r="S33" s="18">
        <f t="shared" ca="1" si="17"/>
        <v>0</v>
      </c>
      <c r="T33" s="18">
        <f t="shared" ca="1" si="11"/>
        <v>740581127.49973094</v>
      </c>
      <c r="U33" s="18">
        <f t="shared" ca="1" si="18"/>
        <v>2440665.17</v>
      </c>
      <c r="V33" s="18">
        <f t="shared" ca="1" si="18"/>
        <v>66263836.849993885</v>
      </c>
      <c r="W33" s="18">
        <f t="shared" ca="1" si="18"/>
        <v>267213992.23017693</v>
      </c>
      <c r="X33" s="18">
        <f t="shared" ca="1" si="18"/>
        <v>0</v>
      </c>
      <c r="Y33" s="18">
        <f t="shared" ca="1" si="18"/>
        <v>3301636.02</v>
      </c>
      <c r="Z33" s="18">
        <f t="shared" ca="1" si="18"/>
        <v>16651089.609999999</v>
      </c>
      <c r="AA33" s="18">
        <f t="shared" ca="1" si="18"/>
        <v>830</v>
      </c>
      <c r="AB33" s="18">
        <f t="shared" ca="1" si="18"/>
        <v>0</v>
      </c>
      <c r="AC33" s="18">
        <f t="shared" ca="1" si="18"/>
        <v>312096.72000000224</v>
      </c>
      <c r="AD33" s="18">
        <f t="shared" ca="1" si="18"/>
        <v>9246451.1899999846</v>
      </c>
      <c r="AE33" s="18">
        <f t="shared" ca="1" si="18"/>
        <v>0</v>
      </c>
      <c r="AF33" s="18">
        <f t="shared" ca="1" si="18"/>
        <v>39382.06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356704.54</v>
      </c>
      <c r="AK33" s="18">
        <f t="shared" ca="1" si="19"/>
        <v>38047.189999999988</v>
      </c>
      <c r="AL33" s="18">
        <f t="shared" ca="1" si="19"/>
        <v>0</v>
      </c>
      <c r="AM33" s="18">
        <f t="shared" ca="1" si="19"/>
        <v>179507.53</v>
      </c>
      <c r="AN33" s="18">
        <f t="shared" ca="1" si="19"/>
        <v>0</v>
      </c>
      <c r="AO33" s="18">
        <f t="shared" ca="1" si="19"/>
        <v>0</v>
      </c>
      <c r="AP33" s="18">
        <f t="shared" ca="1" si="19"/>
        <v>23122.75</v>
      </c>
      <c r="AQ33" s="18">
        <f t="shared" ca="1" si="19"/>
        <v>0</v>
      </c>
      <c r="AR33" s="18">
        <f t="shared" ca="1" si="19"/>
        <v>0</v>
      </c>
      <c r="AS33" s="18">
        <f t="shared" ca="1" si="19"/>
        <v>0</v>
      </c>
      <c r="AT33" s="18">
        <f t="shared" ca="1" si="19"/>
        <v>41968485.869999819</v>
      </c>
      <c r="AU33" s="18">
        <f t="shared" ca="1" si="19"/>
        <v>552781.69000000041</v>
      </c>
      <c r="AV33" s="18">
        <f t="shared" ca="1" si="19"/>
        <v>1077257.2199999958</v>
      </c>
      <c r="AW33" s="18">
        <f t="shared" ca="1" si="19"/>
        <v>0</v>
      </c>
      <c r="AX33" s="18">
        <f t="shared" ca="1" si="19"/>
        <v>2045470.22</v>
      </c>
      <c r="AY33" s="18">
        <f t="shared" ca="1" si="19"/>
        <v>0</v>
      </c>
      <c r="AZ33" s="18">
        <f t="shared" ca="1" si="16"/>
        <v>0</v>
      </c>
      <c r="BA33" s="18">
        <f t="shared" ca="1" si="16"/>
        <v>0</v>
      </c>
      <c r="BB33" s="18">
        <f t="shared" ca="1" si="16"/>
        <v>0</v>
      </c>
      <c r="BC33" s="18">
        <f t="shared" ca="1" si="16"/>
        <v>0</v>
      </c>
      <c r="BD33" s="18">
        <f t="shared" ca="1" si="16"/>
        <v>3863214.1999999802</v>
      </c>
      <c r="BE33" s="18">
        <f t="shared" ca="1" si="16"/>
        <v>0</v>
      </c>
      <c r="BF33" s="18">
        <f t="shared" ca="1" si="16"/>
        <v>0</v>
      </c>
      <c r="BG33" s="18">
        <f t="shared" ca="1" si="16"/>
        <v>0</v>
      </c>
      <c r="BH33" s="18">
        <f t="shared" ca="1" si="16"/>
        <v>0</v>
      </c>
      <c r="BI33" s="18">
        <f t="shared" ca="1" si="16"/>
        <v>0</v>
      </c>
      <c r="BJ33" s="18">
        <f t="shared" ca="1" si="16"/>
        <v>0</v>
      </c>
      <c r="BK33" s="18">
        <f t="shared" ca="1" si="16"/>
        <v>0</v>
      </c>
      <c r="BL33" s="18">
        <f t="shared" ca="1" si="16"/>
        <v>0</v>
      </c>
      <c r="BM33" s="18">
        <f t="shared" ca="1" si="16"/>
        <v>0</v>
      </c>
      <c r="BN33" s="18">
        <f t="shared" ca="1" si="16"/>
        <v>1270964.3999999764</v>
      </c>
      <c r="BO33" s="18">
        <f t="shared" ca="1" si="16"/>
        <v>0</v>
      </c>
      <c r="BP33" s="18">
        <f t="shared" ca="1" si="20"/>
        <v>22622600.249999985</v>
      </c>
      <c r="BQ33" s="18">
        <f t="shared" ca="1" si="20"/>
        <v>0</v>
      </c>
      <c r="BR33" s="18">
        <f t="shared" ca="1" si="20"/>
        <v>59150.15</v>
      </c>
      <c r="BS33" s="18">
        <f t="shared" ca="1" si="20"/>
        <v>5482475.0699999845</v>
      </c>
      <c r="BT33" s="18">
        <f t="shared" ca="1" si="20"/>
        <v>0</v>
      </c>
      <c r="BU33" s="18">
        <f t="shared" ca="1" si="20"/>
        <v>0</v>
      </c>
      <c r="BV33" s="18">
        <f t="shared" ca="1" si="20"/>
        <v>0</v>
      </c>
      <c r="BW33" s="18">
        <f t="shared" ca="1" si="20"/>
        <v>0</v>
      </c>
      <c r="BX33" s="18">
        <f t="shared" ca="1" si="20"/>
        <v>0</v>
      </c>
      <c r="BY33" s="18">
        <f t="shared" ca="1" si="20"/>
        <v>0</v>
      </c>
      <c r="BZ33" s="18">
        <f t="shared" ca="1" si="20"/>
        <v>4309569.8</v>
      </c>
      <c r="CA33" s="18">
        <f t="shared" ca="1" si="21"/>
        <v>85384856</v>
      </c>
      <c r="CB33" s="18">
        <f t="shared" ca="1" si="21"/>
        <v>0</v>
      </c>
      <c r="CC33" s="18">
        <f t="shared" ca="1" si="21"/>
        <v>133692.88999999998</v>
      </c>
      <c r="CD33" s="18">
        <f t="shared" ca="1" si="21"/>
        <v>32983.97</v>
      </c>
      <c r="CE33" s="18">
        <f t="shared" ca="1" si="21"/>
        <v>0</v>
      </c>
      <c r="CF33" s="18">
        <f t="shared" ca="1" si="21"/>
        <v>0</v>
      </c>
      <c r="CG33" s="18">
        <f t="shared" ca="1" si="21"/>
        <v>0</v>
      </c>
      <c r="CH33" s="18">
        <f t="shared" ca="1" si="21"/>
        <v>0</v>
      </c>
      <c r="CI33" s="19">
        <f t="shared" ca="1" si="26"/>
        <v>0</v>
      </c>
      <c r="CJ33" s="18">
        <f t="shared" ca="1" si="22"/>
        <v>0</v>
      </c>
      <c r="CK33" s="18">
        <f t="shared" ca="1" si="22"/>
        <v>0</v>
      </c>
      <c r="CL33" s="19">
        <f t="shared" ca="1" si="27"/>
        <v>0</v>
      </c>
      <c r="CM33" s="18">
        <f t="shared" ca="1" si="23"/>
        <v>0</v>
      </c>
      <c r="CN33" s="18">
        <f t="shared" ca="1" si="23"/>
        <v>0</v>
      </c>
      <c r="CO33" s="19">
        <f t="shared" ca="1" si="28"/>
        <v>0</v>
      </c>
      <c r="CP33" s="18">
        <f t="shared" ca="1" si="24"/>
        <v>0</v>
      </c>
      <c r="CQ33" s="18">
        <f t="shared" ca="1" si="24"/>
        <v>0</v>
      </c>
      <c r="CR33" s="18">
        <f t="shared" ca="1" si="24"/>
        <v>8041784.0100000054</v>
      </c>
      <c r="CS33" s="18">
        <f t="shared" ca="1" si="24"/>
        <v>0</v>
      </c>
      <c r="CT33" s="18">
        <f t="shared" ca="1" si="24"/>
        <v>0</v>
      </c>
      <c r="CU33" s="19">
        <f t="shared" ca="1" si="9"/>
        <v>1443661675.4599037</v>
      </c>
    </row>
    <row r="34" spans="1:99" ht="12.75" customHeight="1">
      <c r="A34" s="57" t="s">
        <v>200</v>
      </c>
      <c r="B34" s="17">
        <v>1038</v>
      </c>
      <c r="C34" s="58" t="s">
        <v>146</v>
      </c>
      <c r="D34" s="19">
        <f t="shared" ca="1" si="25"/>
        <v>92070666.560000002</v>
      </c>
      <c r="E34" s="18">
        <f t="shared" ca="1" si="17"/>
        <v>14434895.939999999</v>
      </c>
      <c r="F34" s="18">
        <f t="shared" ca="1" si="17"/>
        <v>77635770.620000005</v>
      </c>
      <c r="G34" s="18">
        <f t="shared" ca="1" si="17"/>
        <v>0</v>
      </c>
      <c r="H34" s="18">
        <f t="shared" ca="1" si="17"/>
        <v>123095754.53</v>
      </c>
      <c r="I34" s="18">
        <f t="shared" ca="1" si="17"/>
        <v>13886116.67</v>
      </c>
      <c r="J34" s="18">
        <f t="shared" ca="1" si="17"/>
        <v>0</v>
      </c>
      <c r="K34" s="18">
        <f t="shared" ca="1" si="17"/>
        <v>0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115446192.02999999</v>
      </c>
      <c r="P34" s="18">
        <f t="shared" ca="1" si="17"/>
        <v>0</v>
      </c>
      <c r="Q34" s="18">
        <f t="shared" ca="1" si="17"/>
        <v>14231498.5</v>
      </c>
      <c r="R34" s="18">
        <f t="shared" ca="1" si="17"/>
        <v>0</v>
      </c>
      <c r="S34" s="18">
        <f t="shared" ca="1" si="17"/>
        <v>0</v>
      </c>
      <c r="T34" s="18">
        <f t="shared" ca="1" si="11"/>
        <v>28994.33</v>
      </c>
      <c r="U34" s="18">
        <f t="shared" ca="1" si="18"/>
        <v>0</v>
      </c>
      <c r="V34" s="18">
        <f t="shared" ca="1" si="18"/>
        <v>0</v>
      </c>
      <c r="W34" s="18">
        <f t="shared" ca="1" si="18"/>
        <v>43346816.189999998</v>
      </c>
      <c r="X34" s="18">
        <f t="shared" ca="1" si="18"/>
        <v>0</v>
      </c>
      <c r="Y34" s="18">
        <f t="shared" ca="1" si="18"/>
        <v>76372258.069999993</v>
      </c>
      <c r="Z34" s="18">
        <f t="shared" ca="1" si="18"/>
        <v>31904183.309999999</v>
      </c>
      <c r="AA34" s="18">
        <f t="shared" ca="1" si="18"/>
        <v>0</v>
      </c>
      <c r="AB34" s="18">
        <f t="shared" ca="1" si="18"/>
        <v>0</v>
      </c>
      <c r="AC34" s="18">
        <f t="shared" ca="1" si="18"/>
        <v>2110168.1800000002</v>
      </c>
      <c r="AD34" s="18">
        <f t="shared" ca="1" si="18"/>
        <v>17269740.940000001</v>
      </c>
      <c r="AE34" s="18">
        <f t="shared" ca="1" si="18"/>
        <v>0</v>
      </c>
      <c r="AF34" s="18">
        <f t="shared" ca="1" si="18"/>
        <v>2358389.79</v>
      </c>
      <c r="AG34" s="18">
        <f t="shared" ca="1" si="18"/>
        <v>0</v>
      </c>
      <c r="AH34" s="18">
        <f t="shared" ca="1" si="18"/>
        <v>1183010.6499999999</v>
      </c>
      <c r="AI34" s="18">
        <f t="shared" ca="1" si="18"/>
        <v>0</v>
      </c>
      <c r="AJ34" s="18">
        <f t="shared" ca="1" si="18"/>
        <v>199352.78</v>
      </c>
      <c r="AK34" s="18">
        <f t="shared" ca="1" si="19"/>
        <v>26051.52</v>
      </c>
      <c r="AL34" s="18">
        <f t="shared" ca="1" si="19"/>
        <v>0</v>
      </c>
      <c r="AM34" s="18">
        <f t="shared" ca="1" si="19"/>
        <v>85871134.950000003</v>
      </c>
      <c r="AN34" s="18">
        <f t="shared" ca="1" si="19"/>
        <v>5051922.99</v>
      </c>
      <c r="AO34" s="18">
        <f t="shared" ca="1" si="19"/>
        <v>2945981.18</v>
      </c>
      <c r="AP34" s="18">
        <f t="shared" ca="1" si="19"/>
        <v>11413091.869999999</v>
      </c>
      <c r="AQ34" s="18">
        <f t="shared" ca="1" si="19"/>
        <v>0</v>
      </c>
      <c r="AR34" s="18">
        <f t="shared" ca="1" si="19"/>
        <v>0</v>
      </c>
      <c r="AS34" s="18">
        <f t="shared" ca="1" si="19"/>
        <v>0</v>
      </c>
      <c r="AT34" s="18">
        <f t="shared" ca="1" si="19"/>
        <v>389519770.66000003</v>
      </c>
      <c r="AU34" s="18">
        <f t="shared" ca="1" si="19"/>
        <v>57946825.440000005</v>
      </c>
      <c r="AV34" s="18">
        <f t="shared" ca="1" si="19"/>
        <v>54462458.259999998</v>
      </c>
      <c r="AW34" s="18">
        <f t="shared" ca="1" si="19"/>
        <v>0</v>
      </c>
      <c r="AX34" s="18">
        <f t="shared" ca="1" si="19"/>
        <v>6796471.9900000002</v>
      </c>
      <c r="AY34" s="18">
        <f t="shared" ca="1" si="19"/>
        <v>0</v>
      </c>
      <c r="AZ34" s="18">
        <f t="shared" ca="1" si="16"/>
        <v>0</v>
      </c>
      <c r="BA34" s="18">
        <f t="shared" ca="1" si="16"/>
        <v>0</v>
      </c>
      <c r="BB34" s="18">
        <f t="shared" ca="1" si="16"/>
        <v>0</v>
      </c>
      <c r="BC34" s="18">
        <f t="shared" ca="1" si="16"/>
        <v>0</v>
      </c>
      <c r="BD34" s="18">
        <f t="shared" ca="1" si="16"/>
        <v>33341538.27</v>
      </c>
      <c r="BE34" s="18">
        <f t="shared" ca="1" si="16"/>
        <v>0</v>
      </c>
      <c r="BF34" s="18">
        <f t="shared" ca="1" si="16"/>
        <v>0</v>
      </c>
      <c r="BG34" s="18">
        <f t="shared" ca="1" si="16"/>
        <v>0</v>
      </c>
      <c r="BH34" s="18">
        <f t="shared" ca="1" si="16"/>
        <v>0</v>
      </c>
      <c r="BI34" s="18">
        <f t="shared" ca="1" si="16"/>
        <v>441753</v>
      </c>
      <c r="BJ34" s="18">
        <f t="shared" ca="1" si="16"/>
        <v>0</v>
      </c>
      <c r="BK34" s="18">
        <f t="shared" ca="1" si="16"/>
        <v>0</v>
      </c>
      <c r="BL34" s="18">
        <f t="shared" ca="1" si="16"/>
        <v>0</v>
      </c>
      <c r="BM34" s="18">
        <f t="shared" ca="1" si="16"/>
        <v>2.7</v>
      </c>
      <c r="BN34" s="18">
        <f t="shared" ca="1" si="16"/>
        <v>0</v>
      </c>
      <c r="BO34" s="18">
        <f t="shared" ca="1" si="16"/>
        <v>0</v>
      </c>
      <c r="BP34" s="18">
        <f t="shared" ca="1" si="20"/>
        <v>9087193.3100000005</v>
      </c>
      <c r="BQ34" s="18">
        <f t="shared" ca="1" si="20"/>
        <v>1339713.92</v>
      </c>
      <c r="BR34" s="18">
        <f t="shared" ca="1" si="20"/>
        <v>3347727.8</v>
      </c>
      <c r="BS34" s="18">
        <f t="shared" ca="1" si="20"/>
        <v>1233500008.77</v>
      </c>
      <c r="BT34" s="18">
        <f t="shared" ca="1" si="20"/>
        <v>0</v>
      </c>
      <c r="BU34" s="18">
        <f t="shared" ca="1" si="20"/>
        <v>0</v>
      </c>
      <c r="BV34" s="18">
        <f t="shared" ca="1" si="20"/>
        <v>35826315.189999998</v>
      </c>
      <c r="BW34" s="18">
        <f t="shared" ca="1" si="20"/>
        <v>0</v>
      </c>
      <c r="BX34" s="18">
        <f t="shared" ca="1" si="20"/>
        <v>0</v>
      </c>
      <c r="BY34" s="18">
        <f t="shared" ca="1" si="20"/>
        <v>0</v>
      </c>
      <c r="BZ34" s="18">
        <f t="shared" ca="1" si="20"/>
        <v>0</v>
      </c>
      <c r="CA34" s="18">
        <f t="shared" ca="1" si="21"/>
        <v>0</v>
      </c>
      <c r="CB34" s="18">
        <f t="shared" ca="1" si="21"/>
        <v>0</v>
      </c>
      <c r="CC34" s="18">
        <f t="shared" ca="1" si="21"/>
        <v>0</v>
      </c>
      <c r="CD34" s="18">
        <f t="shared" ca="1" si="21"/>
        <v>0</v>
      </c>
      <c r="CE34" s="18">
        <f t="shared" ca="1" si="21"/>
        <v>0</v>
      </c>
      <c r="CF34" s="18">
        <f t="shared" ca="1" si="21"/>
        <v>0</v>
      </c>
      <c r="CG34" s="18">
        <f t="shared" ca="1" si="21"/>
        <v>0</v>
      </c>
      <c r="CH34" s="18">
        <f t="shared" ca="1" si="21"/>
        <v>338170.17</v>
      </c>
      <c r="CI34" s="19">
        <f t="shared" ca="1" si="26"/>
        <v>47259959.719999999</v>
      </c>
      <c r="CJ34" s="18">
        <f t="shared" ca="1" si="22"/>
        <v>73778.61</v>
      </c>
      <c r="CK34" s="18">
        <f t="shared" ca="1" si="22"/>
        <v>47186181.109999999</v>
      </c>
      <c r="CL34" s="19">
        <f t="shared" ca="1" si="27"/>
        <v>0</v>
      </c>
      <c r="CM34" s="18">
        <f t="shared" ca="1" si="23"/>
        <v>0</v>
      </c>
      <c r="CN34" s="18">
        <f t="shared" ca="1" si="23"/>
        <v>0</v>
      </c>
      <c r="CO34" s="19">
        <f t="shared" ca="1" si="28"/>
        <v>0</v>
      </c>
      <c r="CP34" s="18">
        <f t="shared" ca="1" si="24"/>
        <v>0</v>
      </c>
      <c r="CQ34" s="18">
        <f t="shared" ca="1" si="24"/>
        <v>0</v>
      </c>
      <c r="CR34" s="18">
        <f t="shared" ca="1" si="24"/>
        <v>12054451.99</v>
      </c>
      <c r="CS34" s="18">
        <f t="shared" ca="1" si="24"/>
        <v>0</v>
      </c>
      <c r="CT34" s="18">
        <f t="shared" ca="1" si="24"/>
        <v>0</v>
      </c>
      <c r="CU34" s="19">
        <f t="shared" ca="1" si="9"/>
        <v>2524073686.2299995</v>
      </c>
    </row>
    <row r="35" spans="1:99" ht="12.75" customHeight="1">
      <c r="A35" s="57" t="s">
        <v>202</v>
      </c>
      <c r="B35" s="17">
        <v>1039</v>
      </c>
      <c r="C35" s="58" t="s">
        <v>146</v>
      </c>
      <c r="D35" s="19">
        <f t="shared" ca="1" si="25"/>
        <v>16297371.369999997</v>
      </c>
      <c r="E35" s="18">
        <f t="shared" ca="1" si="17"/>
        <v>5204746</v>
      </c>
      <c r="F35" s="18">
        <f t="shared" ca="1" si="17"/>
        <v>4315483.3699999973</v>
      </c>
      <c r="G35" s="18">
        <f t="shared" ca="1" si="17"/>
        <v>6777142</v>
      </c>
      <c r="H35" s="18">
        <f t="shared" ca="1" si="17"/>
        <v>0</v>
      </c>
      <c r="I35" s="18">
        <f t="shared" ca="1" si="17"/>
        <v>17446975</v>
      </c>
      <c r="J35" s="18">
        <f t="shared" ca="1" si="17"/>
        <v>13615180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32258827.559999999</v>
      </c>
      <c r="P35" s="18">
        <f t="shared" ca="1" si="17"/>
        <v>0</v>
      </c>
      <c r="Q35" s="18">
        <f t="shared" ca="1" si="17"/>
        <v>59250</v>
      </c>
      <c r="R35" s="18">
        <f t="shared" ca="1" si="17"/>
        <v>0</v>
      </c>
      <c r="S35" s="18">
        <f t="shared" ca="1" si="17"/>
        <v>0</v>
      </c>
      <c r="T35" s="18">
        <f t="shared" ca="1" si="11"/>
        <v>450301839.34000003</v>
      </c>
      <c r="U35" s="18">
        <f t="shared" ca="1" si="18"/>
        <v>3257372</v>
      </c>
      <c r="V35" s="18">
        <f t="shared" ca="1" si="18"/>
        <v>73221891.620000005</v>
      </c>
      <c r="W35" s="18">
        <f t="shared" ca="1" si="18"/>
        <v>323583514.13</v>
      </c>
      <c r="X35" s="18">
        <f t="shared" ca="1" si="18"/>
        <v>4659215.63</v>
      </c>
      <c r="Y35" s="18">
        <f t="shared" ca="1" si="18"/>
        <v>11132971.699999999</v>
      </c>
      <c r="Z35" s="18">
        <f t="shared" ca="1" si="18"/>
        <v>8143943.9199999999</v>
      </c>
      <c r="AA35" s="18">
        <f t="shared" ca="1" si="18"/>
        <v>0</v>
      </c>
      <c r="AB35" s="18">
        <f t="shared" ca="1" si="18"/>
        <v>0</v>
      </c>
      <c r="AC35" s="18">
        <f t="shared" ca="1" si="18"/>
        <v>616475.59</v>
      </c>
      <c r="AD35" s="18">
        <f t="shared" ca="1" si="18"/>
        <v>2428823</v>
      </c>
      <c r="AE35" s="18">
        <f t="shared" ca="1" si="18"/>
        <v>0</v>
      </c>
      <c r="AF35" s="18">
        <f t="shared" ca="1" si="18"/>
        <v>137001.65</v>
      </c>
      <c r="AG35" s="18">
        <f t="shared" ca="1" si="18"/>
        <v>0</v>
      </c>
      <c r="AH35" s="18">
        <f t="shared" ca="1" si="18"/>
        <v>0</v>
      </c>
      <c r="AI35" s="18">
        <f t="shared" ca="1" si="18"/>
        <v>0</v>
      </c>
      <c r="AJ35" s="18">
        <f t="shared" ca="1" si="18"/>
        <v>601793</v>
      </c>
      <c r="AK35" s="18">
        <f t="shared" ca="1" si="19"/>
        <v>51641</v>
      </c>
      <c r="AL35" s="18">
        <f t="shared" ca="1" si="19"/>
        <v>0</v>
      </c>
      <c r="AM35" s="18">
        <f t="shared" ca="1" si="19"/>
        <v>5289550.5999999996</v>
      </c>
      <c r="AN35" s="18">
        <f t="shared" ca="1" si="19"/>
        <v>0</v>
      </c>
      <c r="AO35" s="18">
        <f t="shared" ca="1" si="19"/>
        <v>0</v>
      </c>
      <c r="AP35" s="18">
        <f t="shared" ca="1" si="19"/>
        <v>9152</v>
      </c>
      <c r="AQ35" s="18">
        <f t="shared" ca="1" si="19"/>
        <v>0</v>
      </c>
      <c r="AR35" s="18">
        <f t="shared" ca="1" si="19"/>
        <v>0</v>
      </c>
      <c r="AS35" s="18">
        <f t="shared" ca="1" si="19"/>
        <v>0</v>
      </c>
      <c r="AT35" s="18">
        <f t="shared" ca="1" si="19"/>
        <v>41444040</v>
      </c>
      <c r="AU35" s="18">
        <f t="shared" ca="1" si="19"/>
        <v>3471565</v>
      </c>
      <c r="AV35" s="18">
        <f t="shared" ca="1" si="19"/>
        <v>0</v>
      </c>
      <c r="AW35" s="18">
        <f t="shared" ca="1" si="19"/>
        <v>0</v>
      </c>
      <c r="AX35" s="18">
        <f t="shared" ca="1" si="19"/>
        <v>0</v>
      </c>
      <c r="AY35" s="18">
        <f t="shared" ca="1" si="19"/>
        <v>0</v>
      </c>
      <c r="AZ35" s="18">
        <f t="shared" ca="1" si="16"/>
        <v>0</v>
      </c>
      <c r="BA35" s="18">
        <f t="shared" ca="1" si="16"/>
        <v>0</v>
      </c>
      <c r="BB35" s="18">
        <f t="shared" ca="1" si="16"/>
        <v>0</v>
      </c>
      <c r="BC35" s="18">
        <f t="shared" ca="1" si="16"/>
        <v>0</v>
      </c>
      <c r="BD35" s="18">
        <f t="shared" ca="1" si="16"/>
        <v>39166842.590000011</v>
      </c>
      <c r="BE35" s="18">
        <f t="shared" ca="1" si="16"/>
        <v>0</v>
      </c>
      <c r="BF35" s="18">
        <f t="shared" ca="1" si="16"/>
        <v>0</v>
      </c>
      <c r="BG35" s="18">
        <f t="shared" ca="1" si="16"/>
        <v>0</v>
      </c>
      <c r="BH35" s="18">
        <f t="shared" ca="1" si="16"/>
        <v>0</v>
      </c>
      <c r="BI35" s="18">
        <f t="shared" ca="1" si="16"/>
        <v>0</v>
      </c>
      <c r="BJ35" s="18">
        <f t="shared" ca="1" si="16"/>
        <v>0</v>
      </c>
      <c r="BK35" s="18">
        <f t="shared" ca="1" si="16"/>
        <v>0</v>
      </c>
      <c r="BL35" s="18">
        <f t="shared" ca="1" si="16"/>
        <v>0</v>
      </c>
      <c r="BM35" s="18">
        <f t="shared" ca="1" si="16"/>
        <v>0</v>
      </c>
      <c r="BN35" s="18">
        <f t="shared" ca="1" si="16"/>
        <v>0</v>
      </c>
      <c r="BO35" s="18">
        <f t="shared" ca="1" si="16"/>
        <v>0</v>
      </c>
      <c r="BP35" s="18">
        <f t="shared" ca="1" si="20"/>
        <v>1634555</v>
      </c>
      <c r="BQ35" s="18">
        <f t="shared" ca="1" si="20"/>
        <v>6941.63</v>
      </c>
      <c r="BR35" s="18">
        <f t="shared" ca="1" si="20"/>
        <v>5825106</v>
      </c>
      <c r="BS35" s="18">
        <f t="shared" ca="1" si="20"/>
        <v>2980421.67</v>
      </c>
      <c r="BT35" s="18">
        <f t="shared" ca="1" si="20"/>
        <v>0</v>
      </c>
      <c r="BU35" s="18">
        <f t="shared" ca="1" si="20"/>
        <v>0</v>
      </c>
      <c r="BV35" s="18">
        <f t="shared" ca="1" si="20"/>
        <v>0</v>
      </c>
      <c r="BW35" s="18">
        <f t="shared" ca="1" si="20"/>
        <v>0</v>
      </c>
      <c r="BX35" s="18">
        <f t="shared" ca="1" si="20"/>
        <v>0</v>
      </c>
      <c r="BY35" s="18">
        <f t="shared" ca="1" si="20"/>
        <v>0</v>
      </c>
      <c r="BZ35" s="18">
        <f t="shared" ca="1" si="20"/>
        <v>0</v>
      </c>
      <c r="CA35" s="18">
        <f t="shared" ca="1" si="21"/>
        <v>0</v>
      </c>
      <c r="CB35" s="18">
        <f t="shared" ca="1" si="21"/>
        <v>0</v>
      </c>
      <c r="CC35" s="18">
        <f t="shared" ca="1" si="21"/>
        <v>0</v>
      </c>
      <c r="CD35" s="18">
        <f t="shared" ca="1" si="21"/>
        <v>0</v>
      </c>
      <c r="CE35" s="18">
        <f t="shared" ca="1" si="21"/>
        <v>0</v>
      </c>
      <c r="CF35" s="18">
        <f t="shared" ca="1" si="21"/>
        <v>0</v>
      </c>
      <c r="CG35" s="18">
        <f t="shared" ca="1" si="21"/>
        <v>0</v>
      </c>
      <c r="CH35" s="18">
        <f t="shared" ca="1" si="21"/>
        <v>0</v>
      </c>
      <c r="CI35" s="19">
        <f t="shared" ca="1" si="26"/>
        <v>196935921.75999999</v>
      </c>
      <c r="CJ35" s="18">
        <f t="shared" ca="1" si="22"/>
        <v>0</v>
      </c>
      <c r="CK35" s="18">
        <f t="shared" ca="1" si="22"/>
        <v>31453133.629999999</v>
      </c>
      <c r="CL35" s="19">
        <f t="shared" ca="1" si="27"/>
        <v>165482788.13</v>
      </c>
      <c r="CM35" s="18">
        <f t="shared" ca="1" si="23"/>
        <v>0</v>
      </c>
      <c r="CN35" s="18">
        <f t="shared" ca="1" si="23"/>
        <v>165482788.13</v>
      </c>
      <c r="CO35" s="19">
        <f t="shared" ca="1" si="28"/>
        <v>0</v>
      </c>
      <c r="CP35" s="18">
        <f t="shared" ca="1" si="24"/>
        <v>0</v>
      </c>
      <c r="CQ35" s="18">
        <f t="shared" ca="1" si="24"/>
        <v>0</v>
      </c>
      <c r="CR35" s="18">
        <f t="shared" ca="1" si="24"/>
        <v>6285221.5300000003</v>
      </c>
      <c r="CS35" s="18">
        <f t="shared" ca="1" si="24"/>
        <v>0</v>
      </c>
      <c r="CT35" s="18">
        <f t="shared" ca="1" si="24"/>
        <v>0</v>
      </c>
      <c r="CU35" s="19">
        <f t="shared" ca="1" si="9"/>
        <v>1260863404.2899997</v>
      </c>
    </row>
    <row r="36" spans="1:99" ht="12.75" customHeight="1">
      <c r="A36" s="57" t="s">
        <v>204</v>
      </c>
      <c r="B36" s="17">
        <v>1040</v>
      </c>
      <c r="C36" s="58" t="s">
        <v>146</v>
      </c>
      <c r="D36" s="19">
        <f t="shared" ca="1" si="25"/>
        <v>0</v>
      </c>
      <c r="E36" s="18">
        <f t="shared" ca="1" si="17"/>
        <v>0</v>
      </c>
      <c r="F36" s="18">
        <f t="shared" ca="1" si="17"/>
        <v>0</v>
      </c>
      <c r="G36" s="18">
        <f t="shared" ca="1" si="17"/>
        <v>0</v>
      </c>
      <c r="H36" s="18">
        <f t="shared" ca="1" si="17"/>
        <v>0</v>
      </c>
      <c r="I36" s="18">
        <f t="shared" ca="1" si="17"/>
        <v>0</v>
      </c>
      <c r="J36" s="18">
        <f t="shared" ca="1" si="17"/>
        <v>0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0</v>
      </c>
      <c r="P36" s="18">
        <f t="shared" ca="1" si="17"/>
        <v>0</v>
      </c>
      <c r="Q36" s="18">
        <f t="shared" ca="1" si="17"/>
        <v>531709777.40000004</v>
      </c>
      <c r="R36" s="18">
        <f t="shared" ca="1" si="17"/>
        <v>0</v>
      </c>
      <c r="S36" s="18">
        <f t="shared" ca="1" si="17"/>
        <v>0</v>
      </c>
      <c r="T36" s="18">
        <f t="shared" ca="1" si="11"/>
        <v>0</v>
      </c>
      <c r="U36" s="18">
        <f t="shared" ca="1" si="18"/>
        <v>0</v>
      </c>
      <c r="V36" s="18">
        <f t="shared" ca="1" si="18"/>
        <v>0</v>
      </c>
      <c r="W36" s="18">
        <f t="shared" ca="1" si="18"/>
        <v>0</v>
      </c>
      <c r="X36" s="18">
        <f t="shared" ca="1" si="18"/>
        <v>0</v>
      </c>
      <c r="Y36" s="18">
        <f t="shared" ca="1" si="18"/>
        <v>0</v>
      </c>
      <c r="Z36" s="18">
        <f t="shared" ca="1" si="18"/>
        <v>0</v>
      </c>
      <c r="AA36" s="18">
        <f t="shared" ca="1" si="18"/>
        <v>0</v>
      </c>
      <c r="AB36" s="18">
        <f t="shared" ca="1" si="18"/>
        <v>0</v>
      </c>
      <c r="AC36" s="18">
        <f t="shared" ca="1" si="18"/>
        <v>0</v>
      </c>
      <c r="AD36" s="18">
        <f t="shared" ca="1" si="18"/>
        <v>0</v>
      </c>
      <c r="AE36" s="18">
        <f t="shared" ca="1" si="18"/>
        <v>0</v>
      </c>
      <c r="AF36" s="18">
        <f t="shared" ca="1" si="18"/>
        <v>0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0</v>
      </c>
      <c r="AK36" s="18">
        <f t="shared" ca="1" si="19"/>
        <v>0</v>
      </c>
      <c r="AL36" s="18">
        <f t="shared" ca="1" si="19"/>
        <v>0</v>
      </c>
      <c r="AM36" s="18">
        <f t="shared" ca="1" si="19"/>
        <v>0</v>
      </c>
      <c r="AN36" s="18">
        <f t="shared" ca="1" si="19"/>
        <v>0</v>
      </c>
      <c r="AO36" s="18">
        <f t="shared" ca="1" si="19"/>
        <v>296210360.78999996</v>
      </c>
      <c r="AP36" s="18">
        <f t="shared" ca="1" si="19"/>
        <v>0</v>
      </c>
      <c r="AQ36" s="18">
        <f t="shared" ca="1" si="19"/>
        <v>0</v>
      </c>
      <c r="AR36" s="18">
        <f t="shared" ca="1" si="19"/>
        <v>0</v>
      </c>
      <c r="AS36" s="18">
        <f t="shared" ca="1" si="19"/>
        <v>0</v>
      </c>
      <c r="AT36" s="18">
        <f t="shared" ca="1" si="19"/>
        <v>0</v>
      </c>
      <c r="AU36" s="18">
        <f t="shared" ca="1" si="19"/>
        <v>0</v>
      </c>
      <c r="AV36" s="18">
        <f t="shared" ca="1" si="19"/>
        <v>0</v>
      </c>
      <c r="AW36" s="18">
        <f t="shared" ca="1" si="19"/>
        <v>0</v>
      </c>
      <c r="AX36" s="18">
        <f t="shared" ca="1" si="19"/>
        <v>0</v>
      </c>
      <c r="AY36" s="18">
        <f t="shared" ca="1" si="19"/>
        <v>0</v>
      </c>
      <c r="AZ36" s="18">
        <f t="shared" ca="1" si="16"/>
        <v>0</v>
      </c>
      <c r="BA36" s="18">
        <f t="shared" ca="1" si="16"/>
        <v>0</v>
      </c>
      <c r="BB36" s="18">
        <f t="shared" ca="1" si="16"/>
        <v>0</v>
      </c>
      <c r="BC36" s="18">
        <f t="shared" ca="1" si="16"/>
        <v>0</v>
      </c>
      <c r="BD36" s="18">
        <f t="shared" ca="1" si="16"/>
        <v>0</v>
      </c>
      <c r="BE36" s="18">
        <f t="shared" ca="1" si="16"/>
        <v>0</v>
      </c>
      <c r="BF36" s="18">
        <f t="shared" ca="1" si="16"/>
        <v>0</v>
      </c>
      <c r="BG36" s="18">
        <f t="shared" ca="1" si="16"/>
        <v>0</v>
      </c>
      <c r="BH36" s="18">
        <f t="shared" ca="1" si="16"/>
        <v>0</v>
      </c>
      <c r="BI36" s="18">
        <f t="shared" ca="1" si="16"/>
        <v>0</v>
      </c>
      <c r="BJ36" s="18">
        <f t="shared" ca="1" si="16"/>
        <v>0</v>
      </c>
      <c r="BK36" s="18">
        <f t="shared" ca="1" si="16"/>
        <v>0</v>
      </c>
      <c r="BL36" s="18">
        <f t="shared" ca="1" si="16"/>
        <v>0</v>
      </c>
      <c r="BM36" s="18">
        <f t="shared" ca="1" si="16"/>
        <v>0</v>
      </c>
      <c r="BN36" s="18">
        <f t="shared" ca="1" si="16"/>
        <v>0</v>
      </c>
      <c r="BO36" s="18">
        <f t="shared" ca="1" si="16"/>
        <v>0</v>
      </c>
      <c r="BP36" s="18">
        <f t="shared" ca="1" si="20"/>
        <v>0</v>
      </c>
      <c r="BQ36" s="18">
        <f t="shared" ca="1" si="20"/>
        <v>0</v>
      </c>
      <c r="BR36" s="18">
        <f t="shared" ca="1" si="20"/>
        <v>0</v>
      </c>
      <c r="BS36" s="18">
        <f t="shared" ca="1" si="20"/>
        <v>0</v>
      </c>
      <c r="BT36" s="18">
        <f t="shared" ca="1" si="20"/>
        <v>0</v>
      </c>
      <c r="BU36" s="18">
        <f t="shared" ca="1" si="20"/>
        <v>0</v>
      </c>
      <c r="BV36" s="18">
        <f t="shared" ca="1" si="20"/>
        <v>0</v>
      </c>
      <c r="BW36" s="18">
        <f t="shared" ca="1" si="20"/>
        <v>0</v>
      </c>
      <c r="BX36" s="18">
        <f t="shared" ca="1" si="20"/>
        <v>0</v>
      </c>
      <c r="BY36" s="18">
        <f t="shared" ca="1" si="20"/>
        <v>0</v>
      </c>
      <c r="BZ36" s="18">
        <f t="shared" ca="1" si="20"/>
        <v>0</v>
      </c>
      <c r="CA36" s="18">
        <f t="shared" ca="1" si="21"/>
        <v>0</v>
      </c>
      <c r="CB36" s="18">
        <f t="shared" ca="1" si="21"/>
        <v>0</v>
      </c>
      <c r="CC36" s="18">
        <f t="shared" ca="1" si="21"/>
        <v>0</v>
      </c>
      <c r="CD36" s="18">
        <f t="shared" ca="1" si="21"/>
        <v>0</v>
      </c>
      <c r="CE36" s="18">
        <f t="shared" ca="1" si="21"/>
        <v>0</v>
      </c>
      <c r="CF36" s="18">
        <f t="shared" ca="1" si="21"/>
        <v>0</v>
      </c>
      <c r="CG36" s="18">
        <f t="shared" ca="1" si="21"/>
        <v>0</v>
      </c>
      <c r="CH36" s="18">
        <f t="shared" ca="1" si="21"/>
        <v>0</v>
      </c>
      <c r="CI36" s="19">
        <f t="shared" ca="1" si="26"/>
        <v>0</v>
      </c>
      <c r="CJ36" s="18">
        <f t="shared" ca="1" si="22"/>
        <v>0</v>
      </c>
      <c r="CK36" s="18">
        <f t="shared" ca="1" si="22"/>
        <v>0</v>
      </c>
      <c r="CL36" s="19">
        <f t="shared" ca="1" si="27"/>
        <v>0</v>
      </c>
      <c r="CM36" s="18">
        <f t="shared" ca="1" si="23"/>
        <v>0</v>
      </c>
      <c r="CN36" s="18">
        <f t="shared" ca="1" si="23"/>
        <v>0</v>
      </c>
      <c r="CO36" s="19">
        <f t="shared" ca="1" si="28"/>
        <v>0</v>
      </c>
      <c r="CP36" s="18">
        <f t="shared" ca="1" si="24"/>
        <v>0</v>
      </c>
      <c r="CQ36" s="18">
        <f t="shared" ca="1" si="24"/>
        <v>0</v>
      </c>
      <c r="CR36" s="18">
        <f t="shared" ca="1" si="24"/>
        <v>0</v>
      </c>
      <c r="CS36" s="18">
        <f t="shared" ca="1" si="24"/>
        <v>0</v>
      </c>
      <c r="CT36" s="18">
        <f t="shared" ca="1" si="24"/>
        <v>0</v>
      </c>
      <c r="CU36" s="19">
        <f t="shared" ca="1" si="9"/>
        <v>827920138.19000006</v>
      </c>
    </row>
    <row r="37" spans="1:99" ht="12.75" customHeight="1">
      <c r="A37" s="57" t="s">
        <v>206</v>
      </c>
      <c r="B37" s="17">
        <v>1043</v>
      </c>
      <c r="C37" s="58" t="s">
        <v>146</v>
      </c>
      <c r="D37" s="19">
        <f t="shared" ca="1" si="25"/>
        <v>814128023.02004099</v>
      </c>
      <c r="E37" s="18">
        <f t="shared" ca="1" si="17"/>
        <v>85719006.810013905</v>
      </c>
      <c r="F37" s="18">
        <f t="shared" ca="1" si="17"/>
        <v>578204905.03002703</v>
      </c>
      <c r="G37" s="18">
        <f t="shared" ca="1" si="17"/>
        <v>150204111.18000001</v>
      </c>
      <c r="H37" s="18">
        <f t="shared" ca="1" si="17"/>
        <v>2200848.54</v>
      </c>
      <c r="I37" s="18">
        <f t="shared" ca="1" si="17"/>
        <v>30472749.289999999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94763125.180000007</v>
      </c>
      <c r="P37" s="18">
        <f t="shared" ca="1" si="17"/>
        <v>257599.03</v>
      </c>
      <c r="Q37" s="18">
        <f t="shared" ca="1" si="17"/>
        <v>6135237.7300000004</v>
      </c>
      <c r="R37" s="18">
        <f t="shared" ca="1" si="17"/>
        <v>0</v>
      </c>
      <c r="S37" s="18">
        <f t="shared" ca="1" si="17"/>
        <v>0</v>
      </c>
      <c r="T37" s="18">
        <f t="shared" ca="1" si="11"/>
        <v>836360734.10000014</v>
      </c>
      <c r="U37" s="18">
        <f t="shared" ca="1" si="18"/>
        <v>0</v>
      </c>
      <c r="V37" s="18">
        <f t="shared" ca="1" si="18"/>
        <v>81648614.969999999</v>
      </c>
      <c r="W37" s="18">
        <f t="shared" ca="1" si="18"/>
        <v>717978252.26999998</v>
      </c>
      <c r="X37" s="18">
        <f t="shared" ca="1" si="18"/>
        <v>7950</v>
      </c>
      <c r="Y37" s="18">
        <f t="shared" ca="1" si="18"/>
        <v>28660467.469999999</v>
      </c>
      <c r="Z37" s="18">
        <f t="shared" ca="1" si="18"/>
        <v>37158096.5</v>
      </c>
      <c r="AA37" s="18">
        <f t="shared" ca="1" si="18"/>
        <v>0</v>
      </c>
      <c r="AB37" s="18">
        <f t="shared" ca="1" si="18"/>
        <v>0</v>
      </c>
      <c r="AC37" s="18">
        <f t="shared" ca="1" si="18"/>
        <v>5992609.5600000005</v>
      </c>
      <c r="AD37" s="18">
        <f t="shared" ca="1" si="18"/>
        <v>25846620.66</v>
      </c>
      <c r="AE37" s="18">
        <f t="shared" ca="1" si="18"/>
        <v>4987908.97</v>
      </c>
      <c r="AF37" s="18">
        <f t="shared" ca="1" si="18"/>
        <v>4854012.62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346658.02999999997</v>
      </c>
      <c r="AK37" s="18">
        <f t="shared" ca="1" si="19"/>
        <v>213437.36</v>
      </c>
      <c r="AL37" s="18">
        <f t="shared" ca="1" si="19"/>
        <v>0</v>
      </c>
      <c r="AM37" s="18">
        <f t="shared" ca="1" si="19"/>
        <v>43882743.350000001</v>
      </c>
      <c r="AN37" s="18">
        <f t="shared" ca="1" si="19"/>
        <v>0</v>
      </c>
      <c r="AO37" s="18">
        <f t="shared" ca="1" si="19"/>
        <v>0</v>
      </c>
      <c r="AP37" s="18">
        <f t="shared" ca="1" si="19"/>
        <v>6784929.2800000003</v>
      </c>
      <c r="AQ37" s="18">
        <f t="shared" ca="1" si="19"/>
        <v>0</v>
      </c>
      <c r="AR37" s="18">
        <f t="shared" ca="1" si="19"/>
        <v>0</v>
      </c>
      <c r="AS37" s="18">
        <f t="shared" ca="1" si="19"/>
        <v>0</v>
      </c>
      <c r="AT37" s="18">
        <f t="shared" ca="1" si="19"/>
        <v>0</v>
      </c>
      <c r="AU37" s="18">
        <f t="shared" ca="1" si="19"/>
        <v>0</v>
      </c>
      <c r="AV37" s="18">
        <f t="shared" ca="1" si="19"/>
        <v>0</v>
      </c>
      <c r="AW37" s="18">
        <f t="shared" ca="1" si="19"/>
        <v>0</v>
      </c>
      <c r="AX37" s="18">
        <f t="shared" ca="1" si="19"/>
        <v>0</v>
      </c>
      <c r="AY37" s="18">
        <f t="shared" ca="1" si="19"/>
        <v>0</v>
      </c>
      <c r="AZ37" s="18">
        <f t="shared" ca="1" si="16"/>
        <v>0</v>
      </c>
      <c r="BA37" s="18">
        <f t="shared" ca="1" si="16"/>
        <v>0</v>
      </c>
      <c r="BB37" s="18">
        <f t="shared" ca="1" si="16"/>
        <v>0</v>
      </c>
      <c r="BC37" s="18">
        <f t="shared" ca="1" si="16"/>
        <v>0</v>
      </c>
      <c r="BD37" s="18">
        <f t="shared" ca="1" si="16"/>
        <v>70988048.719999999</v>
      </c>
      <c r="BE37" s="18">
        <f t="shared" ca="1" si="16"/>
        <v>-43536.56</v>
      </c>
      <c r="BF37" s="18">
        <f t="shared" ca="1" si="16"/>
        <v>0</v>
      </c>
      <c r="BG37" s="18">
        <f t="shared" ca="1" si="16"/>
        <v>0</v>
      </c>
      <c r="BH37" s="18">
        <f t="shared" ca="1" si="16"/>
        <v>0</v>
      </c>
      <c r="BI37" s="18">
        <f t="shared" ca="1" si="16"/>
        <v>0</v>
      </c>
      <c r="BJ37" s="18">
        <f t="shared" ca="1" si="16"/>
        <v>0</v>
      </c>
      <c r="BK37" s="18">
        <f t="shared" ca="1" si="16"/>
        <v>0</v>
      </c>
      <c r="BL37" s="18">
        <f t="shared" ca="1" si="16"/>
        <v>-5641.56</v>
      </c>
      <c r="BM37" s="18">
        <f t="shared" ca="1" si="16"/>
        <v>-41.57</v>
      </c>
      <c r="BN37" s="18">
        <f t="shared" ca="1" si="16"/>
        <v>2761260.13</v>
      </c>
      <c r="BO37" s="18">
        <f t="shared" ref="BO37:CD52" ca="1" si="29">IFERROR(IF($C$2="Yurtiçi",INDIRECT("'"&amp;$B$2&amp;"'!"&amp;ADDRESS(MATCH($B37,INDIRECT("'"&amp;$B$2&amp;"'!$B$1:$B$1095"),0),MATCH(BO$5,INDIRECT("'"&amp;$B$2&amp;"'!5:5"),0))),IF($C$2="Yurtdışı",INDIRECT("'"&amp;$B$2&amp;"'!"&amp;ADDRESS(MATCH($B37,INDIRECT("'"&amp;$B$2&amp;"'!$B$1:$B$1095"),0),MATCH(BO$5,INDIRECT("'"&amp;$B$2&amp;"'!5:5"),0)+1)),INDIRECT("'"&amp;$B$2&amp;"'!"&amp;ADDRESS(MATCH($B37,INDIRECT("'"&amp;$B$2&amp;"'!$B$1:$B$1095"),0),MATCH(BO$5,INDIRECT("'"&amp;$B$2&amp;"'!5:5"),0)))+INDIRECT("'"&amp;$B$2&amp;"'!"&amp;ADDRESS(MATCH($B37,INDIRECT("'"&amp;$B$2&amp;"'!$B$1:$B$1095"),0),MATCH(BO$5,INDIRECT("'"&amp;$B$2&amp;"'!5:5"),0)+1)))),0)</f>
        <v>0</v>
      </c>
      <c r="BP37" s="18">
        <f t="shared" ca="1" si="29"/>
        <v>173610229.84</v>
      </c>
      <c r="BQ37" s="18">
        <f t="shared" ca="1" si="29"/>
        <v>1961908.15</v>
      </c>
      <c r="BR37" s="18">
        <f t="shared" ca="1" si="29"/>
        <v>5461698.1899999995</v>
      </c>
      <c r="BS37" s="18">
        <f t="shared" ca="1" si="29"/>
        <v>17226157.309999999</v>
      </c>
      <c r="BT37" s="18">
        <f t="shared" ca="1" si="29"/>
        <v>0</v>
      </c>
      <c r="BU37" s="18">
        <f t="shared" ca="1" si="29"/>
        <v>0</v>
      </c>
      <c r="BV37" s="18">
        <f t="shared" ca="1" si="29"/>
        <v>24060959.41</v>
      </c>
      <c r="BW37" s="18">
        <f t="shared" ca="1" si="29"/>
        <v>0</v>
      </c>
      <c r="BX37" s="18">
        <f t="shared" ca="1" si="29"/>
        <v>0</v>
      </c>
      <c r="BY37" s="18">
        <f t="shared" ca="1" si="29"/>
        <v>0</v>
      </c>
      <c r="BZ37" s="18">
        <f t="shared" ca="1" si="29"/>
        <v>53146.12</v>
      </c>
      <c r="CA37" s="18">
        <f t="shared" ca="1" si="29"/>
        <v>29242793.34</v>
      </c>
      <c r="CB37" s="18">
        <f t="shared" ca="1" si="29"/>
        <v>0</v>
      </c>
      <c r="CC37" s="18">
        <f t="shared" ca="1" si="21"/>
        <v>2297910.61</v>
      </c>
      <c r="CD37" s="18">
        <f t="shared" ca="1" si="21"/>
        <v>1098155.1299999999</v>
      </c>
      <c r="CE37" s="18">
        <f t="shared" ca="1" si="21"/>
        <v>0</v>
      </c>
      <c r="CF37" s="18">
        <f t="shared" ca="1" si="21"/>
        <v>0</v>
      </c>
      <c r="CG37" s="18">
        <f t="shared" ca="1" si="21"/>
        <v>0</v>
      </c>
      <c r="CH37" s="18">
        <f t="shared" ca="1" si="21"/>
        <v>0</v>
      </c>
      <c r="CI37" s="19">
        <f t="shared" ca="1" si="26"/>
        <v>105892136.08999848</v>
      </c>
      <c r="CJ37" s="18">
        <f t="shared" ca="1" si="22"/>
        <v>4130.88</v>
      </c>
      <c r="CK37" s="18">
        <f t="shared" ca="1" si="22"/>
        <v>0</v>
      </c>
      <c r="CL37" s="19">
        <f t="shared" ca="1" si="27"/>
        <v>42023523.469999984</v>
      </c>
      <c r="CM37" s="18">
        <f t="shared" ca="1" si="23"/>
        <v>4575333.51999998</v>
      </c>
      <c r="CN37" s="18">
        <f t="shared" ca="1" si="23"/>
        <v>37448189.950000003</v>
      </c>
      <c r="CO37" s="19">
        <f t="shared" ca="1" si="28"/>
        <v>63864481.739998505</v>
      </c>
      <c r="CP37" s="18">
        <f t="shared" ca="1" si="24"/>
        <v>0</v>
      </c>
      <c r="CQ37" s="18">
        <f t="shared" ca="1" si="24"/>
        <v>63864481.739998505</v>
      </c>
      <c r="CR37" s="18">
        <f t="shared" ca="1" si="24"/>
        <v>780627.81</v>
      </c>
      <c r="CS37" s="18">
        <f t="shared" ca="1" si="24"/>
        <v>0</v>
      </c>
      <c r="CT37" s="18">
        <f t="shared" ca="1" si="24"/>
        <v>0</v>
      </c>
      <c r="CU37" s="19">
        <f t="shared" ca="1" si="9"/>
        <v>3178066429.0900402</v>
      </c>
    </row>
    <row r="38" spans="1:99" ht="12.75" customHeight="1">
      <c r="A38" s="57" t="s">
        <v>208</v>
      </c>
      <c r="B38" s="17">
        <v>1044</v>
      </c>
      <c r="C38" s="58" t="s">
        <v>146</v>
      </c>
      <c r="D38" s="19">
        <f t="shared" ca="1" si="25"/>
        <v>108201341.45</v>
      </c>
      <c r="E38" s="18">
        <f t="shared" ca="1" si="17"/>
        <v>92522920.439999998</v>
      </c>
      <c r="F38" s="18">
        <f t="shared" ca="1" si="17"/>
        <v>15678421.01</v>
      </c>
      <c r="G38" s="18">
        <f t="shared" ca="1" si="17"/>
        <v>0</v>
      </c>
      <c r="H38" s="18">
        <f t="shared" ca="1" si="17"/>
        <v>0</v>
      </c>
      <c r="I38" s="18">
        <f t="shared" ca="1" si="17"/>
        <v>139531355.66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0</v>
      </c>
      <c r="P38" s="18">
        <f t="shared" ca="1" si="17"/>
        <v>0</v>
      </c>
      <c r="Q38" s="18">
        <f t="shared" ca="1" si="17"/>
        <v>0</v>
      </c>
      <c r="R38" s="18">
        <f t="shared" ca="1" si="17"/>
        <v>0</v>
      </c>
      <c r="S38" s="18">
        <f t="shared" ca="1" si="17"/>
        <v>0</v>
      </c>
      <c r="T38" s="18">
        <f t="shared" ca="1" si="11"/>
        <v>2376173275.5</v>
      </c>
      <c r="U38" s="18">
        <f t="shared" ca="1" si="18"/>
        <v>2428190.4500000002</v>
      </c>
      <c r="V38" s="18">
        <f t="shared" ca="1" si="18"/>
        <v>78076616.670000002</v>
      </c>
      <c r="W38" s="18">
        <f t="shared" ca="1" si="18"/>
        <v>302192406.20999998</v>
      </c>
      <c r="X38" s="18">
        <f t="shared" ca="1" si="18"/>
        <v>0</v>
      </c>
      <c r="Y38" s="18">
        <f t="shared" ca="1" si="18"/>
        <v>373352.24</v>
      </c>
      <c r="Z38" s="18">
        <f t="shared" ca="1" si="18"/>
        <v>1352480.44</v>
      </c>
      <c r="AA38" s="18">
        <f t="shared" ca="1" si="18"/>
        <v>0</v>
      </c>
      <c r="AB38" s="18">
        <f t="shared" ca="1" si="18"/>
        <v>0</v>
      </c>
      <c r="AC38" s="18">
        <f t="shared" ca="1" si="18"/>
        <v>5611777.5300000003</v>
      </c>
      <c r="AD38" s="18">
        <f t="shared" ca="1" si="18"/>
        <v>5833796.9299999997</v>
      </c>
      <c r="AE38" s="18">
        <f t="shared" ca="1" si="18"/>
        <v>0</v>
      </c>
      <c r="AF38" s="18">
        <f t="shared" ca="1" si="18"/>
        <v>0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" ca="1" si="30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209057.68</v>
      </c>
      <c r="AK38" s="18">
        <f t="shared" ca="1" si="19"/>
        <v>0</v>
      </c>
      <c r="AL38" s="18">
        <f t="shared" ca="1" si="19"/>
        <v>0</v>
      </c>
      <c r="AM38" s="18">
        <f t="shared" ca="1" si="19"/>
        <v>0</v>
      </c>
      <c r="AN38" s="18">
        <f t="shared" ca="1" si="19"/>
        <v>0</v>
      </c>
      <c r="AO38" s="18">
        <f t="shared" ca="1" si="19"/>
        <v>0</v>
      </c>
      <c r="AP38" s="18">
        <f t="shared" ca="1" si="19"/>
        <v>56079.78</v>
      </c>
      <c r="AQ38" s="18">
        <f t="shared" ca="1" si="19"/>
        <v>0</v>
      </c>
      <c r="AR38" s="18">
        <f t="shared" ca="1" si="19"/>
        <v>0</v>
      </c>
      <c r="AS38" s="18">
        <f t="shared" ca="1" si="19"/>
        <v>0</v>
      </c>
      <c r="AT38" s="18">
        <f t="shared" ca="1" si="19"/>
        <v>0</v>
      </c>
      <c r="AU38" s="18">
        <f t="shared" ca="1" si="19"/>
        <v>0</v>
      </c>
      <c r="AV38" s="18">
        <f t="shared" ca="1" si="19"/>
        <v>0</v>
      </c>
      <c r="AW38" s="18">
        <f t="shared" ca="1" si="19"/>
        <v>0</v>
      </c>
      <c r="AX38" s="18">
        <f t="shared" ca="1" si="19"/>
        <v>0</v>
      </c>
      <c r="AY38" s="18">
        <f t="shared" ca="1" si="19"/>
        <v>0</v>
      </c>
      <c r="AZ38" s="18">
        <f t="shared" ca="1" si="19"/>
        <v>0</v>
      </c>
      <c r="BA38" s="18">
        <f t="shared" ref="BA38:BP53" ca="1" si="31">IFERROR(IF($C$2="Yurtiçi",INDIRECT("'"&amp;$B$2&amp;"'!"&amp;ADDRESS(MATCH($B38,INDIRECT("'"&amp;$B$2&amp;"'!$B$1:$B$1095"),0),MATCH(BA$5,INDIRECT("'"&amp;$B$2&amp;"'!5:5"),0))),IF($C$2="Yurtdışı",INDIRECT("'"&amp;$B$2&amp;"'!"&amp;ADDRESS(MATCH($B38,INDIRECT("'"&amp;$B$2&amp;"'!$B$1:$B$1095"),0),MATCH(BA$5,INDIRECT("'"&amp;$B$2&amp;"'!5:5"),0)+1)),INDIRECT("'"&amp;$B$2&amp;"'!"&amp;ADDRESS(MATCH($B38,INDIRECT("'"&amp;$B$2&amp;"'!$B$1:$B$1095"),0),MATCH(BA$5,INDIRECT("'"&amp;$B$2&amp;"'!5:5"),0)))+INDIRECT("'"&amp;$B$2&amp;"'!"&amp;ADDRESS(MATCH($B38,INDIRECT("'"&amp;$B$2&amp;"'!$B$1:$B$1095"),0),MATCH(BA$5,INDIRECT("'"&amp;$B$2&amp;"'!5:5"),0)+1)))),0)</f>
        <v>0</v>
      </c>
      <c r="BB38" s="18">
        <f t="shared" ca="1" si="31"/>
        <v>0</v>
      </c>
      <c r="BC38" s="18">
        <f t="shared" ca="1" si="31"/>
        <v>0</v>
      </c>
      <c r="BD38" s="18">
        <f t="shared" ca="1" si="31"/>
        <v>61085926.810000002</v>
      </c>
      <c r="BE38" s="18">
        <f t="shared" ca="1" si="31"/>
        <v>0</v>
      </c>
      <c r="BF38" s="18">
        <f t="shared" ca="1" si="31"/>
        <v>0</v>
      </c>
      <c r="BG38" s="18">
        <f t="shared" ca="1" si="31"/>
        <v>0</v>
      </c>
      <c r="BH38" s="18">
        <f t="shared" ca="1" si="31"/>
        <v>0</v>
      </c>
      <c r="BI38" s="18">
        <f t="shared" ca="1" si="31"/>
        <v>0</v>
      </c>
      <c r="BJ38" s="18">
        <f t="shared" ca="1" si="31"/>
        <v>0</v>
      </c>
      <c r="BK38" s="18">
        <f t="shared" ca="1" si="31"/>
        <v>0</v>
      </c>
      <c r="BL38" s="18">
        <f t="shared" ca="1" si="31"/>
        <v>0</v>
      </c>
      <c r="BM38" s="18">
        <f t="shared" ca="1" si="31"/>
        <v>0</v>
      </c>
      <c r="BN38" s="18">
        <f t="shared" ca="1" si="31"/>
        <v>26968213.379999999</v>
      </c>
      <c r="BO38" s="18">
        <f t="shared" ca="1" si="31"/>
        <v>0</v>
      </c>
      <c r="BP38" s="18">
        <f t="shared" ca="1" si="29"/>
        <v>91899.44</v>
      </c>
      <c r="BQ38" s="18">
        <f t="shared" ca="1" si="29"/>
        <v>0</v>
      </c>
      <c r="BR38" s="18">
        <f t="shared" ca="1" si="29"/>
        <v>0</v>
      </c>
      <c r="BS38" s="18">
        <f t="shared" ca="1" si="29"/>
        <v>1571948.87</v>
      </c>
      <c r="BT38" s="18">
        <f t="shared" ca="1" si="29"/>
        <v>0</v>
      </c>
      <c r="BU38" s="18">
        <f t="shared" ca="1" si="29"/>
        <v>0</v>
      </c>
      <c r="BV38" s="18">
        <f t="shared" ca="1" si="29"/>
        <v>0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0</v>
      </c>
      <c r="CA38" s="18">
        <f t="shared" ca="1" si="29"/>
        <v>0</v>
      </c>
      <c r="CB38" s="18">
        <f t="shared" ca="1" si="29"/>
        <v>0</v>
      </c>
      <c r="CC38" s="18">
        <f t="shared" ca="1" si="29"/>
        <v>0</v>
      </c>
      <c r="CD38" s="18">
        <f t="shared" ca="1" si="29"/>
        <v>0</v>
      </c>
      <c r="CE38" s="18">
        <f t="shared" ca="1" si="21"/>
        <v>0</v>
      </c>
      <c r="CF38" s="18">
        <f t="shared" ca="1" si="21"/>
        <v>0</v>
      </c>
      <c r="CG38" s="18">
        <f t="shared" ca="1" si="21"/>
        <v>0</v>
      </c>
      <c r="CH38" s="18">
        <f t="shared" ca="1" si="21"/>
        <v>0</v>
      </c>
      <c r="CI38" s="19">
        <f t="shared" ca="1" si="26"/>
        <v>121267998.25</v>
      </c>
      <c r="CJ38" s="18">
        <f t="shared" ca="1" si="22"/>
        <v>0</v>
      </c>
      <c r="CK38" s="18">
        <f t="shared" ca="1" si="22"/>
        <v>0</v>
      </c>
      <c r="CL38" s="19">
        <f t="shared" ca="1" si="27"/>
        <v>121267998.25</v>
      </c>
      <c r="CM38" s="18">
        <f t="shared" ca="1" si="23"/>
        <v>2044115.19</v>
      </c>
      <c r="CN38" s="18">
        <f t="shared" ca="1" si="23"/>
        <v>119223883.06</v>
      </c>
      <c r="CO38" s="19">
        <f t="shared" ca="1" si="28"/>
        <v>0</v>
      </c>
      <c r="CP38" s="18">
        <f t="shared" ca="1" si="24"/>
        <v>0</v>
      </c>
      <c r="CQ38" s="18">
        <f t="shared" ca="1" si="24"/>
        <v>0</v>
      </c>
      <c r="CR38" s="18">
        <f t="shared" ca="1" si="24"/>
        <v>833709.1</v>
      </c>
      <c r="CS38" s="18">
        <f t="shared" ca="1" si="24"/>
        <v>0</v>
      </c>
      <c r="CT38" s="18">
        <f t="shared" ca="1" si="24"/>
        <v>0</v>
      </c>
      <c r="CU38" s="19">
        <f t="shared" ca="1" si="9"/>
        <v>3231859426.3899994</v>
      </c>
    </row>
    <row r="39" spans="1:99" ht="12.75" customHeight="1">
      <c r="A39" s="57" t="s">
        <v>210</v>
      </c>
      <c r="B39" s="17">
        <v>1045</v>
      </c>
      <c r="C39" s="58" t="s">
        <v>146</v>
      </c>
      <c r="D39" s="19">
        <f t="shared" ca="1" si="25"/>
        <v>28934986.359999999</v>
      </c>
      <c r="E39" s="18">
        <f t="shared" ref="E39:S54" ca="1" si="32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3467849.97</v>
      </c>
      <c r="F39" s="18">
        <f t="shared" ca="1" si="32"/>
        <v>13769348.73</v>
      </c>
      <c r="G39" s="18">
        <f t="shared" ca="1" si="32"/>
        <v>11697787.66</v>
      </c>
      <c r="H39" s="18">
        <f t="shared" ca="1" si="32"/>
        <v>304938.985995</v>
      </c>
      <c r="I39" s="18">
        <f t="shared" ca="1" si="32"/>
        <v>52662449.509999998</v>
      </c>
      <c r="J39" s="18">
        <f t="shared" ca="1" si="32"/>
        <v>0</v>
      </c>
      <c r="K39" s="18">
        <f t="shared" ca="1" si="32"/>
        <v>6177723.2400000002</v>
      </c>
      <c r="L39" s="18">
        <f t="shared" ca="1" si="32"/>
        <v>0</v>
      </c>
      <c r="M39" s="18">
        <f t="shared" ca="1" si="32"/>
        <v>652808.01</v>
      </c>
      <c r="N39" s="18">
        <f t="shared" ca="1" si="32"/>
        <v>673260.65</v>
      </c>
      <c r="O39" s="18">
        <f t="shared" ca="1" si="32"/>
        <v>14723662.27</v>
      </c>
      <c r="P39" s="18">
        <f t="shared" ca="1" si="32"/>
        <v>0</v>
      </c>
      <c r="Q39" s="18">
        <f t="shared" ca="1" si="32"/>
        <v>987810.82703100005</v>
      </c>
      <c r="R39" s="18">
        <f t="shared" ca="1" si="32"/>
        <v>0</v>
      </c>
      <c r="S39" s="18">
        <f t="shared" ca="1" si="32"/>
        <v>0</v>
      </c>
      <c r="T39" s="18">
        <f t="shared" ca="1" si="11"/>
        <v>2669030794.1900001</v>
      </c>
      <c r="U39" s="18">
        <f t="shared" ref="U39:AJ54" ca="1" si="33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2440665.17</v>
      </c>
      <c r="V39" s="18">
        <f t="shared" ca="1" si="33"/>
        <v>928274744.45000005</v>
      </c>
      <c r="W39" s="18">
        <f t="shared" ca="1" si="33"/>
        <v>16448899.58</v>
      </c>
      <c r="X39" s="18">
        <f t="shared" ca="1" si="33"/>
        <v>0</v>
      </c>
      <c r="Y39" s="18">
        <f t="shared" ca="1" si="33"/>
        <v>16343048.642011</v>
      </c>
      <c r="Z39" s="18">
        <f t="shared" ca="1" si="33"/>
        <v>12265044.235193999</v>
      </c>
      <c r="AA39" s="18">
        <f t="shared" ca="1" si="33"/>
        <v>0</v>
      </c>
      <c r="AB39" s="18">
        <f t="shared" ca="1" si="33"/>
        <v>0</v>
      </c>
      <c r="AC39" s="18">
        <f t="shared" ca="1" si="33"/>
        <v>405575.09624300001</v>
      </c>
      <c r="AD39" s="18">
        <f t="shared" ca="1" si="33"/>
        <v>1449504.3920239999</v>
      </c>
      <c r="AE39" s="18">
        <f t="shared" ca="1" si="33"/>
        <v>3500</v>
      </c>
      <c r="AF39" s="18">
        <f t="shared" ca="1" si="33"/>
        <v>460911.07</v>
      </c>
      <c r="AG39" s="18">
        <f t="shared" ca="1" si="33"/>
        <v>-132967.31</v>
      </c>
      <c r="AH39" s="18">
        <f t="shared" ca="1" si="33"/>
        <v>2728452.4196640002</v>
      </c>
      <c r="AI39" s="18">
        <f t="shared" ca="1" si="33"/>
        <v>0</v>
      </c>
      <c r="AJ39" s="18">
        <f t="shared" ca="1" si="33"/>
        <v>1601569.21</v>
      </c>
      <c r="AK39" s="18">
        <f t="shared" ref="AK39:AZ54" ca="1" si="34">IFERROR(IF($C$2="Yurtiçi",INDIRECT("'"&amp;$B$2&amp;"'!"&amp;ADDRESS(MATCH($B39,INDIRECT("'"&amp;$B$2&amp;"'!$B$1:$B$1095"),0),MATCH(AK$5,INDIRECT("'"&amp;$B$2&amp;"'!5:5"),0))),IF($C$2="Yurtdışı",INDIRECT("'"&amp;$B$2&amp;"'!"&amp;ADDRESS(MATCH($B39,INDIRECT("'"&amp;$B$2&amp;"'!$B$1:$B$1095"),0),MATCH(AK$5,INDIRECT("'"&amp;$B$2&amp;"'!5:5"),0)+1)),INDIRECT("'"&amp;$B$2&amp;"'!"&amp;ADDRESS(MATCH($B39,INDIRECT("'"&amp;$B$2&amp;"'!$B$1:$B$1095"),0),MATCH(AK$5,INDIRECT("'"&amp;$B$2&amp;"'!5:5"),0)))+INDIRECT("'"&amp;$B$2&amp;"'!"&amp;ADDRESS(MATCH($B39,INDIRECT("'"&amp;$B$2&amp;"'!$B$1:$B$1095"),0),MATCH(AK$5,INDIRECT("'"&amp;$B$2&amp;"'!5:5"),0)+1)))),0)</f>
        <v>20561.3</v>
      </c>
      <c r="AL39" s="18">
        <f t="shared" ca="1" si="34"/>
        <v>0</v>
      </c>
      <c r="AM39" s="18">
        <f t="shared" ca="1" si="34"/>
        <v>673564.78</v>
      </c>
      <c r="AN39" s="18">
        <f t="shared" ca="1" si="34"/>
        <v>0</v>
      </c>
      <c r="AO39" s="18">
        <f t="shared" ca="1" si="34"/>
        <v>0</v>
      </c>
      <c r="AP39" s="18">
        <f t="shared" ca="1" si="34"/>
        <v>37308.949999999997</v>
      </c>
      <c r="AQ39" s="18">
        <f t="shared" ca="1" si="34"/>
        <v>0</v>
      </c>
      <c r="AR39" s="18">
        <f t="shared" ca="1" si="34"/>
        <v>0</v>
      </c>
      <c r="AS39" s="18">
        <f t="shared" ca="1" si="34"/>
        <v>0</v>
      </c>
      <c r="AT39" s="18">
        <f t="shared" ca="1" si="34"/>
        <v>57708109.762712002</v>
      </c>
      <c r="AU39" s="18">
        <f t="shared" ca="1" si="34"/>
        <v>2066230.8062489999</v>
      </c>
      <c r="AV39" s="18">
        <f t="shared" ca="1" si="34"/>
        <v>0</v>
      </c>
      <c r="AW39" s="18">
        <f t="shared" ca="1" si="34"/>
        <v>0</v>
      </c>
      <c r="AX39" s="18">
        <f t="shared" ca="1" si="34"/>
        <v>1995670.141452</v>
      </c>
      <c r="AY39" s="18">
        <f t="shared" ca="1" si="34"/>
        <v>0</v>
      </c>
      <c r="AZ39" s="18">
        <f t="shared" ca="1" si="34"/>
        <v>0</v>
      </c>
      <c r="BA39" s="18">
        <f t="shared" ca="1" si="31"/>
        <v>0</v>
      </c>
      <c r="BB39" s="18">
        <f t="shared" ca="1" si="31"/>
        <v>0</v>
      </c>
      <c r="BC39" s="18">
        <f t="shared" ca="1" si="31"/>
        <v>0</v>
      </c>
      <c r="BD39" s="18">
        <f t="shared" ca="1" si="31"/>
        <v>25768939.815671001</v>
      </c>
      <c r="BE39" s="18">
        <f t="shared" ca="1" si="31"/>
        <v>0</v>
      </c>
      <c r="BF39" s="18">
        <f t="shared" ca="1" si="31"/>
        <v>0</v>
      </c>
      <c r="BG39" s="18">
        <f t="shared" ca="1" si="31"/>
        <v>0</v>
      </c>
      <c r="BH39" s="18">
        <f t="shared" ca="1" si="31"/>
        <v>0</v>
      </c>
      <c r="BI39" s="18">
        <f t="shared" ca="1" si="31"/>
        <v>0</v>
      </c>
      <c r="BJ39" s="18">
        <f t="shared" ca="1" si="31"/>
        <v>0</v>
      </c>
      <c r="BK39" s="18">
        <f t="shared" ca="1" si="31"/>
        <v>0</v>
      </c>
      <c r="BL39" s="18">
        <f t="shared" ca="1" si="31"/>
        <v>0</v>
      </c>
      <c r="BM39" s="18">
        <f t="shared" ca="1" si="31"/>
        <v>0</v>
      </c>
      <c r="BN39" s="18">
        <f t="shared" ca="1" si="31"/>
        <v>5099792.4895329997</v>
      </c>
      <c r="BO39" s="18">
        <f t="shared" ca="1" si="31"/>
        <v>0</v>
      </c>
      <c r="BP39" s="18">
        <f t="shared" ca="1" si="29"/>
        <v>72407493.847854003</v>
      </c>
      <c r="BQ39" s="18">
        <f t="shared" ca="1" si="29"/>
        <v>5318270.5265920004</v>
      </c>
      <c r="BR39" s="18">
        <f t="shared" ca="1" si="29"/>
        <v>34944132.800858997</v>
      </c>
      <c r="BS39" s="18">
        <f t="shared" ca="1" si="29"/>
        <v>2693548.1303150002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39575.83</v>
      </c>
      <c r="CA39" s="18">
        <f t="shared" ca="1" si="29"/>
        <v>19632184.350000001</v>
      </c>
      <c r="CB39" s="18">
        <f t="shared" ca="1" si="29"/>
        <v>0</v>
      </c>
      <c r="CC39" s="18">
        <f t="shared" ca="1" si="29"/>
        <v>2027586.3</v>
      </c>
      <c r="CD39" s="18">
        <f t="shared" ca="1" si="29"/>
        <v>0</v>
      </c>
      <c r="CE39" s="18">
        <f t="shared" ref="CC39:CH54" ca="1" si="35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5"/>
        <v>0</v>
      </c>
      <c r="CG39" s="18">
        <f t="shared" ca="1" si="35"/>
        <v>112437.84</v>
      </c>
      <c r="CH39" s="18">
        <f t="shared" ca="1" si="35"/>
        <v>0</v>
      </c>
      <c r="CI39" s="19">
        <f t="shared" ca="1" si="26"/>
        <v>76518140.030000001</v>
      </c>
      <c r="CJ39" s="18">
        <f t="shared" ca="1" si="22"/>
        <v>0</v>
      </c>
      <c r="CK39" s="18">
        <f t="shared" ca="1" si="22"/>
        <v>0</v>
      </c>
      <c r="CL39" s="19">
        <f t="shared" ca="1" si="27"/>
        <v>76518140.030000001</v>
      </c>
      <c r="CM39" s="18">
        <f t="shared" ca="1" si="23"/>
        <v>0</v>
      </c>
      <c r="CN39" s="18">
        <f t="shared" ca="1" si="23"/>
        <v>76518140.030000001</v>
      </c>
      <c r="CO39" s="19">
        <f t="shared" ca="1" si="28"/>
        <v>0</v>
      </c>
      <c r="CP39" s="18">
        <f t="shared" ref="CP39:CT54" ca="1" si="36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6"/>
        <v>0</v>
      </c>
      <c r="CR39" s="18">
        <f t="shared" ca="1" si="36"/>
        <v>12531325.999783</v>
      </c>
      <c r="CS39" s="18">
        <f t="shared" ca="1" si="36"/>
        <v>267297642.16999999</v>
      </c>
      <c r="CT39" s="18">
        <f t="shared" ca="1" si="36"/>
        <v>0</v>
      </c>
      <c r="CU39" s="19">
        <f t="shared" ca="1" si="9"/>
        <v>4343329896.8691826</v>
      </c>
    </row>
    <row r="40" spans="1:99" ht="12.75" customHeight="1">
      <c r="A40" s="57" t="s">
        <v>212</v>
      </c>
      <c r="B40" s="17">
        <v>1046</v>
      </c>
      <c r="C40" s="58" t="s">
        <v>146</v>
      </c>
      <c r="D40" s="19">
        <f t="shared" ca="1" si="25"/>
        <v>17406523.969999999</v>
      </c>
      <c r="E40" s="18">
        <f t="shared" ca="1" si="32"/>
        <v>1864154.27</v>
      </c>
      <c r="F40" s="18">
        <f t="shared" ca="1" si="32"/>
        <v>9855890.8999999985</v>
      </c>
      <c r="G40" s="18">
        <f t="shared" ca="1" si="32"/>
        <v>5686478.7999999998</v>
      </c>
      <c r="H40" s="18">
        <f t="shared" ca="1" si="32"/>
        <v>71190.47</v>
      </c>
      <c r="I40" s="18">
        <f t="shared" ca="1" si="32"/>
        <v>2316643.09</v>
      </c>
      <c r="J40" s="18">
        <f t="shared" ca="1" si="32"/>
        <v>0</v>
      </c>
      <c r="K40" s="18">
        <f t="shared" ca="1" si="32"/>
        <v>55858.69</v>
      </c>
      <c r="L40" s="18">
        <f t="shared" ca="1" si="32"/>
        <v>0</v>
      </c>
      <c r="M40" s="18">
        <f t="shared" ca="1" si="32"/>
        <v>0</v>
      </c>
      <c r="N40" s="18">
        <f t="shared" ca="1" si="32"/>
        <v>0</v>
      </c>
      <c r="O40" s="18">
        <f t="shared" ca="1" si="32"/>
        <v>21503395.649999999</v>
      </c>
      <c r="P40" s="18">
        <f t="shared" ca="1" si="32"/>
        <v>0</v>
      </c>
      <c r="Q40" s="18">
        <f t="shared" ca="1" si="32"/>
        <v>0</v>
      </c>
      <c r="R40" s="18">
        <f t="shared" ca="1" si="32"/>
        <v>0</v>
      </c>
      <c r="S40" s="18">
        <f t="shared" ca="1" si="32"/>
        <v>0</v>
      </c>
      <c r="T40" s="18">
        <f t="shared" ca="1" si="11"/>
        <v>0</v>
      </c>
      <c r="U40" s="18">
        <f t="shared" ca="1" si="33"/>
        <v>0</v>
      </c>
      <c r="V40" s="18">
        <f t="shared" ca="1" si="33"/>
        <v>0</v>
      </c>
      <c r="W40" s="18">
        <f t="shared" ca="1" si="33"/>
        <v>529355039.69</v>
      </c>
      <c r="X40" s="18">
        <f t="shared" ca="1" si="33"/>
        <v>6902946.3600000003</v>
      </c>
      <c r="Y40" s="18">
        <f t="shared" ca="1" si="33"/>
        <v>0</v>
      </c>
      <c r="Z40" s="18">
        <f t="shared" ca="1" si="33"/>
        <v>0</v>
      </c>
      <c r="AA40" s="18">
        <f t="shared" ca="1" si="33"/>
        <v>0</v>
      </c>
      <c r="AB40" s="18">
        <f t="shared" ca="1" si="33"/>
        <v>0</v>
      </c>
      <c r="AC40" s="18">
        <f t="shared" ca="1" si="33"/>
        <v>129120.2</v>
      </c>
      <c r="AD40" s="18">
        <f t="shared" ca="1" si="33"/>
        <v>341263.32</v>
      </c>
      <c r="AE40" s="18">
        <f t="shared" ca="1" si="33"/>
        <v>0</v>
      </c>
      <c r="AF40" s="18">
        <f t="shared" ca="1" si="33"/>
        <v>0</v>
      </c>
      <c r="AG40" s="18">
        <f t="shared" ca="1" si="33"/>
        <v>0</v>
      </c>
      <c r="AH40" s="18">
        <f t="shared" ca="1" si="33"/>
        <v>0</v>
      </c>
      <c r="AI40" s="18">
        <f t="shared" ca="1" si="33"/>
        <v>0</v>
      </c>
      <c r="AJ40" s="18">
        <f t="shared" ca="1" si="33"/>
        <v>0</v>
      </c>
      <c r="AK40" s="18">
        <f t="shared" ca="1" si="34"/>
        <v>0</v>
      </c>
      <c r="AL40" s="18">
        <f t="shared" ca="1" si="34"/>
        <v>0</v>
      </c>
      <c r="AM40" s="18">
        <f t="shared" ca="1" si="34"/>
        <v>0</v>
      </c>
      <c r="AN40" s="18">
        <f t="shared" ca="1" si="34"/>
        <v>0</v>
      </c>
      <c r="AO40" s="18">
        <f t="shared" ca="1" si="34"/>
        <v>0</v>
      </c>
      <c r="AP40" s="18">
        <f t="shared" ca="1" si="34"/>
        <v>0</v>
      </c>
      <c r="AQ40" s="18">
        <f t="shared" ca="1" si="34"/>
        <v>0</v>
      </c>
      <c r="AR40" s="18">
        <f t="shared" ca="1" si="34"/>
        <v>0</v>
      </c>
      <c r="AS40" s="18">
        <f t="shared" ca="1" si="34"/>
        <v>0</v>
      </c>
      <c r="AT40" s="18">
        <f t="shared" ca="1" si="34"/>
        <v>33079829.950000003</v>
      </c>
      <c r="AU40" s="18">
        <f t="shared" ca="1" si="34"/>
        <v>568815.53</v>
      </c>
      <c r="AV40" s="18">
        <f t="shared" ca="1" si="34"/>
        <v>0</v>
      </c>
      <c r="AW40" s="18">
        <f t="shared" ca="1" si="34"/>
        <v>0</v>
      </c>
      <c r="AX40" s="18">
        <f t="shared" ca="1" si="34"/>
        <v>0</v>
      </c>
      <c r="AY40" s="18">
        <f t="shared" ca="1" si="34"/>
        <v>0</v>
      </c>
      <c r="AZ40" s="18">
        <f t="shared" ca="1" si="34"/>
        <v>0</v>
      </c>
      <c r="BA40" s="18">
        <f t="shared" ca="1" si="31"/>
        <v>0</v>
      </c>
      <c r="BB40" s="18">
        <f t="shared" ca="1" si="31"/>
        <v>0</v>
      </c>
      <c r="BC40" s="18">
        <f t="shared" ca="1" si="31"/>
        <v>0</v>
      </c>
      <c r="BD40" s="18">
        <f t="shared" ca="1" si="31"/>
        <v>5154317.84</v>
      </c>
      <c r="BE40" s="18">
        <f t="shared" ca="1" si="31"/>
        <v>0</v>
      </c>
      <c r="BF40" s="18">
        <f t="shared" ca="1" si="31"/>
        <v>0</v>
      </c>
      <c r="BG40" s="18">
        <f t="shared" ca="1" si="31"/>
        <v>0</v>
      </c>
      <c r="BH40" s="18">
        <f t="shared" ca="1" si="31"/>
        <v>0</v>
      </c>
      <c r="BI40" s="18">
        <f t="shared" ca="1" si="31"/>
        <v>0</v>
      </c>
      <c r="BJ40" s="18">
        <f t="shared" ca="1" si="31"/>
        <v>0</v>
      </c>
      <c r="BK40" s="18">
        <f t="shared" ca="1" si="31"/>
        <v>0</v>
      </c>
      <c r="BL40" s="18">
        <f t="shared" ca="1" si="31"/>
        <v>0</v>
      </c>
      <c r="BM40" s="18">
        <f t="shared" ca="1" si="31"/>
        <v>0</v>
      </c>
      <c r="BN40" s="18">
        <f t="shared" ca="1" si="31"/>
        <v>8566778.2200000007</v>
      </c>
      <c r="BO40" s="18">
        <f t="shared" ca="1" si="31"/>
        <v>0</v>
      </c>
      <c r="BP40" s="18">
        <f t="shared" ca="1" si="29"/>
        <v>1157032.75</v>
      </c>
      <c r="BQ40" s="18">
        <f t="shared" ca="1" si="29"/>
        <v>0</v>
      </c>
      <c r="BR40" s="18">
        <f t="shared" ca="1" si="29"/>
        <v>2722410.9899999998</v>
      </c>
      <c r="BS40" s="18">
        <f t="shared" ca="1" si="29"/>
        <v>607366.40999999992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0</v>
      </c>
      <c r="BX40" s="18">
        <f t="shared" ca="1" si="29"/>
        <v>0</v>
      </c>
      <c r="BY40" s="18">
        <f t="shared" ca="1" si="29"/>
        <v>0</v>
      </c>
      <c r="BZ40" s="18">
        <f t="shared" ca="1" si="29"/>
        <v>0</v>
      </c>
      <c r="CA40" s="18">
        <f t="shared" ca="1" si="29"/>
        <v>0</v>
      </c>
      <c r="CB40" s="18">
        <f t="shared" ca="1" si="29"/>
        <v>0</v>
      </c>
      <c r="CC40" s="18">
        <f t="shared" ca="1" si="29"/>
        <v>0</v>
      </c>
      <c r="CD40" s="18">
        <f t="shared" ca="1" si="29"/>
        <v>0</v>
      </c>
      <c r="CE40" s="18">
        <f t="shared" ca="1" si="35"/>
        <v>0</v>
      </c>
      <c r="CF40" s="18">
        <f t="shared" ca="1" si="35"/>
        <v>0</v>
      </c>
      <c r="CG40" s="18">
        <f t="shared" ca="1" si="35"/>
        <v>0</v>
      </c>
      <c r="CH40" s="18">
        <f t="shared" ca="1" si="35"/>
        <v>0</v>
      </c>
      <c r="CI40" s="19">
        <f t="shared" ca="1" si="26"/>
        <v>0</v>
      </c>
      <c r="CJ40" s="18">
        <f t="shared" ca="1" si="22"/>
        <v>0</v>
      </c>
      <c r="CK40" s="18">
        <f t="shared" ca="1" si="22"/>
        <v>0</v>
      </c>
      <c r="CL40" s="19">
        <f t="shared" ca="1" si="27"/>
        <v>0</v>
      </c>
      <c r="CM40" s="18">
        <f t="shared" ca="1" si="23"/>
        <v>0</v>
      </c>
      <c r="CN40" s="18">
        <f t="shared" ca="1" si="23"/>
        <v>0</v>
      </c>
      <c r="CO40" s="19">
        <f t="shared" ca="1" si="28"/>
        <v>0</v>
      </c>
      <c r="CP40" s="18">
        <f t="shared" ca="1" si="36"/>
        <v>0</v>
      </c>
      <c r="CQ40" s="18">
        <f t="shared" ca="1" si="36"/>
        <v>0</v>
      </c>
      <c r="CR40" s="18">
        <f t="shared" ca="1" si="36"/>
        <v>0</v>
      </c>
      <c r="CS40" s="18">
        <f t="shared" ca="1" si="36"/>
        <v>0</v>
      </c>
      <c r="CT40" s="18">
        <f t="shared" ca="1" si="36"/>
        <v>0</v>
      </c>
      <c r="CU40" s="19">
        <f t="shared" ca="1" si="9"/>
        <v>629938533.13000023</v>
      </c>
    </row>
    <row r="41" spans="1:99" ht="12.75" customHeight="1">
      <c r="A41" s="57" t="s">
        <v>214</v>
      </c>
      <c r="B41" s="17">
        <v>1047</v>
      </c>
      <c r="C41" s="58" t="s">
        <v>146</v>
      </c>
      <c r="D41" s="19">
        <f t="shared" ca="1" si="25"/>
        <v>0</v>
      </c>
      <c r="E41" s="18">
        <f t="shared" ca="1" si="32"/>
        <v>0</v>
      </c>
      <c r="F41" s="18">
        <f t="shared" ca="1" si="32"/>
        <v>0</v>
      </c>
      <c r="G41" s="18">
        <f t="shared" ca="1" si="32"/>
        <v>0</v>
      </c>
      <c r="H41" s="18">
        <f t="shared" ca="1" si="32"/>
        <v>0</v>
      </c>
      <c r="I41" s="18">
        <f t="shared" ca="1" si="32"/>
        <v>0</v>
      </c>
      <c r="J41" s="18">
        <f t="shared" ca="1" si="32"/>
        <v>0</v>
      </c>
      <c r="K41" s="18">
        <f t="shared" ca="1" si="32"/>
        <v>0</v>
      </c>
      <c r="L41" s="18">
        <f t="shared" ca="1" si="32"/>
        <v>0</v>
      </c>
      <c r="M41" s="18">
        <f t="shared" ca="1" si="32"/>
        <v>0</v>
      </c>
      <c r="N41" s="18">
        <f t="shared" ca="1" si="32"/>
        <v>0</v>
      </c>
      <c r="O41" s="18">
        <f t="shared" ca="1" si="32"/>
        <v>0</v>
      </c>
      <c r="P41" s="18">
        <f t="shared" ca="1" si="32"/>
        <v>0</v>
      </c>
      <c r="Q41" s="18">
        <f t="shared" ca="1" si="32"/>
        <v>0</v>
      </c>
      <c r="R41" s="18">
        <f t="shared" ca="1" si="32"/>
        <v>0</v>
      </c>
      <c r="S41" s="18">
        <f t="shared" ca="1" si="32"/>
        <v>0</v>
      </c>
      <c r="T41" s="18">
        <f t="shared" ca="1" si="11"/>
        <v>0</v>
      </c>
      <c r="U41" s="18">
        <f t="shared" ca="1" si="33"/>
        <v>0</v>
      </c>
      <c r="V41" s="18">
        <f t="shared" ca="1" si="33"/>
        <v>0</v>
      </c>
      <c r="W41" s="18">
        <f t="shared" ca="1" si="33"/>
        <v>-87306.35000000002</v>
      </c>
      <c r="X41" s="18">
        <f t="shared" ca="1" si="33"/>
        <v>0</v>
      </c>
      <c r="Y41" s="18">
        <f t="shared" ca="1" si="33"/>
        <v>0</v>
      </c>
      <c r="Z41" s="18">
        <f t="shared" ca="1" si="33"/>
        <v>0</v>
      </c>
      <c r="AA41" s="18">
        <f t="shared" ca="1" si="33"/>
        <v>0</v>
      </c>
      <c r="AB41" s="18">
        <f t="shared" ca="1" si="33"/>
        <v>0</v>
      </c>
      <c r="AC41" s="18">
        <f t="shared" ca="1" si="33"/>
        <v>0</v>
      </c>
      <c r="AD41" s="18">
        <f t="shared" ca="1" si="33"/>
        <v>0</v>
      </c>
      <c r="AE41" s="18">
        <f t="shared" ca="1" si="33"/>
        <v>0</v>
      </c>
      <c r="AF41" s="18">
        <f t="shared" ca="1" si="33"/>
        <v>0</v>
      </c>
      <c r="AG41" s="18">
        <f t="shared" ca="1" si="33"/>
        <v>0</v>
      </c>
      <c r="AH41" s="18">
        <f t="shared" ca="1" si="33"/>
        <v>0</v>
      </c>
      <c r="AI41" s="18">
        <f t="shared" ca="1" si="33"/>
        <v>0</v>
      </c>
      <c r="AJ41" s="18">
        <f t="shared" ca="1" si="33"/>
        <v>0</v>
      </c>
      <c r="AK41" s="18">
        <f t="shared" ca="1" si="34"/>
        <v>0</v>
      </c>
      <c r="AL41" s="18">
        <f t="shared" ca="1" si="34"/>
        <v>0</v>
      </c>
      <c r="AM41" s="18">
        <f t="shared" ca="1" si="34"/>
        <v>0</v>
      </c>
      <c r="AN41" s="18">
        <f t="shared" ca="1" si="34"/>
        <v>0</v>
      </c>
      <c r="AO41" s="18">
        <f t="shared" ca="1" si="34"/>
        <v>0</v>
      </c>
      <c r="AP41" s="18">
        <f t="shared" ca="1" si="34"/>
        <v>0</v>
      </c>
      <c r="AQ41" s="18">
        <f t="shared" ca="1" si="34"/>
        <v>0</v>
      </c>
      <c r="AR41" s="18">
        <f t="shared" ca="1" si="34"/>
        <v>0</v>
      </c>
      <c r="AS41" s="18">
        <f t="shared" ca="1" si="34"/>
        <v>0</v>
      </c>
      <c r="AT41" s="18">
        <f t="shared" ca="1" si="34"/>
        <v>0</v>
      </c>
      <c r="AU41" s="18">
        <f t="shared" ca="1" si="34"/>
        <v>0</v>
      </c>
      <c r="AV41" s="18">
        <f t="shared" ca="1" si="34"/>
        <v>0</v>
      </c>
      <c r="AW41" s="18">
        <f t="shared" ca="1" si="34"/>
        <v>0</v>
      </c>
      <c r="AX41" s="18">
        <f t="shared" ca="1" si="34"/>
        <v>0</v>
      </c>
      <c r="AY41" s="18">
        <f t="shared" ca="1" si="34"/>
        <v>0</v>
      </c>
      <c r="AZ41" s="18">
        <f t="shared" ca="1" si="34"/>
        <v>0</v>
      </c>
      <c r="BA41" s="18">
        <f t="shared" ca="1" si="31"/>
        <v>0</v>
      </c>
      <c r="BB41" s="18">
        <f t="shared" ca="1" si="31"/>
        <v>0</v>
      </c>
      <c r="BC41" s="18">
        <f t="shared" ca="1" si="31"/>
        <v>0</v>
      </c>
      <c r="BD41" s="18">
        <f t="shared" ca="1" si="31"/>
        <v>-1084.9900000000002</v>
      </c>
      <c r="BE41" s="18">
        <f t="shared" ca="1" si="31"/>
        <v>0</v>
      </c>
      <c r="BF41" s="18">
        <f t="shared" ca="1" si="31"/>
        <v>0</v>
      </c>
      <c r="BG41" s="18">
        <f t="shared" ca="1" si="31"/>
        <v>0</v>
      </c>
      <c r="BH41" s="18">
        <f t="shared" ca="1" si="31"/>
        <v>0</v>
      </c>
      <c r="BI41" s="18">
        <f t="shared" ca="1" si="31"/>
        <v>0</v>
      </c>
      <c r="BJ41" s="18">
        <f t="shared" ca="1" si="31"/>
        <v>0</v>
      </c>
      <c r="BK41" s="18">
        <f t="shared" ca="1" si="31"/>
        <v>0</v>
      </c>
      <c r="BL41" s="18">
        <f t="shared" ca="1" si="31"/>
        <v>0</v>
      </c>
      <c r="BM41" s="18">
        <f t="shared" ca="1" si="31"/>
        <v>0</v>
      </c>
      <c r="BN41" s="18">
        <f t="shared" ca="1" si="31"/>
        <v>-428.15999999999991</v>
      </c>
      <c r="BO41" s="18">
        <f t="shared" ca="1" si="31"/>
        <v>0</v>
      </c>
      <c r="BP41" s="18">
        <f t="shared" ca="1" si="29"/>
        <v>0</v>
      </c>
      <c r="BQ41" s="18">
        <f t="shared" ca="1" si="29"/>
        <v>0</v>
      </c>
      <c r="BR41" s="18">
        <f t="shared" ca="1" si="29"/>
        <v>0</v>
      </c>
      <c r="BS41" s="18">
        <f t="shared" ca="1" si="29"/>
        <v>0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5"/>
        <v>0</v>
      </c>
      <c r="CF41" s="18">
        <f t="shared" ca="1" si="35"/>
        <v>0</v>
      </c>
      <c r="CG41" s="18">
        <f t="shared" ca="1" si="35"/>
        <v>0</v>
      </c>
      <c r="CH41" s="18">
        <f t="shared" ca="1" si="35"/>
        <v>0</v>
      </c>
      <c r="CI41" s="19">
        <f t="shared" ca="1" si="26"/>
        <v>0</v>
      </c>
      <c r="CJ41" s="18">
        <f t="shared" ca="1" si="22"/>
        <v>0</v>
      </c>
      <c r="CK41" s="18">
        <f t="shared" ca="1" si="22"/>
        <v>0</v>
      </c>
      <c r="CL41" s="19">
        <f t="shared" ca="1" si="27"/>
        <v>0</v>
      </c>
      <c r="CM41" s="18">
        <f t="shared" ca="1" si="23"/>
        <v>0</v>
      </c>
      <c r="CN41" s="18">
        <f t="shared" ca="1" si="23"/>
        <v>0</v>
      </c>
      <c r="CO41" s="19">
        <f t="shared" ca="1" si="28"/>
        <v>0</v>
      </c>
      <c r="CP41" s="18">
        <f t="shared" ca="1" si="36"/>
        <v>0</v>
      </c>
      <c r="CQ41" s="18">
        <f t="shared" ca="1" si="36"/>
        <v>0</v>
      </c>
      <c r="CR41" s="18">
        <f t="shared" ca="1" si="36"/>
        <v>0</v>
      </c>
      <c r="CS41" s="18">
        <f t="shared" ca="1" si="36"/>
        <v>0</v>
      </c>
      <c r="CT41" s="18">
        <f t="shared" ca="1" si="36"/>
        <v>0</v>
      </c>
      <c r="CU41" s="19">
        <f t="shared" ca="1" si="9"/>
        <v>-88819.500000000029</v>
      </c>
    </row>
    <row r="42" spans="1:99" ht="12.75" customHeight="1">
      <c r="A42" s="57" t="s">
        <v>216</v>
      </c>
      <c r="B42" s="17">
        <v>1048</v>
      </c>
      <c r="C42" s="58" t="s">
        <v>146</v>
      </c>
      <c r="D42" s="19">
        <f t="shared" ca="1" si="25"/>
        <v>33471525</v>
      </c>
      <c r="E42" s="18">
        <f t="shared" ca="1" si="32"/>
        <v>14438598</v>
      </c>
      <c r="F42" s="18">
        <f t="shared" ca="1" si="32"/>
        <v>2990862</v>
      </c>
      <c r="G42" s="18">
        <f t="shared" ca="1" si="32"/>
        <v>16042065</v>
      </c>
      <c r="H42" s="18">
        <f t="shared" ca="1" si="32"/>
        <v>0</v>
      </c>
      <c r="I42" s="18">
        <f t="shared" ca="1" si="32"/>
        <v>9591490</v>
      </c>
      <c r="J42" s="18">
        <f t="shared" ca="1" si="32"/>
        <v>0</v>
      </c>
      <c r="K42" s="18">
        <f t="shared" ca="1" si="32"/>
        <v>0</v>
      </c>
      <c r="L42" s="18">
        <f t="shared" ca="1" si="32"/>
        <v>0</v>
      </c>
      <c r="M42" s="18">
        <f t="shared" ca="1" si="32"/>
        <v>0</v>
      </c>
      <c r="N42" s="18">
        <f t="shared" ca="1" si="32"/>
        <v>0</v>
      </c>
      <c r="O42" s="18">
        <f t="shared" ca="1" si="32"/>
        <v>1448743</v>
      </c>
      <c r="P42" s="18">
        <f t="shared" ca="1" si="32"/>
        <v>0</v>
      </c>
      <c r="Q42" s="18">
        <f t="shared" ca="1" si="32"/>
        <v>86720</v>
      </c>
      <c r="R42" s="18">
        <f t="shared" ca="1" si="32"/>
        <v>0</v>
      </c>
      <c r="S42" s="18">
        <f t="shared" ca="1" si="32"/>
        <v>0</v>
      </c>
      <c r="T42" s="18">
        <f t="shared" ca="1" si="11"/>
        <v>227769816.98725</v>
      </c>
      <c r="U42" s="18">
        <f t="shared" ca="1" si="33"/>
        <v>2466579.0516633401</v>
      </c>
      <c r="V42" s="18">
        <f t="shared" ca="1" si="33"/>
        <v>13593443</v>
      </c>
      <c r="W42" s="18">
        <f t="shared" ca="1" si="33"/>
        <v>165059955.59999999</v>
      </c>
      <c r="X42" s="18">
        <f t="shared" ca="1" si="33"/>
        <v>0</v>
      </c>
      <c r="Y42" s="18">
        <f t="shared" ca="1" si="33"/>
        <v>4202719</v>
      </c>
      <c r="Z42" s="18">
        <f t="shared" ca="1" si="33"/>
        <v>3844392</v>
      </c>
      <c r="AA42" s="18">
        <f t="shared" ca="1" si="33"/>
        <v>0</v>
      </c>
      <c r="AB42" s="18">
        <f t="shared" ca="1" si="33"/>
        <v>0</v>
      </c>
      <c r="AC42" s="18">
        <f t="shared" ca="1" si="33"/>
        <v>628656</v>
      </c>
      <c r="AD42" s="18">
        <f t="shared" ca="1" si="33"/>
        <v>5773708</v>
      </c>
      <c r="AE42" s="18">
        <f t="shared" ca="1" si="33"/>
        <v>0</v>
      </c>
      <c r="AF42" s="18">
        <f t="shared" ca="1" si="33"/>
        <v>1000</v>
      </c>
      <c r="AG42" s="18">
        <f t="shared" ca="1" si="33"/>
        <v>0</v>
      </c>
      <c r="AH42" s="18">
        <f t="shared" ca="1" si="33"/>
        <v>0</v>
      </c>
      <c r="AI42" s="18">
        <f t="shared" ca="1" si="33"/>
        <v>0</v>
      </c>
      <c r="AJ42" s="18">
        <f t="shared" ca="1" si="33"/>
        <v>322234.89064050006</v>
      </c>
      <c r="AK42" s="18">
        <f t="shared" ca="1" si="34"/>
        <v>0</v>
      </c>
      <c r="AL42" s="18">
        <f t="shared" ca="1" si="34"/>
        <v>0</v>
      </c>
      <c r="AM42" s="18">
        <f t="shared" ca="1" si="34"/>
        <v>13399</v>
      </c>
      <c r="AN42" s="18">
        <f t="shared" ca="1" si="34"/>
        <v>0</v>
      </c>
      <c r="AO42" s="18">
        <f t="shared" ca="1" si="34"/>
        <v>0</v>
      </c>
      <c r="AP42" s="18">
        <f t="shared" ca="1" si="34"/>
        <v>192279</v>
      </c>
      <c r="AQ42" s="18">
        <f t="shared" ca="1" si="34"/>
        <v>0</v>
      </c>
      <c r="AR42" s="18">
        <f t="shared" ca="1" si="34"/>
        <v>0</v>
      </c>
      <c r="AS42" s="18">
        <f t="shared" ca="1" si="34"/>
        <v>0</v>
      </c>
      <c r="AT42" s="18">
        <f t="shared" ca="1" si="34"/>
        <v>110482230</v>
      </c>
      <c r="AU42" s="18">
        <f t="shared" ca="1" si="34"/>
        <v>63301964</v>
      </c>
      <c r="AV42" s="18">
        <f t="shared" ca="1" si="34"/>
        <v>6419204</v>
      </c>
      <c r="AW42" s="18">
        <f t="shared" ca="1" si="34"/>
        <v>0</v>
      </c>
      <c r="AX42" s="18">
        <f t="shared" ca="1" si="34"/>
        <v>2177387</v>
      </c>
      <c r="AY42" s="18">
        <f t="shared" ca="1" si="34"/>
        <v>0</v>
      </c>
      <c r="AZ42" s="18">
        <f t="shared" ca="1" si="34"/>
        <v>0</v>
      </c>
      <c r="BA42" s="18">
        <f t="shared" ca="1" si="31"/>
        <v>0</v>
      </c>
      <c r="BB42" s="18">
        <f t="shared" ca="1" si="31"/>
        <v>0</v>
      </c>
      <c r="BC42" s="18">
        <f t="shared" ca="1" si="31"/>
        <v>0</v>
      </c>
      <c r="BD42" s="18">
        <f t="shared" ca="1" si="31"/>
        <v>130359561</v>
      </c>
      <c r="BE42" s="18">
        <f t="shared" ca="1" si="31"/>
        <v>0</v>
      </c>
      <c r="BF42" s="18">
        <f t="shared" ca="1" si="31"/>
        <v>0</v>
      </c>
      <c r="BG42" s="18">
        <f t="shared" ca="1" si="31"/>
        <v>0</v>
      </c>
      <c r="BH42" s="18">
        <f t="shared" ca="1" si="31"/>
        <v>0</v>
      </c>
      <c r="BI42" s="18">
        <f t="shared" ca="1" si="31"/>
        <v>0</v>
      </c>
      <c r="BJ42" s="18">
        <f t="shared" ca="1" si="31"/>
        <v>0</v>
      </c>
      <c r="BK42" s="18">
        <f t="shared" ca="1" si="31"/>
        <v>0</v>
      </c>
      <c r="BL42" s="18">
        <f t="shared" ca="1" si="31"/>
        <v>137050</v>
      </c>
      <c r="BM42" s="18">
        <f t="shared" ca="1" si="31"/>
        <v>0</v>
      </c>
      <c r="BN42" s="18">
        <f t="shared" ca="1" si="31"/>
        <v>1279635</v>
      </c>
      <c r="BO42" s="18">
        <f t="shared" ca="1" si="31"/>
        <v>0</v>
      </c>
      <c r="BP42" s="18">
        <f t="shared" ca="1" si="29"/>
        <v>23209086</v>
      </c>
      <c r="BQ42" s="18">
        <f t="shared" ca="1" si="29"/>
        <v>0</v>
      </c>
      <c r="BR42" s="18">
        <f t="shared" ca="1" si="29"/>
        <v>173616</v>
      </c>
      <c r="BS42" s="18">
        <f t="shared" ca="1" si="29"/>
        <v>16649423</v>
      </c>
      <c r="BT42" s="18">
        <f t="shared" ca="1" si="29"/>
        <v>0</v>
      </c>
      <c r="BU42" s="18">
        <f t="shared" ca="1" si="29"/>
        <v>0</v>
      </c>
      <c r="BV42" s="18">
        <f t="shared" ca="1" si="29"/>
        <v>13399</v>
      </c>
      <c r="BW42" s="18">
        <f t="shared" ca="1" si="29"/>
        <v>216100.50293333331</v>
      </c>
      <c r="BX42" s="18">
        <f t="shared" ca="1" si="29"/>
        <v>0</v>
      </c>
      <c r="BY42" s="18">
        <f t="shared" ca="1" si="29"/>
        <v>0</v>
      </c>
      <c r="BZ42" s="18">
        <f t="shared" ca="1" si="29"/>
        <v>3241683.1835999996</v>
      </c>
      <c r="CA42" s="18">
        <f t="shared" ca="1" si="29"/>
        <v>125429337.21293333</v>
      </c>
      <c r="CB42" s="18">
        <f t="shared" ca="1" si="29"/>
        <v>562074.9221333334</v>
      </c>
      <c r="CC42" s="18">
        <f t="shared" ca="1" si="29"/>
        <v>25228941.578400001</v>
      </c>
      <c r="CD42" s="18">
        <f t="shared" ca="1" si="29"/>
        <v>0</v>
      </c>
      <c r="CE42" s="18">
        <f t="shared" ca="1" si="35"/>
        <v>0</v>
      </c>
      <c r="CF42" s="18">
        <f t="shared" ca="1" si="35"/>
        <v>583967.48586666666</v>
      </c>
      <c r="CG42" s="18">
        <f t="shared" ca="1" si="35"/>
        <v>2948807.5841333331</v>
      </c>
      <c r="CH42" s="18">
        <f t="shared" ca="1" si="35"/>
        <v>0</v>
      </c>
      <c r="CI42" s="19">
        <f t="shared" ca="1" si="26"/>
        <v>0</v>
      </c>
      <c r="CJ42" s="18">
        <f t="shared" ca="1" si="22"/>
        <v>0</v>
      </c>
      <c r="CK42" s="18">
        <f t="shared" ca="1" si="22"/>
        <v>0</v>
      </c>
      <c r="CL42" s="19">
        <f t="shared" ca="1" si="27"/>
        <v>0</v>
      </c>
      <c r="CM42" s="18">
        <f t="shared" ca="1" si="23"/>
        <v>0</v>
      </c>
      <c r="CN42" s="18">
        <f t="shared" ca="1" si="23"/>
        <v>0</v>
      </c>
      <c r="CO42" s="19">
        <f t="shared" ca="1" si="28"/>
        <v>0</v>
      </c>
      <c r="CP42" s="18">
        <f t="shared" ca="1" si="36"/>
        <v>0</v>
      </c>
      <c r="CQ42" s="18">
        <f t="shared" ca="1" si="36"/>
        <v>0</v>
      </c>
      <c r="CR42" s="18">
        <f t="shared" ca="1" si="36"/>
        <v>0</v>
      </c>
      <c r="CS42" s="18">
        <f t="shared" ca="1" si="36"/>
        <v>0</v>
      </c>
      <c r="CT42" s="18">
        <f t="shared" ca="1" si="36"/>
        <v>0</v>
      </c>
      <c r="CU42" s="19">
        <f t="shared" ref="CU42" ca="1" si="37">+D42+SUM(H42:CI42)+SUM(CR42:CT42)</f>
        <v>980880127.99955392</v>
      </c>
    </row>
    <row r="43" spans="1:99" ht="12.75" customHeight="1">
      <c r="A43" s="57" t="s">
        <v>218</v>
      </c>
      <c r="B43" s="17">
        <v>1049</v>
      </c>
      <c r="C43" s="58" t="s">
        <v>146</v>
      </c>
      <c r="D43" s="19">
        <f t="shared" ca="1" si="25"/>
        <v>7009910.5699999845</v>
      </c>
      <c r="E43" s="18">
        <f t="shared" ca="1" si="32"/>
        <v>5753006.2899999814</v>
      </c>
      <c r="F43" s="18">
        <f t="shared" ca="1" si="32"/>
        <v>0</v>
      </c>
      <c r="G43" s="18">
        <f t="shared" ca="1" si="32"/>
        <v>1256904.2800000028</v>
      </c>
      <c r="H43" s="18">
        <f t="shared" ca="1" si="32"/>
        <v>0</v>
      </c>
      <c r="I43" s="18">
        <f t="shared" ca="1" si="32"/>
        <v>35623068.190000668</v>
      </c>
      <c r="J43" s="18">
        <f t="shared" ca="1" si="32"/>
        <v>0</v>
      </c>
      <c r="K43" s="18">
        <f t="shared" ca="1" si="32"/>
        <v>0</v>
      </c>
      <c r="L43" s="18">
        <f t="shared" ca="1" si="32"/>
        <v>0</v>
      </c>
      <c r="M43" s="18">
        <f t="shared" ca="1" si="32"/>
        <v>0</v>
      </c>
      <c r="N43" s="18">
        <f t="shared" ca="1" si="32"/>
        <v>0</v>
      </c>
      <c r="O43" s="18">
        <f t="shared" ca="1" si="32"/>
        <v>5925963.5299999798</v>
      </c>
      <c r="P43" s="18">
        <f t="shared" ca="1" si="32"/>
        <v>0</v>
      </c>
      <c r="Q43" s="18">
        <f t="shared" ca="1" si="32"/>
        <v>0</v>
      </c>
      <c r="R43" s="18">
        <f t="shared" ca="1" si="32"/>
        <v>0</v>
      </c>
      <c r="S43" s="18">
        <f t="shared" ca="1" si="32"/>
        <v>0</v>
      </c>
      <c r="T43" s="18">
        <f t="shared" ca="1" si="11"/>
        <v>283059104.41998684</v>
      </c>
      <c r="U43" s="18">
        <f t="shared" ca="1" si="33"/>
        <v>5439487.0800000001</v>
      </c>
      <c r="V43" s="18">
        <f t="shared" ca="1" si="33"/>
        <v>45738884.810000248</v>
      </c>
      <c r="W43" s="18">
        <f t="shared" ca="1" si="33"/>
        <v>298347744.30000806</v>
      </c>
      <c r="X43" s="18">
        <f t="shared" ca="1" si="33"/>
        <v>0</v>
      </c>
      <c r="Y43" s="18">
        <f t="shared" ca="1" si="33"/>
        <v>43545.869999999995</v>
      </c>
      <c r="Z43" s="18">
        <f t="shared" ca="1" si="33"/>
        <v>151252.86000000013</v>
      </c>
      <c r="AA43" s="18">
        <f t="shared" ca="1" si="33"/>
        <v>0</v>
      </c>
      <c r="AB43" s="18">
        <f t="shared" ca="1" si="33"/>
        <v>0</v>
      </c>
      <c r="AC43" s="18">
        <f t="shared" ca="1" si="33"/>
        <v>834846.26000000129</v>
      </c>
      <c r="AD43" s="18">
        <f t="shared" ca="1" si="33"/>
        <v>420485.4700000023</v>
      </c>
      <c r="AE43" s="18">
        <f t="shared" ca="1" si="33"/>
        <v>0</v>
      </c>
      <c r="AF43" s="18">
        <f t="shared" ca="1" si="33"/>
        <v>0</v>
      </c>
      <c r="AG43" s="18">
        <f t="shared" ca="1" si="33"/>
        <v>0</v>
      </c>
      <c r="AH43" s="18">
        <f t="shared" ca="1" si="33"/>
        <v>0</v>
      </c>
      <c r="AI43" s="18">
        <f t="shared" ca="1" si="33"/>
        <v>0</v>
      </c>
      <c r="AJ43" s="18">
        <f t="shared" ca="1" si="33"/>
        <v>218814</v>
      </c>
      <c r="AK43" s="18">
        <f t="shared" ca="1" si="34"/>
        <v>0</v>
      </c>
      <c r="AL43" s="18">
        <f t="shared" ca="1" si="34"/>
        <v>0</v>
      </c>
      <c r="AM43" s="18">
        <f t="shared" ca="1" si="34"/>
        <v>0</v>
      </c>
      <c r="AN43" s="18">
        <f t="shared" ca="1" si="34"/>
        <v>0</v>
      </c>
      <c r="AO43" s="18">
        <f t="shared" ca="1" si="34"/>
        <v>0</v>
      </c>
      <c r="AP43" s="18">
        <f t="shared" ca="1" si="34"/>
        <v>8773.9699999999993</v>
      </c>
      <c r="AQ43" s="18">
        <f t="shared" ca="1" si="34"/>
        <v>0</v>
      </c>
      <c r="AR43" s="18">
        <f t="shared" ca="1" si="34"/>
        <v>0</v>
      </c>
      <c r="AS43" s="18">
        <f t="shared" ca="1" si="34"/>
        <v>0</v>
      </c>
      <c r="AT43" s="18">
        <f t="shared" ca="1" si="34"/>
        <v>19833855.710000109</v>
      </c>
      <c r="AU43" s="18">
        <f t="shared" ca="1" si="34"/>
        <v>700517.55000000179</v>
      </c>
      <c r="AV43" s="18">
        <f t="shared" ca="1" si="34"/>
        <v>564684.68000000168</v>
      </c>
      <c r="AW43" s="18">
        <f t="shared" ca="1" si="34"/>
        <v>0</v>
      </c>
      <c r="AX43" s="18">
        <f t="shared" ca="1" si="34"/>
        <v>557002.19000000227</v>
      </c>
      <c r="AY43" s="18">
        <f t="shared" ca="1" si="34"/>
        <v>0</v>
      </c>
      <c r="AZ43" s="18">
        <f t="shared" ca="1" si="34"/>
        <v>0</v>
      </c>
      <c r="BA43" s="18">
        <f t="shared" ca="1" si="31"/>
        <v>0</v>
      </c>
      <c r="BB43" s="18">
        <f t="shared" ca="1" si="31"/>
        <v>0</v>
      </c>
      <c r="BC43" s="18">
        <f t="shared" ca="1" si="31"/>
        <v>0</v>
      </c>
      <c r="BD43" s="18">
        <f t="shared" ca="1" si="31"/>
        <v>6845781.3900007298</v>
      </c>
      <c r="BE43" s="18">
        <f t="shared" ca="1" si="31"/>
        <v>0</v>
      </c>
      <c r="BF43" s="18">
        <f t="shared" ca="1" si="31"/>
        <v>0</v>
      </c>
      <c r="BG43" s="18">
        <f t="shared" ca="1" si="31"/>
        <v>0</v>
      </c>
      <c r="BH43" s="18">
        <f t="shared" ca="1" si="31"/>
        <v>0</v>
      </c>
      <c r="BI43" s="18">
        <f t="shared" ca="1" si="31"/>
        <v>0</v>
      </c>
      <c r="BJ43" s="18">
        <f t="shared" ca="1" si="31"/>
        <v>0</v>
      </c>
      <c r="BK43" s="18">
        <f t="shared" ca="1" si="31"/>
        <v>0</v>
      </c>
      <c r="BL43" s="18">
        <f t="shared" ca="1" si="31"/>
        <v>0</v>
      </c>
      <c r="BM43" s="18">
        <f t="shared" ca="1" si="31"/>
        <v>0</v>
      </c>
      <c r="BN43" s="18">
        <f t="shared" ca="1" si="31"/>
        <v>7843589.5500003397</v>
      </c>
      <c r="BO43" s="18">
        <f t="shared" ca="1" si="31"/>
        <v>0</v>
      </c>
      <c r="BP43" s="18">
        <f t="shared" ca="1" si="31"/>
        <v>241215.03000000076</v>
      </c>
      <c r="BQ43" s="18">
        <f t="shared" ca="1" si="29"/>
        <v>0</v>
      </c>
      <c r="BR43" s="18">
        <f t="shared" ca="1" si="29"/>
        <v>0</v>
      </c>
      <c r="BS43" s="18">
        <f t="shared" ca="1" si="29"/>
        <v>621767.23000000312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548109.51999999979</v>
      </c>
      <c r="CA43" s="18">
        <f t="shared" ca="1" si="29"/>
        <v>68253038.740000144</v>
      </c>
      <c r="CB43" s="18">
        <f t="shared" ca="1" si="29"/>
        <v>0</v>
      </c>
      <c r="CC43" s="18">
        <f t="shared" ca="1" si="29"/>
        <v>5160655.09</v>
      </c>
      <c r="CD43" s="18">
        <f t="shared" ca="1" si="29"/>
        <v>0</v>
      </c>
      <c r="CE43" s="18">
        <f t="shared" ca="1" si="35"/>
        <v>0</v>
      </c>
      <c r="CF43" s="18">
        <f t="shared" ca="1" si="35"/>
        <v>0</v>
      </c>
      <c r="CG43" s="18">
        <f t="shared" ca="1" si="35"/>
        <v>43877.810000000005</v>
      </c>
      <c r="CH43" s="18">
        <f t="shared" ca="1" si="35"/>
        <v>0</v>
      </c>
      <c r="CI43" s="19">
        <f t="shared" ca="1" si="26"/>
        <v>60635661.209999993</v>
      </c>
      <c r="CJ43" s="18">
        <f t="shared" ref="CJ43:CK58" ca="1" si="38">IFERROR(IF($C$2="Yurtiçi",INDIRECT("'"&amp;$B$2&amp;"'!"&amp;ADDRESS(MATCH($B43,INDIRECT("'"&amp;$B$2&amp;"'!$B$1:$B$1095"),0),MATCH(CJ$5,INDIRECT("'"&amp;$B$2&amp;"'!5:5"),0))),IF($C$2="Yurtdışı",INDIRECT("'"&amp;$B$2&amp;"'!"&amp;ADDRESS(MATCH($B43,INDIRECT("'"&amp;$B$2&amp;"'!$B$1:$B$1095"),0),MATCH(CJ$5,INDIRECT("'"&amp;$B$2&amp;"'!5:5"),0)+1)),INDIRECT("'"&amp;$B$2&amp;"'!"&amp;ADDRESS(MATCH($B43,INDIRECT("'"&amp;$B$2&amp;"'!$B$1:$B$1095"),0),MATCH(CJ$5,INDIRECT("'"&amp;$B$2&amp;"'!5:5"),0)))+INDIRECT("'"&amp;$B$2&amp;"'!"&amp;ADDRESS(MATCH($B43,INDIRECT("'"&amp;$B$2&amp;"'!$B$1:$B$1095"),0),MATCH(CJ$5,INDIRECT("'"&amp;$B$2&amp;"'!5:5"),0)+1)))),0)</f>
        <v>0</v>
      </c>
      <c r="CK43" s="18">
        <f t="shared" ca="1" si="38"/>
        <v>7272198</v>
      </c>
      <c r="CL43" s="19">
        <f t="shared" ca="1" si="27"/>
        <v>53363463.209999993</v>
      </c>
      <c r="CM43" s="18">
        <f t="shared" ref="CM43:CN58" ca="1" si="39">IFERROR(IF($C$2="Yurtiçi",INDIRECT("'"&amp;$B$2&amp;"'!"&amp;ADDRESS(MATCH($B43,INDIRECT("'"&amp;$B$2&amp;"'!$B$1:$B$1095"),0),MATCH(CM$5,INDIRECT("'"&amp;$B$2&amp;"'!5:5"),0))),IF($C$2="Yurtdışı",INDIRECT("'"&amp;$B$2&amp;"'!"&amp;ADDRESS(MATCH($B43,INDIRECT("'"&amp;$B$2&amp;"'!$B$1:$B$1095"),0),MATCH(CM$5,INDIRECT("'"&amp;$B$2&amp;"'!5:5"),0)+1)),INDIRECT("'"&amp;$B$2&amp;"'!"&amp;ADDRESS(MATCH($B43,INDIRECT("'"&amp;$B$2&amp;"'!$B$1:$B$1095"),0),MATCH(CM$5,INDIRECT("'"&amp;$B$2&amp;"'!5:5"),0)))+INDIRECT("'"&amp;$B$2&amp;"'!"&amp;ADDRESS(MATCH($B43,INDIRECT("'"&amp;$B$2&amp;"'!$B$1:$B$1095"),0),MATCH(CM$5,INDIRECT("'"&amp;$B$2&amp;"'!5:5"),0)+1)))),0)</f>
        <v>7832750.8399999766</v>
      </c>
      <c r="CN43" s="18">
        <f t="shared" ca="1" si="39"/>
        <v>45530712.37000002</v>
      </c>
      <c r="CO43" s="19">
        <f t="shared" ca="1" si="28"/>
        <v>0</v>
      </c>
      <c r="CP43" s="18">
        <f t="shared" ca="1" si="36"/>
        <v>0</v>
      </c>
      <c r="CQ43" s="18">
        <f t="shared" ca="1" si="36"/>
        <v>0</v>
      </c>
      <c r="CR43" s="18">
        <f t="shared" ca="1" si="36"/>
        <v>1926540.7200000163</v>
      </c>
      <c r="CS43" s="18">
        <f t="shared" ca="1" si="36"/>
        <v>0</v>
      </c>
      <c r="CT43" s="18">
        <f t="shared" ca="1" si="36"/>
        <v>0</v>
      </c>
      <c r="CU43" s="19">
        <f t="shared" ref="CU43:CU59" ca="1" si="40">+D43+SUM(H43:CI43)+SUM(CR43:CT43)</f>
        <v>856598177.74999702</v>
      </c>
    </row>
    <row r="44" spans="1:99" ht="12.75" customHeight="1">
      <c r="A44" s="57" t="s">
        <v>220</v>
      </c>
      <c r="B44" s="17">
        <v>1050</v>
      </c>
      <c r="C44" s="58" t="s">
        <v>146</v>
      </c>
      <c r="D44" s="19">
        <f t="shared" ca="1" si="25"/>
        <v>-120800.67000000001</v>
      </c>
      <c r="E44" s="18">
        <f t="shared" ca="1" si="32"/>
        <v>-11761.800000000001</v>
      </c>
      <c r="F44" s="18">
        <f t="shared" ca="1" si="32"/>
        <v>-108580.72000000002</v>
      </c>
      <c r="G44" s="18">
        <f t="shared" ca="1" si="32"/>
        <v>-458.15</v>
      </c>
      <c r="H44" s="18">
        <f t="shared" ca="1" si="32"/>
        <v>0</v>
      </c>
      <c r="I44" s="18">
        <f t="shared" ca="1" si="32"/>
        <v>0</v>
      </c>
      <c r="J44" s="18">
        <f t="shared" ca="1" si="32"/>
        <v>0</v>
      </c>
      <c r="K44" s="18">
        <f t="shared" ca="1" si="32"/>
        <v>0</v>
      </c>
      <c r="L44" s="18">
        <f t="shared" ca="1" si="32"/>
        <v>0</v>
      </c>
      <c r="M44" s="18">
        <f t="shared" ca="1" si="32"/>
        <v>0</v>
      </c>
      <c r="N44" s="18">
        <f t="shared" ca="1" si="32"/>
        <v>0</v>
      </c>
      <c r="O44" s="18">
        <f t="shared" ca="1" si="32"/>
        <v>0</v>
      </c>
      <c r="P44" s="18">
        <f t="shared" ca="1" si="32"/>
        <v>0</v>
      </c>
      <c r="Q44" s="18">
        <f t="shared" ca="1" si="32"/>
        <v>0</v>
      </c>
      <c r="R44" s="18">
        <f t="shared" ca="1" si="32"/>
        <v>0</v>
      </c>
      <c r="S44" s="18">
        <f t="shared" ca="1" si="32"/>
        <v>0</v>
      </c>
      <c r="T44" s="18">
        <f t="shared" ca="1" si="11"/>
        <v>0</v>
      </c>
      <c r="U44" s="18">
        <f t="shared" ca="1" si="33"/>
        <v>0</v>
      </c>
      <c r="V44" s="18">
        <f t="shared" ca="1" si="33"/>
        <v>0</v>
      </c>
      <c r="W44" s="18">
        <f t="shared" ca="1" si="33"/>
        <v>-7077838.3999999948</v>
      </c>
      <c r="X44" s="18">
        <f t="shared" ca="1" si="33"/>
        <v>-36214.98000000004</v>
      </c>
      <c r="Y44" s="18">
        <f t="shared" ca="1" si="33"/>
        <v>-80335.229999999981</v>
      </c>
      <c r="Z44" s="18">
        <f t="shared" ca="1" si="33"/>
        <v>-522353.56</v>
      </c>
      <c r="AA44" s="18">
        <f t="shared" ca="1" si="33"/>
        <v>0</v>
      </c>
      <c r="AB44" s="18">
        <f t="shared" ca="1" si="33"/>
        <v>0</v>
      </c>
      <c r="AC44" s="18">
        <f t="shared" ca="1" si="33"/>
        <v>-204.26000000000002</v>
      </c>
      <c r="AD44" s="18">
        <f t="shared" ca="1" si="33"/>
        <v>-254439.81</v>
      </c>
      <c r="AE44" s="18">
        <f t="shared" ca="1" si="33"/>
        <v>0</v>
      </c>
      <c r="AF44" s="18">
        <f t="shared" ca="1" si="33"/>
        <v>0</v>
      </c>
      <c r="AG44" s="18">
        <f t="shared" ca="1" si="33"/>
        <v>0</v>
      </c>
      <c r="AH44" s="18">
        <f t="shared" ca="1" si="33"/>
        <v>0</v>
      </c>
      <c r="AI44" s="18">
        <f t="shared" ca="1" si="33"/>
        <v>0</v>
      </c>
      <c r="AJ44" s="18">
        <f t="shared" ca="1" si="33"/>
        <v>163227.28</v>
      </c>
      <c r="AK44" s="18">
        <f t="shared" ca="1" si="34"/>
        <v>-74201.829999999958</v>
      </c>
      <c r="AL44" s="18">
        <f t="shared" ca="1" si="34"/>
        <v>0</v>
      </c>
      <c r="AM44" s="18">
        <f t="shared" ca="1" si="34"/>
        <v>-1674191.43</v>
      </c>
      <c r="AN44" s="18">
        <f t="shared" ca="1" si="34"/>
        <v>0</v>
      </c>
      <c r="AO44" s="18">
        <f t="shared" ca="1" si="34"/>
        <v>0</v>
      </c>
      <c r="AP44" s="18">
        <f t="shared" ca="1" si="34"/>
        <v>0</v>
      </c>
      <c r="AQ44" s="18">
        <f t="shared" ca="1" si="34"/>
        <v>0</v>
      </c>
      <c r="AR44" s="18">
        <f t="shared" ca="1" si="34"/>
        <v>0</v>
      </c>
      <c r="AS44" s="18">
        <f t="shared" ca="1" si="34"/>
        <v>0</v>
      </c>
      <c r="AT44" s="18">
        <f t="shared" ca="1" si="34"/>
        <v>-2281254.4100000015</v>
      </c>
      <c r="AU44" s="18">
        <f t="shared" ca="1" si="34"/>
        <v>-267638.97999999946</v>
      </c>
      <c r="AV44" s="18">
        <f t="shared" ca="1" si="34"/>
        <v>-484.83999999999992</v>
      </c>
      <c r="AW44" s="18">
        <f t="shared" ca="1" si="34"/>
        <v>0</v>
      </c>
      <c r="AX44" s="18">
        <f t="shared" ca="1" si="34"/>
        <v>-484.33</v>
      </c>
      <c r="AY44" s="18">
        <f t="shared" ca="1" si="34"/>
        <v>0</v>
      </c>
      <c r="AZ44" s="18">
        <f t="shared" ca="1" si="34"/>
        <v>0</v>
      </c>
      <c r="BA44" s="18">
        <f t="shared" ca="1" si="31"/>
        <v>0</v>
      </c>
      <c r="BB44" s="18">
        <f t="shared" ca="1" si="31"/>
        <v>0</v>
      </c>
      <c r="BC44" s="18">
        <f t="shared" ca="1" si="31"/>
        <v>0</v>
      </c>
      <c r="BD44" s="18">
        <f t="shared" ca="1" si="31"/>
        <v>-289568.66000000096</v>
      </c>
      <c r="BE44" s="18">
        <f t="shared" ca="1" si="31"/>
        <v>0</v>
      </c>
      <c r="BF44" s="18">
        <f t="shared" ca="1" si="31"/>
        <v>0</v>
      </c>
      <c r="BG44" s="18">
        <f t="shared" ca="1" si="31"/>
        <v>0</v>
      </c>
      <c r="BH44" s="18">
        <f t="shared" ca="1" si="31"/>
        <v>0</v>
      </c>
      <c r="BI44" s="18">
        <f t="shared" ca="1" si="31"/>
        <v>0</v>
      </c>
      <c r="BJ44" s="18">
        <f t="shared" ca="1" si="31"/>
        <v>0</v>
      </c>
      <c r="BK44" s="18">
        <f t="shared" ca="1" si="31"/>
        <v>0</v>
      </c>
      <c r="BL44" s="18">
        <f t="shared" ca="1" si="31"/>
        <v>0</v>
      </c>
      <c r="BM44" s="18">
        <f t="shared" ca="1" si="31"/>
        <v>0</v>
      </c>
      <c r="BN44" s="18">
        <f t="shared" ca="1" si="31"/>
        <v>0</v>
      </c>
      <c r="BO44" s="18">
        <f t="shared" ca="1" si="31"/>
        <v>0</v>
      </c>
      <c r="BP44" s="18">
        <f t="shared" ca="1" si="31"/>
        <v>-6784859.2000000002</v>
      </c>
      <c r="BQ44" s="18">
        <f t="shared" ca="1" si="29"/>
        <v>0</v>
      </c>
      <c r="BR44" s="18">
        <f t="shared" ca="1" si="29"/>
        <v>-13069134.680000002</v>
      </c>
      <c r="BS44" s="18">
        <f t="shared" ca="1" si="29"/>
        <v>-98.13</v>
      </c>
      <c r="BT44" s="18">
        <f t="shared" ca="1" si="29"/>
        <v>0</v>
      </c>
      <c r="BU44" s="18">
        <f t="shared" ca="1" si="29"/>
        <v>0</v>
      </c>
      <c r="BV44" s="18">
        <f t="shared" ca="1" si="29"/>
        <v>-624582.24</v>
      </c>
      <c r="BW44" s="18">
        <f t="shared" ca="1" si="29"/>
        <v>0</v>
      </c>
      <c r="BX44" s="18">
        <f t="shared" ca="1" si="29"/>
        <v>0</v>
      </c>
      <c r="BY44" s="18">
        <f t="shared" ca="1" si="29"/>
        <v>0</v>
      </c>
      <c r="BZ44" s="18">
        <f t="shared" ca="1" si="29"/>
        <v>0</v>
      </c>
      <c r="CA44" s="18">
        <f t="shared" ca="1" si="29"/>
        <v>0</v>
      </c>
      <c r="CB44" s="18">
        <f t="shared" ca="1" si="29"/>
        <v>0</v>
      </c>
      <c r="CC44" s="18">
        <f t="shared" ca="1" si="35"/>
        <v>0</v>
      </c>
      <c r="CD44" s="18">
        <f t="shared" ca="1" si="35"/>
        <v>0</v>
      </c>
      <c r="CE44" s="18">
        <f t="shared" ca="1" si="35"/>
        <v>0</v>
      </c>
      <c r="CF44" s="18">
        <f t="shared" ca="1" si="35"/>
        <v>0</v>
      </c>
      <c r="CG44" s="18">
        <f t="shared" ca="1" si="35"/>
        <v>0</v>
      </c>
      <c r="CH44" s="18">
        <f t="shared" ca="1" si="35"/>
        <v>0</v>
      </c>
      <c r="CI44" s="19">
        <f t="shared" ca="1" si="26"/>
        <v>0</v>
      </c>
      <c r="CJ44" s="18">
        <f t="shared" ca="1" si="38"/>
        <v>0</v>
      </c>
      <c r="CK44" s="18">
        <f t="shared" ca="1" si="38"/>
        <v>0</v>
      </c>
      <c r="CL44" s="19">
        <f t="shared" ca="1" si="27"/>
        <v>0</v>
      </c>
      <c r="CM44" s="18">
        <f t="shared" ca="1" si="39"/>
        <v>0</v>
      </c>
      <c r="CN44" s="18">
        <f t="shared" ca="1" si="39"/>
        <v>0</v>
      </c>
      <c r="CO44" s="19">
        <f t="shared" ca="1" si="28"/>
        <v>0</v>
      </c>
      <c r="CP44" s="18">
        <f t="shared" ca="1" si="36"/>
        <v>0</v>
      </c>
      <c r="CQ44" s="18">
        <f t="shared" ca="1" si="36"/>
        <v>0</v>
      </c>
      <c r="CR44" s="18">
        <f t="shared" ca="1" si="36"/>
        <v>0</v>
      </c>
      <c r="CS44" s="18">
        <f t="shared" ca="1" si="36"/>
        <v>0</v>
      </c>
      <c r="CT44" s="18">
        <f t="shared" ca="1" si="36"/>
        <v>0</v>
      </c>
      <c r="CU44" s="19">
        <f t="shared" ca="1" si="40"/>
        <v>-32995458.359999999</v>
      </c>
    </row>
    <row r="45" spans="1:99" ht="12.75" customHeight="1">
      <c r="A45" s="57" t="s">
        <v>222</v>
      </c>
      <c r="B45" s="17">
        <v>1051</v>
      </c>
      <c r="C45" s="58" t="s">
        <v>146</v>
      </c>
      <c r="D45" s="19">
        <f t="shared" ca="1" si="25"/>
        <v>34738485.950000003</v>
      </c>
      <c r="E45" s="18">
        <f t="shared" ca="1" si="32"/>
        <v>290396.16000000003</v>
      </c>
      <c r="F45" s="18">
        <f t="shared" ca="1" si="32"/>
        <v>14494573.300000001</v>
      </c>
      <c r="G45" s="18">
        <f t="shared" ca="1" si="32"/>
        <v>19953516.490000002</v>
      </c>
      <c r="H45" s="18">
        <f t="shared" ca="1" si="32"/>
        <v>801342.32000000007</v>
      </c>
      <c r="I45" s="18">
        <f t="shared" ca="1" si="32"/>
        <v>275458.09999999998</v>
      </c>
      <c r="J45" s="18">
        <f t="shared" ca="1" si="32"/>
        <v>0</v>
      </c>
      <c r="K45" s="18">
        <f t="shared" ca="1" si="32"/>
        <v>52340139.449999996</v>
      </c>
      <c r="L45" s="18">
        <f t="shared" ca="1" si="32"/>
        <v>0</v>
      </c>
      <c r="M45" s="18">
        <f t="shared" ca="1" si="32"/>
        <v>0</v>
      </c>
      <c r="N45" s="18">
        <f t="shared" ca="1" si="32"/>
        <v>0</v>
      </c>
      <c r="O45" s="18">
        <f t="shared" ca="1" si="32"/>
        <v>10903082.939999999</v>
      </c>
      <c r="P45" s="18">
        <f t="shared" ca="1" si="32"/>
        <v>0</v>
      </c>
      <c r="Q45" s="18">
        <f t="shared" ca="1" si="32"/>
        <v>5423602.3399999999</v>
      </c>
      <c r="R45" s="18">
        <f t="shared" ca="1" si="32"/>
        <v>0</v>
      </c>
      <c r="S45" s="18">
        <f t="shared" ca="1" si="32"/>
        <v>0</v>
      </c>
      <c r="T45" s="18">
        <f t="shared" ca="1" si="11"/>
        <v>0</v>
      </c>
      <c r="U45" s="18">
        <f t="shared" ca="1" si="33"/>
        <v>0</v>
      </c>
      <c r="V45" s="18">
        <f t="shared" ca="1" si="33"/>
        <v>0</v>
      </c>
      <c r="W45" s="18">
        <f t="shared" ca="1" si="33"/>
        <v>35267993.589999996</v>
      </c>
      <c r="X45" s="18">
        <f t="shared" ca="1" si="33"/>
        <v>59632.19</v>
      </c>
      <c r="Y45" s="18">
        <f t="shared" ca="1" si="33"/>
        <v>18191402.77</v>
      </c>
      <c r="Z45" s="18">
        <f t="shared" ca="1" si="33"/>
        <v>31106684.390000001</v>
      </c>
      <c r="AA45" s="18">
        <f t="shared" ca="1" si="33"/>
        <v>0</v>
      </c>
      <c r="AB45" s="18">
        <f t="shared" ca="1" si="33"/>
        <v>0</v>
      </c>
      <c r="AC45" s="18">
        <f t="shared" ca="1" si="33"/>
        <v>123614.28</v>
      </c>
      <c r="AD45" s="18">
        <f t="shared" ca="1" si="33"/>
        <v>11703005.310000001</v>
      </c>
      <c r="AE45" s="18">
        <f t="shared" ca="1" si="33"/>
        <v>0</v>
      </c>
      <c r="AF45" s="18">
        <f t="shared" ca="1" si="33"/>
        <v>119536.3</v>
      </c>
      <c r="AG45" s="18">
        <f t="shared" ca="1" si="33"/>
        <v>-6432295.4200000009</v>
      </c>
      <c r="AH45" s="18">
        <f t="shared" ca="1" si="33"/>
        <v>0</v>
      </c>
      <c r="AI45" s="18">
        <f t="shared" ca="1" si="33"/>
        <v>62097988.969999999</v>
      </c>
      <c r="AJ45" s="18">
        <f t="shared" ca="1" si="33"/>
        <v>122477.5</v>
      </c>
      <c r="AK45" s="18">
        <f t="shared" ca="1" si="34"/>
        <v>0</v>
      </c>
      <c r="AL45" s="18">
        <f t="shared" ca="1" si="34"/>
        <v>0</v>
      </c>
      <c r="AM45" s="18">
        <f t="shared" ca="1" si="34"/>
        <v>5577293.3200000003</v>
      </c>
      <c r="AN45" s="18">
        <f t="shared" ca="1" si="34"/>
        <v>0</v>
      </c>
      <c r="AO45" s="18">
        <f t="shared" ca="1" si="34"/>
        <v>0</v>
      </c>
      <c r="AP45" s="18">
        <f t="shared" ca="1" si="34"/>
        <v>695535.81</v>
      </c>
      <c r="AQ45" s="18">
        <f t="shared" ca="1" si="34"/>
        <v>0</v>
      </c>
      <c r="AR45" s="18">
        <f t="shared" ca="1" si="34"/>
        <v>0</v>
      </c>
      <c r="AS45" s="18">
        <f t="shared" ca="1" si="34"/>
        <v>0</v>
      </c>
      <c r="AT45" s="18">
        <f t="shared" ca="1" si="34"/>
        <v>82824362.930000007</v>
      </c>
      <c r="AU45" s="18">
        <f t="shared" ca="1" si="34"/>
        <v>6463224.8399999999</v>
      </c>
      <c r="AV45" s="18">
        <f t="shared" ca="1" si="34"/>
        <v>2657660.54</v>
      </c>
      <c r="AW45" s="18">
        <f t="shared" ca="1" si="34"/>
        <v>0</v>
      </c>
      <c r="AX45" s="18">
        <f t="shared" ca="1" si="34"/>
        <v>2931197.06</v>
      </c>
      <c r="AY45" s="18">
        <f t="shared" ca="1" si="34"/>
        <v>0</v>
      </c>
      <c r="AZ45" s="18">
        <f t="shared" ca="1" si="34"/>
        <v>0</v>
      </c>
      <c r="BA45" s="18">
        <f t="shared" ca="1" si="31"/>
        <v>0</v>
      </c>
      <c r="BB45" s="18">
        <f t="shared" ca="1" si="31"/>
        <v>0</v>
      </c>
      <c r="BC45" s="18">
        <f t="shared" ca="1" si="31"/>
        <v>0</v>
      </c>
      <c r="BD45" s="18">
        <f t="shared" ca="1" si="31"/>
        <v>4627219.4000000004</v>
      </c>
      <c r="BE45" s="18">
        <f t="shared" ca="1" si="31"/>
        <v>0</v>
      </c>
      <c r="BF45" s="18">
        <f t="shared" ca="1" si="31"/>
        <v>0</v>
      </c>
      <c r="BG45" s="18">
        <f t="shared" ca="1" si="31"/>
        <v>0</v>
      </c>
      <c r="BH45" s="18">
        <f t="shared" ca="1" si="31"/>
        <v>0</v>
      </c>
      <c r="BI45" s="18">
        <f t="shared" ca="1" si="31"/>
        <v>0</v>
      </c>
      <c r="BJ45" s="18">
        <f t="shared" ca="1" si="31"/>
        <v>0</v>
      </c>
      <c r="BK45" s="18">
        <f t="shared" ca="1" si="31"/>
        <v>0</v>
      </c>
      <c r="BL45" s="18">
        <f t="shared" ca="1" si="31"/>
        <v>4723.6000000000004</v>
      </c>
      <c r="BM45" s="18">
        <f t="shared" ca="1" si="31"/>
        <v>7812133.3600000003</v>
      </c>
      <c r="BN45" s="18">
        <f t="shared" ca="1" si="31"/>
        <v>9860521.870000001</v>
      </c>
      <c r="BO45" s="18">
        <f t="shared" ca="1" si="31"/>
        <v>0</v>
      </c>
      <c r="BP45" s="18">
        <f t="shared" ca="1" si="31"/>
        <v>22725764.5</v>
      </c>
      <c r="BQ45" s="18">
        <f t="shared" ca="1" si="29"/>
        <v>82732</v>
      </c>
      <c r="BR45" s="18">
        <f t="shared" ca="1" si="29"/>
        <v>26895313.129999999</v>
      </c>
      <c r="BS45" s="18">
        <f t="shared" ca="1" si="29"/>
        <v>11274502.370000001</v>
      </c>
      <c r="BT45" s="18">
        <f t="shared" ca="1" si="29"/>
        <v>0</v>
      </c>
      <c r="BU45" s="18">
        <f t="shared" ca="1" si="29"/>
        <v>0</v>
      </c>
      <c r="BV45" s="18">
        <f t="shared" ca="1" si="29"/>
        <v>0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0</v>
      </c>
      <c r="CA45" s="18">
        <f t="shared" ca="1" si="29"/>
        <v>0</v>
      </c>
      <c r="CB45" s="18">
        <f t="shared" ca="1" si="29"/>
        <v>0</v>
      </c>
      <c r="CC45" s="18">
        <f t="shared" ca="1" si="35"/>
        <v>0</v>
      </c>
      <c r="CD45" s="18">
        <f t="shared" ca="1" si="35"/>
        <v>0</v>
      </c>
      <c r="CE45" s="18">
        <f t="shared" ca="1" si="35"/>
        <v>0</v>
      </c>
      <c r="CF45" s="18">
        <f t="shared" ca="1" si="35"/>
        <v>0</v>
      </c>
      <c r="CG45" s="18">
        <f t="shared" ca="1" si="35"/>
        <v>0</v>
      </c>
      <c r="CH45" s="18">
        <f t="shared" ca="1" si="35"/>
        <v>48384</v>
      </c>
      <c r="CI45" s="19">
        <f t="shared" ca="1" si="26"/>
        <v>1465631.28</v>
      </c>
      <c r="CJ45" s="18">
        <f t="shared" ca="1" si="38"/>
        <v>0</v>
      </c>
      <c r="CK45" s="18">
        <f t="shared" ca="1" si="38"/>
        <v>1465631.28</v>
      </c>
      <c r="CL45" s="19">
        <f t="shared" ca="1" si="27"/>
        <v>0</v>
      </c>
      <c r="CM45" s="18">
        <f t="shared" ca="1" si="39"/>
        <v>0</v>
      </c>
      <c r="CN45" s="18">
        <f t="shared" ca="1" si="39"/>
        <v>0</v>
      </c>
      <c r="CO45" s="19">
        <f t="shared" ca="1" si="28"/>
        <v>0</v>
      </c>
      <c r="CP45" s="18">
        <f t="shared" ca="1" si="36"/>
        <v>0</v>
      </c>
      <c r="CQ45" s="18">
        <f t="shared" ca="1" si="36"/>
        <v>0</v>
      </c>
      <c r="CR45" s="18">
        <f t="shared" ca="1" si="36"/>
        <v>7694748.8899999997</v>
      </c>
      <c r="CS45" s="18">
        <f t="shared" ca="1" si="36"/>
        <v>0</v>
      </c>
      <c r="CT45" s="18">
        <f t="shared" ca="1" si="36"/>
        <v>0</v>
      </c>
      <c r="CU45" s="19">
        <f t="shared" ca="1" si="40"/>
        <v>450483099.88</v>
      </c>
    </row>
    <row r="46" spans="1:99" ht="12.75" customHeight="1">
      <c r="A46" s="57" t="s">
        <v>224</v>
      </c>
      <c r="B46" s="17">
        <v>1052</v>
      </c>
      <c r="C46" s="58" t="s">
        <v>146</v>
      </c>
      <c r="D46" s="19">
        <f t="shared" ca="1" si="25"/>
        <v>637851.14</v>
      </c>
      <c r="E46" s="18">
        <f t="shared" ca="1" si="32"/>
        <v>21116.3</v>
      </c>
      <c r="F46" s="18">
        <f t="shared" ca="1" si="32"/>
        <v>0</v>
      </c>
      <c r="G46" s="18">
        <f t="shared" ca="1" si="32"/>
        <v>616734.84</v>
      </c>
      <c r="H46" s="18">
        <f t="shared" ca="1" si="32"/>
        <v>69307.360000000001</v>
      </c>
      <c r="I46" s="18">
        <f t="shared" ca="1" si="32"/>
        <v>570726.35000000068</v>
      </c>
      <c r="J46" s="18">
        <f t="shared" ca="1" si="32"/>
        <v>0</v>
      </c>
      <c r="K46" s="18">
        <f t="shared" ca="1" si="32"/>
        <v>0</v>
      </c>
      <c r="L46" s="18">
        <f t="shared" ca="1" si="32"/>
        <v>0</v>
      </c>
      <c r="M46" s="18">
        <f t="shared" ca="1" si="32"/>
        <v>0</v>
      </c>
      <c r="N46" s="18">
        <f t="shared" ca="1" si="32"/>
        <v>0</v>
      </c>
      <c r="O46" s="18">
        <f t="shared" ca="1" si="32"/>
        <v>5270166.4699999988</v>
      </c>
      <c r="P46" s="18">
        <f t="shared" ca="1" si="32"/>
        <v>0</v>
      </c>
      <c r="Q46" s="18">
        <f t="shared" ca="1" si="32"/>
        <v>0</v>
      </c>
      <c r="R46" s="18">
        <f t="shared" ca="1" si="32"/>
        <v>0</v>
      </c>
      <c r="S46" s="18">
        <f t="shared" ca="1" si="32"/>
        <v>0</v>
      </c>
      <c r="T46" s="18">
        <f t="shared" ca="1" si="11"/>
        <v>0</v>
      </c>
      <c r="U46" s="18">
        <f t="shared" ca="1" si="33"/>
        <v>0</v>
      </c>
      <c r="V46" s="18">
        <f t="shared" ca="1" si="33"/>
        <v>690180.61000000034</v>
      </c>
      <c r="W46" s="18">
        <f t="shared" ca="1" si="33"/>
        <v>12303335.900000095</v>
      </c>
      <c r="X46" s="18">
        <f t="shared" ca="1" si="33"/>
        <v>0</v>
      </c>
      <c r="Y46" s="18">
        <f t="shared" ca="1" si="33"/>
        <v>520.21</v>
      </c>
      <c r="Z46" s="18">
        <f t="shared" ca="1" si="33"/>
        <v>1714229.4399999997</v>
      </c>
      <c r="AA46" s="18">
        <f t="shared" ca="1" si="33"/>
        <v>0</v>
      </c>
      <c r="AB46" s="18">
        <f t="shared" ca="1" si="33"/>
        <v>0</v>
      </c>
      <c r="AC46" s="18">
        <f t="shared" ca="1" si="33"/>
        <v>1761.67</v>
      </c>
      <c r="AD46" s="18">
        <f t="shared" ca="1" si="33"/>
        <v>365.93999999999869</v>
      </c>
      <c r="AE46" s="18">
        <f t="shared" ca="1" si="33"/>
        <v>0</v>
      </c>
      <c r="AF46" s="18">
        <f t="shared" ca="1" si="33"/>
        <v>0</v>
      </c>
      <c r="AG46" s="18">
        <f t="shared" ca="1" si="33"/>
        <v>0</v>
      </c>
      <c r="AH46" s="18">
        <f t="shared" ca="1" si="33"/>
        <v>0</v>
      </c>
      <c r="AI46" s="18">
        <f t="shared" ca="1" si="33"/>
        <v>0</v>
      </c>
      <c r="AJ46" s="18">
        <f t="shared" ca="1" si="33"/>
        <v>0</v>
      </c>
      <c r="AK46" s="18">
        <f t="shared" ca="1" si="34"/>
        <v>0</v>
      </c>
      <c r="AL46" s="18">
        <f t="shared" ca="1" si="34"/>
        <v>0</v>
      </c>
      <c r="AM46" s="18">
        <f t="shared" ca="1" si="34"/>
        <v>0</v>
      </c>
      <c r="AN46" s="18">
        <f t="shared" ca="1" si="34"/>
        <v>0</v>
      </c>
      <c r="AO46" s="18">
        <f t="shared" ca="1" si="34"/>
        <v>0</v>
      </c>
      <c r="AP46" s="18">
        <f t="shared" ca="1" si="34"/>
        <v>91</v>
      </c>
      <c r="AQ46" s="18">
        <f t="shared" ca="1" si="34"/>
        <v>0</v>
      </c>
      <c r="AR46" s="18">
        <f t="shared" ca="1" si="34"/>
        <v>0</v>
      </c>
      <c r="AS46" s="18">
        <f t="shared" ca="1" si="34"/>
        <v>0</v>
      </c>
      <c r="AT46" s="18">
        <f t="shared" ca="1" si="34"/>
        <v>17161258.160000023</v>
      </c>
      <c r="AU46" s="18">
        <f t="shared" ca="1" si="34"/>
        <v>147769.43000000002</v>
      </c>
      <c r="AV46" s="18">
        <f t="shared" ca="1" si="34"/>
        <v>3986.69</v>
      </c>
      <c r="AW46" s="18">
        <f t="shared" ca="1" si="34"/>
        <v>0</v>
      </c>
      <c r="AX46" s="18">
        <f t="shared" ca="1" si="34"/>
        <v>46.989999999999853</v>
      </c>
      <c r="AY46" s="18">
        <f t="shared" ca="1" si="34"/>
        <v>0</v>
      </c>
      <c r="AZ46" s="18">
        <f t="shared" ca="1" si="34"/>
        <v>0</v>
      </c>
      <c r="BA46" s="18">
        <f t="shared" ca="1" si="31"/>
        <v>0</v>
      </c>
      <c r="BB46" s="18">
        <f t="shared" ca="1" si="31"/>
        <v>0</v>
      </c>
      <c r="BC46" s="18">
        <f t="shared" ca="1" si="31"/>
        <v>0</v>
      </c>
      <c r="BD46" s="18">
        <f t="shared" ca="1" si="31"/>
        <v>236276.94999999998</v>
      </c>
      <c r="BE46" s="18">
        <f t="shared" ca="1" si="31"/>
        <v>0</v>
      </c>
      <c r="BF46" s="18">
        <f t="shared" ca="1" si="31"/>
        <v>0</v>
      </c>
      <c r="BG46" s="18">
        <f t="shared" ca="1" si="31"/>
        <v>0</v>
      </c>
      <c r="BH46" s="18">
        <f t="shared" ca="1" si="31"/>
        <v>0</v>
      </c>
      <c r="BI46" s="18">
        <f t="shared" ca="1" si="31"/>
        <v>0</v>
      </c>
      <c r="BJ46" s="18">
        <f t="shared" ca="1" si="31"/>
        <v>0</v>
      </c>
      <c r="BK46" s="18">
        <f t="shared" ca="1" si="31"/>
        <v>0</v>
      </c>
      <c r="BL46" s="18">
        <f t="shared" ca="1" si="31"/>
        <v>0</v>
      </c>
      <c r="BM46" s="18">
        <f t="shared" ca="1" si="31"/>
        <v>0</v>
      </c>
      <c r="BN46" s="18">
        <f t="shared" ca="1" si="31"/>
        <v>23820.310000000005</v>
      </c>
      <c r="BO46" s="18">
        <f t="shared" ca="1" si="31"/>
        <v>0</v>
      </c>
      <c r="BP46" s="18">
        <f t="shared" ca="1" si="31"/>
        <v>95253.7</v>
      </c>
      <c r="BQ46" s="18">
        <f t="shared" ca="1" si="29"/>
        <v>0</v>
      </c>
      <c r="BR46" s="18">
        <f t="shared" ca="1" si="29"/>
        <v>32222897.50000003</v>
      </c>
      <c r="BS46" s="18">
        <f t="shared" ca="1" si="29"/>
        <v>-923.98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5"/>
        <v>0</v>
      </c>
      <c r="CD46" s="18">
        <f t="shared" ca="1" si="35"/>
        <v>0</v>
      </c>
      <c r="CE46" s="18">
        <f t="shared" ca="1" si="35"/>
        <v>0</v>
      </c>
      <c r="CF46" s="18">
        <f t="shared" ca="1" si="35"/>
        <v>0</v>
      </c>
      <c r="CG46" s="18">
        <f t="shared" ca="1" si="35"/>
        <v>0</v>
      </c>
      <c r="CH46" s="18">
        <f t="shared" ca="1" si="35"/>
        <v>2616.0000000000018</v>
      </c>
      <c r="CI46" s="19">
        <f t="shared" ca="1" si="26"/>
        <v>2664339.0900000059</v>
      </c>
      <c r="CJ46" s="18">
        <f t="shared" ca="1" si="38"/>
        <v>0</v>
      </c>
      <c r="CK46" s="18">
        <f t="shared" ca="1" si="38"/>
        <v>2524116.400000006</v>
      </c>
      <c r="CL46" s="19">
        <f t="shared" ca="1" si="27"/>
        <v>140222.68999999992</v>
      </c>
      <c r="CM46" s="18">
        <f t="shared" ca="1" si="39"/>
        <v>0</v>
      </c>
      <c r="CN46" s="18">
        <f t="shared" ca="1" si="39"/>
        <v>140222.68999999992</v>
      </c>
      <c r="CO46" s="19">
        <f t="shared" ca="1" si="28"/>
        <v>0</v>
      </c>
      <c r="CP46" s="18">
        <f t="shared" ca="1" si="36"/>
        <v>0</v>
      </c>
      <c r="CQ46" s="18">
        <f t="shared" ca="1" si="36"/>
        <v>0</v>
      </c>
      <c r="CR46" s="18">
        <f t="shared" ca="1" si="36"/>
        <v>1422408.4799999674</v>
      </c>
      <c r="CS46" s="18">
        <f t="shared" ca="1" si="36"/>
        <v>0</v>
      </c>
      <c r="CT46" s="18">
        <f t="shared" ca="1" si="36"/>
        <v>0</v>
      </c>
      <c r="CU46" s="19">
        <f t="shared" ca="1" si="40"/>
        <v>75238285.410000131</v>
      </c>
    </row>
    <row r="47" spans="1:99" ht="12.75" customHeight="1">
      <c r="A47" s="57" t="s">
        <v>226</v>
      </c>
      <c r="B47" s="17">
        <v>1053</v>
      </c>
      <c r="C47" s="58" t="s">
        <v>146</v>
      </c>
      <c r="D47" s="19">
        <f t="shared" ca="1" si="25"/>
        <v>3751917.16</v>
      </c>
      <c r="E47" s="18">
        <f t="shared" ca="1" si="32"/>
        <v>3751917.16</v>
      </c>
      <c r="F47" s="18">
        <f t="shared" ca="1" si="32"/>
        <v>0</v>
      </c>
      <c r="G47" s="18">
        <f t="shared" ca="1" si="32"/>
        <v>0</v>
      </c>
      <c r="H47" s="18">
        <f t="shared" ca="1" si="32"/>
        <v>0</v>
      </c>
      <c r="I47" s="18">
        <f t="shared" ca="1" si="32"/>
        <v>217057.83999999997</v>
      </c>
      <c r="J47" s="18">
        <f t="shared" ca="1" si="32"/>
        <v>0</v>
      </c>
      <c r="K47" s="18">
        <f t="shared" ca="1" si="32"/>
        <v>0</v>
      </c>
      <c r="L47" s="18">
        <f t="shared" ca="1" si="32"/>
        <v>0</v>
      </c>
      <c r="M47" s="18">
        <f t="shared" ca="1" si="32"/>
        <v>0</v>
      </c>
      <c r="N47" s="18">
        <f t="shared" ca="1" si="32"/>
        <v>0</v>
      </c>
      <c r="O47" s="18">
        <f t="shared" ca="1" si="32"/>
        <v>0</v>
      </c>
      <c r="P47" s="18">
        <f t="shared" ca="1" si="32"/>
        <v>0</v>
      </c>
      <c r="Q47" s="18">
        <f t="shared" ca="1" si="32"/>
        <v>0</v>
      </c>
      <c r="R47" s="18">
        <f t="shared" ca="1" si="32"/>
        <v>0</v>
      </c>
      <c r="S47" s="18">
        <f t="shared" ca="1" si="32"/>
        <v>0</v>
      </c>
      <c r="T47" s="18">
        <f t="shared" ca="1" si="11"/>
        <v>2398073251.7900009</v>
      </c>
      <c r="U47" s="18">
        <f t="shared" ca="1" si="33"/>
        <v>2447182.469999</v>
      </c>
      <c r="V47" s="18">
        <f t="shared" ca="1" si="33"/>
        <v>250553294.75999999</v>
      </c>
      <c r="W47" s="18">
        <f t="shared" ca="1" si="33"/>
        <v>590275569.38</v>
      </c>
      <c r="X47" s="18">
        <f t="shared" ca="1" si="33"/>
        <v>0</v>
      </c>
      <c r="Y47" s="18">
        <f t="shared" ca="1" si="33"/>
        <v>0</v>
      </c>
      <c r="Z47" s="18">
        <f t="shared" ca="1" si="33"/>
        <v>1087751.21</v>
      </c>
      <c r="AA47" s="18">
        <f t="shared" ca="1" si="33"/>
        <v>0</v>
      </c>
      <c r="AB47" s="18">
        <f t="shared" ca="1" si="33"/>
        <v>0</v>
      </c>
      <c r="AC47" s="18">
        <f t="shared" ca="1" si="33"/>
        <v>130421.41</v>
      </c>
      <c r="AD47" s="18">
        <f t="shared" ca="1" si="33"/>
        <v>500012.82</v>
      </c>
      <c r="AE47" s="18">
        <f t="shared" ca="1" si="33"/>
        <v>0</v>
      </c>
      <c r="AF47" s="18">
        <f t="shared" ca="1" si="33"/>
        <v>0</v>
      </c>
      <c r="AG47" s="18">
        <f t="shared" ca="1" si="33"/>
        <v>0</v>
      </c>
      <c r="AH47" s="18">
        <f t="shared" ca="1" si="33"/>
        <v>0</v>
      </c>
      <c r="AI47" s="18">
        <f t="shared" ca="1" si="33"/>
        <v>0</v>
      </c>
      <c r="AJ47" s="18">
        <f t="shared" ca="1" si="33"/>
        <v>137833.81</v>
      </c>
      <c r="AK47" s="18">
        <f t="shared" ca="1" si="34"/>
        <v>0</v>
      </c>
      <c r="AL47" s="18">
        <f t="shared" ca="1" si="34"/>
        <v>0</v>
      </c>
      <c r="AM47" s="18">
        <f t="shared" ca="1" si="34"/>
        <v>0</v>
      </c>
      <c r="AN47" s="18">
        <f t="shared" ca="1" si="34"/>
        <v>0</v>
      </c>
      <c r="AO47" s="18">
        <f t="shared" ca="1" si="34"/>
        <v>0</v>
      </c>
      <c r="AP47" s="18">
        <f t="shared" ca="1" si="34"/>
        <v>0</v>
      </c>
      <c r="AQ47" s="18">
        <f t="shared" ca="1" si="34"/>
        <v>0</v>
      </c>
      <c r="AR47" s="18">
        <f t="shared" ca="1" si="34"/>
        <v>0</v>
      </c>
      <c r="AS47" s="18">
        <f t="shared" ca="1" si="34"/>
        <v>0</v>
      </c>
      <c r="AT47" s="18">
        <f t="shared" ca="1" si="34"/>
        <v>6039238.4199999999</v>
      </c>
      <c r="AU47" s="18">
        <f t="shared" ca="1" si="34"/>
        <v>168297.25</v>
      </c>
      <c r="AV47" s="18">
        <f t="shared" ca="1" si="34"/>
        <v>503255.4</v>
      </c>
      <c r="AW47" s="18">
        <f t="shared" ca="1" si="34"/>
        <v>0</v>
      </c>
      <c r="AX47" s="18">
        <f t="shared" ca="1" si="34"/>
        <v>188910.93</v>
      </c>
      <c r="AY47" s="18">
        <f t="shared" ca="1" si="34"/>
        <v>0</v>
      </c>
      <c r="AZ47" s="18">
        <f t="shared" ca="1" si="34"/>
        <v>0</v>
      </c>
      <c r="BA47" s="18">
        <f t="shared" ca="1" si="31"/>
        <v>0</v>
      </c>
      <c r="BB47" s="18">
        <f t="shared" ca="1" si="31"/>
        <v>0</v>
      </c>
      <c r="BC47" s="18">
        <f t="shared" ca="1" si="31"/>
        <v>0</v>
      </c>
      <c r="BD47" s="18">
        <f t="shared" ca="1" si="31"/>
        <v>262171661.92000002</v>
      </c>
      <c r="BE47" s="18">
        <f t="shared" ca="1" si="31"/>
        <v>0</v>
      </c>
      <c r="BF47" s="18">
        <f t="shared" ca="1" si="31"/>
        <v>0</v>
      </c>
      <c r="BG47" s="18">
        <f t="shared" ca="1" si="31"/>
        <v>0</v>
      </c>
      <c r="BH47" s="18">
        <f t="shared" ca="1" si="31"/>
        <v>0</v>
      </c>
      <c r="BI47" s="18">
        <f t="shared" ca="1" si="31"/>
        <v>0</v>
      </c>
      <c r="BJ47" s="18">
        <f t="shared" ca="1" si="31"/>
        <v>0</v>
      </c>
      <c r="BK47" s="18">
        <f t="shared" ca="1" si="31"/>
        <v>0</v>
      </c>
      <c r="BL47" s="18">
        <f t="shared" ca="1" si="31"/>
        <v>168297.25</v>
      </c>
      <c r="BM47" s="18">
        <f t="shared" ca="1" si="31"/>
        <v>0</v>
      </c>
      <c r="BN47" s="18">
        <f t="shared" ca="1" si="31"/>
        <v>4876059.07</v>
      </c>
      <c r="BO47" s="18">
        <f t="shared" ca="1" si="31"/>
        <v>0</v>
      </c>
      <c r="BP47" s="18">
        <f t="shared" ca="1" si="31"/>
        <v>54691.479999999996</v>
      </c>
      <c r="BQ47" s="18">
        <f t="shared" ca="1" si="29"/>
        <v>0</v>
      </c>
      <c r="BR47" s="18">
        <f t="shared" ca="1" si="29"/>
        <v>0</v>
      </c>
      <c r="BS47" s="18">
        <f t="shared" ca="1" si="29"/>
        <v>307420.33</v>
      </c>
      <c r="BT47" s="18">
        <f t="shared" ca="1" si="29"/>
        <v>0</v>
      </c>
      <c r="BU47" s="18">
        <f t="shared" ca="1" si="29"/>
        <v>0</v>
      </c>
      <c r="BV47" s="18">
        <f t="shared" ca="1" si="29"/>
        <v>2559744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5"/>
        <v>0</v>
      </c>
      <c r="CD47" s="18">
        <f t="shared" ca="1" si="35"/>
        <v>0</v>
      </c>
      <c r="CE47" s="18">
        <f t="shared" ca="1" si="35"/>
        <v>0</v>
      </c>
      <c r="CF47" s="18">
        <f t="shared" ca="1" si="35"/>
        <v>0</v>
      </c>
      <c r="CG47" s="18">
        <f t="shared" ca="1" si="35"/>
        <v>0</v>
      </c>
      <c r="CH47" s="18">
        <f t="shared" ca="1" si="35"/>
        <v>0</v>
      </c>
      <c r="CI47" s="19">
        <f t="shared" ca="1" si="26"/>
        <v>89606001.989999995</v>
      </c>
      <c r="CJ47" s="18">
        <f t="shared" ca="1" si="38"/>
        <v>0</v>
      </c>
      <c r="CK47" s="18">
        <f t="shared" ca="1" si="38"/>
        <v>18580653.929999996</v>
      </c>
      <c r="CL47" s="19">
        <f t="shared" ca="1" si="27"/>
        <v>71025348.060000002</v>
      </c>
      <c r="CM47" s="18">
        <f t="shared" ca="1" si="39"/>
        <v>881196.84</v>
      </c>
      <c r="CN47" s="18">
        <f t="shared" ca="1" si="39"/>
        <v>70144151.219999999</v>
      </c>
      <c r="CO47" s="19">
        <f t="shared" ca="1" si="28"/>
        <v>0</v>
      </c>
      <c r="CP47" s="18">
        <f t="shared" ca="1" si="36"/>
        <v>0</v>
      </c>
      <c r="CQ47" s="18">
        <f t="shared" ca="1" si="36"/>
        <v>0</v>
      </c>
      <c r="CR47" s="18">
        <f t="shared" ca="1" si="36"/>
        <v>14429365</v>
      </c>
      <c r="CS47" s="18">
        <f t="shared" ca="1" si="36"/>
        <v>0</v>
      </c>
      <c r="CT47" s="18">
        <f t="shared" ca="1" si="36"/>
        <v>954963.06</v>
      </c>
      <c r="CU47" s="19">
        <f t="shared" ca="1" si="40"/>
        <v>3629202198.7499995</v>
      </c>
    </row>
    <row r="48" spans="1:99" ht="12.75" customHeight="1">
      <c r="A48" s="57" t="s">
        <v>228</v>
      </c>
      <c r="B48" s="17">
        <v>1054</v>
      </c>
      <c r="C48" s="58" t="s">
        <v>146</v>
      </c>
      <c r="D48" s="19">
        <f t="shared" ca="1" si="25"/>
        <v>36029410.479999982</v>
      </c>
      <c r="E48" s="18">
        <f t="shared" ca="1" si="32"/>
        <v>5039509.9499999844</v>
      </c>
      <c r="F48" s="18">
        <f t="shared" ca="1" si="32"/>
        <v>30077762.770000003</v>
      </c>
      <c r="G48" s="18">
        <f t="shared" ca="1" si="32"/>
        <v>912137.76</v>
      </c>
      <c r="H48" s="18">
        <f t="shared" ca="1" si="32"/>
        <v>635233.9</v>
      </c>
      <c r="I48" s="18">
        <f t="shared" ca="1" si="32"/>
        <v>12722439.839999991</v>
      </c>
      <c r="J48" s="18">
        <f t="shared" ca="1" si="32"/>
        <v>0</v>
      </c>
      <c r="K48" s="18">
        <f t="shared" ca="1" si="32"/>
        <v>0</v>
      </c>
      <c r="L48" s="18">
        <f t="shared" ca="1" si="32"/>
        <v>0</v>
      </c>
      <c r="M48" s="18">
        <f t="shared" ca="1" si="32"/>
        <v>0</v>
      </c>
      <c r="N48" s="18">
        <f t="shared" ca="1" si="32"/>
        <v>0</v>
      </c>
      <c r="O48" s="18">
        <f t="shared" ca="1" si="32"/>
        <v>20110971.240000002</v>
      </c>
      <c r="P48" s="18">
        <f t="shared" ca="1" si="32"/>
        <v>0</v>
      </c>
      <c r="Q48" s="18">
        <f t="shared" ca="1" si="32"/>
        <v>125353.87</v>
      </c>
      <c r="R48" s="18">
        <f t="shared" ca="1" si="32"/>
        <v>0</v>
      </c>
      <c r="S48" s="18">
        <f t="shared" ca="1" si="32"/>
        <v>0</v>
      </c>
      <c r="T48" s="18">
        <f t="shared" ca="1" si="11"/>
        <v>0</v>
      </c>
      <c r="U48" s="18">
        <f t="shared" ca="1" si="33"/>
        <v>0</v>
      </c>
      <c r="V48" s="18">
        <f t="shared" ca="1" si="33"/>
        <v>0</v>
      </c>
      <c r="W48" s="18">
        <f t="shared" ca="1" si="33"/>
        <v>508735718.58000302</v>
      </c>
      <c r="X48" s="18">
        <f t="shared" ca="1" si="33"/>
        <v>0</v>
      </c>
      <c r="Y48" s="18">
        <f t="shared" ca="1" si="33"/>
        <v>1477399.8499999999</v>
      </c>
      <c r="Z48" s="18">
        <f t="shared" ca="1" si="33"/>
        <v>1436012.4199999953</v>
      </c>
      <c r="AA48" s="18">
        <f t="shared" ca="1" si="33"/>
        <v>0</v>
      </c>
      <c r="AB48" s="18">
        <f t="shared" ca="1" si="33"/>
        <v>0</v>
      </c>
      <c r="AC48" s="18">
        <f t="shared" ca="1" si="33"/>
        <v>757982.01999999909</v>
      </c>
      <c r="AD48" s="18">
        <f t="shared" ca="1" si="33"/>
        <v>15955866.320000019</v>
      </c>
      <c r="AE48" s="18">
        <f t="shared" ca="1" si="33"/>
        <v>0</v>
      </c>
      <c r="AF48" s="18">
        <f t="shared" ca="1" si="33"/>
        <v>11971.96</v>
      </c>
      <c r="AG48" s="18">
        <f t="shared" ca="1" si="33"/>
        <v>0</v>
      </c>
      <c r="AH48" s="18">
        <f t="shared" ca="1" si="33"/>
        <v>0</v>
      </c>
      <c r="AI48" s="18">
        <f t="shared" ca="1" si="33"/>
        <v>0</v>
      </c>
      <c r="AJ48" s="18">
        <f t="shared" ca="1" si="33"/>
        <v>14099.060000000001</v>
      </c>
      <c r="AK48" s="18">
        <f t="shared" ca="1" si="34"/>
        <v>0</v>
      </c>
      <c r="AL48" s="18">
        <f t="shared" ca="1" si="34"/>
        <v>0</v>
      </c>
      <c r="AM48" s="18">
        <f t="shared" ca="1" si="34"/>
        <v>111428.4</v>
      </c>
      <c r="AN48" s="18">
        <f t="shared" ca="1" si="34"/>
        <v>0</v>
      </c>
      <c r="AO48" s="18">
        <f t="shared" ca="1" si="34"/>
        <v>0</v>
      </c>
      <c r="AP48" s="18">
        <f t="shared" ca="1" si="34"/>
        <v>6821.36</v>
      </c>
      <c r="AQ48" s="18">
        <f t="shared" ca="1" si="34"/>
        <v>0</v>
      </c>
      <c r="AR48" s="18">
        <f t="shared" ca="1" si="34"/>
        <v>0</v>
      </c>
      <c r="AS48" s="18">
        <f t="shared" ca="1" si="34"/>
        <v>0</v>
      </c>
      <c r="AT48" s="18">
        <f t="shared" ca="1" si="34"/>
        <v>74024738.940000072</v>
      </c>
      <c r="AU48" s="18">
        <f t="shared" ca="1" si="34"/>
        <v>15919801.410000008</v>
      </c>
      <c r="AV48" s="18">
        <f t="shared" ca="1" si="34"/>
        <v>3093479.2</v>
      </c>
      <c r="AW48" s="18">
        <f t="shared" ca="1" si="34"/>
        <v>0</v>
      </c>
      <c r="AX48" s="18">
        <f t="shared" ca="1" si="34"/>
        <v>0</v>
      </c>
      <c r="AY48" s="18">
        <f t="shared" ca="1" si="34"/>
        <v>0</v>
      </c>
      <c r="AZ48" s="18">
        <f t="shared" ca="1" si="34"/>
        <v>0</v>
      </c>
      <c r="BA48" s="18">
        <f t="shared" ca="1" si="31"/>
        <v>0</v>
      </c>
      <c r="BB48" s="18">
        <f t="shared" ca="1" si="31"/>
        <v>0</v>
      </c>
      <c r="BC48" s="18">
        <f t="shared" ca="1" si="31"/>
        <v>0</v>
      </c>
      <c r="BD48" s="18">
        <f t="shared" ca="1" si="31"/>
        <v>7032954.9800000153</v>
      </c>
      <c r="BE48" s="18">
        <f t="shared" ca="1" si="31"/>
        <v>0</v>
      </c>
      <c r="BF48" s="18">
        <f t="shared" ca="1" si="31"/>
        <v>0</v>
      </c>
      <c r="BG48" s="18">
        <f t="shared" ca="1" si="31"/>
        <v>0</v>
      </c>
      <c r="BH48" s="18">
        <f t="shared" ca="1" si="31"/>
        <v>0</v>
      </c>
      <c r="BI48" s="18">
        <f t="shared" ca="1" si="31"/>
        <v>0</v>
      </c>
      <c r="BJ48" s="18">
        <f t="shared" ca="1" si="31"/>
        <v>0</v>
      </c>
      <c r="BK48" s="18">
        <f t="shared" ca="1" si="31"/>
        <v>0</v>
      </c>
      <c r="BL48" s="18">
        <f t="shared" ca="1" si="31"/>
        <v>0</v>
      </c>
      <c r="BM48" s="18">
        <f t="shared" ca="1" si="31"/>
        <v>0</v>
      </c>
      <c r="BN48" s="18">
        <f t="shared" ca="1" si="31"/>
        <v>1531685.28</v>
      </c>
      <c r="BO48" s="18">
        <f t="shared" ca="1" si="31"/>
        <v>0</v>
      </c>
      <c r="BP48" s="18">
        <f t="shared" ca="1" si="31"/>
        <v>87455438.309999898</v>
      </c>
      <c r="BQ48" s="18">
        <f t="shared" ca="1" si="29"/>
        <v>37746.28</v>
      </c>
      <c r="BR48" s="18">
        <f t="shared" ca="1" si="29"/>
        <v>669048.78</v>
      </c>
      <c r="BS48" s="18">
        <f t="shared" ca="1" si="29"/>
        <v>1034622.1499999999</v>
      </c>
      <c r="BT48" s="18">
        <f t="shared" ca="1" si="29"/>
        <v>0</v>
      </c>
      <c r="BU48" s="18">
        <f t="shared" ca="1" si="29"/>
        <v>0</v>
      </c>
      <c r="BV48" s="18">
        <f t="shared" ca="1" si="29"/>
        <v>0</v>
      </c>
      <c r="BW48" s="18">
        <f t="shared" ca="1" si="29"/>
        <v>0</v>
      </c>
      <c r="BX48" s="18">
        <f t="shared" ca="1" si="29"/>
        <v>0</v>
      </c>
      <c r="BY48" s="18">
        <f t="shared" ca="1" si="29"/>
        <v>5425603.6199999973</v>
      </c>
      <c r="BZ48" s="18">
        <f t="shared" ca="1" si="29"/>
        <v>379433.84000000008</v>
      </c>
      <c r="CA48" s="18">
        <f t="shared" ca="1" si="29"/>
        <v>130566993.92999996</v>
      </c>
      <c r="CB48" s="18">
        <f t="shared" ca="1" si="29"/>
        <v>0</v>
      </c>
      <c r="CC48" s="18">
        <f t="shared" ca="1" si="35"/>
        <v>10170236.010000005</v>
      </c>
      <c r="CD48" s="18">
        <f t="shared" ca="1" si="35"/>
        <v>334296.67000000004</v>
      </c>
      <c r="CE48" s="18">
        <f t="shared" ca="1" si="35"/>
        <v>0</v>
      </c>
      <c r="CF48" s="18">
        <f t="shared" ca="1" si="35"/>
        <v>0</v>
      </c>
      <c r="CG48" s="18">
        <f t="shared" ca="1" si="35"/>
        <v>30582.809999999998</v>
      </c>
      <c r="CH48" s="18">
        <f t="shared" ca="1" si="35"/>
        <v>0</v>
      </c>
      <c r="CI48" s="19">
        <f t="shared" ca="1" si="26"/>
        <v>24571301.670000009</v>
      </c>
      <c r="CJ48" s="18">
        <f t="shared" ca="1" si="38"/>
        <v>0</v>
      </c>
      <c r="CK48" s="18">
        <f t="shared" ca="1" si="38"/>
        <v>0</v>
      </c>
      <c r="CL48" s="19">
        <f t="shared" ca="1" si="27"/>
        <v>24571301.670000009</v>
      </c>
      <c r="CM48" s="18">
        <f t="shared" ca="1" si="39"/>
        <v>0</v>
      </c>
      <c r="CN48" s="18">
        <f t="shared" ca="1" si="39"/>
        <v>24571301.670000009</v>
      </c>
      <c r="CO48" s="19">
        <f t="shared" ca="1" si="28"/>
        <v>0</v>
      </c>
      <c r="CP48" s="18">
        <f t="shared" ca="1" si="36"/>
        <v>0</v>
      </c>
      <c r="CQ48" s="18">
        <f t="shared" ca="1" si="36"/>
        <v>0</v>
      </c>
      <c r="CR48" s="18">
        <f t="shared" ca="1" si="36"/>
        <v>2544119.4100000169</v>
      </c>
      <c r="CS48" s="18">
        <f t="shared" ca="1" si="36"/>
        <v>0</v>
      </c>
      <c r="CT48" s="18">
        <f t="shared" ca="1" si="36"/>
        <v>0</v>
      </c>
      <c r="CU48" s="19">
        <f t="shared" ca="1" si="40"/>
        <v>962952792.59000278</v>
      </c>
    </row>
    <row r="49" spans="1:99" ht="12.75" customHeight="1">
      <c r="A49" s="57" t="s">
        <v>230</v>
      </c>
      <c r="B49" s="17">
        <v>1055</v>
      </c>
      <c r="C49" s="58" t="s">
        <v>146</v>
      </c>
      <c r="D49" s="19">
        <f t="shared" ca="1" si="25"/>
        <v>8060004.1799999997</v>
      </c>
      <c r="E49" s="18">
        <f t="shared" ca="1" si="32"/>
        <v>4333145.42</v>
      </c>
      <c r="F49" s="18">
        <f t="shared" ca="1" si="32"/>
        <v>3079285.33</v>
      </c>
      <c r="G49" s="18">
        <f t="shared" ca="1" si="32"/>
        <v>647573.43000000005</v>
      </c>
      <c r="H49" s="18">
        <f t="shared" ca="1" si="32"/>
        <v>10990.58</v>
      </c>
      <c r="I49" s="18">
        <f t="shared" ca="1" si="32"/>
        <v>27276908.420000002</v>
      </c>
      <c r="J49" s="18">
        <f t="shared" ca="1" si="32"/>
        <v>0</v>
      </c>
      <c r="K49" s="18">
        <f t="shared" ca="1" si="32"/>
        <v>0</v>
      </c>
      <c r="L49" s="18">
        <f t="shared" ca="1" si="32"/>
        <v>0</v>
      </c>
      <c r="M49" s="18">
        <f t="shared" ca="1" si="32"/>
        <v>0</v>
      </c>
      <c r="N49" s="18">
        <f t="shared" ca="1" si="32"/>
        <v>0</v>
      </c>
      <c r="O49" s="18">
        <f t="shared" ca="1" si="32"/>
        <v>51441198.079999998</v>
      </c>
      <c r="P49" s="18">
        <f t="shared" ca="1" si="32"/>
        <v>0</v>
      </c>
      <c r="Q49" s="18">
        <f t="shared" ca="1" si="32"/>
        <v>0</v>
      </c>
      <c r="R49" s="18">
        <f t="shared" ca="1" si="32"/>
        <v>0</v>
      </c>
      <c r="S49" s="18">
        <f t="shared" ca="1" si="32"/>
        <v>0</v>
      </c>
      <c r="T49" s="18">
        <f t="shared" ca="1" si="11"/>
        <v>0</v>
      </c>
      <c r="U49" s="18">
        <f t="shared" ca="1" si="33"/>
        <v>0</v>
      </c>
      <c r="V49" s="18">
        <f t="shared" ca="1" si="33"/>
        <v>0</v>
      </c>
      <c r="W49" s="18">
        <f t="shared" ca="1" si="33"/>
        <v>845387152.75</v>
      </c>
      <c r="X49" s="18">
        <f t="shared" ca="1" si="33"/>
        <v>0</v>
      </c>
      <c r="Y49" s="18">
        <f t="shared" ca="1" si="33"/>
        <v>1182845.42</v>
      </c>
      <c r="Z49" s="18">
        <f t="shared" ca="1" si="33"/>
        <v>1583290.43</v>
      </c>
      <c r="AA49" s="18">
        <f t="shared" ca="1" si="33"/>
        <v>9560.17</v>
      </c>
      <c r="AB49" s="18">
        <f t="shared" ca="1" si="33"/>
        <v>83769.820000000007</v>
      </c>
      <c r="AC49" s="18">
        <f t="shared" ca="1" si="33"/>
        <v>432067.86</v>
      </c>
      <c r="AD49" s="18">
        <f t="shared" ca="1" si="33"/>
        <v>758458.77</v>
      </c>
      <c r="AE49" s="18">
        <f t="shared" ca="1" si="33"/>
        <v>0</v>
      </c>
      <c r="AF49" s="18">
        <f t="shared" ca="1" si="33"/>
        <v>16393.05</v>
      </c>
      <c r="AG49" s="18">
        <f t="shared" ca="1" si="33"/>
        <v>0</v>
      </c>
      <c r="AH49" s="18">
        <f t="shared" ca="1" si="33"/>
        <v>0</v>
      </c>
      <c r="AI49" s="18">
        <f t="shared" ca="1" si="33"/>
        <v>0</v>
      </c>
      <c r="AJ49" s="18">
        <f t="shared" ca="1" si="33"/>
        <v>229031.72</v>
      </c>
      <c r="AK49" s="18">
        <f t="shared" ca="1" si="34"/>
        <v>461.1</v>
      </c>
      <c r="AL49" s="18">
        <f t="shared" ca="1" si="34"/>
        <v>0</v>
      </c>
      <c r="AM49" s="18">
        <f t="shared" ca="1" si="34"/>
        <v>674273.4</v>
      </c>
      <c r="AN49" s="18">
        <f t="shared" ca="1" si="34"/>
        <v>0</v>
      </c>
      <c r="AO49" s="18">
        <f t="shared" ca="1" si="34"/>
        <v>0</v>
      </c>
      <c r="AP49" s="18">
        <f t="shared" ca="1" si="34"/>
        <v>0</v>
      </c>
      <c r="AQ49" s="18">
        <f t="shared" ca="1" si="34"/>
        <v>0</v>
      </c>
      <c r="AR49" s="18">
        <f t="shared" ca="1" si="34"/>
        <v>0</v>
      </c>
      <c r="AS49" s="18">
        <f t="shared" ca="1" si="34"/>
        <v>0</v>
      </c>
      <c r="AT49" s="18">
        <f t="shared" ca="1" si="34"/>
        <v>55644829.630000003</v>
      </c>
      <c r="AU49" s="18">
        <f t="shared" ca="1" si="34"/>
        <v>934544.91</v>
      </c>
      <c r="AV49" s="18">
        <f t="shared" ca="1" si="34"/>
        <v>2430703.02</v>
      </c>
      <c r="AW49" s="18">
        <f t="shared" ca="1" si="34"/>
        <v>0</v>
      </c>
      <c r="AX49" s="18">
        <f t="shared" ca="1" si="34"/>
        <v>804759.1</v>
      </c>
      <c r="AY49" s="18">
        <f t="shared" ca="1" si="34"/>
        <v>0</v>
      </c>
      <c r="AZ49" s="18">
        <f t="shared" ca="1" si="34"/>
        <v>0</v>
      </c>
      <c r="BA49" s="18">
        <f t="shared" ca="1" si="31"/>
        <v>0</v>
      </c>
      <c r="BB49" s="18">
        <f t="shared" ca="1" si="31"/>
        <v>0</v>
      </c>
      <c r="BC49" s="18">
        <f t="shared" ca="1" si="31"/>
        <v>0</v>
      </c>
      <c r="BD49" s="18">
        <f t="shared" ca="1" si="31"/>
        <v>8258488.6500000004</v>
      </c>
      <c r="BE49" s="18">
        <f t="shared" ca="1" si="31"/>
        <v>0</v>
      </c>
      <c r="BF49" s="18">
        <f t="shared" ca="1" si="31"/>
        <v>0</v>
      </c>
      <c r="BG49" s="18">
        <f t="shared" ca="1" si="31"/>
        <v>0</v>
      </c>
      <c r="BH49" s="18">
        <f t="shared" ca="1" si="31"/>
        <v>0</v>
      </c>
      <c r="BI49" s="18">
        <f t="shared" ca="1" si="31"/>
        <v>0</v>
      </c>
      <c r="BJ49" s="18">
        <f t="shared" ca="1" si="31"/>
        <v>0</v>
      </c>
      <c r="BK49" s="18">
        <f t="shared" ca="1" si="31"/>
        <v>0</v>
      </c>
      <c r="BL49" s="18">
        <f t="shared" ca="1" si="31"/>
        <v>0</v>
      </c>
      <c r="BM49" s="18">
        <f t="shared" ca="1" si="31"/>
        <v>0</v>
      </c>
      <c r="BN49" s="18">
        <f t="shared" ca="1" si="31"/>
        <v>11960189.75</v>
      </c>
      <c r="BO49" s="18">
        <f t="shared" ca="1" si="31"/>
        <v>0</v>
      </c>
      <c r="BP49" s="18">
        <f t="shared" ca="1" si="31"/>
        <v>-4313958.7699999996</v>
      </c>
      <c r="BQ49" s="18">
        <f t="shared" ca="1" si="29"/>
        <v>0</v>
      </c>
      <c r="BR49" s="18">
        <f t="shared" ca="1" si="29"/>
        <v>953712.7</v>
      </c>
      <c r="BS49" s="18">
        <f t="shared" ca="1" si="29"/>
        <v>1829371.68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8366.17</v>
      </c>
      <c r="BX49" s="18">
        <f t="shared" ca="1" si="29"/>
        <v>0</v>
      </c>
      <c r="BY49" s="18">
        <f t="shared" ca="1" si="29"/>
        <v>0</v>
      </c>
      <c r="BZ49" s="18">
        <f t="shared" ca="1" si="29"/>
        <v>316284.49</v>
      </c>
      <c r="CA49" s="18">
        <f t="shared" ca="1" si="29"/>
        <v>23113771.120000001</v>
      </c>
      <c r="CB49" s="18">
        <f t="shared" ca="1" si="29"/>
        <v>640979.31000000006</v>
      </c>
      <c r="CC49" s="18">
        <f t="shared" ca="1" si="35"/>
        <v>1322598.7</v>
      </c>
      <c r="CD49" s="18">
        <f t="shared" ca="1" si="35"/>
        <v>0</v>
      </c>
      <c r="CE49" s="18">
        <f t="shared" ca="1" si="35"/>
        <v>0</v>
      </c>
      <c r="CF49" s="18">
        <f t="shared" ca="1" si="35"/>
        <v>596941.5</v>
      </c>
      <c r="CG49" s="18">
        <f t="shared" ca="1" si="35"/>
        <v>343112.67</v>
      </c>
      <c r="CH49" s="18">
        <f t="shared" ca="1" si="35"/>
        <v>178695.35</v>
      </c>
      <c r="CI49" s="19">
        <f t="shared" ca="1" si="26"/>
        <v>109170466.67</v>
      </c>
      <c r="CJ49" s="18">
        <f t="shared" ca="1" si="38"/>
        <v>0</v>
      </c>
      <c r="CK49" s="18">
        <f t="shared" ca="1" si="38"/>
        <v>0</v>
      </c>
      <c r="CL49" s="19">
        <f t="shared" ca="1" si="27"/>
        <v>109170466.67</v>
      </c>
      <c r="CM49" s="18">
        <f t="shared" ca="1" si="39"/>
        <v>0</v>
      </c>
      <c r="CN49" s="18">
        <f t="shared" ca="1" si="39"/>
        <v>109170466.67</v>
      </c>
      <c r="CO49" s="19">
        <f t="shared" ca="1" si="28"/>
        <v>0</v>
      </c>
      <c r="CP49" s="18">
        <f t="shared" ca="1" si="36"/>
        <v>0</v>
      </c>
      <c r="CQ49" s="18">
        <f t="shared" ca="1" si="36"/>
        <v>0</v>
      </c>
      <c r="CR49" s="18">
        <f t="shared" ca="1" si="36"/>
        <v>13977387.25</v>
      </c>
      <c r="CS49" s="18">
        <f t="shared" ca="1" si="36"/>
        <v>0</v>
      </c>
      <c r="CT49" s="18">
        <f t="shared" ca="1" si="36"/>
        <v>0</v>
      </c>
      <c r="CU49" s="19">
        <f t="shared" ca="1" si="40"/>
        <v>1165317649.6499999</v>
      </c>
    </row>
    <row r="50" spans="1:99" ht="12.75" customHeight="1">
      <c r="A50" s="57" t="s">
        <v>232</v>
      </c>
      <c r="B50" s="17">
        <v>1056</v>
      </c>
      <c r="C50" s="58" t="s">
        <v>146</v>
      </c>
      <c r="D50" s="19">
        <f t="shared" ca="1" si="25"/>
        <v>312310.25000000006</v>
      </c>
      <c r="E50" s="18">
        <f t="shared" ca="1" si="32"/>
        <v>0</v>
      </c>
      <c r="F50" s="18">
        <f t="shared" ca="1" si="32"/>
        <v>312310.25000000006</v>
      </c>
      <c r="G50" s="18">
        <f t="shared" ca="1" si="32"/>
        <v>0</v>
      </c>
      <c r="H50" s="18">
        <f t="shared" ca="1" si="32"/>
        <v>0</v>
      </c>
      <c r="I50" s="18">
        <f t="shared" ca="1" si="32"/>
        <v>1401220.0199999996</v>
      </c>
      <c r="J50" s="18">
        <f t="shared" ca="1" si="32"/>
        <v>0</v>
      </c>
      <c r="K50" s="18">
        <f t="shared" ca="1" si="32"/>
        <v>0</v>
      </c>
      <c r="L50" s="18">
        <f t="shared" ca="1" si="32"/>
        <v>0</v>
      </c>
      <c r="M50" s="18">
        <f t="shared" ca="1" si="32"/>
        <v>0</v>
      </c>
      <c r="N50" s="18">
        <f t="shared" ca="1" si="32"/>
        <v>0</v>
      </c>
      <c r="O50" s="18">
        <f t="shared" ca="1" si="32"/>
        <v>0</v>
      </c>
      <c r="P50" s="18">
        <f t="shared" ca="1" si="32"/>
        <v>0</v>
      </c>
      <c r="Q50" s="18">
        <f t="shared" ca="1" si="32"/>
        <v>0</v>
      </c>
      <c r="R50" s="18">
        <f t="shared" ca="1" si="32"/>
        <v>0</v>
      </c>
      <c r="S50" s="18">
        <f t="shared" ca="1" si="32"/>
        <v>0</v>
      </c>
      <c r="T50" s="18">
        <f t="shared" ca="1" si="11"/>
        <v>315939661.63999194</v>
      </c>
      <c r="U50" s="18">
        <f t="shared" ca="1" si="33"/>
        <v>2440978.9900000002</v>
      </c>
      <c r="V50" s="18">
        <f t="shared" ca="1" si="33"/>
        <v>13234593.950000074</v>
      </c>
      <c r="W50" s="18">
        <f t="shared" ca="1" si="33"/>
        <v>181579.24000000005</v>
      </c>
      <c r="X50" s="18">
        <f t="shared" ca="1" si="33"/>
        <v>0</v>
      </c>
      <c r="Y50" s="18">
        <f t="shared" ca="1" si="33"/>
        <v>22881.58</v>
      </c>
      <c r="Z50" s="18">
        <f t="shared" ca="1" si="33"/>
        <v>14400</v>
      </c>
      <c r="AA50" s="18">
        <f t="shared" ca="1" si="33"/>
        <v>0</v>
      </c>
      <c r="AB50" s="18">
        <f t="shared" ca="1" si="33"/>
        <v>0</v>
      </c>
      <c r="AC50" s="18">
        <f t="shared" ca="1" si="33"/>
        <v>4968.33</v>
      </c>
      <c r="AD50" s="18">
        <f t="shared" ca="1" si="33"/>
        <v>7174.4299999999994</v>
      </c>
      <c r="AE50" s="18">
        <f t="shared" ca="1" si="33"/>
        <v>0</v>
      </c>
      <c r="AF50" s="18">
        <f t="shared" ca="1" si="33"/>
        <v>0</v>
      </c>
      <c r="AG50" s="18">
        <f t="shared" ca="1" si="33"/>
        <v>0</v>
      </c>
      <c r="AH50" s="18">
        <f t="shared" ca="1" si="33"/>
        <v>0</v>
      </c>
      <c r="AI50" s="18">
        <f t="shared" ca="1" si="33"/>
        <v>0</v>
      </c>
      <c r="AJ50" s="18">
        <f t="shared" ca="1" si="33"/>
        <v>135238.73000000001</v>
      </c>
      <c r="AK50" s="18">
        <f t="shared" ca="1" si="34"/>
        <v>0</v>
      </c>
      <c r="AL50" s="18">
        <f t="shared" ca="1" si="34"/>
        <v>0</v>
      </c>
      <c r="AM50" s="18">
        <f t="shared" ca="1" si="34"/>
        <v>0</v>
      </c>
      <c r="AN50" s="18">
        <f t="shared" ca="1" si="34"/>
        <v>0</v>
      </c>
      <c r="AO50" s="18">
        <f t="shared" ca="1" si="34"/>
        <v>0</v>
      </c>
      <c r="AP50" s="18">
        <f t="shared" ca="1" si="34"/>
        <v>3562.62</v>
      </c>
      <c r="AQ50" s="18">
        <f t="shared" ca="1" si="34"/>
        <v>0</v>
      </c>
      <c r="AR50" s="18">
        <f t="shared" ca="1" si="34"/>
        <v>0</v>
      </c>
      <c r="AS50" s="18">
        <f t="shared" ca="1" si="34"/>
        <v>0</v>
      </c>
      <c r="AT50" s="18">
        <f t="shared" ca="1" si="34"/>
        <v>1438272.2700000003</v>
      </c>
      <c r="AU50" s="18">
        <f t="shared" ca="1" si="34"/>
        <v>83216.98</v>
      </c>
      <c r="AV50" s="18">
        <f t="shared" ca="1" si="34"/>
        <v>0</v>
      </c>
      <c r="AW50" s="18">
        <f t="shared" ca="1" si="34"/>
        <v>0</v>
      </c>
      <c r="AX50" s="18">
        <f t="shared" ca="1" si="34"/>
        <v>83216.98</v>
      </c>
      <c r="AY50" s="18">
        <f t="shared" ca="1" si="34"/>
        <v>0</v>
      </c>
      <c r="AZ50" s="18">
        <f t="shared" ca="1" si="34"/>
        <v>0</v>
      </c>
      <c r="BA50" s="18">
        <f t="shared" ca="1" si="31"/>
        <v>0</v>
      </c>
      <c r="BB50" s="18">
        <f t="shared" ca="1" si="31"/>
        <v>0</v>
      </c>
      <c r="BC50" s="18">
        <f t="shared" ca="1" si="31"/>
        <v>0</v>
      </c>
      <c r="BD50" s="18">
        <f t="shared" ca="1" si="31"/>
        <v>1739940.1300000027</v>
      </c>
      <c r="BE50" s="18">
        <f t="shared" ca="1" si="31"/>
        <v>0</v>
      </c>
      <c r="BF50" s="18">
        <f t="shared" ca="1" si="31"/>
        <v>0</v>
      </c>
      <c r="BG50" s="18">
        <f t="shared" ca="1" si="31"/>
        <v>0</v>
      </c>
      <c r="BH50" s="18">
        <f t="shared" ca="1" si="31"/>
        <v>0</v>
      </c>
      <c r="BI50" s="18">
        <f t="shared" ca="1" si="31"/>
        <v>0</v>
      </c>
      <c r="BJ50" s="18">
        <f t="shared" ca="1" si="31"/>
        <v>0</v>
      </c>
      <c r="BK50" s="18">
        <f t="shared" ca="1" si="31"/>
        <v>0</v>
      </c>
      <c r="BL50" s="18">
        <f t="shared" ca="1" si="31"/>
        <v>0</v>
      </c>
      <c r="BM50" s="18">
        <f t="shared" ca="1" si="31"/>
        <v>0</v>
      </c>
      <c r="BN50" s="18">
        <f t="shared" ca="1" si="31"/>
        <v>706134.34000000008</v>
      </c>
      <c r="BO50" s="18">
        <f t="shared" ca="1" si="31"/>
        <v>0</v>
      </c>
      <c r="BP50" s="18">
        <f t="shared" ca="1" si="31"/>
        <v>20054.79</v>
      </c>
      <c r="BQ50" s="18">
        <f t="shared" ca="1" si="29"/>
        <v>0</v>
      </c>
      <c r="BR50" s="18">
        <f t="shared" ca="1" si="29"/>
        <v>0</v>
      </c>
      <c r="BS50" s="18">
        <f t="shared" ca="1" si="29"/>
        <v>341691.41000000003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5"/>
        <v>0</v>
      </c>
      <c r="CD50" s="18">
        <f t="shared" ca="1" si="35"/>
        <v>0</v>
      </c>
      <c r="CE50" s="18">
        <f t="shared" ca="1" si="35"/>
        <v>0</v>
      </c>
      <c r="CF50" s="18">
        <f t="shared" ca="1" si="35"/>
        <v>0</v>
      </c>
      <c r="CG50" s="18">
        <f t="shared" ca="1" si="35"/>
        <v>0</v>
      </c>
      <c r="CH50" s="18">
        <f t="shared" ca="1" si="35"/>
        <v>137205.94</v>
      </c>
      <c r="CI50" s="19">
        <f t="shared" ca="1" si="26"/>
        <v>223492.06999999998</v>
      </c>
      <c r="CJ50" s="18">
        <f t="shared" ca="1" si="38"/>
        <v>0</v>
      </c>
      <c r="CK50" s="18">
        <f t="shared" ca="1" si="38"/>
        <v>20125</v>
      </c>
      <c r="CL50" s="19">
        <f t="shared" ca="1" si="27"/>
        <v>0</v>
      </c>
      <c r="CM50" s="18">
        <f t="shared" ca="1" si="39"/>
        <v>0</v>
      </c>
      <c r="CN50" s="18">
        <f t="shared" ca="1" si="39"/>
        <v>0</v>
      </c>
      <c r="CO50" s="19">
        <f t="shared" ca="1" si="28"/>
        <v>203367.06999999998</v>
      </c>
      <c r="CP50" s="18">
        <f t="shared" ca="1" si="36"/>
        <v>0</v>
      </c>
      <c r="CQ50" s="18">
        <f t="shared" ca="1" si="36"/>
        <v>203367.06999999998</v>
      </c>
      <c r="CR50" s="18">
        <f t="shared" ca="1" si="36"/>
        <v>404551417.39996547</v>
      </c>
      <c r="CS50" s="18">
        <f t="shared" ca="1" si="36"/>
        <v>6549252.2999999952</v>
      </c>
      <c r="CT50" s="18">
        <f t="shared" ca="1" si="36"/>
        <v>3111444.1799999997</v>
      </c>
      <c r="CU50" s="19">
        <f t="shared" ca="1" si="40"/>
        <v>752683908.56995749</v>
      </c>
    </row>
    <row r="51" spans="1:99" ht="12.75" customHeight="1">
      <c r="A51" s="57" t="s">
        <v>234</v>
      </c>
      <c r="B51" s="17">
        <v>1057</v>
      </c>
      <c r="C51" s="58" t="s">
        <v>146</v>
      </c>
      <c r="D51" s="19">
        <f t="shared" ca="1" si="25"/>
        <v>54308486.150000013</v>
      </c>
      <c r="E51" s="18">
        <f t="shared" ca="1" si="32"/>
        <v>25394266.030000012</v>
      </c>
      <c r="F51" s="18">
        <f t="shared" ca="1" si="32"/>
        <v>24264160.280000009</v>
      </c>
      <c r="G51" s="18">
        <f t="shared" ca="1" si="32"/>
        <v>4650059.839999998</v>
      </c>
      <c r="H51" s="18">
        <f t="shared" ca="1" si="32"/>
        <v>338.55</v>
      </c>
      <c r="I51" s="18">
        <f t="shared" ca="1" si="32"/>
        <v>11960029.03999999</v>
      </c>
      <c r="J51" s="18">
        <f t="shared" ca="1" si="32"/>
        <v>0</v>
      </c>
      <c r="K51" s="18">
        <f t="shared" ca="1" si="32"/>
        <v>0</v>
      </c>
      <c r="L51" s="18">
        <f t="shared" ca="1" si="32"/>
        <v>0</v>
      </c>
      <c r="M51" s="18">
        <f t="shared" ca="1" si="32"/>
        <v>0</v>
      </c>
      <c r="N51" s="18">
        <f t="shared" ca="1" si="32"/>
        <v>0</v>
      </c>
      <c r="O51" s="18">
        <f t="shared" ca="1" si="32"/>
        <v>1197092.7499999998</v>
      </c>
      <c r="P51" s="18">
        <f t="shared" ca="1" si="32"/>
        <v>0</v>
      </c>
      <c r="Q51" s="18">
        <f t="shared" ca="1" si="32"/>
        <v>50488.280000000006</v>
      </c>
      <c r="R51" s="18">
        <f t="shared" ca="1" si="32"/>
        <v>0</v>
      </c>
      <c r="S51" s="18">
        <f t="shared" ca="1" si="32"/>
        <v>0</v>
      </c>
      <c r="T51" s="18">
        <f t="shared" ca="1" si="11"/>
        <v>0</v>
      </c>
      <c r="U51" s="18">
        <f t="shared" ca="1" si="33"/>
        <v>0</v>
      </c>
      <c r="V51" s="18">
        <f t="shared" ca="1" si="33"/>
        <v>0</v>
      </c>
      <c r="W51" s="18">
        <f t="shared" ca="1" si="33"/>
        <v>117254792.13000004</v>
      </c>
      <c r="X51" s="18">
        <f t="shared" ca="1" si="33"/>
        <v>1502.95</v>
      </c>
      <c r="Y51" s="18">
        <f t="shared" ca="1" si="33"/>
        <v>2034719.9100000001</v>
      </c>
      <c r="Z51" s="18">
        <f t="shared" ca="1" si="33"/>
        <v>605863.17000000004</v>
      </c>
      <c r="AA51" s="18">
        <f t="shared" ca="1" si="33"/>
        <v>0</v>
      </c>
      <c r="AB51" s="18">
        <f t="shared" ca="1" si="33"/>
        <v>0</v>
      </c>
      <c r="AC51" s="18">
        <f t="shared" ca="1" si="33"/>
        <v>6415.880000000001</v>
      </c>
      <c r="AD51" s="18">
        <f t="shared" ca="1" si="33"/>
        <v>802813.03999999876</v>
      </c>
      <c r="AE51" s="18">
        <f t="shared" ca="1" si="33"/>
        <v>0</v>
      </c>
      <c r="AF51" s="18">
        <f t="shared" ca="1" si="33"/>
        <v>0</v>
      </c>
      <c r="AG51" s="18">
        <f t="shared" ca="1" si="33"/>
        <v>0</v>
      </c>
      <c r="AH51" s="18">
        <f t="shared" ca="1" si="33"/>
        <v>0</v>
      </c>
      <c r="AI51" s="18">
        <f t="shared" ca="1" si="33"/>
        <v>0</v>
      </c>
      <c r="AJ51" s="18">
        <f t="shared" ca="1" si="33"/>
        <v>158342.1</v>
      </c>
      <c r="AK51" s="18">
        <f t="shared" ca="1" si="34"/>
        <v>0</v>
      </c>
      <c r="AL51" s="18">
        <f t="shared" ca="1" si="34"/>
        <v>0</v>
      </c>
      <c r="AM51" s="18">
        <f t="shared" ca="1" si="34"/>
        <v>0</v>
      </c>
      <c r="AN51" s="18">
        <f t="shared" ca="1" si="34"/>
        <v>0</v>
      </c>
      <c r="AO51" s="18">
        <f t="shared" ca="1" si="34"/>
        <v>0</v>
      </c>
      <c r="AP51" s="18">
        <f t="shared" ca="1" si="34"/>
        <v>259627.99</v>
      </c>
      <c r="AQ51" s="18">
        <f t="shared" ca="1" si="34"/>
        <v>0</v>
      </c>
      <c r="AR51" s="18">
        <f t="shared" ca="1" si="34"/>
        <v>0</v>
      </c>
      <c r="AS51" s="18">
        <f t="shared" ca="1" si="34"/>
        <v>0</v>
      </c>
      <c r="AT51" s="18">
        <f t="shared" ca="1" si="34"/>
        <v>109809.61</v>
      </c>
      <c r="AU51" s="18">
        <f t="shared" ca="1" si="34"/>
        <v>2720.55</v>
      </c>
      <c r="AV51" s="18">
        <f t="shared" ca="1" si="34"/>
        <v>9678.31</v>
      </c>
      <c r="AW51" s="18">
        <f t="shared" ca="1" si="34"/>
        <v>0</v>
      </c>
      <c r="AX51" s="18">
        <f t="shared" ca="1" si="34"/>
        <v>1804.2199999999998</v>
      </c>
      <c r="AY51" s="18">
        <f t="shared" ca="1" si="34"/>
        <v>0</v>
      </c>
      <c r="AZ51" s="18">
        <f t="shared" ca="1" si="34"/>
        <v>0</v>
      </c>
      <c r="BA51" s="18">
        <f t="shared" ca="1" si="31"/>
        <v>0</v>
      </c>
      <c r="BB51" s="18">
        <f t="shared" ca="1" si="31"/>
        <v>0</v>
      </c>
      <c r="BC51" s="18">
        <f t="shared" ca="1" si="31"/>
        <v>0</v>
      </c>
      <c r="BD51" s="18">
        <f t="shared" ca="1" si="31"/>
        <v>4817076.3500000276</v>
      </c>
      <c r="BE51" s="18">
        <f t="shared" ca="1" si="31"/>
        <v>69212.329999999987</v>
      </c>
      <c r="BF51" s="18">
        <f t="shared" ca="1" si="31"/>
        <v>0</v>
      </c>
      <c r="BG51" s="18">
        <f t="shared" ca="1" si="31"/>
        <v>0</v>
      </c>
      <c r="BH51" s="18">
        <f t="shared" ca="1" si="31"/>
        <v>0</v>
      </c>
      <c r="BI51" s="18">
        <f t="shared" ca="1" si="31"/>
        <v>0</v>
      </c>
      <c r="BJ51" s="18">
        <f t="shared" ca="1" si="31"/>
        <v>0</v>
      </c>
      <c r="BK51" s="18">
        <f t="shared" ca="1" si="31"/>
        <v>0</v>
      </c>
      <c r="BL51" s="18">
        <f t="shared" ca="1" si="31"/>
        <v>0</v>
      </c>
      <c r="BM51" s="18">
        <f t="shared" ca="1" si="31"/>
        <v>0</v>
      </c>
      <c r="BN51" s="18">
        <f t="shared" ca="1" si="31"/>
        <v>13073109.830000015</v>
      </c>
      <c r="BO51" s="18">
        <f t="shared" ca="1" si="31"/>
        <v>0</v>
      </c>
      <c r="BP51" s="18">
        <f t="shared" ca="1" si="31"/>
        <v>36609808.129999965</v>
      </c>
      <c r="BQ51" s="18">
        <f t="shared" ca="1" si="29"/>
        <v>26056.7</v>
      </c>
      <c r="BR51" s="18">
        <f t="shared" ca="1" si="29"/>
        <v>1399894.01</v>
      </c>
      <c r="BS51" s="18">
        <f t="shared" ca="1" si="29"/>
        <v>3895011.5199999977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5"/>
        <v>0</v>
      </c>
      <c r="CD51" s="18">
        <f t="shared" ca="1" si="35"/>
        <v>0</v>
      </c>
      <c r="CE51" s="18">
        <f t="shared" ca="1" si="35"/>
        <v>0</v>
      </c>
      <c r="CF51" s="18">
        <f t="shared" ca="1" si="35"/>
        <v>0</v>
      </c>
      <c r="CG51" s="18">
        <f t="shared" ca="1" si="35"/>
        <v>0</v>
      </c>
      <c r="CH51" s="18">
        <f t="shared" ca="1" si="35"/>
        <v>0</v>
      </c>
      <c r="CI51" s="19">
        <f t="shared" ca="1" si="26"/>
        <v>0</v>
      </c>
      <c r="CJ51" s="18">
        <f t="shared" ca="1" si="38"/>
        <v>0</v>
      </c>
      <c r="CK51" s="18">
        <f t="shared" ca="1" si="38"/>
        <v>0</v>
      </c>
      <c r="CL51" s="19">
        <f t="shared" ca="1" si="27"/>
        <v>0</v>
      </c>
      <c r="CM51" s="18">
        <f t="shared" ca="1" si="39"/>
        <v>0</v>
      </c>
      <c r="CN51" s="18">
        <f t="shared" ca="1" si="39"/>
        <v>0</v>
      </c>
      <c r="CO51" s="19">
        <f t="shared" ca="1" si="28"/>
        <v>0</v>
      </c>
      <c r="CP51" s="18">
        <f t="shared" ca="1" si="36"/>
        <v>0</v>
      </c>
      <c r="CQ51" s="18">
        <f t="shared" ca="1" si="36"/>
        <v>0</v>
      </c>
      <c r="CR51" s="18">
        <f t="shared" ca="1" si="36"/>
        <v>54082.649999999987</v>
      </c>
      <c r="CS51" s="18">
        <f t="shared" ca="1" si="36"/>
        <v>0</v>
      </c>
      <c r="CT51" s="18">
        <f t="shared" ca="1" si="36"/>
        <v>0</v>
      </c>
      <c r="CU51" s="19">
        <f t="shared" ca="1" si="40"/>
        <v>248708776.15000007</v>
      </c>
    </row>
    <row r="52" spans="1:99" ht="12.75" customHeight="1">
      <c r="A52" s="57" t="s">
        <v>236</v>
      </c>
      <c r="B52" s="17">
        <v>1058</v>
      </c>
      <c r="C52" s="58" t="s">
        <v>146</v>
      </c>
      <c r="D52" s="19">
        <f t="shared" ca="1" si="25"/>
        <v>1855231.47</v>
      </c>
      <c r="E52" s="18">
        <f t="shared" ca="1" si="32"/>
        <v>312662.71999999997</v>
      </c>
      <c r="F52" s="18">
        <f t="shared" ca="1" si="32"/>
        <v>1489144.76</v>
      </c>
      <c r="G52" s="18">
        <f t="shared" ca="1" si="32"/>
        <v>53423.99</v>
      </c>
      <c r="H52" s="18">
        <f t="shared" ca="1" si="32"/>
        <v>858.47</v>
      </c>
      <c r="I52" s="18">
        <f t="shared" ca="1" si="32"/>
        <v>7124632.2300000004</v>
      </c>
      <c r="J52" s="18">
        <f t="shared" ca="1" si="32"/>
        <v>0</v>
      </c>
      <c r="K52" s="18">
        <f t="shared" ca="1" si="32"/>
        <v>0</v>
      </c>
      <c r="L52" s="18">
        <f t="shared" ca="1" si="32"/>
        <v>0</v>
      </c>
      <c r="M52" s="18">
        <f t="shared" ca="1" si="32"/>
        <v>0</v>
      </c>
      <c r="N52" s="18">
        <f t="shared" ca="1" si="32"/>
        <v>0</v>
      </c>
      <c r="O52" s="18">
        <f t="shared" ca="1" si="32"/>
        <v>3839.13</v>
      </c>
      <c r="P52" s="18">
        <f t="shared" ca="1" si="32"/>
        <v>0</v>
      </c>
      <c r="Q52" s="18">
        <f t="shared" ca="1" si="32"/>
        <v>0</v>
      </c>
      <c r="R52" s="18">
        <f t="shared" ca="1" si="32"/>
        <v>0</v>
      </c>
      <c r="S52" s="18">
        <f t="shared" ca="1" si="32"/>
        <v>0</v>
      </c>
      <c r="T52" s="18">
        <f t="shared" ca="1" si="11"/>
        <v>0</v>
      </c>
      <c r="U52" s="18">
        <f t="shared" ca="1" si="33"/>
        <v>0</v>
      </c>
      <c r="V52" s="18">
        <f t="shared" ca="1" si="33"/>
        <v>0</v>
      </c>
      <c r="W52" s="18">
        <f t="shared" ca="1" si="33"/>
        <v>27711379.5</v>
      </c>
      <c r="X52" s="18">
        <f t="shared" ca="1" si="33"/>
        <v>0</v>
      </c>
      <c r="Y52" s="18">
        <f t="shared" ca="1" si="33"/>
        <v>43507593.75</v>
      </c>
      <c r="Z52" s="18">
        <f t="shared" ca="1" si="33"/>
        <v>43681765.109999999</v>
      </c>
      <c r="AA52" s="18">
        <f t="shared" ca="1" si="33"/>
        <v>0</v>
      </c>
      <c r="AB52" s="18">
        <f t="shared" ca="1" si="33"/>
        <v>0</v>
      </c>
      <c r="AC52" s="18">
        <f t="shared" ca="1" si="33"/>
        <v>15182279.279999999</v>
      </c>
      <c r="AD52" s="18">
        <f t="shared" ca="1" si="33"/>
        <v>8840604.8100000005</v>
      </c>
      <c r="AE52" s="18">
        <f t="shared" ca="1" si="33"/>
        <v>0</v>
      </c>
      <c r="AF52" s="18">
        <f t="shared" ca="1" si="33"/>
        <v>0</v>
      </c>
      <c r="AG52" s="18">
        <f t="shared" ca="1" si="33"/>
        <v>0</v>
      </c>
      <c r="AH52" s="18">
        <f t="shared" ca="1" si="33"/>
        <v>0</v>
      </c>
      <c r="AI52" s="18">
        <f t="shared" ca="1" si="33"/>
        <v>0</v>
      </c>
      <c r="AJ52" s="18">
        <f t="shared" ca="1" si="33"/>
        <v>133368</v>
      </c>
      <c r="AK52" s="18">
        <f t="shared" ca="1" si="34"/>
        <v>0</v>
      </c>
      <c r="AL52" s="18">
        <f t="shared" ca="1" si="34"/>
        <v>0</v>
      </c>
      <c r="AM52" s="18">
        <f t="shared" ca="1" si="34"/>
        <v>617755.74</v>
      </c>
      <c r="AN52" s="18">
        <f t="shared" ca="1" si="34"/>
        <v>0</v>
      </c>
      <c r="AO52" s="18">
        <f t="shared" ca="1" si="34"/>
        <v>0</v>
      </c>
      <c r="AP52" s="18">
        <f t="shared" ca="1" si="34"/>
        <v>8679555.1799999997</v>
      </c>
      <c r="AQ52" s="18">
        <f t="shared" ca="1" si="34"/>
        <v>0</v>
      </c>
      <c r="AR52" s="18">
        <f t="shared" ca="1" si="34"/>
        <v>0</v>
      </c>
      <c r="AS52" s="18">
        <f t="shared" ca="1" si="34"/>
        <v>0</v>
      </c>
      <c r="AT52" s="18">
        <f t="shared" ca="1" si="34"/>
        <v>1085214</v>
      </c>
      <c r="AU52" s="18">
        <f t="shared" ca="1" si="34"/>
        <v>308901.82</v>
      </c>
      <c r="AV52" s="18">
        <f t="shared" ca="1" si="34"/>
        <v>224815</v>
      </c>
      <c r="AW52" s="18">
        <f t="shared" ca="1" si="34"/>
        <v>0</v>
      </c>
      <c r="AX52" s="18">
        <f t="shared" ca="1" si="34"/>
        <v>189728.35</v>
      </c>
      <c r="AY52" s="18">
        <f t="shared" ca="1" si="34"/>
        <v>0</v>
      </c>
      <c r="AZ52" s="18">
        <f t="shared" ca="1" si="34"/>
        <v>0</v>
      </c>
      <c r="BA52" s="18">
        <f t="shared" ca="1" si="31"/>
        <v>0</v>
      </c>
      <c r="BB52" s="18">
        <f t="shared" ca="1" si="31"/>
        <v>0</v>
      </c>
      <c r="BC52" s="18">
        <f t="shared" ca="1" si="31"/>
        <v>0</v>
      </c>
      <c r="BD52" s="18">
        <f t="shared" ca="1" si="31"/>
        <v>122840387.56999999</v>
      </c>
      <c r="BE52" s="18">
        <f t="shared" ca="1" si="31"/>
        <v>0</v>
      </c>
      <c r="BF52" s="18">
        <f t="shared" ca="1" si="31"/>
        <v>0</v>
      </c>
      <c r="BG52" s="18">
        <f t="shared" ca="1" si="31"/>
        <v>0</v>
      </c>
      <c r="BH52" s="18">
        <f t="shared" ca="1" si="31"/>
        <v>0</v>
      </c>
      <c r="BI52" s="18">
        <f t="shared" ca="1" si="31"/>
        <v>0</v>
      </c>
      <c r="BJ52" s="18">
        <f t="shared" ca="1" si="31"/>
        <v>0</v>
      </c>
      <c r="BK52" s="18">
        <f t="shared" ca="1" si="31"/>
        <v>0</v>
      </c>
      <c r="BL52" s="18">
        <f t="shared" ca="1" si="31"/>
        <v>272.81</v>
      </c>
      <c r="BM52" s="18">
        <f t="shared" ca="1" si="31"/>
        <v>19809.52</v>
      </c>
      <c r="BN52" s="18">
        <f t="shared" ca="1" si="31"/>
        <v>159361629.12</v>
      </c>
      <c r="BO52" s="18">
        <f t="shared" ca="1" si="31"/>
        <v>0</v>
      </c>
      <c r="BP52" s="18">
        <f t="shared" ca="1" si="31"/>
        <v>343608.06</v>
      </c>
      <c r="BQ52" s="18">
        <f t="shared" ca="1" si="29"/>
        <v>0</v>
      </c>
      <c r="BR52" s="18">
        <f t="shared" ca="1" si="29"/>
        <v>0</v>
      </c>
      <c r="BS52" s="18">
        <f t="shared" ca="1" si="29"/>
        <v>20342010.920000002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5"/>
        <v>0</v>
      </c>
      <c r="CD52" s="18">
        <f t="shared" ca="1" si="35"/>
        <v>0</v>
      </c>
      <c r="CE52" s="18">
        <f t="shared" ca="1" si="35"/>
        <v>0</v>
      </c>
      <c r="CF52" s="18">
        <f t="shared" ca="1" si="35"/>
        <v>0</v>
      </c>
      <c r="CG52" s="18">
        <f t="shared" ca="1" si="35"/>
        <v>0</v>
      </c>
      <c r="CH52" s="18">
        <f t="shared" ca="1" si="35"/>
        <v>0</v>
      </c>
      <c r="CI52" s="19">
        <f t="shared" ca="1" si="26"/>
        <v>168627401.55000001</v>
      </c>
      <c r="CJ52" s="18">
        <f t="shared" ca="1" si="38"/>
        <v>0</v>
      </c>
      <c r="CK52" s="18">
        <f t="shared" ca="1" si="38"/>
        <v>0</v>
      </c>
      <c r="CL52" s="19">
        <f t="shared" ca="1" si="27"/>
        <v>168627401.55000001</v>
      </c>
      <c r="CM52" s="18">
        <f t="shared" ca="1" si="39"/>
        <v>168627401.55000001</v>
      </c>
      <c r="CN52" s="18">
        <f t="shared" ca="1" si="39"/>
        <v>0</v>
      </c>
      <c r="CO52" s="19">
        <f t="shared" ca="1" si="28"/>
        <v>0</v>
      </c>
      <c r="CP52" s="18">
        <f t="shared" ca="1" si="36"/>
        <v>0</v>
      </c>
      <c r="CQ52" s="18">
        <f t="shared" ca="1" si="36"/>
        <v>0</v>
      </c>
      <c r="CR52" s="18">
        <f t="shared" ca="1" si="36"/>
        <v>0</v>
      </c>
      <c r="CS52" s="18">
        <f t="shared" ca="1" si="36"/>
        <v>0</v>
      </c>
      <c r="CT52" s="18">
        <f t="shared" ca="1" si="36"/>
        <v>0</v>
      </c>
      <c r="CU52" s="19">
        <f t="shared" ref="CU52:CU55" ca="1" si="41">+D52+SUM(H52:CI52)+SUM(CR52:CT52)</f>
        <v>630682641.3900001</v>
      </c>
    </row>
    <row r="53" spans="1:99" ht="12.75" customHeight="1">
      <c r="A53" s="57" t="s">
        <v>238</v>
      </c>
      <c r="B53" s="17">
        <v>1059</v>
      </c>
      <c r="C53" s="58" t="s">
        <v>146</v>
      </c>
      <c r="D53" s="19">
        <f t="shared" ca="1" si="25"/>
        <v>0</v>
      </c>
      <c r="E53" s="18">
        <f t="shared" ca="1" si="32"/>
        <v>0</v>
      </c>
      <c r="F53" s="18">
        <f t="shared" ca="1" si="32"/>
        <v>0</v>
      </c>
      <c r="G53" s="18">
        <f t="shared" ca="1" si="32"/>
        <v>0</v>
      </c>
      <c r="H53" s="18">
        <f t="shared" ca="1" si="32"/>
        <v>0</v>
      </c>
      <c r="I53" s="18">
        <f t="shared" ca="1" si="32"/>
        <v>0</v>
      </c>
      <c r="J53" s="18">
        <f t="shared" ca="1" si="32"/>
        <v>0</v>
      </c>
      <c r="K53" s="18">
        <f t="shared" ca="1" si="32"/>
        <v>0</v>
      </c>
      <c r="L53" s="18">
        <f t="shared" ca="1" si="32"/>
        <v>0</v>
      </c>
      <c r="M53" s="18">
        <f t="shared" ca="1" si="32"/>
        <v>0</v>
      </c>
      <c r="N53" s="18">
        <f t="shared" ca="1" si="32"/>
        <v>0</v>
      </c>
      <c r="O53" s="18">
        <f t="shared" ca="1" si="32"/>
        <v>0</v>
      </c>
      <c r="P53" s="18">
        <f t="shared" ca="1" si="32"/>
        <v>0</v>
      </c>
      <c r="Q53" s="18">
        <f t="shared" ca="1" si="32"/>
        <v>0</v>
      </c>
      <c r="R53" s="18">
        <f t="shared" ca="1" si="32"/>
        <v>0</v>
      </c>
      <c r="S53" s="18">
        <f t="shared" ca="1" si="32"/>
        <v>0</v>
      </c>
      <c r="T53" s="18">
        <f t="shared" ca="1" si="11"/>
        <v>0</v>
      </c>
      <c r="U53" s="18">
        <f t="shared" ca="1" si="33"/>
        <v>0</v>
      </c>
      <c r="V53" s="18">
        <f t="shared" ca="1" si="33"/>
        <v>0</v>
      </c>
      <c r="W53" s="18">
        <f t="shared" ca="1" si="33"/>
        <v>0</v>
      </c>
      <c r="X53" s="18">
        <f t="shared" ca="1" si="33"/>
        <v>0</v>
      </c>
      <c r="Y53" s="18">
        <f t="shared" ca="1" si="33"/>
        <v>0</v>
      </c>
      <c r="Z53" s="18">
        <f t="shared" ca="1" si="33"/>
        <v>0</v>
      </c>
      <c r="AA53" s="18">
        <f t="shared" ca="1" si="33"/>
        <v>0</v>
      </c>
      <c r="AB53" s="18">
        <f t="shared" ca="1" si="33"/>
        <v>0</v>
      </c>
      <c r="AC53" s="18">
        <f t="shared" ca="1" si="33"/>
        <v>0</v>
      </c>
      <c r="AD53" s="18">
        <f t="shared" ca="1" si="33"/>
        <v>0</v>
      </c>
      <c r="AE53" s="18">
        <f t="shared" ca="1" si="33"/>
        <v>0</v>
      </c>
      <c r="AF53" s="18">
        <f t="shared" ca="1" si="33"/>
        <v>0</v>
      </c>
      <c r="AG53" s="18">
        <f t="shared" ca="1" si="33"/>
        <v>0</v>
      </c>
      <c r="AH53" s="18">
        <f t="shared" ca="1" si="33"/>
        <v>0</v>
      </c>
      <c r="AI53" s="18">
        <f t="shared" ca="1" si="33"/>
        <v>0</v>
      </c>
      <c r="AJ53" s="18">
        <f t="shared" ca="1" si="33"/>
        <v>297279.89333333337</v>
      </c>
      <c r="AK53" s="18">
        <f t="shared" ca="1" si="34"/>
        <v>0</v>
      </c>
      <c r="AL53" s="18">
        <f t="shared" ca="1" si="34"/>
        <v>0</v>
      </c>
      <c r="AM53" s="18">
        <f t="shared" ca="1" si="34"/>
        <v>0</v>
      </c>
      <c r="AN53" s="18">
        <f t="shared" ca="1" si="34"/>
        <v>0</v>
      </c>
      <c r="AO53" s="18">
        <f t="shared" ca="1" si="34"/>
        <v>0</v>
      </c>
      <c r="AP53" s="18">
        <f t="shared" ca="1" si="34"/>
        <v>0</v>
      </c>
      <c r="AQ53" s="18">
        <f t="shared" ca="1" si="34"/>
        <v>0</v>
      </c>
      <c r="AR53" s="18">
        <f t="shared" ca="1" si="34"/>
        <v>0</v>
      </c>
      <c r="AS53" s="18">
        <f t="shared" ca="1" si="34"/>
        <v>0</v>
      </c>
      <c r="AT53" s="18">
        <f t="shared" ca="1" si="34"/>
        <v>0</v>
      </c>
      <c r="AU53" s="18">
        <f t="shared" ca="1" si="34"/>
        <v>0</v>
      </c>
      <c r="AV53" s="18">
        <f t="shared" ca="1" si="34"/>
        <v>0</v>
      </c>
      <c r="AW53" s="18">
        <f t="shared" ca="1" si="34"/>
        <v>0</v>
      </c>
      <c r="AX53" s="18">
        <f t="shared" ca="1" si="34"/>
        <v>0</v>
      </c>
      <c r="AY53" s="18">
        <f t="shared" ca="1" si="34"/>
        <v>0</v>
      </c>
      <c r="AZ53" s="18">
        <f t="shared" ca="1" si="34"/>
        <v>0</v>
      </c>
      <c r="BA53" s="18">
        <f t="shared" ca="1" si="31"/>
        <v>0</v>
      </c>
      <c r="BB53" s="18">
        <f t="shared" ca="1" si="31"/>
        <v>0</v>
      </c>
      <c r="BC53" s="18">
        <f t="shared" ca="1" si="31"/>
        <v>0</v>
      </c>
      <c r="BD53" s="18">
        <f t="shared" ca="1" si="31"/>
        <v>11395101.4</v>
      </c>
      <c r="BE53" s="18">
        <f t="shared" ca="1" si="31"/>
        <v>3201055.21</v>
      </c>
      <c r="BF53" s="18">
        <f t="shared" ca="1" si="31"/>
        <v>0</v>
      </c>
      <c r="BG53" s="18">
        <f t="shared" ca="1" si="31"/>
        <v>0</v>
      </c>
      <c r="BH53" s="18">
        <f t="shared" ca="1" si="31"/>
        <v>0</v>
      </c>
      <c r="BI53" s="18">
        <f t="shared" ca="1" si="31"/>
        <v>0</v>
      </c>
      <c r="BJ53" s="18">
        <f t="shared" ca="1" si="31"/>
        <v>0</v>
      </c>
      <c r="BK53" s="18">
        <f t="shared" ca="1" si="31"/>
        <v>0</v>
      </c>
      <c r="BL53" s="18">
        <f t="shared" ca="1" si="31"/>
        <v>0</v>
      </c>
      <c r="BM53" s="18">
        <f t="shared" ca="1" si="31"/>
        <v>23045482.850000001</v>
      </c>
      <c r="BN53" s="18">
        <f t="shared" ca="1" si="31"/>
        <v>8580</v>
      </c>
      <c r="BO53" s="18">
        <f t="shared" ca="1" si="31"/>
        <v>0</v>
      </c>
      <c r="BP53" s="18">
        <f t="shared" ca="1" si="31"/>
        <v>0</v>
      </c>
      <c r="BQ53" s="18">
        <f t="shared" ref="BQ53:CF68" ca="1" si="42">IFERROR(IF($C$2="Yurtiçi",INDIRECT("'"&amp;$B$2&amp;"'!"&amp;ADDRESS(MATCH($B53,INDIRECT("'"&amp;$B$2&amp;"'!$B$1:$B$1095"),0),MATCH(BQ$5,INDIRECT("'"&amp;$B$2&amp;"'!5:5"),0))),IF($C$2="Yurtdışı",INDIRECT("'"&amp;$B$2&amp;"'!"&amp;ADDRESS(MATCH($B53,INDIRECT("'"&amp;$B$2&amp;"'!$B$1:$B$1095"),0),MATCH(BQ$5,INDIRECT("'"&amp;$B$2&amp;"'!5:5"),0)+1)),INDIRECT("'"&amp;$B$2&amp;"'!"&amp;ADDRESS(MATCH($B53,INDIRECT("'"&amp;$B$2&amp;"'!$B$1:$B$1095"),0),MATCH(BQ$5,INDIRECT("'"&amp;$B$2&amp;"'!5:5"),0)))+INDIRECT("'"&amp;$B$2&amp;"'!"&amp;ADDRESS(MATCH($B53,INDIRECT("'"&amp;$B$2&amp;"'!$B$1:$B$1095"),0),MATCH(BQ$5,INDIRECT("'"&amp;$B$2&amp;"'!5:5"),0)+1)))),0)</f>
        <v>0</v>
      </c>
      <c r="BR53" s="18">
        <f t="shared" ca="1" si="42"/>
        <v>0</v>
      </c>
      <c r="BS53" s="18">
        <f t="shared" ca="1" si="42"/>
        <v>88577475.540000007</v>
      </c>
      <c r="BT53" s="18">
        <f t="shared" ca="1" si="42"/>
        <v>0</v>
      </c>
      <c r="BU53" s="18">
        <f t="shared" ca="1" si="42"/>
        <v>0</v>
      </c>
      <c r="BV53" s="18">
        <f t="shared" ca="1" si="42"/>
        <v>0</v>
      </c>
      <c r="BW53" s="18">
        <f t="shared" ca="1" si="42"/>
        <v>0</v>
      </c>
      <c r="BX53" s="18">
        <f t="shared" ca="1" si="42"/>
        <v>0</v>
      </c>
      <c r="BY53" s="18">
        <f t="shared" ca="1" si="42"/>
        <v>0</v>
      </c>
      <c r="BZ53" s="18">
        <f t="shared" ca="1" si="42"/>
        <v>0</v>
      </c>
      <c r="CA53" s="18">
        <f t="shared" ca="1" si="42"/>
        <v>0</v>
      </c>
      <c r="CB53" s="18">
        <f t="shared" ca="1" si="42"/>
        <v>0</v>
      </c>
      <c r="CC53" s="18">
        <f t="shared" ca="1" si="35"/>
        <v>0</v>
      </c>
      <c r="CD53" s="18">
        <f t="shared" ca="1" si="35"/>
        <v>0</v>
      </c>
      <c r="CE53" s="18">
        <f t="shared" ca="1" si="35"/>
        <v>0</v>
      </c>
      <c r="CF53" s="18">
        <f t="shared" ca="1" si="35"/>
        <v>0</v>
      </c>
      <c r="CG53" s="18">
        <f t="shared" ca="1" si="35"/>
        <v>0</v>
      </c>
      <c r="CH53" s="18">
        <f t="shared" ca="1" si="35"/>
        <v>31874632.189999998</v>
      </c>
      <c r="CI53" s="19">
        <f t="shared" ca="1" si="26"/>
        <v>0</v>
      </c>
      <c r="CJ53" s="18">
        <f t="shared" ca="1" si="38"/>
        <v>0</v>
      </c>
      <c r="CK53" s="18">
        <f t="shared" ca="1" si="38"/>
        <v>0</v>
      </c>
      <c r="CL53" s="19">
        <f t="shared" ca="1" si="27"/>
        <v>0</v>
      </c>
      <c r="CM53" s="18">
        <f t="shared" ca="1" si="39"/>
        <v>0</v>
      </c>
      <c r="CN53" s="18">
        <f t="shared" ca="1" si="39"/>
        <v>0</v>
      </c>
      <c r="CO53" s="19">
        <f t="shared" ca="1" si="28"/>
        <v>0</v>
      </c>
      <c r="CP53" s="18">
        <f t="shared" ca="1" si="36"/>
        <v>0</v>
      </c>
      <c r="CQ53" s="18">
        <f t="shared" ca="1" si="36"/>
        <v>0</v>
      </c>
      <c r="CR53" s="18">
        <f t="shared" ca="1" si="36"/>
        <v>0</v>
      </c>
      <c r="CS53" s="18">
        <f t="shared" ca="1" si="36"/>
        <v>0</v>
      </c>
      <c r="CT53" s="18">
        <f t="shared" ca="1" si="36"/>
        <v>0</v>
      </c>
      <c r="CU53" s="19">
        <f t="shared" ca="1" si="41"/>
        <v>158399607.08333334</v>
      </c>
    </row>
    <row r="54" spans="1:99" ht="12.75" customHeight="1">
      <c r="A54" s="57" t="s">
        <v>240</v>
      </c>
      <c r="B54" s="17">
        <v>1060</v>
      </c>
      <c r="C54" s="58" t="s">
        <v>146</v>
      </c>
      <c r="D54" s="19">
        <f t="shared" ca="1" si="25"/>
        <v>0</v>
      </c>
      <c r="E54" s="18">
        <f t="shared" ca="1" si="32"/>
        <v>0</v>
      </c>
      <c r="F54" s="18">
        <f t="shared" ca="1" si="32"/>
        <v>0</v>
      </c>
      <c r="G54" s="18">
        <f t="shared" ca="1" si="32"/>
        <v>0</v>
      </c>
      <c r="H54" s="18">
        <f t="shared" ca="1" si="32"/>
        <v>0</v>
      </c>
      <c r="I54" s="18">
        <f t="shared" ca="1" si="32"/>
        <v>0</v>
      </c>
      <c r="J54" s="18">
        <f t="shared" ca="1" si="32"/>
        <v>410452</v>
      </c>
      <c r="K54" s="18">
        <f t="shared" ca="1" si="32"/>
        <v>2801981.95</v>
      </c>
      <c r="L54" s="18">
        <f t="shared" ca="1" si="32"/>
        <v>0</v>
      </c>
      <c r="M54" s="18">
        <f t="shared" ca="1" si="32"/>
        <v>0</v>
      </c>
      <c r="N54" s="18">
        <f t="shared" ca="1" si="32"/>
        <v>0</v>
      </c>
      <c r="O54" s="18">
        <f t="shared" ca="1" si="32"/>
        <v>0</v>
      </c>
      <c r="P54" s="18">
        <f t="shared" ca="1" si="32"/>
        <v>0</v>
      </c>
      <c r="Q54" s="18">
        <f t="shared" ca="1" si="32"/>
        <v>0</v>
      </c>
      <c r="R54" s="18">
        <f t="shared" ca="1" si="32"/>
        <v>0</v>
      </c>
      <c r="S54" s="18">
        <f t="shared" ca="1" si="32"/>
        <v>0</v>
      </c>
      <c r="T54" s="18">
        <f t="shared" ca="1" si="11"/>
        <v>0</v>
      </c>
      <c r="U54" s="18">
        <f t="shared" ca="1" si="33"/>
        <v>0</v>
      </c>
      <c r="V54" s="18">
        <f t="shared" ca="1" si="33"/>
        <v>0</v>
      </c>
      <c r="W54" s="18">
        <f t="shared" ca="1" si="33"/>
        <v>0</v>
      </c>
      <c r="X54" s="18">
        <f t="shared" ca="1" si="33"/>
        <v>0</v>
      </c>
      <c r="Y54" s="18">
        <f t="shared" ca="1" si="33"/>
        <v>0</v>
      </c>
      <c r="Z54" s="18">
        <f t="shared" ca="1" si="33"/>
        <v>0</v>
      </c>
      <c r="AA54" s="18">
        <f t="shared" ca="1" si="33"/>
        <v>0</v>
      </c>
      <c r="AB54" s="18">
        <f t="shared" ca="1" si="33"/>
        <v>0</v>
      </c>
      <c r="AC54" s="18">
        <f t="shared" ca="1" si="33"/>
        <v>0</v>
      </c>
      <c r="AD54" s="18">
        <f t="shared" ca="1" si="33"/>
        <v>0</v>
      </c>
      <c r="AE54" s="18">
        <f t="shared" ca="1" si="33"/>
        <v>0</v>
      </c>
      <c r="AF54" s="18">
        <f t="shared" ca="1" si="33"/>
        <v>0</v>
      </c>
      <c r="AG54" s="18">
        <f t="shared" ca="1" si="33"/>
        <v>0</v>
      </c>
      <c r="AH54" s="18">
        <f t="shared" ca="1" si="33"/>
        <v>0</v>
      </c>
      <c r="AI54" s="18">
        <f t="shared" ca="1" si="33"/>
        <v>0</v>
      </c>
      <c r="AJ54" s="18">
        <f t="shared" ref="AE54:AT69" ca="1" si="43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0</v>
      </c>
      <c r="AK54" s="18">
        <f t="shared" ca="1" si="43"/>
        <v>0</v>
      </c>
      <c r="AL54" s="18">
        <f t="shared" ca="1" si="43"/>
        <v>0</v>
      </c>
      <c r="AM54" s="18">
        <f t="shared" ca="1" si="43"/>
        <v>0</v>
      </c>
      <c r="AN54" s="18">
        <f t="shared" ca="1" si="43"/>
        <v>0</v>
      </c>
      <c r="AO54" s="18">
        <f t="shared" ca="1" si="34"/>
        <v>0</v>
      </c>
      <c r="AP54" s="18">
        <f t="shared" ca="1" si="34"/>
        <v>0</v>
      </c>
      <c r="AQ54" s="18">
        <f t="shared" ca="1" si="34"/>
        <v>0</v>
      </c>
      <c r="AR54" s="18">
        <f t="shared" ca="1" si="34"/>
        <v>0</v>
      </c>
      <c r="AS54" s="18">
        <f t="shared" ca="1" si="34"/>
        <v>0</v>
      </c>
      <c r="AT54" s="18">
        <f t="shared" ca="1" si="34"/>
        <v>0</v>
      </c>
      <c r="AU54" s="18">
        <f t="shared" ca="1" si="34"/>
        <v>0</v>
      </c>
      <c r="AV54" s="18">
        <f t="shared" ca="1" si="34"/>
        <v>0</v>
      </c>
      <c r="AW54" s="18">
        <f t="shared" ca="1" si="34"/>
        <v>0</v>
      </c>
      <c r="AX54" s="18">
        <f t="shared" ca="1" si="34"/>
        <v>0</v>
      </c>
      <c r="AY54" s="18">
        <f t="shared" ca="1" si="34"/>
        <v>0</v>
      </c>
      <c r="AZ54" s="18">
        <f t="shared" ca="1" si="34"/>
        <v>0</v>
      </c>
      <c r="BA54" s="18">
        <f t="shared" ref="BA54:BP69" ca="1" si="44">IFERROR(IF($C$2="Yurtiçi",INDIRECT("'"&amp;$B$2&amp;"'!"&amp;ADDRESS(MATCH($B54,INDIRECT("'"&amp;$B$2&amp;"'!$B$1:$B$1095"),0),MATCH(BA$5,INDIRECT("'"&amp;$B$2&amp;"'!5:5"),0))),IF($C$2="Yurtdışı",INDIRECT("'"&amp;$B$2&amp;"'!"&amp;ADDRESS(MATCH($B54,INDIRECT("'"&amp;$B$2&amp;"'!$B$1:$B$1095"),0),MATCH(BA$5,INDIRECT("'"&amp;$B$2&amp;"'!5:5"),0)+1)),INDIRECT("'"&amp;$B$2&amp;"'!"&amp;ADDRESS(MATCH($B54,INDIRECT("'"&amp;$B$2&amp;"'!$B$1:$B$1095"),0),MATCH(BA$5,INDIRECT("'"&amp;$B$2&amp;"'!5:5"),0)))+INDIRECT("'"&amp;$B$2&amp;"'!"&amp;ADDRESS(MATCH($B54,INDIRECT("'"&amp;$B$2&amp;"'!$B$1:$B$1095"),0),MATCH(BA$5,INDIRECT("'"&amp;$B$2&amp;"'!5:5"),0)+1)))),0)</f>
        <v>0</v>
      </c>
      <c r="BB54" s="18">
        <f t="shared" ca="1" si="44"/>
        <v>0</v>
      </c>
      <c r="BC54" s="18">
        <f t="shared" ca="1" si="44"/>
        <v>0</v>
      </c>
      <c r="BD54" s="18">
        <f t="shared" ca="1" si="44"/>
        <v>0</v>
      </c>
      <c r="BE54" s="18">
        <f t="shared" ca="1" si="44"/>
        <v>0</v>
      </c>
      <c r="BF54" s="18">
        <f t="shared" ca="1" si="44"/>
        <v>0</v>
      </c>
      <c r="BG54" s="18">
        <f t="shared" ca="1" si="44"/>
        <v>0</v>
      </c>
      <c r="BH54" s="18">
        <f t="shared" ca="1" si="44"/>
        <v>0</v>
      </c>
      <c r="BI54" s="18">
        <f t="shared" ca="1" si="44"/>
        <v>0</v>
      </c>
      <c r="BJ54" s="18">
        <f t="shared" ca="1" si="44"/>
        <v>0</v>
      </c>
      <c r="BK54" s="18">
        <f t="shared" ca="1" si="44"/>
        <v>0</v>
      </c>
      <c r="BL54" s="18">
        <f t="shared" ca="1" si="44"/>
        <v>0</v>
      </c>
      <c r="BM54" s="18">
        <f t="shared" ca="1" si="44"/>
        <v>0</v>
      </c>
      <c r="BN54" s="18">
        <f t="shared" ca="1" si="44"/>
        <v>0</v>
      </c>
      <c r="BO54" s="18">
        <f t="shared" ca="1" si="44"/>
        <v>0</v>
      </c>
      <c r="BP54" s="18">
        <f t="shared" ca="1" si="44"/>
        <v>0</v>
      </c>
      <c r="BQ54" s="18">
        <f t="shared" ca="1" si="42"/>
        <v>0</v>
      </c>
      <c r="BR54" s="18">
        <f t="shared" ca="1" si="42"/>
        <v>0</v>
      </c>
      <c r="BS54" s="18">
        <f t="shared" ca="1" si="42"/>
        <v>0</v>
      </c>
      <c r="BT54" s="18">
        <f t="shared" ca="1" si="42"/>
        <v>0</v>
      </c>
      <c r="BU54" s="18">
        <f t="shared" ca="1" si="42"/>
        <v>0</v>
      </c>
      <c r="BV54" s="18">
        <f t="shared" ca="1" si="42"/>
        <v>0</v>
      </c>
      <c r="BW54" s="18">
        <f t="shared" ca="1" si="42"/>
        <v>0</v>
      </c>
      <c r="BX54" s="18">
        <f t="shared" ca="1" si="42"/>
        <v>0</v>
      </c>
      <c r="BY54" s="18">
        <f t="shared" ca="1" si="42"/>
        <v>0</v>
      </c>
      <c r="BZ54" s="18">
        <f t="shared" ca="1" si="42"/>
        <v>0</v>
      </c>
      <c r="CA54" s="18">
        <f t="shared" ca="1" si="42"/>
        <v>0</v>
      </c>
      <c r="CB54" s="18">
        <f t="shared" ca="1" si="42"/>
        <v>0</v>
      </c>
      <c r="CC54" s="18">
        <f t="shared" ca="1" si="35"/>
        <v>0</v>
      </c>
      <c r="CD54" s="18">
        <f t="shared" ca="1" si="35"/>
        <v>0</v>
      </c>
      <c r="CE54" s="18">
        <f t="shared" ca="1" si="35"/>
        <v>0</v>
      </c>
      <c r="CF54" s="18">
        <f t="shared" ca="1" si="35"/>
        <v>0</v>
      </c>
      <c r="CG54" s="18">
        <f t="shared" ca="1" si="35"/>
        <v>0</v>
      </c>
      <c r="CH54" s="18">
        <f t="shared" ca="1" si="35"/>
        <v>0</v>
      </c>
      <c r="CI54" s="19">
        <f t="shared" ca="1" si="26"/>
        <v>0</v>
      </c>
      <c r="CJ54" s="18">
        <f t="shared" ca="1" si="38"/>
        <v>0</v>
      </c>
      <c r="CK54" s="18">
        <f t="shared" ca="1" si="38"/>
        <v>0</v>
      </c>
      <c r="CL54" s="19">
        <f t="shared" ca="1" si="27"/>
        <v>0</v>
      </c>
      <c r="CM54" s="18">
        <f t="shared" ca="1" si="39"/>
        <v>0</v>
      </c>
      <c r="CN54" s="18">
        <f t="shared" ca="1" si="39"/>
        <v>0</v>
      </c>
      <c r="CO54" s="19">
        <f t="shared" ca="1" si="28"/>
        <v>0</v>
      </c>
      <c r="CP54" s="18">
        <f t="shared" ca="1" si="36"/>
        <v>0</v>
      </c>
      <c r="CQ54" s="18">
        <f t="shared" ca="1" si="36"/>
        <v>0</v>
      </c>
      <c r="CR54" s="18">
        <f t="shared" ca="1" si="36"/>
        <v>0</v>
      </c>
      <c r="CS54" s="18">
        <f t="shared" ca="1" si="36"/>
        <v>0</v>
      </c>
      <c r="CT54" s="18">
        <f t="shared" ca="1" si="36"/>
        <v>0</v>
      </c>
      <c r="CU54" s="19">
        <f t="shared" ca="1" si="41"/>
        <v>3212433.95</v>
      </c>
    </row>
    <row r="55" spans="1:99" ht="12.75" customHeight="1">
      <c r="A55" s="57" t="s">
        <v>242</v>
      </c>
      <c r="B55" s="17">
        <v>1061</v>
      </c>
      <c r="C55" s="58" t="s">
        <v>146</v>
      </c>
      <c r="D55" s="19">
        <f t="shared" ca="1" si="25"/>
        <v>0</v>
      </c>
      <c r="E55" s="18">
        <f t="shared" ref="E55:S70" ca="1" si="45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5"/>
        <v>0</v>
      </c>
      <c r="G55" s="18">
        <f t="shared" ca="1" si="45"/>
        <v>0</v>
      </c>
      <c r="H55" s="18">
        <f t="shared" ca="1" si="45"/>
        <v>0</v>
      </c>
      <c r="I55" s="18">
        <f t="shared" ca="1" si="45"/>
        <v>0</v>
      </c>
      <c r="J55" s="18">
        <f t="shared" ca="1" si="45"/>
        <v>0</v>
      </c>
      <c r="K55" s="18">
        <f t="shared" ca="1" si="45"/>
        <v>0</v>
      </c>
      <c r="L55" s="18">
        <f t="shared" ca="1" si="45"/>
        <v>0</v>
      </c>
      <c r="M55" s="18">
        <f t="shared" ca="1" si="45"/>
        <v>0</v>
      </c>
      <c r="N55" s="18">
        <f t="shared" ca="1" si="45"/>
        <v>0</v>
      </c>
      <c r="O55" s="18">
        <f t="shared" ca="1" si="45"/>
        <v>0</v>
      </c>
      <c r="P55" s="18">
        <f t="shared" ca="1" si="45"/>
        <v>0</v>
      </c>
      <c r="Q55" s="18">
        <f t="shared" ca="1" si="45"/>
        <v>0</v>
      </c>
      <c r="R55" s="18">
        <f t="shared" ca="1" si="45"/>
        <v>0</v>
      </c>
      <c r="S55" s="18">
        <f t="shared" ca="1" si="45"/>
        <v>0</v>
      </c>
      <c r="T55" s="18">
        <f t="shared" ca="1" si="11"/>
        <v>0</v>
      </c>
      <c r="U55" s="18">
        <f t="shared" ref="U55:AJ70" ca="1" si="46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6"/>
        <v>0</v>
      </c>
      <c r="W55" s="18">
        <f t="shared" ca="1" si="46"/>
        <v>0</v>
      </c>
      <c r="X55" s="18">
        <f t="shared" ca="1" si="46"/>
        <v>0</v>
      </c>
      <c r="Y55" s="18">
        <f t="shared" ca="1" si="46"/>
        <v>0</v>
      </c>
      <c r="Z55" s="18">
        <f t="shared" ca="1" si="46"/>
        <v>0</v>
      </c>
      <c r="AA55" s="18">
        <f t="shared" ca="1" si="46"/>
        <v>0</v>
      </c>
      <c r="AB55" s="18">
        <f t="shared" ca="1" si="46"/>
        <v>0</v>
      </c>
      <c r="AC55" s="18">
        <f t="shared" ca="1" si="46"/>
        <v>0</v>
      </c>
      <c r="AD55" s="18">
        <f t="shared" ca="1" si="46"/>
        <v>0</v>
      </c>
      <c r="AE55" s="18">
        <f t="shared" ca="1" si="43"/>
        <v>0</v>
      </c>
      <c r="AF55" s="18">
        <f t="shared" ca="1" si="43"/>
        <v>0</v>
      </c>
      <c r="AG55" s="18">
        <f t="shared" ca="1" si="43"/>
        <v>0</v>
      </c>
      <c r="AH55" s="18">
        <f t="shared" ca="1" si="43"/>
        <v>0</v>
      </c>
      <c r="AI55" s="18">
        <f t="shared" ca="1" si="43"/>
        <v>0</v>
      </c>
      <c r="AJ55" s="18">
        <f t="shared" ca="1" si="43"/>
        <v>0</v>
      </c>
      <c r="AK55" s="18">
        <f t="shared" ca="1" si="43"/>
        <v>0</v>
      </c>
      <c r="AL55" s="18">
        <f t="shared" ca="1" si="43"/>
        <v>0</v>
      </c>
      <c r="AM55" s="18">
        <f t="shared" ca="1" si="43"/>
        <v>0</v>
      </c>
      <c r="AN55" s="18">
        <f t="shared" ca="1" si="43"/>
        <v>0</v>
      </c>
      <c r="AO55" s="18">
        <f t="shared" ca="1" si="43"/>
        <v>0</v>
      </c>
      <c r="AP55" s="18">
        <f t="shared" ca="1" si="43"/>
        <v>0</v>
      </c>
      <c r="AQ55" s="18">
        <f t="shared" ca="1" si="43"/>
        <v>0</v>
      </c>
      <c r="AR55" s="18">
        <f t="shared" ca="1" si="43"/>
        <v>0</v>
      </c>
      <c r="AS55" s="18">
        <f t="shared" ca="1" si="43"/>
        <v>0</v>
      </c>
      <c r="AT55" s="18">
        <f t="shared" ca="1" si="43"/>
        <v>0</v>
      </c>
      <c r="AU55" s="18">
        <f t="shared" ref="AU55:BJ70" ca="1" si="47">IFERROR(IF($C$2="Yurtiçi",INDIRECT("'"&amp;$B$2&amp;"'!"&amp;ADDRESS(MATCH($B55,INDIRECT("'"&amp;$B$2&amp;"'!$B$1:$B$1095"),0),MATCH(AU$5,INDIRECT("'"&amp;$B$2&amp;"'!5:5"),0))),IF($C$2="Yurtdışı",INDIRECT("'"&amp;$B$2&amp;"'!"&amp;ADDRESS(MATCH($B55,INDIRECT("'"&amp;$B$2&amp;"'!$B$1:$B$1095"),0),MATCH(AU$5,INDIRECT("'"&amp;$B$2&amp;"'!5:5"),0)+1)),INDIRECT("'"&amp;$B$2&amp;"'!"&amp;ADDRESS(MATCH($B55,INDIRECT("'"&amp;$B$2&amp;"'!$B$1:$B$1095"),0),MATCH(AU$5,INDIRECT("'"&amp;$B$2&amp;"'!5:5"),0)))+INDIRECT("'"&amp;$B$2&amp;"'!"&amp;ADDRESS(MATCH($B55,INDIRECT("'"&amp;$B$2&amp;"'!$B$1:$B$1095"),0),MATCH(AU$5,INDIRECT("'"&amp;$B$2&amp;"'!5:5"),0)+1)))),0)</f>
        <v>0</v>
      </c>
      <c r="AV55" s="18">
        <f t="shared" ca="1" si="47"/>
        <v>0</v>
      </c>
      <c r="AW55" s="18">
        <f t="shared" ca="1" si="47"/>
        <v>0</v>
      </c>
      <c r="AX55" s="18">
        <f t="shared" ca="1" si="47"/>
        <v>0</v>
      </c>
      <c r="AY55" s="18">
        <f t="shared" ca="1" si="47"/>
        <v>0</v>
      </c>
      <c r="AZ55" s="18">
        <f t="shared" ca="1" si="47"/>
        <v>0</v>
      </c>
      <c r="BA55" s="18">
        <f t="shared" ca="1" si="47"/>
        <v>0</v>
      </c>
      <c r="BB55" s="18">
        <f t="shared" ca="1" si="47"/>
        <v>0</v>
      </c>
      <c r="BC55" s="18">
        <f t="shared" ca="1" si="47"/>
        <v>0</v>
      </c>
      <c r="BD55" s="18">
        <f t="shared" ca="1" si="47"/>
        <v>0</v>
      </c>
      <c r="BE55" s="18">
        <f t="shared" ca="1" si="47"/>
        <v>0</v>
      </c>
      <c r="BF55" s="18">
        <f t="shared" ca="1" si="47"/>
        <v>0</v>
      </c>
      <c r="BG55" s="18">
        <f t="shared" ca="1" si="47"/>
        <v>0</v>
      </c>
      <c r="BH55" s="18">
        <f t="shared" ca="1" si="47"/>
        <v>0</v>
      </c>
      <c r="BI55" s="18">
        <f t="shared" ca="1" si="44"/>
        <v>0</v>
      </c>
      <c r="BJ55" s="18">
        <f t="shared" ca="1" si="44"/>
        <v>0</v>
      </c>
      <c r="BK55" s="18">
        <f t="shared" ca="1" si="44"/>
        <v>0</v>
      </c>
      <c r="BL55" s="18">
        <f t="shared" ca="1" si="44"/>
        <v>0</v>
      </c>
      <c r="BM55" s="18">
        <f t="shared" ca="1" si="44"/>
        <v>0</v>
      </c>
      <c r="BN55" s="18">
        <f t="shared" ca="1" si="44"/>
        <v>0</v>
      </c>
      <c r="BO55" s="18">
        <f t="shared" ca="1" si="44"/>
        <v>0</v>
      </c>
      <c r="BP55" s="18">
        <f t="shared" ca="1" si="44"/>
        <v>0</v>
      </c>
      <c r="BQ55" s="18">
        <f t="shared" ca="1" si="42"/>
        <v>0</v>
      </c>
      <c r="BR55" s="18">
        <f t="shared" ca="1" si="42"/>
        <v>0</v>
      </c>
      <c r="BS55" s="18">
        <f t="shared" ca="1" si="42"/>
        <v>0</v>
      </c>
      <c r="BT55" s="18">
        <f t="shared" ca="1" si="42"/>
        <v>0</v>
      </c>
      <c r="BU55" s="18">
        <f t="shared" ca="1" si="42"/>
        <v>0</v>
      </c>
      <c r="BV55" s="18">
        <f t="shared" ca="1" si="42"/>
        <v>0</v>
      </c>
      <c r="BW55" s="18">
        <f t="shared" ca="1" si="42"/>
        <v>0</v>
      </c>
      <c r="BX55" s="18">
        <f t="shared" ca="1" si="42"/>
        <v>0</v>
      </c>
      <c r="BY55" s="18">
        <f t="shared" ca="1" si="42"/>
        <v>0</v>
      </c>
      <c r="BZ55" s="18">
        <f t="shared" ca="1" si="42"/>
        <v>0</v>
      </c>
      <c r="CA55" s="18">
        <f t="shared" ca="1" si="42"/>
        <v>0</v>
      </c>
      <c r="CB55" s="18">
        <f t="shared" ca="1" si="42"/>
        <v>0</v>
      </c>
      <c r="CC55" s="18">
        <f t="shared" ca="1" si="42"/>
        <v>0</v>
      </c>
      <c r="CD55" s="18">
        <f t="shared" ca="1" si="42"/>
        <v>0</v>
      </c>
      <c r="CE55" s="18">
        <f t="shared" ca="1" si="42"/>
        <v>0</v>
      </c>
      <c r="CF55" s="18">
        <f t="shared" ca="1" si="42"/>
        <v>0</v>
      </c>
      <c r="CG55" s="18">
        <f t="shared" ref="CC55:CH70" ca="1" si="48">IFERROR(IF($C$2="Yurtiçi",INDIRECT("'"&amp;$B$2&amp;"'!"&amp;ADDRESS(MATCH($B55,INDIRECT("'"&amp;$B$2&amp;"'!$B$1:$B$1095"),0),MATCH(CG$5,INDIRECT("'"&amp;$B$2&amp;"'!5:5"),0))),IF($C$2="Yurtdışı",INDIRECT("'"&amp;$B$2&amp;"'!"&amp;ADDRESS(MATCH($B55,INDIRECT("'"&amp;$B$2&amp;"'!$B$1:$B$1095"),0),MATCH(CG$5,INDIRECT("'"&amp;$B$2&amp;"'!5:5"),0)+1)),INDIRECT("'"&amp;$B$2&amp;"'!"&amp;ADDRESS(MATCH($B55,INDIRECT("'"&amp;$B$2&amp;"'!$B$1:$B$1095"),0),MATCH(CG$5,INDIRECT("'"&amp;$B$2&amp;"'!5:5"),0)))+INDIRECT("'"&amp;$B$2&amp;"'!"&amp;ADDRESS(MATCH($B55,INDIRECT("'"&amp;$B$2&amp;"'!$B$1:$B$1095"),0),MATCH(CG$5,INDIRECT("'"&amp;$B$2&amp;"'!5:5"),0)+1)))),0)</f>
        <v>0</v>
      </c>
      <c r="CH55" s="18">
        <f t="shared" ca="1" si="48"/>
        <v>0</v>
      </c>
      <c r="CI55" s="19">
        <f t="shared" ca="1" si="26"/>
        <v>452495910.45000005</v>
      </c>
      <c r="CJ55" s="18">
        <f t="shared" ca="1" si="38"/>
        <v>0</v>
      </c>
      <c r="CK55" s="18">
        <f t="shared" ca="1" si="38"/>
        <v>0</v>
      </c>
      <c r="CL55" s="19">
        <f t="shared" ca="1" si="27"/>
        <v>42417605.659999996</v>
      </c>
      <c r="CM55" s="18">
        <f t="shared" ca="1" si="39"/>
        <v>1085269</v>
      </c>
      <c r="CN55" s="18">
        <f t="shared" ca="1" si="39"/>
        <v>41332336.659999996</v>
      </c>
      <c r="CO55" s="19">
        <f t="shared" ca="1" si="28"/>
        <v>410078304.79000002</v>
      </c>
      <c r="CP55" s="18">
        <f t="shared" ref="CP55:CT70" ca="1" si="49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49128205.789999999</v>
      </c>
      <c r="CQ55" s="18">
        <f t="shared" ca="1" si="49"/>
        <v>360950099</v>
      </c>
      <c r="CR55" s="18">
        <f t="shared" ca="1" si="49"/>
        <v>0</v>
      </c>
      <c r="CS55" s="18">
        <f t="shared" ca="1" si="49"/>
        <v>0</v>
      </c>
      <c r="CT55" s="18">
        <f t="shared" ca="1" si="49"/>
        <v>0</v>
      </c>
      <c r="CU55" s="19">
        <f t="shared" ca="1" si="41"/>
        <v>452495910.45000005</v>
      </c>
    </row>
    <row r="56" spans="1:99" ht="12.75" customHeight="1">
      <c r="A56" s="57" t="s">
        <v>244</v>
      </c>
      <c r="B56" s="17">
        <v>2001</v>
      </c>
      <c r="C56" s="58" t="s">
        <v>146</v>
      </c>
      <c r="D56" s="19">
        <f t="shared" ca="1" si="25"/>
        <v>0</v>
      </c>
      <c r="E56" s="18">
        <f t="shared" ca="1" si="45"/>
        <v>0</v>
      </c>
      <c r="F56" s="18">
        <f t="shared" ca="1" si="45"/>
        <v>0</v>
      </c>
      <c r="G56" s="18">
        <f t="shared" ca="1" si="45"/>
        <v>0</v>
      </c>
      <c r="H56" s="18">
        <f t="shared" ca="1" si="45"/>
        <v>0</v>
      </c>
      <c r="I56" s="18">
        <f t="shared" ca="1" si="45"/>
        <v>0</v>
      </c>
      <c r="J56" s="18">
        <f t="shared" ca="1" si="45"/>
        <v>0</v>
      </c>
      <c r="K56" s="18">
        <f t="shared" ca="1" si="45"/>
        <v>0</v>
      </c>
      <c r="L56" s="18">
        <f t="shared" ca="1" si="45"/>
        <v>0</v>
      </c>
      <c r="M56" s="18">
        <f t="shared" ca="1" si="45"/>
        <v>0</v>
      </c>
      <c r="N56" s="18">
        <f t="shared" ca="1" si="45"/>
        <v>0</v>
      </c>
      <c r="O56" s="18">
        <f t="shared" ca="1" si="45"/>
        <v>0</v>
      </c>
      <c r="P56" s="18">
        <f t="shared" ca="1" si="45"/>
        <v>0</v>
      </c>
      <c r="Q56" s="18">
        <f t="shared" ca="1" si="45"/>
        <v>0</v>
      </c>
      <c r="R56" s="18">
        <f t="shared" ca="1" si="45"/>
        <v>0</v>
      </c>
      <c r="S56" s="18">
        <f t="shared" ca="1" si="45"/>
        <v>0</v>
      </c>
      <c r="T56" s="18">
        <f t="shared" ca="1" si="11"/>
        <v>0</v>
      </c>
      <c r="U56" s="18">
        <f t="shared" ca="1" si="46"/>
        <v>0</v>
      </c>
      <c r="V56" s="18">
        <f t="shared" ca="1" si="46"/>
        <v>0</v>
      </c>
      <c r="W56" s="18">
        <f t="shared" ca="1" si="46"/>
        <v>0</v>
      </c>
      <c r="X56" s="18">
        <f t="shared" ca="1" si="46"/>
        <v>0</v>
      </c>
      <c r="Y56" s="18">
        <f t="shared" ca="1" si="46"/>
        <v>0</v>
      </c>
      <c r="Z56" s="18">
        <f t="shared" ca="1" si="46"/>
        <v>0</v>
      </c>
      <c r="AA56" s="18">
        <f t="shared" ca="1" si="46"/>
        <v>0</v>
      </c>
      <c r="AB56" s="18">
        <f t="shared" ca="1" si="46"/>
        <v>0</v>
      </c>
      <c r="AC56" s="18">
        <f t="shared" ca="1" si="46"/>
        <v>0</v>
      </c>
      <c r="AD56" s="18">
        <f t="shared" ca="1" si="46"/>
        <v>0</v>
      </c>
      <c r="AE56" s="18">
        <f t="shared" ca="1" si="43"/>
        <v>0</v>
      </c>
      <c r="AF56" s="18">
        <f t="shared" ca="1" si="43"/>
        <v>0</v>
      </c>
      <c r="AG56" s="18">
        <f t="shared" ca="1" si="43"/>
        <v>0</v>
      </c>
      <c r="AH56" s="18">
        <f t="shared" ca="1" si="43"/>
        <v>0</v>
      </c>
      <c r="AI56" s="18">
        <f t="shared" ca="1" si="43"/>
        <v>0</v>
      </c>
      <c r="AJ56" s="18">
        <f t="shared" ca="1" si="43"/>
        <v>0</v>
      </c>
      <c r="AK56" s="18">
        <f t="shared" ca="1" si="43"/>
        <v>0</v>
      </c>
      <c r="AL56" s="18">
        <f t="shared" ca="1" si="43"/>
        <v>0</v>
      </c>
      <c r="AM56" s="18">
        <f t="shared" ca="1" si="43"/>
        <v>0</v>
      </c>
      <c r="AN56" s="18">
        <f t="shared" ca="1" si="43"/>
        <v>0</v>
      </c>
      <c r="AO56" s="18">
        <f t="shared" ca="1" si="43"/>
        <v>0</v>
      </c>
      <c r="AP56" s="18">
        <f t="shared" ca="1" si="43"/>
        <v>0</v>
      </c>
      <c r="AQ56" s="18">
        <f t="shared" ca="1" si="43"/>
        <v>0</v>
      </c>
      <c r="AR56" s="18">
        <f t="shared" ca="1" si="43"/>
        <v>0</v>
      </c>
      <c r="AS56" s="18">
        <f t="shared" ca="1" si="43"/>
        <v>0</v>
      </c>
      <c r="AT56" s="18">
        <f t="shared" ca="1" si="43"/>
        <v>0</v>
      </c>
      <c r="AU56" s="18">
        <f t="shared" ca="1" si="47"/>
        <v>0</v>
      </c>
      <c r="AV56" s="18">
        <f t="shared" ca="1" si="47"/>
        <v>0</v>
      </c>
      <c r="AW56" s="18">
        <f t="shared" ca="1" si="47"/>
        <v>0</v>
      </c>
      <c r="AX56" s="18">
        <f t="shared" ca="1" si="47"/>
        <v>0</v>
      </c>
      <c r="AY56" s="18">
        <f t="shared" ca="1" si="47"/>
        <v>0</v>
      </c>
      <c r="AZ56" s="18">
        <f t="shared" ca="1" si="47"/>
        <v>0</v>
      </c>
      <c r="BA56" s="18">
        <f t="shared" ca="1" si="47"/>
        <v>0</v>
      </c>
      <c r="BB56" s="18">
        <f t="shared" ca="1" si="47"/>
        <v>0</v>
      </c>
      <c r="BC56" s="18">
        <f t="shared" ca="1" si="47"/>
        <v>0</v>
      </c>
      <c r="BD56" s="18">
        <f t="shared" ca="1" si="47"/>
        <v>0</v>
      </c>
      <c r="BE56" s="18">
        <f t="shared" ca="1" si="47"/>
        <v>0</v>
      </c>
      <c r="BF56" s="18">
        <f t="shared" ca="1" si="47"/>
        <v>0</v>
      </c>
      <c r="BG56" s="18">
        <f t="shared" ca="1" si="47"/>
        <v>0</v>
      </c>
      <c r="BH56" s="18">
        <f t="shared" ca="1" si="47"/>
        <v>0</v>
      </c>
      <c r="BI56" s="18">
        <f t="shared" ca="1" si="44"/>
        <v>0</v>
      </c>
      <c r="BJ56" s="18">
        <f t="shared" ca="1" si="44"/>
        <v>0</v>
      </c>
      <c r="BK56" s="18">
        <f t="shared" ca="1" si="44"/>
        <v>0</v>
      </c>
      <c r="BL56" s="18">
        <f t="shared" ca="1" si="44"/>
        <v>0</v>
      </c>
      <c r="BM56" s="18">
        <f t="shared" ca="1" si="44"/>
        <v>0</v>
      </c>
      <c r="BN56" s="18">
        <f t="shared" ca="1" si="44"/>
        <v>0</v>
      </c>
      <c r="BO56" s="18">
        <f t="shared" ca="1" si="44"/>
        <v>0</v>
      </c>
      <c r="BP56" s="18">
        <f t="shared" ca="1" si="44"/>
        <v>0</v>
      </c>
      <c r="BQ56" s="18">
        <f t="shared" ca="1" si="42"/>
        <v>0</v>
      </c>
      <c r="BR56" s="18">
        <f t="shared" ca="1" si="42"/>
        <v>0</v>
      </c>
      <c r="BS56" s="18">
        <f t="shared" ca="1" si="42"/>
        <v>0</v>
      </c>
      <c r="BT56" s="18">
        <f t="shared" ca="1" si="42"/>
        <v>0</v>
      </c>
      <c r="BU56" s="18">
        <f t="shared" ca="1" si="42"/>
        <v>0</v>
      </c>
      <c r="BV56" s="18">
        <f t="shared" ca="1" si="42"/>
        <v>0</v>
      </c>
      <c r="BW56" s="18">
        <f t="shared" ca="1" si="42"/>
        <v>0</v>
      </c>
      <c r="BX56" s="18">
        <f t="shared" ca="1" si="42"/>
        <v>0</v>
      </c>
      <c r="BY56" s="18">
        <f t="shared" ca="1" si="42"/>
        <v>0</v>
      </c>
      <c r="BZ56" s="18">
        <f t="shared" ca="1" si="42"/>
        <v>0</v>
      </c>
      <c r="CA56" s="18">
        <f t="shared" ca="1" si="42"/>
        <v>0</v>
      </c>
      <c r="CB56" s="18">
        <f t="shared" ca="1" si="42"/>
        <v>0</v>
      </c>
      <c r="CC56" s="18">
        <f t="shared" ca="1" si="42"/>
        <v>0</v>
      </c>
      <c r="CD56" s="18">
        <f t="shared" ca="1" si="42"/>
        <v>0</v>
      </c>
      <c r="CE56" s="18">
        <f t="shared" ca="1" si="42"/>
        <v>0</v>
      </c>
      <c r="CF56" s="18">
        <f t="shared" ca="1" si="42"/>
        <v>0</v>
      </c>
      <c r="CG56" s="18">
        <f t="shared" ca="1" si="48"/>
        <v>0</v>
      </c>
      <c r="CH56" s="18">
        <f t="shared" ca="1" si="48"/>
        <v>0</v>
      </c>
      <c r="CI56" s="19">
        <f t="shared" ca="1" si="26"/>
        <v>11225628340.67992</v>
      </c>
      <c r="CJ56" s="18">
        <f t="shared" ca="1" si="38"/>
        <v>5974951.4394999994</v>
      </c>
      <c r="CK56" s="18">
        <f t="shared" ca="1" si="38"/>
        <v>16498.188600000009</v>
      </c>
      <c r="CL56" s="19">
        <f t="shared" ca="1" si="27"/>
        <v>2452797332.5470362</v>
      </c>
      <c r="CM56" s="18">
        <f t="shared" ca="1" si="39"/>
        <v>14130466.878500011</v>
      </c>
      <c r="CN56" s="18">
        <f t="shared" ca="1" si="39"/>
        <v>2438666865.6685362</v>
      </c>
      <c r="CO56" s="19">
        <f t="shared" ca="1" si="28"/>
        <v>8766839558.5047836</v>
      </c>
      <c r="CP56" s="18">
        <f t="shared" ca="1" si="49"/>
        <v>600559522.23399913</v>
      </c>
      <c r="CQ56" s="18">
        <f t="shared" ca="1" si="49"/>
        <v>8166280036.2707853</v>
      </c>
      <c r="CR56" s="18">
        <f t="shared" ca="1" si="49"/>
        <v>319747.22999999981</v>
      </c>
      <c r="CS56" s="18">
        <f t="shared" ca="1" si="49"/>
        <v>0</v>
      </c>
      <c r="CT56" s="18">
        <f t="shared" ca="1" si="49"/>
        <v>0</v>
      </c>
      <c r="CU56" s="19">
        <f t="shared" ca="1" si="40"/>
        <v>11225948087.90992</v>
      </c>
    </row>
    <row r="57" spans="1:99" ht="12.75" customHeight="1">
      <c r="A57" s="57" t="s">
        <v>246</v>
      </c>
      <c r="B57" s="17">
        <v>2002</v>
      </c>
      <c r="C57" s="58" t="s">
        <v>247</v>
      </c>
      <c r="D57" s="19">
        <f t="shared" ca="1" si="25"/>
        <v>0</v>
      </c>
      <c r="E57" s="18">
        <f t="shared" ca="1" si="45"/>
        <v>0</v>
      </c>
      <c r="F57" s="18">
        <f t="shared" ca="1" si="45"/>
        <v>0</v>
      </c>
      <c r="G57" s="18">
        <f t="shared" ca="1" si="45"/>
        <v>0</v>
      </c>
      <c r="H57" s="18">
        <f t="shared" ca="1" si="45"/>
        <v>0</v>
      </c>
      <c r="I57" s="18">
        <f t="shared" ca="1" si="45"/>
        <v>0</v>
      </c>
      <c r="J57" s="18">
        <f t="shared" ca="1" si="45"/>
        <v>0</v>
      </c>
      <c r="K57" s="18">
        <f t="shared" ca="1" si="45"/>
        <v>0</v>
      </c>
      <c r="L57" s="18">
        <f t="shared" ca="1" si="45"/>
        <v>0</v>
      </c>
      <c r="M57" s="18">
        <f t="shared" ca="1" si="45"/>
        <v>0</v>
      </c>
      <c r="N57" s="18">
        <f t="shared" ca="1" si="45"/>
        <v>0</v>
      </c>
      <c r="O57" s="18">
        <f t="shared" ca="1" si="45"/>
        <v>0</v>
      </c>
      <c r="P57" s="18">
        <f t="shared" ca="1" si="45"/>
        <v>0</v>
      </c>
      <c r="Q57" s="18">
        <f t="shared" ca="1" si="45"/>
        <v>0</v>
      </c>
      <c r="R57" s="18">
        <f t="shared" ca="1" si="45"/>
        <v>0</v>
      </c>
      <c r="S57" s="18">
        <f t="shared" ca="1" si="45"/>
        <v>0</v>
      </c>
      <c r="T57" s="18">
        <f t="shared" ca="1" si="11"/>
        <v>0</v>
      </c>
      <c r="U57" s="18">
        <f t="shared" ca="1" si="46"/>
        <v>0</v>
      </c>
      <c r="V57" s="18">
        <f t="shared" ca="1" si="46"/>
        <v>0</v>
      </c>
      <c r="W57" s="18">
        <f t="shared" ca="1" si="46"/>
        <v>0</v>
      </c>
      <c r="X57" s="18">
        <f t="shared" ca="1" si="46"/>
        <v>0</v>
      </c>
      <c r="Y57" s="18">
        <f t="shared" ca="1" si="46"/>
        <v>0</v>
      </c>
      <c r="Z57" s="18">
        <f t="shared" ca="1" si="46"/>
        <v>0</v>
      </c>
      <c r="AA57" s="18">
        <f t="shared" ca="1" si="46"/>
        <v>0</v>
      </c>
      <c r="AB57" s="18">
        <f t="shared" ca="1" si="46"/>
        <v>0</v>
      </c>
      <c r="AC57" s="18">
        <f t="shared" ca="1" si="46"/>
        <v>0</v>
      </c>
      <c r="AD57" s="18">
        <f t="shared" ca="1" si="46"/>
        <v>0</v>
      </c>
      <c r="AE57" s="18">
        <f t="shared" ca="1" si="43"/>
        <v>0</v>
      </c>
      <c r="AF57" s="18">
        <f t="shared" ca="1" si="43"/>
        <v>0</v>
      </c>
      <c r="AG57" s="18">
        <f t="shared" ca="1" si="43"/>
        <v>0</v>
      </c>
      <c r="AH57" s="18">
        <f t="shared" ca="1" si="43"/>
        <v>0</v>
      </c>
      <c r="AI57" s="18">
        <f t="shared" ca="1" si="43"/>
        <v>0</v>
      </c>
      <c r="AJ57" s="18">
        <f t="shared" ca="1" si="43"/>
        <v>0</v>
      </c>
      <c r="AK57" s="18">
        <f t="shared" ca="1" si="43"/>
        <v>0</v>
      </c>
      <c r="AL57" s="18">
        <f t="shared" ca="1" si="43"/>
        <v>0</v>
      </c>
      <c r="AM57" s="18">
        <f t="shared" ca="1" si="43"/>
        <v>0</v>
      </c>
      <c r="AN57" s="18">
        <f t="shared" ca="1" si="43"/>
        <v>0</v>
      </c>
      <c r="AO57" s="18">
        <f t="shared" ca="1" si="43"/>
        <v>0</v>
      </c>
      <c r="AP57" s="18">
        <f t="shared" ca="1" si="43"/>
        <v>0</v>
      </c>
      <c r="AQ57" s="18">
        <f t="shared" ca="1" si="43"/>
        <v>0</v>
      </c>
      <c r="AR57" s="18">
        <f t="shared" ca="1" si="43"/>
        <v>0</v>
      </c>
      <c r="AS57" s="18">
        <f t="shared" ca="1" si="43"/>
        <v>0</v>
      </c>
      <c r="AT57" s="18">
        <f t="shared" ca="1" si="43"/>
        <v>0</v>
      </c>
      <c r="AU57" s="18">
        <f t="shared" ca="1" si="47"/>
        <v>0</v>
      </c>
      <c r="AV57" s="18">
        <f t="shared" ca="1" si="47"/>
        <v>0</v>
      </c>
      <c r="AW57" s="18">
        <f t="shared" ca="1" si="47"/>
        <v>0</v>
      </c>
      <c r="AX57" s="18">
        <f t="shared" ca="1" si="47"/>
        <v>0</v>
      </c>
      <c r="AY57" s="18">
        <f t="shared" ca="1" si="47"/>
        <v>0</v>
      </c>
      <c r="AZ57" s="18">
        <f t="shared" ca="1" si="47"/>
        <v>0</v>
      </c>
      <c r="BA57" s="18">
        <f t="shared" ca="1" si="47"/>
        <v>0</v>
      </c>
      <c r="BB57" s="18">
        <f t="shared" ca="1" si="47"/>
        <v>0</v>
      </c>
      <c r="BC57" s="18">
        <f t="shared" ca="1" si="47"/>
        <v>0</v>
      </c>
      <c r="BD57" s="18">
        <f t="shared" ca="1" si="47"/>
        <v>2546596.3099999735</v>
      </c>
      <c r="BE57" s="18">
        <f t="shared" ca="1" si="47"/>
        <v>0</v>
      </c>
      <c r="BF57" s="18">
        <f t="shared" ca="1" si="47"/>
        <v>0</v>
      </c>
      <c r="BG57" s="18">
        <f t="shared" ca="1" si="47"/>
        <v>0</v>
      </c>
      <c r="BH57" s="18">
        <f t="shared" ca="1" si="47"/>
        <v>0</v>
      </c>
      <c r="BI57" s="18">
        <f t="shared" ca="1" si="44"/>
        <v>0</v>
      </c>
      <c r="BJ57" s="18">
        <f t="shared" ca="1" si="44"/>
        <v>0</v>
      </c>
      <c r="BK57" s="18">
        <f t="shared" ca="1" si="44"/>
        <v>0</v>
      </c>
      <c r="BL57" s="18">
        <f t="shared" ca="1" si="44"/>
        <v>0</v>
      </c>
      <c r="BM57" s="18">
        <f t="shared" ca="1" si="44"/>
        <v>0</v>
      </c>
      <c r="BN57" s="18">
        <f t="shared" ca="1" si="44"/>
        <v>0</v>
      </c>
      <c r="BO57" s="18">
        <f t="shared" ca="1" si="44"/>
        <v>0</v>
      </c>
      <c r="BP57" s="18">
        <f t="shared" ca="1" si="44"/>
        <v>0</v>
      </c>
      <c r="BQ57" s="18">
        <f t="shared" ca="1" si="42"/>
        <v>0</v>
      </c>
      <c r="BR57" s="18">
        <f t="shared" ca="1" si="42"/>
        <v>0</v>
      </c>
      <c r="BS57" s="18">
        <f t="shared" ca="1" si="42"/>
        <v>0</v>
      </c>
      <c r="BT57" s="18">
        <f t="shared" ca="1" si="42"/>
        <v>0</v>
      </c>
      <c r="BU57" s="18">
        <f t="shared" ca="1" si="42"/>
        <v>0</v>
      </c>
      <c r="BV57" s="18">
        <f t="shared" ca="1" si="42"/>
        <v>0</v>
      </c>
      <c r="BW57" s="18">
        <f t="shared" ca="1" si="42"/>
        <v>0</v>
      </c>
      <c r="BX57" s="18">
        <f t="shared" ca="1" si="42"/>
        <v>0</v>
      </c>
      <c r="BY57" s="18">
        <f t="shared" ca="1" si="42"/>
        <v>0</v>
      </c>
      <c r="BZ57" s="18">
        <f t="shared" ca="1" si="42"/>
        <v>0</v>
      </c>
      <c r="CA57" s="18">
        <f t="shared" ca="1" si="42"/>
        <v>0</v>
      </c>
      <c r="CB57" s="18">
        <f t="shared" ca="1" si="42"/>
        <v>0</v>
      </c>
      <c r="CC57" s="18">
        <f t="shared" ca="1" si="48"/>
        <v>0</v>
      </c>
      <c r="CD57" s="18">
        <f t="shared" ca="1" si="48"/>
        <v>0</v>
      </c>
      <c r="CE57" s="18">
        <f t="shared" ca="1" si="48"/>
        <v>0</v>
      </c>
      <c r="CF57" s="18">
        <f t="shared" ca="1" si="48"/>
        <v>0</v>
      </c>
      <c r="CG57" s="18">
        <f t="shared" ca="1" si="48"/>
        <v>0</v>
      </c>
      <c r="CH57" s="18">
        <f t="shared" ca="1" si="48"/>
        <v>128.59047619047618</v>
      </c>
      <c r="CI57" s="19">
        <f t="shared" ca="1" si="26"/>
        <v>0</v>
      </c>
      <c r="CJ57" s="18">
        <f t="shared" ca="1" si="38"/>
        <v>0</v>
      </c>
      <c r="CK57" s="18">
        <f t="shared" ca="1" si="38"/>
        <v>0</v>
      </c>
      <c r="CL57" s="19">
        <f t="shared" ca="1" si="27"/>
        <v>0</v>
      </c>
      <c r="CM57" s="18">
        <f t="shared" ca="1" si="39"/>
        <v>0</v>
      </c>
      <c r="CN57" s="18">
        <f t="shared" ca="1" si="39"/>
        <v>0</v>
      </c>
      <c r="CO57" s="19">
        <f t="shared" ca="1" si="28"/>
        <v>0</v>
      </c>
      <c r="CP57" s="18">
        <f t="shared" ca="1" si="49"/>
        <v>0</v>
      </c>
      <c r="CQ57" s="18">
        <f t="shared" ca="1" si="49"/>
        <v>0</v>
      </c>
      <c r="CR57" s="18">
        <f t="shared" ca="1" si="49"/>
        <v>0</v>
      </c>
      <c r="CS57" s="18">
        <f t="shared" ca="1" si="49"/>
        <v>0</v>
      </c>
      <c r="CT57" s="18">
        <f t="shared" ca="1" si="49"/>
        <v>0</v>
      </c>
      <c r="CU57" s="19">
        <f t="shared" ca="1" si="40"/>
        <v>2546724.9004761642</v>
      </c>
    </row>
    <row r="58" spans="1:99" ht="12.75" customHeight="1">
      <c r="A58" s="57" t="s">
        <v>249</v>
      </c>
      <c r="B58" s="17">
        <v>2005</v>
      </c>
      <c r="C58" s="58" t="s">
        <v>247</v>
      </c>
      <c r="D58" s="19">
        <f t="shared" ca="1" si="25"/>
        <v>0</v>
      </c>
      <c r="E58" s="18">
        <f t="shared" ca="1" si="45"/>
        <v>0</v>
      </c>
      <c r="F58" s="18">
        <f t="shared" ca="1" si="45"/>
        <v>0</v>
      </c>
      <c r="G58" s="18">
        <f t="shared" ca="1" si="45"/>
        <v>0</v>
      </c>
      <c r="H58" s="18">
        <f t="shared" ca="1" si="45"/>
        <v>0</v>
      </c>
      <c r="I58" s="18">
        <f t="shared" ca="1" si="45"/>
        <v>0</v>
      </c>
      <c r="J58" s="18">
        <f t="shared" ca="1" si="45"/>
        <v>0</v>
      </c>
      <c r="K58" s="18">
        <f t="shared" ca="1" si="45"/>
        <v>0</v>
      </c>
      <c r="L58" s="18">
        <f t="shared" ca="1" si="45"/>
        <v>0</v>
      </c>
      <c r="M58" s="18">
        <f t="shared" ca="1" si="45"/>
        <v>0</v>
      </c>
      <c r="N58" s="18">
        <f t="shared" ca="1" si="45"/>
        <v>0</v>
      </c>
      <c r="O58" s="18">
        <f t="shared" ca="1" si="45"/>
        <v>0</v>
      </c>
      <c r="P58" s="18">
        <f t="shared" ca="1" si="45"/>
        <v>0</v>
      </c>
      <c r="Q58" s="18">
        <f t="shared" ca="1" si="45"/>
        <v>0</v>
      </c>
      <c r="R58" s="18">
        <f t="shared" ca="1" si="45"/>
        <v>0</v>
      </c>
      <c r="S58" s="18">
        <f t="shared" ca="1" si="45"/>
        <v>0</v>
      </c>
      <c r="T58" s="18">
        <f t="shared" ca="1" si="11"/>
        <v>0</v>
      </c>
      <c r="U58" s="18">
        <f t="shared" ca="1" si="46"/>
        <v>0</v>
      </c>
      <c r="V58" s="18">
        <f t="shared" ca="1" si="46"/>
        <v>0</v>
      </c>
      <c r="W58" s="18">
        <f t="shared" ca="1" si="46"/>
        <v>0</v>
      </c>
      <c r="X58" s="18">
        <f t="shared" ca="1" si="46"/>
        <v>0</v>
      </c>
      <c r="Y58" s="18">
        <f t="shared" ca="1" si="46"/>
        <v>0</v>
      </c>
      <c r="Z58" s="18">
        <f t="shared" ca="1" si="46"/>
        <v>0</v>
      </c>
      <c r="AA58" s="18">
        <f t="shared" ca="1" si="46"/>
        <v>0</v>
      </c>
      <c r="AB58" s="18">
        <f t="shared" ca="1" si="46"/>
        <v>0</v>
      </c>
      <c r="AC58" s="18">
        <f t="shared" ca="1" si="46"/>
        <v>0</v>
      </c>
      <c r="AD58" s="18">
        <f t="shared" ca="1" si="46"/>
        <v>0</v>
      </c>
      <c r="AE58" s="18">
        <f t="shared" ca="1" si="43"/>
        <v>0</v>
      </c>
      <c r="AF58" s="18">
        <f t="shared" ca="1" si="43"/>
        <v>0</v>
      </c>
      <c r="AG58" s="18">
        <f t="shared" ca="1" si="43"/>
        <v>0</v>
      </c>
      <c r="AH58" s="18">
        <f t="shared" ca="1" si="43"/>
        <v>0</v>
      </c>
      <c r="AI58" s="18">
        <f t="shared" ca="1" si="43"/>
        <v>0</v>
      </c>
      <c r="AJ58" s="18">
        <f t="shared" ca="1" si="43"/>
        <v>0</v>
      </c>
      <c r="AK58" s="18">
        <f t="shared" ca="1" si="43"/>
        <v>0</v>
      </c>
      <c r="AL58" s="18">
        <f t="shared" ca="1" si="43"/>
        <v>0</v>
      </c>
      <c r="AM58" s="18">
        <f t="shared" ca="1" si="43"/>
        <v>0</v>
      </c>
      <c r="AN58" s="18">
        <f t="shared" ca="1" si="43"/>
        <v>0</v>
      </c>
      <c r="AO58" s="18">
        <f t="shared" ca="1" si="43"/>
        <v>0</v>
      </c>
      <c r="AP58" s="18">
        <f t="shared" ca="1" si="43"/>
        <v>0</v>
      </c>
      <c r="AQ58" s="18">
        <f t="shared" ca="1" si="43"/>
        <v>0</v>
      </c>
      <c r="AR58" s="18">
        <f t="shared" ca="1" si="43"/>
        <v>0</v>
      </c>
      <c r="AS58" s="18">
        <f t="shared" ca="1" si="43"/>
        <v>0</v>
      </c>
      <c r="AT58" s="18">
        <f t="shared" ca="1" si="43"/>
        <v>0</v>
      </c>
      <c r="AU58" s="18">
        <f t="shared" ca="1" si="47"/>
        <v>0</v>
      </c>
      <c r="AV58" s="18">
        <f t="shared" ca="1" si="47"/>
        <v>0</v>
      </c>
      <c r="AW58" s="18">
        <f t="shared" ca="1" si="47"/>
        <v>0</v>
      </c>
      <c r="AX58" s="18">
        <f t="shared" ca="1" si="47"/>
        <v>0</v>
      </c>
      <c r="AY58" s="18">
        <f t="shared" ca="1" si="47"/>
        <v>0</v>
      </c>
      <c r="AZ58" s="18">
        <f t="shared" ca="1" si="47"/>
        <v>0</v>
      </c>
      <c r="BA58" s="18">
        <f t="shared" ca="1" si="47"/>
        <v>0</v>
      </c>
      <c r="BB58" s="18">
        <f t="shared" ca="1" si="47"/>
        <v>0</v>
      </c>
      <c r="BC58" s="18">
        <f t="shared" ca="1" si="47"/>
        <v>0</v>
      </c>
      <c r="BD58" s="18">
        <f t="shared" ca="1" si="47"/>
        <v>428974.67000000097</v>
      </c>
      <c r="BE58" s="18">
        <f t="shared" ca="1" si="47"/>
        <v>0</v>
      </c>
      <c r="BF58" s="18">
        <f t="shared" ca="1" si="47"/>
        <v>0</v>
      </c>
      <c r="BG58" s="18">
        <f t="shared" ca="1" si="47"/>
        <v>0</v>
      </c>
      <c r="BH58" s="18">
        <f t="shared" ca="1" si="47"/>
        <v>0</v>
      </c>
      <c r="BI58" s="18">
        <f t="shared" ca="1" si="44"/>
        <v>0</v>
      </c>
      <c r="BJ58" s="18">
        <f t="shared" ca="1" si="44"/>
        <v>0</v>
      </c>
      <c r="BK58" s="18">
        <f t="shared" ca="1" si="44"/>
        <v>0</v>
      </c>
      <c r="BL58" s="18">
        <f t="shared" ca="1" si="44"/>
        <v>0</v>
      </c>
      <c r="BM58" s="18">
        <f t="shared" ca="1" si="44"/>
        <v>0</v>
      </c>
      <c r="BN58" s="18">
        <f t="shared" ca="1" si="44"/>
        <v>0</v>
      </c>
      <c r="BO58" s="18">
        <f t="shared" ca="1" si="44"/>
        <v>0</v>
      </c>
      <c r="BP58" s="18">
        <f t="shared" ca="1" si="44"/>
        <v>0</v>
      </c>
      <c r="BQ58" s="18">
        <f t="shared" ca="1" si="42"/>
        <v>0</v>
      </c>
      <c r="BR58" s="18">
        <f t="shared" ca="1" si="42"/>
        <v>0</v>
      </c>
      <c r="BS58" s="18">
        <f t="shared" ca="1" si="42"/>
        <v>0</v>
      </c>
      <c r="BT58" s="18">
        <f t="shared" ca="1" si="42"/>
        <v>0</v>
      </c>
      <c r="BU58" s="18">
        <f t="shared" ca="1" si="42"/>
        <v>0</v>
      </c>
      <c r="BV58" s="18">
        <f t="shared" ca="1" si="42"/>
        <v>0</v>
      </c>
      <c r="BW58" s="18">
        <f t="shared" ca="1" si="42"/>
        <v>0</v>
      </c>
      <c r="BX58" s="18">
        <f t="shared" ca="1" si="42"/>
        <v>0</v>
      </c>
      <c r="BY58" s="18">
        <f t="shared" ca="1" si="42"/>
        <v>0</v>
      </c>
      <c r="BZ58" s="18">
        <f t="shared" ca="1" si="42"/>
        <v>0</v>
      </c>
      <c r="CA58" s="18">
        <f t="shared" ca="1" si="42"/>
        <v>0</v>
      </c>
      <c r="CB58" s="18">
        <f t="shared" ca="1" si="42"/>
        <v>0</v>
      </c>
      <c r="CC58" s="18">
        <f t="shared" ca="1" si="48"/>
        <v>0</v>
      </c>
      <c r="CD58" s="18">
        <f t="shared" ca="1" si="48"/>
        <v>0</v>
      </c>
      <c r="CE58" s="18">
        <f t="shared" ca="1" si="48"/>
        <v>0</v>
      </c>
      <c r="CF58" s="18">
        <f t="shared" ca="1" si="48"/>
        <v>0</v>
      </c>
      <c r="CG58" s="18">
        <f t="shared" ca="1" si="48"/>
        <v>0</v>
      </c>
      <c r="CH58" s="18">
        <f t="shared" ca="1" si="48"/>
        <v>0</v>
      </c>
      <c r="CI58" s="19">
        <f t="shared" ca="1" si="26"/>
        <v>440020156.92000002</v>
      </c>
      <c r="CJ58" s="18">
        <f t="shared" ca="1" si="38"/>
        <v>64436.560000000005</v>
      </c>
      <c r="CK58" s="18">
        <f t="shared" ca="1" si="38"/>
        <v>75892294.450000003</v>
      </c>
      <c r="CL58" s="19">
        <f t="shared" ca="1" si="27"/>
        <v>60966278.869999997</v>
      </c>
      <c r="CM58" s="18">
        <f t="shared" ca="1" si="39"/>
        <v>286117.37</v>
      </c>
      <c r="CN58" s="18">
        <f t="shared" ca="1" si="39"/>
        <v>60680161.5</v>
      </c>
      <c r="CO58" s="19">
        <f t="shared" ca="1" si="28"/>
        <v>303097147.04000002</v>
      </c>
      <c r="CP58" s="18">
        <f t="shared" ca="1" si="49"/>
        <v>19045783.18</v>
      </c>
      <c r="CQ58" s="18">
        <f t="shared" ca="1" si="49"/>
        <v>284051363.86000001</v>
      </c>
      <c r="CR58" s="18">
        <f t="shared" ca="1" si="49"/>
        <v>50149596.100000001</v>
      </c>
      <c r="CS58" s="18">
        <f t="shared" ca="1" si="49"/>
        <v>0</v>
      </c>
      <c r="CT58" s="18">
        <f t="shared" ca="1" si="49"/>
        <v>0</v>
      </c>
      <c r="CU58" s="19">
        <f t="shared" ca="1" si="40"/>
        <v>490598727.69000006</v>
      </c>
    </row>
    <row r="59" spans="1:99" ht="12.75" customHeight="1">
      <c r="A59" s="57" t="s">
        <v>251</v>
      </c>
      <c r="B59" s="17">
        <v>2006</v>
      </c>
      <c r="C59" s="58" t="s">
        <v>247</v>
      </c>
      <c r="D59" s="19">
        <f t="shared" ca="1" si="25"/>
        <v>0</v>
      </c>
      <c r="E59" s="18">
        <f t="shared" ca="1" si="45"/>
        <v>0</v>
      </c>
      <c r="F59" s="18">
        <f t="shared" ca="1" si="45"/>
        <v>0</v>
      </c>
      <c r="G59" s="18">
        <f t="shared" ca="1" si="45"/>
        <v>0</v>
      </c>
      <c r="H59" s="18">
        <f t="shared" ca="1" si="45"/>
        <v>0</v>
      </c>
      <c r="I59" s="18">
        <f t="shared" ca="1" si="45"/>
        <v>0</v>
      </c>
      <c r="J59" s="18">
        <f t="shared" ca="1" si="45"/>
        <v>0</v>
      </c>
      <c r="K59" s="18">
        <f t="shared" ca="1" si="45"/>
        <v>0</v>
      </c>
      <c r="L59" s="18">
        <f t="shared" ca="1" si="45"/>
        <v>0</v>
      </c>
      <c r="M59" s="18">
        <f t="shared" ca="1" si="45"/>
        <v>0</v>
      </c>
      <c r="N59" s="18">
        <f t="shared" ca="1" si="45"/>
        <v>0</v>
      </c>
      <c r="O59" s="18">
        <f t="shared" ca="1" si="45"/>
        <v>0</v>
      </c>
      <c r="P59" s="18">
        <f t="shared" ca="1" si="45"/>
        <v>0</v>
      </c>
      <c r="Q59" s="18">
        <f t="shared" ca="1" si="45"/>
        <v>0</v>
      </c>
      <c r="R59" s="18">
        <f t="shared" ca="1" si="45"/>
        <v>0</v>
      </c>
      <c r="S59" s="18">
        <f t="shared" ca="1" si="45"/>
        <v>0</v>
      </c>
      <c r="T59" s="18">
        <f t="shared" ca="1" si="11"/>
        <v>0</v>
      </c>
      <c r="U59" s="18">
        <f t="shared" ca="1" si="46"/>
        <v>0</v>
      </c>
      <c r="V59" s="18">
        <f t="shared" ca="1" si="46"/>
        <v>0</v>
      </c>
      <c r="W59" s="18">
        <f t="shared" ca="1" si="46"/>
        <v>0</v>
      </c>
      <c r="X59" s="18">
        <f t="shared" ca="1" si="46"/>
        <v>0</v>
      </c>
      <c r="Y59" s="18">
        <f t="shared" ca="1" si="46"/>
        <v>0</v>
      </c>
      <c r="Z59" s="18">
        <f t="shared" ca="1" si="46"/>
        <v>0</v>
      </c>
      <c r="AA59" s="18">
        <f t="shared" ca="1" si="46"/>
        <v>0</v>
      </c>
      <c r="AB59" s="18">
        <f t="shared" ca="1" si="46"/>
        <v>0</v>
      </c>
      <c r="AC59" s="18">
        <f t="shared" ca="1" si="46"/>
        <v>0</v>
      </c>
      <c r="AD59" s="18">
        <f t="shared" ca="1" si="46"/>
        <v>0</v>
      </c>
      <c r="AE59" s="18">
        <f t="shared" ca="1" si="43"/>
        <v>0</v>
      </c>
      <c r="AF59" s="18">
        <f t="shared" ca="1" si="43"/>
        <v>0</v>
      </c>
      <c r="AG59" s="18">
        <f t="shared" ca="1" si="43"/>
        <v>0</v>
      </c>
      <c r="AH59" s="18">
        <f t="shared" ca="1" si="43"/>
        <v>0</v>
      </c>
      <c r="AI59" s="18">
        <f t="shared" ca="1" si="43"/>
        <v>0</v>
      </c>
      <c r="AJ59" s="18">
        <f t="shared" ca="1" si="43"/>
        <v>0</v>
      </c>
      <c r="AK59" s="18">
        <f t="shared" ca="1" si="43"/>
        <v>0</v>
      </c>
      <c r="AL59" s="18">
        <f t="shared" ca="1" si="43"/>
        <v>0</v>
      </c>
      <c r="AM59" s="18">
        <f t="shared" ca="1" si="43"/>
        <v>0</v>
      </c>
      <c r="AN59" s="18">
        <f t="shared" ca="1" si="43"/>
        <v>0</v>
      </c>
      <c r="AO59" s="18">
        <f t="shared" ca="1" si="43"/>
        <v>0</v>
      </c>
      <c r="AP59" s="18">
        <f t="shared" ca="1" si="43"/>
        <v>0</v>
      </c>
      <c r="AQ59" s="18">
        <f t="shared" ca="1" si="43"/>
        <v>0</v>
      </c>
      <c r="AR59" s="18">
        <f t="shared" ca="1" si="43"/>
        <v>0</v>
      </c>
      <c r="AS59" s="18">
        <f t="shared" ca="1" si="43"/>
        <v>0</v>
      </c>
      <c r="AT59" s="18">
        <f t="shared" ca="1" si="43"/>
        <v>0</v>
      </c>
      <c r="AU59" s="18">
        <f t="shared" ca="1" si="47"/>
        <v>0</v>
      </c>
      <c r="AV59" s="18">
        <f t="shared" ca="1" si="47"/>
        <v>0</v>
      </c>
      <c r="AW59" s="18">
        <f t="shared" ca="1" si="47"/>
        <v>0</v>
      </c>
      <c r="AX59" s="18">
        <f t="shared" ca="1" si="47"/>
        <v>0</v>
      </c>
      <c r="AY59" s="18">
        <f t="shared" ca="1" si="47"/>
        <v>0</v>
      </c>
      <c r="AZ59" s="18">
        <f t="shared" ca="1" si="47"/>
        <v>0</v>
      </c>
      <c r="BA59" s="18">
        <f t="shared" ca="1" si="47"/>
        <v>0</v>
      </c>
      <c r="BB59" s="18">
        <f t="shared" ca="1" si="47"/>
        <v>0</v>
      </c>
      <c r="BC59" s="18">
        <f t="shared" ca="1" si="47"/>
        <v>0</v>
      </c>
      <c r="BD59" s="18">
        <f t="shared" ca="1" si="47"/>
        <v>159033.98000000001</v>
      </c>
      <c r="BE59" s="18">
        <f t="shared" ca="1" si="47"/>
        <v>0</v>
      </c>
      <c r="BF59" s="18">
        <f t="shared" ca="1" si="47"/>
        <v>0</v>
      </c>
      <c r="BG59" s="18">
        <f t="shared" ca="1" si="47"/>
        <v>0</v>
      </c>
      <c r="BH59" s="18">
        <f t="shared" ca="1" si="47"/>
        <v>0</v>
      </c>
      <c r="BI59" s="18">
        <f t="shared" ca="1" si="44"/>
        <v>0</v>
      </c>
      <c r="BJ59" s="18">
        <f t="shared" ca="1" si="44"/>
        <v>0</v>
      </c>
      <c r="BK59" s="18">
        <f t="shared" ca="1" si="44"/>
        <v>0</v>
      </c>
      <c r="BL59" s="18">
        <f t="shared" ca="1" si="44"/>
        <v>0</v>
      </c>
      <c r="BM59" s="18">
        <f t="shared" ca="1" si="44"/>
        <v>0</v>
      </c>
      <c r="BN59" s="18">
        <f t="shared" ca="1" si="44"/>
        <v>0</v>
      </c>
      <c r="BO59" s="18">
        <f t="shared" ca="1" si="44"/>
        <v>0</v>
      </c>
      <c r="BP59" s="18">
        <f t="shared" ca="1" si="44"/>
        <v>0</v>
      </c>
      <c r="BQ59" s="18">
        <f t="shared" ca="1" si="42"/>
        <v>0</v>
      </c>
      <c r="BR59" s="18">
        <f t="shared" ca="1" si="42"/>
        <v>0</v>
      </c>
      <c r="BS59" s="18">
        <f t="shared" ca="1" si="42"/>
        <v>0</v>
      </c>
      <c r="BT59" s="18">
        <f t="shared" ca="1" si="42"/>
        <v>0</v>
      </c>
      <c r="BU59" s="18">
        <f t="shared" ca="1" si="42"/>
        <v>0</v>
      </c>
      <c r="BV59" s="18">
        <f t="shared" ca="1" si="42"/>
        <v>0</v>
      </c>
      <c r="BW59" s="18">
        <f t="shared" ca="1" si="42"/>
        <v>0</v>
      </c>
      <c r="BX59" s="18">
        <f t="shared" ca="1" si="42"/>
        <v>0</v>
      </c>
      <c r="BY59" s="18">
        <f t="shared" ca="1" si="42"/>
        <v>0</v>
      </c>
      <c r="BZ59" s="18">
        <f t="shared" ca="1" si="42"/>
        <v>0</v>
      </c>
      <c r="CA59" s="18">
        <f t="shared" ca="1" si="42"/>
        <v>0</v>
      </c>
      <c r="CB59" s="18">
        <f t="shared" ca="1" si="42"/>
        <v>0</v>
      </c>
      <c r="CC59" s="18">
        <f t="shared" ca="1" si="48"/>
        <v>0</v>
      </c>
      <c r="CD59" s="18">
        <f t="shared" ca="1" si="48"/>
        <v>0</v>
      </c>
      <c r="CE59" s="18">
        <f t="shared" ca="1" si="48"/>
        <v>0</v>
      </c>
      <c r="CF59" s="18">
        <f t="shared" ca="1" si="48"/>
        <v>0</v>
      </c>
      <c r="CG59" s="18">
        <f t="shared" ca="1" si="48"/>
        <v>0</v>
      </c>
      <c r="CH59" s="18">
        <f t="shared" ca="1" si="48"/>
        <v>0</v>
      </c>
      <c r="CI59" s="19">
        <f t="shared" ca="1" si="26"/>
        <v>0</v>
      </c>
      <c r="CJ59" s="18">
        <f t="shared" ref="CJ59:CK75" ca="1" si="50">IFERROR(IF($C$2="Yurtiçi",INDIRECT("'"&amp;$B$2&amp;"'!"&amp;ADDRESS(MATCH($B59,INDIRECT("'"&amp;$B$2&amp;"'!$B$1:$B$1095"),0),MATCH(CJ$5,INDIRECT("'"&amp;$B$2&amp;"'!5:5"),0))),IF($C$2="Yurtdışı",INDIRECT("'"&amp;$B$2&amp;"'!"&amp;ADDRESS(MATCH($B59,INDIRECT("'"&amp;$B$2&amp;"'!$B$1:$B$1095"),0),MATCH(CJ$5,INDIRECT("'"&amp;$B$2&amp;"'!5:5"),0)+1)),INDIRECT("'"&amp;$B$2&amp;"'!"&amp;ADDRESS(MATCH($B59,INDIRECT("'"&amp;$B$2&amp;"'!$B$1:$B$1095"),0),MATCH(CJ$5,INDIRECT("'"&amp;$B$2&amp;"'!5:5"),0)))+INDIRECT("'"&amp;$B$2&amp;"'!"&amp;ADDRESS(MATCH($B59,INDIRECT("'"&amp;$B$2&amp;"'!$B$1:$B$1095"),0),MATCH(CJ$5,INDIRECT("'"&amp;$B$2&amp;"'!5:5"),0)+1)))),0)</f>
        <v>0</v>
      </c>
      <c r="CK59" s="18">
        <f t="shared" ca="1" si="50"/>
        <v>0</v>
      </c>
      <c r="CL59" s="19">
        <f t="shared" ca="1" si="27"/>
        <v>0</v>
      </c>
      <c r="CM59" s="18">
        <f t="shared" ref="CM59:CN75" ca="1" si="51">IFERROR(IF($C$2="Yurtiçi",INDIRECT("'"&amp;$B$2&amp;"'!"&amp;ADDRESS(MATCH($B59,INDIRECT("'"&amp;$B$2&amp;"'!$B$1:$B$1095"),0),MATCH(CM$5,INDIRECT("'"&amp;$B$2&amp;"'!5:5"),0))),IF($C$2="Yurtdışı",INDIRECT("'"&amp;$B$2&amp;"'!"&amp;ADDRESS(MATCH($B59,INDIRECT("'"&amp;$B$2&amp;"'!$B$1:$B$1095"),0),MATCH(CM$5,INDIRECT("'"&amp;$B$2&amp;"'!5:5"),0)+1)),INDIRECT("'"&amp;$B$2&amp;"'!"&amp;ADDRESS(MATCH($B59,INDIRECT("'"&amp;$B$2&amp;"'!$B$1:$B$1095"),0),MATCH(CM$5,INDIRECT("'"&amp;$B$2&amp;"'!5:5"),0)))+INDIRECT("'"&amp;$B$2&amp;"'!"&amp;ADDRESS(MATCH($B59,INDIRECT("'"&amp;$B$2&amp;"'!$B$1:$B$1095"),0),MATCH(CM$5,INDIRECT("'"&amp;$B$2&amp;"'!5:5"),0)+1)))),0)</f>
        <v>0</v>
      </c>
      <c r="CN59" s="18">
        <f t="shared" ca="1" si="51"/>
        <v>0</v>
      </c>
      <c r="CO59" s="19">
        <f t="shared" ca="1" si="28"/>
        <v>0</v>
      </c>
      <c r="CP59" s="18">
        <f t="shared" ca="1" si="49"/>
        <v>0</v>
      </c>
      <c r="CQ59" s="18">
        <f t="shared" ca="1" si="49"/>
        <v>0</v>
      </c>
      <c r="CR59" s="18">
        <f t="shared" ca="1" si="49"/>
        <v>0</v>
      </c>
      <c r="CS59" s="18">
        <f t="shared" ca="1" si="49"/>
        <v>0</v>
      </c>
      <c r="CT59" s="18">
        <f t="shared" ca="1" si="49"/>
        <v>0</v>
      </c>
      <c r="CU59" s="19">
        <f t="shared" ca="1" si="40"/>
        <v>159033.98000000001</v>
      </c>
    </row>
    <row r="60" spans="1:99" ht="12.75" customHeight="1">
      <c r="A60" s="57" t="s">
        <v>253</v>
      </c>
      <c r="B60" s="17">
        <v>2007</v>
      </c>
      <c r="C60" s="58" t="s">
        <v>247</v>
      </c>
      <c r="D60" s="19">
        <f t="shared" ca="1" si="25"/>
        <v>0</v>
      </c>
      <c r="E60" s="18">
        <f t="shared" ca="1" si="45"/>
        <v>0</v>
      </c>
      <c r="F60" s="18">
        <f t="shared" ca="1" si="45"/>
        <v>0</v>
      </c>
      <c r="G60" s="18">
        <f t="shared" ca="1" si="45"/>
        <v>0</v>
      </c>
      <c r="H60" s="18">
        <f t="shared" ca="1" si="45"/>
        <v>0</v>
      </c>
      <c r="I60" s="18">
        <f t="shared" ca="1" si="45"/>
        <v>0</v>
      </c>
      <c r="J60" s="18">
        <f t="shared" ca="1" si="45"/>
        <v>0</v>
      </c>
      <c r="K60" s="18">
        <f t="shared" ca="1" si="45"/>
        <v>0</v>
      </c>
      <c r="L60" s="18">
        <f t="shared" ca="1" si="45"/>
        <v>0</v>
      </c>
      <c r="M60" s="18">
        <f t="shared" ca="1" si="45"/>
        <v>0</v>
      </c>
      <c r="N60" s="18">
        <f t="shared" ca="1" si="45"/>
        <v>0</v>
      </c>
      <c r="O60" s="18">
        <f t="shared" ca="1" si="45"/>
        <v>0</v>
      </c>
      <c r="P60" s="18">
        <f t="shared" ca="1" si="45"/>
        <v>0</v>
      </c>
      <c r="Q60" s="18">
        <f t="shared" ca="1" si="45"/>
        <v>0</v>
      </c>
      <c r="R60" s="18">
        <f t="shared" ca="1" si="45"/>
        <v>0</v>
      </c>
      <c r="S60" s="18">
        <f t="shared" ca="1" si="45"/>
        <v>0</v>
      </c>
      <c r="T60" s="18">
        <f t="shared" ca="1" si="11"/>
        <v>0</v>
      </c>
      <c r="U60" s="18">
        <f t="shared" ca="1" si="46"/>
        <v>0</v>
      </c>
      <c r="V60" s="18">
        <f t="shared" ca="1" si="46"/>
        <v>0</v>
      </c>
      <c r="W60" s="18">
        <f t="shared" ca="1" si="46"/>
        <v>0</v>
      </c>
      <c r="X60" s="18">
        <f t="shared" ca="1" si="46"/>
        <v>0</v>
      </c>
      <c r="Y60" s="18">
        <f t="shared" ca="1" si="46"/>
        <v>0</v>
      </c>
      <c r="Z60" s="18">
        <f t="shared" ca="1" si="46"/>
        <v>0</v>
      </c>
      <c r="AA60" s="18">
        <f t="shared" ca="1" si="46"/>
        <v>0</v>
      </c>
      <c r="AB60" s="18">
        <f t="shared" ca="1" si="46"/>
        <v>0</v>
      </c>
      <c r="AC60" s="18">
        <f t="shared" ca="1" si="46"/>
        <v>0</v>
      </c>
      <c r="AD60" s="18">
        <f t="shared" ca="1" si="46"/>
        <v>0</v>
      </c>
      <c r="AE60" s="18">
        <f t="shared" ca="1" si="43"/>
        <v>0</v>
      </c>
      <c r="AF60" s="18">
        <f t="shared" ca="1" si="43"/>
        <v>0</v>
      </c>
      <c r="AG60" s="18">
        <f t="shared" ca="1" si="43"/>
        <v>0</v>
      </c>
      <c r="AH60" s="18">
        <f t="shared" ca="1" si="43"/>
        <v>0</v>
      </c>
      <c r="AI60" s="18">
        <f t="shared" ca="1" si="43"/>
        <v>0</v>
      </c>
      <c r="AJ60" s="18">
        <f t="shared" ca="1" si="43"/>
        <v>0</v>
      </c>
      <c r="AK60" s="18">
        <f t="shared" ca="1" si="43"/>
        <v>0</v>
      </c>
      <c r="AL60" s="18">
        <f t="shared" ca="1" si="43"/>
        <v>0</v>
      </c>
      <c r="AM60" s="18">
        <f t="shared" ca="1" si="43"/>
        <v>0</v>
      </c>
      <c r="AN60" s="18">
        <f t="shared" ca="1" si="43"/>
        <v>0</v>
      </c>
      <c r="AO60" s="18">
        <f t="shared" ca="1" si="43"/>
        <v>0</v>
      </c>
      <c r="AP60" s="18">
        <f t="shared" ca="1" si="43"/>
        <v>0</v>
      </c>
      <c r="AQ60" s="18">
        <f t="shared" ca="1" si="43"/>
        <v>0</v>
      </c>
      <c r="AR60" s="18">
        <f t="shared" ca="1" si="43"/>
        <v>0</v>
      </c>
      <c r="AS60" s="18">
        <f t="shared" ca="1" si="43"/>
        <v>0</v>
      </c>
      <c r="AT60" s="18">
        <f t="shared" ca="1" si="43"/>
        <v>0</v>
      </c>
      <c r="AU60" s="18">
        <f t="shared" ca="1" si="47"/>
        <v>0</v>
      </c>
      <c r="AV60" s="18">
        <f t="shared" ca="1" si="47"/>
        <v>0</v>
      </c>
      <c r="AW60" s="18">
        <f t="shared" ca="1" si="47"/>
        <v>0</v>
      </c>
      <c r="AX60" s="18">
        <f t="shared" ca="1" si="47"/>
        <v>0</v>
      </c>
      <c r="AY60" s="18">
        <f t="shared" ca="1" si="47"/>
        <v>0</v>
      </c>
      <c r="AZ60" s="18">
        <f t="shared" ca="1" si="47"/>
        <v>0</v>
      </c>
      <c r="BA60" s="18">
        <f t="shared" ca="1" si="47"/>
        <v>0</v>
      </c>
      <c r="BB60" s="18">
        <f t="shared" ca="1" si="47"/>
        <v>0</v>
      </c>
      <c r="BC60" s="18">
        <f t="shared" ca="1" si="47"/>
        <v>0</v>
      </c>
      <c r="BD60" s="18">
        <f t="shared" ca="1" si="47"/>
        <v>167829.3</v>
      </c>
      <c r="BE60" s="18">
        <f t="shared" ca="1" si="47"/>
        <v>34103.949999999997</v>
      </c>
      <c r="BF60" s="18">
        <f t="shared" ca="1" si="47"/>
        <v>0</v>
      </c>
      <c r="BG60" s="18">
        <f t="shared" ca="1" si="47"/>
        <v>0</v>
      </c>
      <c r="BH60" s="18">
        <f t="shared" ca="1" si="47"/>
        <v>0</v>
      </c>
      <c r="BI60" s="18">
        <f t="shared" ca="1" si="44"/>
        <v>0</v>
      </c>
      <c r="BJ60" s="18">
        <f t="shared" ca="1" si="44"/>
        <v>0</v>
      </c>
      <c r="BK60" s="18">
        <f t="shared" ca="1" si="44"/>
        <v>0</v>
      </c>
      <c r="BL60" s="18">
        <f t="shared" ca="1" si="44"/>
        <v>0</v>
      </c>
      <c r="BM60" s="18">
        <f t="shared" ca="1" si="44"/>
        <v>0</v>
      </c>
      <c r="BN60" s="18">
        <f t="shared" ca="1" si="44"/>
        <v>0</v>
      </c>
      <c r="BO60" s="18">
        <f t="shared" ca="1" si="44"/>
        <v>0</v>
      </c>
      <c r="BP60" s="18">
        <f t="shared" ca="1" si="44"/>
        <v>0</v>
      </c>
      <c r="BQ60" s="18">
        <f t="shared" ca="1" si="42"/>
        <v>0</v>
      </c>
      <c r="BR60" s="18">
        <f t="shared" ca="1" si="42"/>
        <v>0</v>
      </c>
      <c r="BS60" s="18">
        <f t="shared" ca="1" si="42"/>
        <v>0</v>
      </c>
      <c r="BT60" s="18">
        <f t="shared" ca="1" si="42"/>
        <v>0</v>
      </c>
      <c r="BU60" s="18">
        <f t="shared" ca="1" si="42"/>
        <v>0</v>
      </c>
      <c r="BV60" s="18">
        <f t="shared" ca="1" si="42"/>
        <v>0</v>
      </c>
      <c r="BW60" s="18">
        <f t="shared" ca="1" si="42"/>
        <v>0</v>
      </c>
      <c r="BX60" s="18">
        <f t="shared" ca="1" si="42"/>
        <v>0</v>
      </c>
      <c r="BY60" s="18">
        <f t="shared" ca="1" si="42"/>
        <v>0</v>
      </c>
      <c r="BZ60" s="18">
        <f t="shared" ca="1" si="42"/>
        <v>0</v>
      </c>
      <c r="CA60" s="18">
        <f t="shared" ca="1" si="42"/>
        <v>0</v>
      </c>
      <c r="CB60" s="18">
        <f t="shared" ca="1" si="42"/>
        <v>0</v>
      </c>
      <c r="CC60" s="18">
        <f t="shared" ca="1" si="48"/>
        <v>0</v>
      </c>
      <c r="CD60" s="18">
        <f t="shared" ca="1" si="48"/>
        <v>0</v>
      </c>
      <c r="CE60" s="18">
        <f t="shared" ca="1" si="48"/>
        <v>0</v>
      </c>
      <c r="CF60" s="18">
        <f t="shared" ca="1" si="48"/>
        <v>0</v>
      </c>
      <c r="CG60" s="18">
        <f t="shared" ca="1" si="48"/>
        <v>0</v>
      </c>
      <c r="CH60" s="18">
        <f t="shared" ca="1" si="48"/>
        <v>0</v>
      </c>
      <c r="CI60" s="19">
        <f t="shared" ca="1" si="26"/>
        <v>2313728</v>
      </c>
      <c r="CJ60" s="18">
        <f t="shared" ca="1" si="50"/>
        <v>0</v>
      </c>
      <c r="CK60" s="18">
        <f t="shared" ca="1" si="50"/>
        <v>0</v>
      </c>
      <c r="CL60" s="19">
        <f t="shared" ca="1" si="27"/>
        <v>1583826.35</v>
      </c>
      <c r="CM60" s="18">
        <f t="shared" ca="1" si="51"/>
        <v>0</v>
      </c>
      <c r="CN60" s="18">
        <f t="shared" ca="1" si="51"/>
        <v>1583826.35</v>
      </c>
      <c r="CO60" s="19">
        <f t="shared" ca="1" si="28"/>
        <v>729901.65</v>
      </c>
      <c r="CP60" s="18">
        <f t="shared" ca="1" si="49"/>
        <v>0</v>
      </c>
      <c r="CQ60" s="18">
        <f t="shared" ca="1" si="49"/>
        <v>729901.65</v>
      </c>
      <c r="CR60" s="18">
        <f t="shared" ca="1" si="49"/>
        <v>3079.35</v>
      </c>
      <c r="CS60" s="18">
        <f t="shared" ca="1" si="49"/>
        <v>0</v>
      </c>
      <c r="CT60" s="18">
        <f t="shared" ca="1" si="49"/>
        <v>0</v>
      </c>
      <c r="CU60" s="19">
        <f t="shared" ref="CU60" ca="1" si="52">+D60+SUM(H60:CI60)+SUM(CR60:CT60)</f>
        <v>2518740.6</v>
      </c>
    </row>
    <row r="61" spans="1:99" ht="12.75" customHeight="1">
      <c r="A61" s="57" t="s">
        <v>255</v>
      </c>
      <c r="B61" s="17">
        <v>3001</v>
      </c>
      <c r="C61" s="58" t="s">
        <v>256</v>
      </c>
      <c r="D61" s="19">
        <f t="shared" ca="1" si="25"/>
        <v>0</v>
      </c>
      <c r="E61" s="18">
        <f t="shared" ca="1" si="45"/>
        <v>0</v>
      </c>
      <c r="F61" s="18">
        <f t="shared" ca="1" si="45"/>
        <v>0</v>
      </c>
      <c r="G61" s="18">
        <f t="shared" ca="1" si="45"/>
        <v>0</v>
      </c>
      <c r="H61" s="18">
        <f t="shared" ca="1" si="45"/>
        <v>0</v>
      </c>
      <c r="I61" s="18">
        <f t="shared" ca="1" si="45"/>
        <v>0</v>
      </c>
      <c r="J61" s="18">
        <f t="shared" ca="1" si="45"/>
        <v>0</v>
      </c>
      <c r="K61" s="18">
        <f t="shared" ca="1" si="45"/>
        <v>0</v>
      </c>
      <c r="L61" s="18">
        <f t="shared" ca="1" si="45"/>
        <v>0</v>
      </c>
      <c r="M61" s="18">
        <f t="shared" ca="1" si="45"/>
        <v>0</v>
      </c>
      <c r="N61" s="18">
        <f t="shared" ca="1" si="45"/>
        <v>0</v>
      </c>
      <c r="O61" s="18">
        <f t="shared" ca="1" si="45"/>
        <v>0</v>
      </c>
      <c r="P61" s="18">
        <f t="shared" ca="1" si="45"/>
        <v>0</v>
      </c>
      <c r="Q61" s="18">
        <f t="shared" ca="1" si="45"/>
        <v>0</v>
      </c>
      <c r="R61" s="18">
        <f t="shared" ca="1" si="45"/>
        <v>0</v>
      </c>
      <c r="S61" s="18">
        <f t="shared" ca="1" si="45"/>
        <v>0</v>
      </c>
      <c r="T61" s="18">
        <f t="shared" ca="1" si="11"/>
        <v>0</v>
      </c>
      <c r="U61" s="18">
        <f t="shared" ca="1" si="46"/>
        <v>0</v>
      </c>
      <c r="V61" s="18">
        <f t="shared" ca="1" si="46"/>
        <v>0</v>
      </c>
      <c r="W61" s="18">
        <f t="shared" ca="1" si="46"/>
        <v>0</v>
      </c>
      <c r="X61" s="18">
        <f t="shared" ca="1" si="46"/>
        <v>0</v>
      </c>
      <c r="Y61" s="18">
        <f t="shared" ca="1" si="46"/>
        <v>0</v>
      </c>
      <c r="Z61" s="18">
        <f t="shared" ca="1" si="46"/>
        <v>0</v>
      </c>
      <c r="AA61" s="18">
        <f t="shared" ca="1" si="46"/>
        <v>0</v>
      </c>
      <c r="AB61" s="18">
        <f t="shared" ca="1" si="46"/>
        <v>0</v>
      </c>
      <c r="AC61" s="18">
        <f t="shared" ca="1" si="46"/>
        <v>0</v>
      </c>
      <c r="AD61" s="18">
        <f t="shared" ca="1" si="46"/>
        <v>0</v>
      </c>
      <c r="AE61" s="18">
        <f t="shared" ca="1" si="43"/>
        <v>0</v>
      </c>
      <c r="AF61" s="18">
        <f t="shared" ca="1" si="43"/>
        <v>0</v>
      </c>
      <c r="AG61" s="18">
        <f t="shared" ca="1" si="43"/>
        <v>0</v>
      </c>
      <c r="AH61" s="18">
        <f t="shared" ca="1" si="43"/>
        <v>0</v>
      </c>
      <c r="AI61" s="18">
        <f t="shared" ca="1" si="43"/>
        <v>0</v>
      </c>
      <c r="AJ61" s="18">
        <f t="shared" ca="1" si="43"/>
        <v>0</v>
      </c>
      <c r="AK61" s="18">
        <f t="shared" ca="1" si="43"/>
        <v>0</v>
      </c>
      <c r="AL61" s="18">
        <f t="shared" ca="1" si="43"/>
        <v>0</v>
      </c>
      <c r="AM61" s="18">
        <f t="shared" ca="1" si="43"/>
        <v>0</v>
      </c>
      <c r="AN61" s="18">
        <f t="shared" ca="1" si="43"/>
        <v>0</v>
      </c>
      <c r="AO61" s="18">
        <f t="shared" ca="1" si="43"/>
        <v>0</v>
      </c>
      <c r="AP61" s="18">
        <f t="shared" ca="1" si="43"/>
        <v>0</v>
      </c>
      <c r="AQ61" s="18">
        <f t="shared" ca="1" si="43"/>
        <v>0</v>
      </c>
      <c r="AR61" s="18">
        <f t="shared" ca="1" si="43"/>
        <v>0</v>
      </c>
      <c r="AS61" s="18">
        <f t="shared" ca="1" si="43"/>
        <v>0</v>
      </c>
      <c r="AT61" s="18">
        <f t="shared" ca="1" si="43"/>
        <v>0</v>
      </c>
      <c r="AU61" s="18">
        <f t="shared" ca="1" si="47"/>
        <v>0</v>
      </c>
      <c r="AV61" s="18">
        <f t="shared" ca="1" si="47"/>
        <v>0</v>
      </c>
      <c r="AW61" s="18">
        <f t="shared" ca="1" si="47"/>
        <v>0</v>
      </c>
      <c r="AX61" s="18">
        <f t="shared" ca="1" si="47"/>
        <v>0</v>
      </c>
      <c r="AY61" s="18">
        <f t="shared" ca="1" si="47"/>
        <v>0</v>
      </c>
      <c r="AZ61" s="18">
        <f t="shared" ca="1" si="47"/>
        <v>0</v>
      </c>
      <c r="BA61" s="18">
        <f t="shared" ca="1" si="47"/>
        <v>0</v>
      </c>
      <c r="BB61" s="18">
        <f t="shared" ca="1" si="47"/>
        <v>0</v>
      </c>
      <c r="BC61" s="18">
        <f t="shared" ca="1" si="47"/>
        <v>0</v>
      </c>
      <c r="BD61" s="18">
        <f t="shared" ca="1" si="47"/>
        <v>0</v>
      </c>
      <c r="BE61" s="18">
        <f t="shared" ca="1" si="47"/>
        <v>0</v>
      </c>
      <c r="BF61" s="18">
        <f t="shared" ca="1" si="47"/>
        <v>0</v>
      </c>
      <c r="BG61" s="18">
        <f t="shared" ca="1" si="47"/>
        <v>0</v>
      </c>
      <c r="BH61" s="18">
        <f t="shared" ca="1" si="47"/>
        <v>0</v>
      </c>
      <c r="BI61" s="18">
        <f t="shared" ca="1" si="44"/>
        <v>0</v>
      </c>
      <c r="BJ61" s="18">
        <f t="shared" ca="1" si="44"/>
        <v>0</v>
      </c>
      <c r="BK61" s="18">
        <f t="shared" ca="1" si="44"/>
        <v>0</v>
      </c>
      <c r="BL61" s="18">
        <f t="shared" ca="1" si="44"/>
        <v>0</v>
      </c>
      <c r="BM61" s="18">
        <f t="shared" ca="1" si="44"/>
        <v>0</v>
      </c>
      <c r="BN61" s="18">
        <f t="shared" ca="1" si="44"/>
        <v>0</v>
      </c>
      <c r="BO61" s="18">
        <f t="shared" ca="1" si="44"/>
        <v>0</v>
      </c>
      <c r="BP61" s="18">
        <f t="shared" ca="1" si="44"/>
        <v>0</v>
      </c>
      <c r="BQ61" s="18">
        <f t="shared" ca="1" si="42"/>
        <v>0</v>
      </c>
      <c r="BR61" s="18">
        <f t="shared" ca="1" si="42"/>
        <v>0</v>
      </c>
      <c r="BS61" s="18">
        <f t="shared" ca="1" si="42"/>
        <v>0</v>
      </c>
      <c r="BT61" s="18">
        <f t="shared" ca="1" si="42"/>
        <v>0</v>
      </c>
      <c r="BU61" s="18">
        <f t="shared" ca="1" si="42"/>
        <v>0</v>
      </c>
      <c r="BV61" s="18">
        <f t="shared" ca="1" si="42"/>
        <v>0</v>
      </c>
      <c r="BW61" s="18">
        <f t="shared" ca="1" si="42"/>
        <v>0</v>
      </c>
      <c r="BX61" s="18">
        <f t="shared" ca="1" si="42"/>
        <v>0</v>
      </c>
      <c r="BY61" s="18">
        <f t="shared" ca="1" si="42"/>
        <v>0</v>
      </c>
      <c r="BZ61" s="18">
        <f t="shared" ca="1" si="42"/>
        <v>0</v>
      </c>
      <c r="CA61" s="18">
        <f t="shared" ca="1" si="42"/>
        <v>0</v>
      </c>
      <c r="CB61" s="18">
        <f t="shared" ca="1" si="42"/>
        <v>0</v>
      </c>
      <c r="CC61" s="18">
        <f t="shared" ca="1" si="48"/>
        <v>0</v>
      </c>
      <c r="CD61" s="18">
        <f t="shared" ca="1" si="48"/>
        <v>0</v>
      </c>
      <c r="CE61" s="18">
        <f t="shared" ca="1" si="48"/>
        <v>0</v>
      </c>
      <c r="CF61" s="18">
        <f t="shared" ca="1" si="48"/>
        <v>0</v>
      </c>
      <c r="CG61" s="18">
        <f t="shared" ca="1" si="48"/>
        <v>0</v>
      </c>
      <c r="CH61" s="18">
        <f t="shared" ca="1" si="48"/>
        <v>0</v>
      </c>
      <c r="CI61" s="19">
        <f t="shared" ca="1" si="26"/>
        <v>46835886.435500003</v>
      </c>
      <c r="CJ61" s="18">
        <f t="shared" ca="1" si="50"/>
        <v>0</v>
      </c>
      <c r="CK61" s="18">
        <f t="shared" ca="1" si="50"/>
        <v>0</v>
      </c>
      <c r="CL61" s="19">
        <f t="shared" ca="1" si="27"/>
        <v>0</v>
      </c>
      <c r="CM61" s="18">
        <f t="shared" ca="1" si="51"/>
        <v>0</v>
      </c>
      <c r="CN61" s="18">
        <f t="shared" ca="1" si="51"/>
        <v>0</v>
      </c>
      <c r="CO61" s="19">
        <f t="shared" ca="1" si="28"/>
        <v>46835886.435500003</v>
      </c>
      <c r="CP61" s="18">
        <f t="shared" ca="1" si="49"/>
        <v>0</v>
      </c>
      <c r="CQ61" s="18">
        <f t="shared" ca="1" si="49"/>
        <v>46835886.435500003</v>
      </c>
      <c r="CR61" s="18">
        <f t="shared" ca="1" si="49"/>
        <v>0</v>
      </c>
      <c r="CS61" s="18">
        <f t="shared" ca="1" si="49"/>
        <v>0</v>
      </c>
      <c r="CT61" s="18">
        <f t="shared" ca="1" si="49"/>
        <v>0</v>
      </c>
      <c r="CU61" s="19">
        <f t="shared" ref="CU61:CU75" ca="1" si="53">+D61+SUM(H61:CI61)+SUM(CR61:CT61)</f>
        <v>46835886.435500003</v>
      </c>
    </row>
    <row r="62" spans="1:99" ht="12.75" customHeight="1">
      <c r="A62" s="57" t="s">
        <v>258</v>
      </c>
      <c r="B62" s="17">
        <v>3002</v>
      </c>
      <c r="C62" s="58" t="s">
        <v>256</v>
      </c>
      <c r="D62" s="19">
        <f t="shared" ca="1" si="25"/>
        <v>0</v>
      </c>
      <c r="E62" s="18">
        <f t="shared" ca="1" si="45"/>
        <v>0</v>
      </c>
      <c r="F62" s="18">
        <f t="shared" ca="1" si="45"/>
        <v>0</v>
      </c>
      <c r="G62" s="18">
        <f t="shared" ca="1" si="45"/>
        <v>0</v>
      </c>
      <c r="H62" s="18">
        <f t="shared" ca="1" si="45"/>
        <v>0</v>
      </c>
      <c r="I62" s="18">
        <f t="shared" ca="1" si="45"/>
        <v>0</v>
      </c>
      <c r="J62" s="18">
        <f t="shared" ca="1" si="45"/>
        <v>0</v>
      </c>
      <c r="K62" s="18">
        <f t="shared" ca="1" si="45"/>
        <v>0</v>
      </c>
      <c r="L62" s="18">
        <f t="shared" ca="1" si="45"/>
        <v>0</v>
      </c>
      <c r="M62" s="18">
        <f t="shared" ca="1" si="45"/>
        <v>0</v>
      </c>
      <c r="N62" s="18">
        <f t="shared" ca="1" si="45"/>
        <v>0</v>
      </c>
      <c r="O62" s="18">
        <f t="shared" ca="1" si="45"/>
        <v>0</v>
      </c>
      <c r="P62" s="18">
        <f t="shared" ca="1" si="45"/>
        <v>0</v>
      </c>
      <c r="Q62" s="18">
        <f t="shared" ca="1" si="45"/>
        <v>0</v>
      </c>
      <c r="R62" s="18">
        <f t="shared" ca="1" si="45"/>
        <v>0</v>
      </c>
      <c r="S62" s="18">
        <f t="shared" ca="1" si="45"/>
        <v>0</v>
      </c>
      <c r="T62" s="18">
        <f t="shared" ca="1" si="11"/>
        <v>0</v>
      </c>
      <c r="U62" s="18">
        <f t="shared" ca="1" si="46"/>
        <v>0</v>
      </c>
      <c r="V62" s="18">
        <f t="shared" ca="1" si="46"/>
        <v>0</v>
      </c>
      <c r="W62" s="18">
        <f t="shared" ca="1" si="46"/>
        <v>0</v>
      </c>
      <c r="X62" s="18">
        <f t="shared" ca="1" si="46"/>
        <v>0</v>
      </c>
      <c r="Y62" s="18">
        <f t="shared" ca="1" si="46"/>
        <v>0</v>
      </c>
      <c r="Z62" s="18">
        <f t="shared" ca="1" si="46"/>
        <v>0</v>
      </c>
      <c r="AA62" s="18">
        <f t="shared" ca="1" si="46"/>
        <v>0</v>
      </c>
      <c r="AB62" s="18">
        <f t="shared" ca="1" si="46"/>
        <v>0</v>
      </c>
      <c r="AC62" s="18">
        <f t="shared" ca="1" si="46"/>
        <v>0</v>
      </c>
      <c r="AD62" s="18">
        <f t="shared" ca="1" si="46"/>
        <v>0</v>
      </c>
      <c r="AE62" s="18">
        <f t="shared" ca="1" si="43"/>
        <v>0</v>
      </c>
      <c r="AF62" s="18">
        <f t="shared" ca="1" si="43"/>
        <v>0</v>
      </c>
      <c r="AG62" s="18">
        <f t="shared" ca="1" si="43"/>
        <v>0</v>
      </c>
      <c r="AH62" s="18">
        <f t="shared" ca="1" si="43"/>
        <v>0</v>
      </c>
      <c r="AI62" s="18">
        <f t="shared" ca="1" si="43"/>
        <v>0</v>
      </c>
      <c r="AJ62" s="18">
        <f t="shared" ca="1" si="43"/>
        <v>0</v>
      </c>
      <c r="AK62" s="18">
        <f t="shared" ca="1" si="43"/>
        <v>0</v>
      </c>
      <c r="AL62" s="18">
        <f t="shared" ca="1" si="43"/>
        <v>0</v>
      </c>
      <c r="AM62" s="18">
        <f t="shared" ca="1" si="43"/>
        <v>0</v>
      </c>
      <c r="AN62" s="18">
        <f t="shared" ca="1" si="43"/>
        <v>0</v>
      </c>
      <c r="AO62" s="18">
        <f t="shared" ca="1" si="43"/>
        <v>0</v>
      </c>
      <c r="AP62" s="18">
        <f t="shared" ca="1" si="43"/>
        <v>0</v>
      </c>
      <c r="AQ62" s="18">
        <f t="shared" ca="1" si="43"/>
        <v>0</v>
      </c>
      <c r="AR62" s="18">
        <f t="shared" ca="1" si="43"/>
        <v>0</v>
      </c>
      <c r="AS62" s="18">
        <f t="shared" ca="1" si="43"/>
        <v>0</v>
      </c>
      <c r="AT62" s="18">
        <f t="shared" ca="1" si="43"/>
        <v>0</v>
      </c>
      <c r="AU62" s="18">
        <f t="shared" ca="1" si="47"/>
        <v>0</v>
      </c>
      <c r="AV62" s="18">
        <f t="shared" ca="1" si="47"/>
        <v>0</v>
      </c>
      <c r="AW62" s="18">
        <f t="shared" ca="1" si="47"/>
        <v>0</v>
      </c>
      <c r="AX62" s="18">
        <f t="shared" ca="1" si="47"/>
        <v>0</v>
      </c>
      <c r="AY62" s="18">
        <f t="shared" ca="1" si="47"/>
        <v>0</v>
      </c>
      <c r="AZ62" s="18">
        <f t="shared" ca="1" si="47"/>
        <v>0</v>
      </c>
      <c r="BA62" s="18">
        <f t="shared" ca="1" si="47"/>
        <v>0</v>
      </c>
      <c r="BB62" s="18">
        <f t="shared" ca="1" si="47"/>
        <v>0</v>
      </c>
      <c r="BC62" s="18">
        <f t="shared" ca="1" si="47"/>
        <v>0</v>
      </c>
      <c r="BD62" s="18">
        <f t="shared" ca="1" si="47"/>
        <v>297831.61999999988</v>
      </c>
      <c r="BE62" s="18">
        <f t="shared" ca="1" si="47"/>
        <v>0</v>
      </c>
      <c r="BF62" s="18">
        <f t="shared" ca="1" si="47"/>
        <v>0</v>
      </c>
      <c r="BG62" s="18">
        <f t="shared" ca="1" si="47"/>
        <v>0</v>
      </c>
      <c r="BH62" s="18">
        <f t="shared" ca="1" si="47"/>
        <v>0</v>
      </c>
      <c r="BI62" s="18">
        <f t="shared" ca="1" si="44"/>
        <v>0</v>
      </c>
      <c r="BJ62" s="18">
        <f t="shared" ca="1" si="44"/>
        <v>0</v>
      </c>
      <c r="BK62" s="18">
        <f t="shared" ca="1" si="44"/>
        <v>0</v>
      </c>
      <c r="BL62" s="18">
        <f t="shared" ca="1" si="44"/>
        <v>0</v>
      </c>
      <c r="BM62" s="18">
        <f t="shared" ca="1" si="44"/>
        <v>0</v>
      </c>
      <c r="BN62" s="18">
        <f t="shared" ca="1" si="44"/>
        <v>0</v>
      </c>
      <c r="BO62" s="18">
        <f t="shared" ca="1" si="44"/>
        <v>0</v>
      </c>
      <c r="BP62" s="18">
        <f t="shared" ca="1" si="44"/>
        <v>0</v>
      </c>
      <c r="BQ62" s="18">
        <f t="shared" ca="1" si="42"/>
        <v>0</v>
      </c>
      <c r="BR62" s="18">
        <f t="shared" ca="1" si="42"/>
        <v>0</v>
      </c>
      <c r="BS62" s="18">
        <f t="shared" ca="1" si="42"/>
        <v>0</v>
      </c>
      <c r="BT62" s="18">
        <f t="shared" ca="1" si="42"/>
        <v>0</v>
      </c>
      <c r="BU62" s="18">
        <f t="shared" ca="1" si="42"/>
        <v>0</v>
      </c>
      <c r="BV62" s="18">
        <f t="shared" ca="1" si="42"/>
        <v>0</v>
      </c>
      <c r="BW62" s="18">
        <f t="shared" ca="1" si="42"/>
        <v>0</v>
      </c>
      <c r="BX62" s="18">
        <f t="shared" ca="1" si="42"/>
        <v>0</v>
      </c>
      <c r="BY62" s="18">
        <f t="shared" ca="1" si="42"/>
        <v>0</v>
      </c>
      <c r="BZ62" s="18">
        <f t="shared" ca="1" si="42"/>
        <v>0</v>
      </c>
      <c r="CA62" s="18">
        <f t="shared" ca="1" si="42"/>
        <v>0</v>
      </c>
      <c r="CB62" s="18">
        <f t="shared" ca="1" si="42"/>
        <v>0</v>
      </c>
      <c r="CC62" s="18">
        <f t="shared" ca="1" si="48"/>
        <v>0</v>
      </c>
      <c r="CD62" s="18">
        <f t="shared" ca="1" si="48"/>
        <v>0</v>
      </c>
      <c r="CE62" s="18">
        <f t="shared" ca="1" si="48"/>
        <v>0</v>
      </c>
      <c r="CF62" s="18">
        <f t="shared" ca="1" si="48"/>
        <v>0</v>
      </c>
      <c r="CG62" s="18">
        <f t="shared" ca="1" si="48"/>
        <v>0</v>
      </c>
      <c r="CH62" s="18">
        <f t="shared" ca="1" si="48"/>
        <v>0</v>
      </c>
      <c r="CI62" s="19">
        <f t="shared" ca="1" si="26"/>
        <v>0</v>
      </c>
      <c r="CJ62" s="18">
        <f t="shared" ca="1" si="50"/>
        <v>0</v>
      </c>
      <c r="CK62" s="18">
        <f t="shared" ca="1" si="50"/>
        <v>0</v>
      </c>
      <c r="CL62" s="19">
        <f t="shared" ca="1" si="27"/>
        <v>0</v>
      </c>
      <c r="CM62" s="18">
        <f t="shared" ca="1" si="51"/>
        <v>0</v>
      </c>
      <c r="CN62" s="18">
        <f t="shared" ca="1" si="51"/>
        <v>0</v>
      </c>
      <c r="CO62" s="19">
        <f t="shared" ca="1" si="28"/>
        <v>0</v>
      </c>
      <c r="CP62" s="18">
        <f t="shared" ca="1" si="49"/>
        <v>0</v>
      </c>
      <c r="CQ62" s="18">
        <f t="shared" ca="1" si="49"/>
        <v>0</v>
      </c>
      <c r="CR62" s="18">
        <f t="shared" ca="1" si="49"/>
        <v>0</v>
      </c>
      <c r="CS62" s="18">
        <f t="shared" ca="1" si="49"/>
        <v>0</v>
      </c>
      <c r="CT62" s="18">
        <f t="shared" ca="1" si="49"/>
        <v>0</v>
      </c>
      <c r="CU62" s="19">
        <f t="shared" ca="1" si="53"/>
        <v>297831.61999999988</v>
      </c>
    </row>
    <row r="63" spans="1:99" ht="12.75" customHeight="1">
      <c r="A63" s="57" t="s">
        <v>260</v>
      </c>
      <c r="B63" s="17">
        <v>3003</v>
      </c>
      <c r="C63" s="58" t="s">
        <v>256</v>
      </c>
      <c r="D63" s="19">
        <f t="shared" ca="1" si="25"/>
        <v>0</v>
      </c>
      <c r="E63" s="18">
        <f t="shared" ca="1" si="45"/>
        <v>0</v>
      </c>
      <c r="F63" s="18">
        <f t="shared" ca="1" si="45"/>
        <v>0</v>
      </c>
      <c r="G63" s="18">
        <f t="shared" ca="1" si="45"/>
        <v>0</v>
      </c>
      <c r="H63" s="18">
        <f t="shared" ca="1" si="45"/>
        <v>0</v>
      </c>
      <c r="I63" s="18">
        <f t="shared" ca="1" si="45"/>
        <v>0</v>
      </c>
      <c r="J63" s="18">
        <f t="shared" ca="1" si="45"/>
        <v>0</v>
      </c>
      <c r="K63" s="18">
        <f t="shared" ca="1" si="45"/>
        <v>0</v>
      </c>
      <c r="L63" s="18">
        <f t="shared" ca="1" si="45"/>
        <v>0</v>
      </c>
      <c r="M63" s="18">
        <f t="shared" ca="1" si="45"/>
        <v>0</v>
      </c>
      <c r="N63" s="18">
        <f t="shared" ca="1" si="45"/>
        <v>0</v>
      </c>
      <c r="O63" s="18">
        <f t="shared" ca="1" si="45"/>
        <v>0</v>
      </c>
      <c r="P63" s="18">
        <f t="shared" ca="1" si="45"/>
        <v>0</v>
      </c>
      <c r="Q63" s="18">
        <f t="shared" ca="1" si="45"/>
        <v>0</v>
      </c>
      <c r="R63" s="18">
        <f t="shared" ca="1" si="45"/>
        <v>0</v>
      </c>
      <c r="S63" s="18">
        <f t="shared" ca="1" si="45"/>
        <v>0</v>
      </c>
      <c r="T63" s="18">
        <f t="shared" ca="1" si="11"/>
        <v>0</v>
      </c>
      <c r="U63" s="18">
        <f t="shared" ca="1" si="46"/>
        <v>0</v>
      </c>
      <c r="V63" s="18">
        <f t="shared" ca="1" si="46"/>
        <v>0</v>
      </c>
      <c r="W63" s="18">
        <f t="shared" ca="1" si="46"/>
        <v>0</v>
      </c>
      <c r="X63" s="18">
        <f t="shared" ca="1" si="46"/>
        <v>0</v>
      </c>
      <c r="Y63" s="18">
        <f t="shared" ca="1" si="46"/>
        <v>0</v>
      </c>
      <c r="Z63" s="18">
        <f t="shared" ca="1" si="46"/>
        <v>0</v>
      </c>
      <c r="AA63" s="18">
        <f t="shared" ca="1" si="46"/>
        <v>0</v>
      </c>
      <c r="AB63" s="18">
        <f t="shared" ca="1" si="46"/>
        <v>0</v>
      </c>
      <c r="AC63" s="18">
        <f t="shared" ca="1" si="46"/>
        <v>0</v>
      </c>
      <c r="AD63" s="18">
        <f t="shared" ca="1" si="46"/>
        <v>0</v>
      </c>
      <c r="AE63" s="18">
        <f t="shared" ca="1" si="43"/>
        <v>0</v>
      </c>
      <c r="AF63" s="18">
        <f t="shared" ca="1" si="43"/>
        <v>0</v>
      </c>
      <c r="AG63" s="18">
        <f t="shared" ca="1" si="43"/>
        <v>0</v>
      </c>
      <c r="AH63" s="18">
        <f t="shared" ca="1" si="43"/>
        <v>0</v>
      </c>
      <c r="AI63" s="18">
        <f t="shared" ca="1" si="43"/>
        <v>0</v>
      </c>
      <c r="AJ63" s="18">
        <f t="shared" ca="1" si="43"/>
        <v>0</v>
      </c>
      <c r="AK63" s="18">
        <f t="shared" ca="1" si="43"/>
        <v>0</v>
      </c>
      <c r="AL63" s="18">
        <f t="shared" ca="1" si="43"/>
        <v>0</v>
      </c>
      <c r="AM63" s="18">
        <f t="shared" ca="1" si="43"/>
        <v>0</v>
      </c>
      <c r="AN63" s="18">
        <f t="shared" ca="1" si="43"/>
        <v>0</v>
      </c>
      <c r="AO63" s="18">
        <f t="shared" ca="1" si="43"/>
        <v>0</v>
      </c>
      <c r="AP63" s="18">
        <f t="shared" ca="1" si="43"/>
        <v>0</v>
      </c>
      <c r="AQ63" s="18">
        <f t="shared" ca="1" si="43"/>
        <v>0</v>
      </c>
      <c r="AR63" s="18">
        <f t="shared" ca="1" si="43"/>
        <v>0</v>
      </c>
      <c r="AS63" s="18">
        <f t="shared" ca="1" si="43"/>
        <v>0</v>
      </c>
      <c r="AT63" s="18">
        <f t="shared" ca="1" si="43"/>
        <v>0</v>
      </c>
      <c r="AU63" s="18">
        <f t="shared" ca="1" si="47"/>
        <v>0</v>
      </c>
      <c r="AV63" s="18">
        <f t="shared" ca="1" si="47"/>
        <v>0</v>
      </c>
      <c r="AW63" s="18">
        <f t="shared" ca="1" si="47"/>
        <v>0</v>
      </c>
      <c r="AX63" s="18">
        <f t="shared" ca="1" si="47"/>
        <v>0</v>
      </c>
      <c r="AY63" s="18">
        <f t="shared" ca="1" si="47"/>
        <v>0</v>
      </c>
      <c r="AZ63" s="18">
        <f t="shared" ca="1" si="47"/>
        <v>0</v>
      </c>
      <c r="BA63" s="18">
        <f t="shared" ca="1" si="47"/>
        <v>0</v>
      </c>
      <c r="BB63" s="18">
        <f t="shared" ca="1" si="47"/>
        <v>0</v>
      </c>
      <c r="BC63" s="18">
        <f t="shared" ca="1" si="47"/>
        <v>0</v>
      </c>
      <c r="BD63" s="18">
        <f t="shared" ca="1" si="47"/>
        <v>48548.4</v>
      </c>
      <c r="BE63" s="18">
        <f t="shared" ca="1" si="47"/>
        <v>-38569.380000000005</v>
      </c>
      <c r="BF63" s="18">
        <f t="shared" ca="1" si="47"/>
        <v>0</v>
      </c>
      <c r="BG63" s="18">
        <f t="shared" ca="1" si="47"/>
        <v>0</v>
      </c>
      <c r="BH63" s="18">
        <f t="shared" ca="1" si="47"/>
        <v>0</v>
      </c>
      <c r="BI63" s="18">
        <f t="shared" ca="1" si="44"/>
        <v>0</v>
      </c>
      <c r="BJ63" s="18">
        <f t="shared" ca="1" si="44"/>
        <v>0</v>
      </c>
      <c r="BK63" s="18">
        <f t="shared" ca="1" si="44"/>
        <v>0</v>
      </c>
      <c r="BL63" s="18">
        <f t="shared" ca="1" si="44"/>
        <v>0</v>
      </c>
      <c r="BM63" s="18">
        <f t="shared" ca="1" si="44"/>
        <v>0</v>
      </c>
      <c r="BN63" s="18">
        <f t="shared" ca="1" si="44"/>
        <v>0</v>
      </c>
      <c r="BO63" s="18">
        <f t="shared" ca="1" si="44"/>
        <v>0</v>
      </c>
      <c r="BP63" s="18">
        <f t="shared" ca="1" si="44"/>
        <v>0</v>
      </c>
      <c r="BQ63" s="18">
        <f t="shared" ca="1" si="42"/>
        <v>0</v>
      </c>
      <c r="BR63" s="18">
        <f t="shared" ca="1" si="42"/>
        <v>0</v>
      </c>
      <c r="BS63" s="18">
        <f t="shared" ca="1" si="42"/>
        <v>0</v>
      </c>
      <c r="BT63" s="18">
        <f t="shared" ca="1" si="42"/>
        <v>0</v>
      </c>
      <c r="BU63" s="18">
        <f t="shared" ca="1" si="42"/>
        <v>0</v>
      </c>
      <c r="BV63" s="18">
        <f t="shared" ca="1" si="42"/>
        <v>0</v>
      </c>
      <c r="BW63" s="18">
        <f t="shared" ca="1" si="42"/>
        <v>0</v>
      </c>
      <c r="BX63" s="18">
        <f t="shared" ca="1" si="42"/>
        <v>0</v>
      </c>
      <c r="BY63" s="18">
        <f t="shared" ca="1" si="42"/>
        <v>0</v>
      </c>
      <c r="BZ63" s="18">
        <f t="shared" ca="1" si="42"/>
        <v>0</v>
      </c>
      <c r="CA63" s="18">
        <f t="shared" ca="1" si="42"/>
        <v>0</v>
      </c>
      <c r="CB63" s="18">
        <f t="shared" ca="1" si="42"/>
        <v>0</v>
      </c>
      <c r="CC63" s="18">
        <f t="shared" ca="1" si="48"/>
        <v>0</v>
      </c>
      <c r="CD63" s="18">
        <f t="shared" ca="1" si="48"/>
        <v>0</v>
      </c>
      <c r="CE63" s="18">
        <f t="shared" ca="1" si="48"/>
        <v>0</v>
      </c>
      <c r="CF63" s="18">
        <f t="shared" ca="1" si="48"/>
        <v>0</v>
      </c>
      <c r="CG63" s="18">
        <f t="shared" ca="1" si="48"/>
        <v>0</v>
      </c>
      <c r="CH63" s="18">
        <f t="shared" ca="1" si="48"/>
        <v>0</v>
      </c>
      <c r="CI63" s="19">
        <f t="shared" ca="1" si="26"/>
        <v>0</v>
      </c>
      <c r="CJ63" s="18">
        <f t="shared" ca="1" si="50"/>
        <v>0</v>
      </c>
      <c r="CK63" s="18">
        <f t="shared" ca="1" si="50"/>
        <v>0</v>
      </c>
      <c r="CL63" s="19">
        <f t="shared" ca="1" si="27"/>
        <v>0</v>
      </c>
      <c r="CM63" s="18">
        <f t="shared" ca="1" si="51"/>
        <v>0</v>
      </c>
      <c r="CN63" s="18">
        <f t="shared" ca="1" si="51"/>
        <v>0</v>
      </c>
      <c r="CO63" s="19">
        <f t="shared" ca="1" si="28"/>
        <v>0</v>
      </c>
      <c r="CP63" s="18">
        <f t="shared" ca="1" si="49"/>
        <v>0</v>
      </c>
      <c r="CQ63" s="18">
        <f t="shared" ca="1" si="49"/>
        <v>0</v>
      </c>
      <c r="CR63" s="18">
        <f t="shared" ca="1" si="49"/>
        <v>0</v>
      </c>
      <c r="CS63" s="18">
        <f t="shared" ca="1" si="49"/>
        <v>0</v>
      </c>
      <c r="CT63" s="18">
        <f t="shared" ca="1" si="49"/>
        <v>0</v>
      </c>
      <c r="CU63" s="19">
        <f t="shared" ca="1" si="53"/>
        <v>9979.0199999999968</v>
      </c>
    </row>
    <row r="64" spans="1:99" ht="12.75" customHeight="1">
      <c r="A64" s="57" t="s">
        <v>262</v>
      </c>
      <c r="B64" s="17">
        <v>3004</v>
      </c>
      <c r="C64" s="58" t="s">
        <v>256</v>
      </c>
      <c r="D64" s="19">
        <f t="shared" ca="1" si="25"/>
        <v>0</v>
      </c>
      <c r="E64" s="18">
        <f t="shared" ca="1" si="45"/>
        <v>0</v>
      </c>
      <c r="F64" s="18">
        <f t="shared" ca="1" si="45"/>
        <v>0</v>
      </c>
      <c r="G64" s="18">
        <f t="shared" ca="1" si="45"/>
        <v>0</v>
      </c>
      <c r="H64" s="18">
        <f t="shared" ca="1" si="45"/>
        <v>0</v>
      </c>
      <c r="I64" s="18">
        <f t="shared" ca="1" si="45"/>
        <v>0</v>
      </c>
      <c r="J64" s="18">
        <f t="shared" ca="1" si="45"/>
        <v>0</v>
      </c>
      <c r="K64" s="18">
        <f t="shared" ca="1" si="45"/>
        <v>0</v>
      </c>
      <c r="L64" s="18">
        <f t="shared" ca="1" si="45"/>
        <v>0</v>
      </c>
      <c r="M64" s="18">
        <f t="shared" ca="1" si="45"/>
        <v>0</v>
      </c>
      <c r="N64" s="18">
        <f t="shared" ca="1" si="45"/>
        <v>0</v>
      </c>
      <c r="O64" s="18">
        <f t="shared" ca="1" si="45"/>
        <v>0</v>
      </c>
      <c r="P64" s="18">
        <f t="shared" ca="1" si="45"/>
        <v>0</v>
      </c>
      <c r="Q64" s="18">
        <f t="shared" ca="1" si="45"/>
        <v>0</v>
      </c>
      <c r="R64" s="18">
        <f t="shared" ca="1" si="45"/>
        <v>0</v>
      </c>
      <c r="S64" s="18">
        <f t="shared" ca="1" si="45"/>
        <v>0</v>
      </c>
      <c r="T64" s="18">
        <f t="shared" ca="1" si="11"/>
        <v>0</v>
      </c>
      <c r="U64" s="18">
        <f t="shared" ca="1" si="46"/>
        <v>0</v>
      </c>
      <c r="V64" s="18">
        <f t="shared" ca="1" si="46"/>
        <v>0</v>
      </c>
      <c r="W64" s="18">
        <f t="shared" ca="1" si="46"/>
        <v>0</v>
      </c>
      <c r="X64" s="18">
        <f t="shared" ca="1" si="46"/>
        <v>0</v>
      </c>
      <c r="Y64" s="18">
        <f t="shared" ca="1" si="46"/>
        <v>0</v>
      </c>
      <c r="Z64" s="18">
        <f t="shared" ca="1" si="46"/>
        <v>0</v>
      </c>
      <c r="AA64" s="18">
        <f t="shared" ca="1" si="46"/>
        <v>0</v>
      </c>
      <c r="AB64" s="18">
        <f t="shared" ca="1" si="46"/>
        <v>0</v>
      </c>
      <c r="AC64" s="18">
        <f t="shared" ca="1" si="46"/>
        <v>0</v>
      </c>
      <c r="AD64" s="18">
        <f t="shared" ca="1" si="46"/>
        <v>0</v>
      </c>
      <c r="AE64" s="18">
        <f t="shared" ca="1" si="43"/>
        <v>0</v>
      </c>
      <c r="AF64" s="18">
        <f t="shared" ca="1" si="43"/>
        <v>0</v>
      </c>
      <c r="AG64" s="18">
        <f t="shared" ca="1" si="43"/>
        <v>0</v>
      </c>
      <c r="AH64" s="18">
        <f t="shared" ca="1" si="43"/>
        <v>0</v>
      </c>
      <c r="AI64" s="18">
        <f t="shared" ca="1" si="43"/>
        <v>0</v>
      </c>
      <c r="AJ64" s="18">
        <f t="shared" ca="1" si="43"/>
        <v>0</v>
      </c>
      <c r="AK64" s="18">
        <f t="shared" ca="1" si="43"/>
        <v>0</v>
      </c>
      <c r="AL64" s="18">
        <f t="shared" ca="1" si="43"/>
        <v>0</v>
      </c>
      <c r="AM64" s="18">
        <f t="shared" ca="1" si="43"/>
        <v>0</v>
      </c>
      <c r="AN64" s="18">
        <f t="shared" ca="1" si="43"/>
        <v>0</v>
      </c>
      <c r="AO64" s="18">
        <f t="shared" ca="1" si="43"/>
        <v>0</v>
      </c>
      <c r="AP64" s="18">
        <f t="shared" ca="1" si="43"/>
        <v>0</v>
      </c>
      <c r="AQ64" s="18">
        <f t="shared" ca="1" si="43"/>
        <v>0</v>
      </c>
      <c r="AR64" s="18">
        <f t="shared" ca="1" si="43"/>
        <v>0</v>
      </c>
      <c r="AS64" s="18">
        <f t="shared" ca="1" si="43"/>
        <v>0</v>
      </c>
      <c r="AT64" s="18">
        <f t="shared" ca="1" si="43"/>
        <v>0</v>
      </c>
      <c r="AU64" s="18">
        <f t="shared" ca="1" si="47"/>
        <v>0</v>
      </c>
      <c r="AV64" s="18">
        <f t="shared" ca="1" si="47"/>
        <v>0</v>
      </c>
      <c r="AW64" s="18">
        <f t="shared" ca="1" si="47"/>
        <v>0</v>
      </c>
      <c r="AX64" s="18">
        <f t="shared" ca="1" si="47"/>
        <v>0</v>
      </c>
      <c r="AY64" s="18">
        <f t="shared" ca="1" si="47"/>
        <v>0</v>
      </c>
      <c r="AZ64" s="18">
        <f t="shared" ca="1" si="47"/>
        <v>0</v>
      </c>
      <c r="BA64" s="18">
        <f t="shared" ca="1" si="47"/>
        <v>0</v>
      </c>
      <c r="BB64" s="18">
        <f t="shared" ca="1" si="47"/>
        <v>0</v>
      </c>
      <c r="BC64" s="18">
        <f t="shared" ca="1" si="47"/>
        <v>0</v>
      </c>
      <c r="BD64" s="18">
        <f t="shared" ca="1" si="47"/>
        <v>510362.28000000014</v>
      </c>
      <c r="BE64" s="18">
        <f t="shared" ca="1" si="47"/>
        <v>0</v>
      </c>
      <c r="BF64" s="18">
        <f t="shared" ca="1" si="47"/>
        <v>0</v>
      </c>
      <c r="BG64" s="18">
        <f t="shared" ca="1" si="47"/>
        <v>0</v>
      </c>
      <c r="BH64" s="18">
        <f t="shared" ca="1" si="47"/>
        <v>0</v>
      </c>
      <c r="BI64" s="18">
        <f t="shared" ca="1" si="44"/>
        <v>0</v>
      </c>
      <c r="BJ64" s="18">
        <f t="shared" ca="1" si="44"/>
        <v>0</v>
      </c>
      <c r="BK64" s="18">
        <f t="shared" ca="1" si="44"/>
        <v>0</v>
      </c>
      <c r="BL64" s="18">
        <f t="shared" ca="1" si="44"/>
        <v>0</v>
      </c>
      <c r="BM64" s="18">
        <f t="shared" ca="1" si="44"/>
        <v>0</v>
      </c>
      <c r="BN64" s="18">
        <f t="shared" ca="1" si="44"/>
        <v>0</v>
      </c>
      <c r="BO64" s="18">
        <f t="shared" ca="1" si="44"/>
        <v>0</v>
      </c>
      <c r="BP64" s="18">
        <f t="shared" ca="1" si="44"/>
        <v>0</v>
      </c>
      <c r="BQ64" s="18">
        <f t="shared" ca="1" si="42"/>
        <v>0</v>
      </c>
      <c r="BR64" s="18">
        <f t="shared" ca="1" si="42"/>
        <v>0</v>
      </c>
      <c r="BS64" s="18">
        <f t="shared" ca="1" si="42"/>
        <v>0</v>
      </c>
      <c r="BT64" s="18">
        <f t="shared" ca="1" si="42"/>
        <v>0</v>
      </c>
      <c r="BU64" s="18">
        <f t="shared" ca="1" si="42"/>
        <v>0</v>
      </c>
      <c r="BV64" s="18">
        <f t="shared" ca="1" si="42"/>
        <v>0</v>
      </c>
      <c r="BW64" s="18">
        <f t="shared" ca="1" si="42"/>
        <v>0</v>
      </c>
      <c r="BX64" s="18">
        <f t="shared" ca="1" si="42"/>
        <v>0</v>
      </c>
      <c r="BY64" s="18">
        <f t="shared" ca="1" si="42"/>
        <v>0</v>
      </c>
      <c r="BZ64" s="18">
        <f t="shared" ca="1" si="42"/>
        <v>0</v>
      </c>
      <c r="CA64" s="18">
        <f t="shared" ca="1" si="42"/>
        <v>0</v>
      </c>
      <c r="CB64" s="18">
        <f t="shared" ca="1" si="42"/>
        <v>0</v>
      </c>
      <c r="CC64" s="18">
        <f t="shared" ca="1" si="48"/>
        <v>0</v>
      </c>
      <c r="CD64" s="18">
        <f t="shared" ca="1" si="48"/>
        <v>0</v>
      </c>
      <c r="CE64" s="18">
        <f t="shared" ca="1" si="48"/>
        <v>0</v>
      </c>
      <c r="CF64" s="18">
        <f t="shared" ca="1" si="48"/>
        <v>0</v>
      </c>
      <c r="CG64" s="18">
        <f t="shared" ca="1" si="48"/>
        <v>0</v>
      </c>
      <c r="CH64" s="18">
        <f t="shared" ca="1" si="48"/>
        <v>0</v>
      </c>
      <c r="CI64" s="19">
        <f t="shared" ca="1" si="26"/>
        <v>0</v>
      </c>
      <c r="CJ64" s="18">
        <f t="shared" ca="1" si="50"/>
        <v>0</v>
      </c>
      <c r="CK64" s="18">
        <f t="shared" ca="1" si="50"/>
        <v>0</v>
      </c>
      <c r="CL64" s="19">
        <f t="shared" ca="1" si="27"/>
        <v>0</v>
      </c>
      <c r="CM64" s="18">
        <f t="shared" ca="1" si="51"/>
        <v>0</v>
      </c>
      <c r="CN64" s="18">
        <f t="shared" ca="1" si="51"/>
        <v>0</v>
      </c>
      <c r="CO64" s="19">
        <f t="shared" ca="1" si="28"/>
        <v>0</v>
      </c>
      <c r="CP64" s="18">
        <f t="shared" ca="1" si="49"/>
        <v>0</v>
      </c>
      <c r="CQ64" s="18">
        <f t="shared" ca="1" si="49"/>
        <v>0</v>
      </c>
      <c r="CR64" s="18">
        <f t="shared" ca="1" si="49"/>
        <v>0</v>
      </c>
      <c r="CS64" s="18">
        <f t="shared" ca="1" si="49"/>
        <v>0</v>
      </c>
      <c r="CT64" s="18">
        <f t="shared" ca="1" si="49"/>
        <v>0</v>
      </c>
      <c r="CU64" s="19">
        <f t="shared" ca="1" si="53"/>
        <v>510362.28000000014</v>
      </c>
    </row>
    <row r="65" spans="1:230" ht="12.75" customHeight="1">
      <c r="A65" s="57" t="s">
        <v>264</v>
      </c>
      <c r="B65" s="17">
        <v>3005</v>
      </c>
      <c r="C65" s="58" t="s">
        <v>256</v>
      </c>
      <c r="D65" s="19">
        <f t="shared" ca="1" si="25"/>
        <v>0</v>
      </c>
      <c r="E65" s="18">
        <f t="shared" ca="1" si="45"/>
        <v>0</v>
      </c>
      <c r="F65" s="18">
        <f t="shared" ca="1" si="45"/>
        <v>0</v>
      </c>
      <c r="G65" s="18">
        <f t="shared" ca="1" si="45"/>
        <v>0</v>
      </c>
      <c r="H65" s="18">
        <f t="shared" ca="1" si="45"/>
        <v>0</v>
      </c>
      <c r="I65" s="18">
        <f t="shared" ca="1" si="45"/>
        <v>0</v>
      </c>
      <c r="J65" s="18">
        <f t="shared" ca="1" si="45"/>
        <v>0</v>
      </c>
      <c r="K65" s="18">
        <f t="shared" ca="1" si="45"/>
        <v>0</v>
      </c>
      <c r="L65" s="18">
        <f t="shared" ca="1" si="45"/>
        <v>0</v>
      </c>
      <c r="M65" s="18">
        <f t="shared" ca="1" si="45"/>
        <v>0</v>
      </c>
      <c r="N65" s="18">
        <f t="shared" ca="1" si="45"/>
        <v>0</v>
      </c>
      <c r="O65" s="18">
        <f t="shared" ca="1" si="45"/>
        <v>0</v>
      </c>
      <c r="P65" s="18">
        <f t="shared" ca="1" si="45"/>
        <v>0</v>
      </c>
      <c r="Q65" s="18">
        <f t="shared" ca="1" si="45"/>
        <v>0</v>
      </c>
      <c r="R65" s="18">
        <f t="shared" ca="1" si="45"/>
        <v>0</v>
      </c>
      <c r="S65" s="18">
        <f t="shared" ca="1" si="45"/>
        <v>0</v>
      </c>
      <c r="T65" s="18">
        <f t="shared" ca="1" si="11"/>
        <v>0</v>
      </c>
      <c r="U65" s="18">
        <f t="shared" ca="1" si="46"/>
        <v>0</v>
      </c>
      <c r="V65" s="18">
        <f t="shared" ca="1" si="46"/>
        <v>0</v>
      </c>
      <c r="W65" s="18">
        <f t="shared" ca="1" si="46"/>
        <v>0</v>
      </c>
      <c r="X65" s="18">
        <f t="shared" ca="1" si="46"/>
        <v>0</v>
      </c>
      <c r="Y65" s="18">
        <f t="shared" ca="1" si="46"/>
        <v>0</v>
      </c>
      <c r="Z65" s="18">
        <f t="shared" ca="1" si="46"/>
        <v>0</v>
      </c>
      <c r="AA65" s="18">
        <f t="shared" ca="1" si="46"/>
        <v>0</v>
      </c>
      <c r="AB65" s="18">
        <f t="shared" ca="1" si="46"/>
        <v>0</v>
      </c>
      <c r="AC65" s="18">
        <f t="shared" ca="1" si="46"/>
        <v>0</v>
      </c>
      <c r="AD65" s="18">
        <f t="shared" ca="1" si="46"/>
        <v>0</v>
      </c>
      <c r="AE65" s="18">
        <f t="shared" ca="1" si="43"/>
        <v>0</v>
      </c>
      <c r="AF65" s="18">
        <f t="shared" ca="1" si="43"/>
        <v>0</v>
      </c>
      <c r="AG65" s="18">
        <f t="shared" ca="1" si="43"/>
        <v>0</v>
      </c>
      <c r="AH65" s="18">
        <f t="shared" ca="1" si="43"/>
        <v>0</v>
      </c>
      <c r="AI65" s="18">
        <f t="shared" ca="1" si="43"/>
        <v>0</v>
      </c>
      <c r="AJ65" s="18">
        <f t="shared" ca="1" si="43"/>
        <v>0</v>
      </c>
      <c r="AK65" s="18">
        <f t="shared" ca="1" si="43"/>
        <v>0</v>
      </c>
      <c r="AL65" s="18">
        <f t="shared" ca="1" si="43"/>
        <v>0</v>
      </c>
      <c r="AM65" s="18">
        <f t="shared" ca="1" si="43"/>
        <v>0</v>
      </c>
      <c r="AN65" s="18">
        <f t="shared" ca="1" si="43"/>
        <v>0</v>
      </c>
      <c r="AO65" s="18">
        <f t="shared" ca="1" si="43"/>
        <v>0</v>
      </c>
      <c r="AP65" s="18">
        <f t="shared" ca="1" si="43"/>
        <v>0</v>
      </c>
      <c r="AQ65" s="18">
        <f t="shared" ca="1" si="43"/>
        <v>0</v>
      </c>
      <c r="AR65" s="18">
        <f t="shared" ca="1" si="43"/>
        <v>0</v>
      </c>
      <c r="AS65" s="18">
        <f t="shared" ca="1" si="43"/>
        <v>0</v>
      </c>
      <c r="AT65" s="18">
        <f t="shared" ca="1" si="43"/>
        <v>0</v>
      </c>
      <c r="AU65" s="18">
        <f t="shared" ca="1" si="47"/>
        <v>0</v>
      </c>
      <c r="AV65" s="18">
        <f t="shared" ca="1" si="47"/>
        <v>0</v>
      </c>
      <c r="AW65" s="18">
        <f t="shared" ca="1" si="47"/>
        <v>0</v>
      </c>
      <c r="AX65" s="18">
        <f t="shared" ca="1" si="47"/>
        <v>0</v>
      </c>
      <c r="AY65" s="18">
        <f t="shared" ca="1" si="47"/>
        <v>0</v>
      </c>
      <c r="AZ65" s="18">
        <f t="shared" ca="1" si="47"/>
        <v>0</v>
      </c>
      <c r="BA65" s="18">
        <f t="shared" ca="1" si="47"/>
        <v>0</v>
      </c>
      <c r="BB65" s="18">
        <f t="shared" ca="1" si="47"/>
        <v>0</v>
      </c>
      <c r="BC65" s="18">
        <f t="shared" ca="1" si="47"/>
        <v>0</v>
      </c>
      <c r="BD65" s="18">
        <f t="shared" ca="1" si="47"/>
        <v>16442498.790007599</v>
      </c>
      <c r="BE65" s="18">
        <f t="shared" ca="1" si="47"/>
        <v>0</v>
      </c>
      <c r="BF65" s="18">
        <f t="shared" ca="1" si="47"/>
        <v>0</v>
      </c>
      <c r="BG65" s="18">
        <f t="shared" ca="1" si="47"/>
        <v>0</v>
      </c>
      <c r="BH65" s="18">
        <f t="shared" ca="1" si="47"/>
        <v>0</v>
      </c>
      <c r="BI65" s="18">
        <f t="shared" ca="1" si="44"/>
        <v>0</v>
      </c>
      <c r="BJ65" s="18">
        <f t="shared" ca="1" si="44"/>
        <v>0</v>
      </c>
      <c r="BK65" s="18">
        <f t="shared" ca="1" si="44"/>
        <v>0</v>
      </c>
      <c r="BL65" s="18">
        <f t="shared" ca="1" si="44"/>
        <v>0</v>
      </c>
      <c r="BM65" s="18">
        <f t="shared" ca="1" si="44"/>
        <v>0</v>
      </c>
      <c r="BN65" s="18">
        <f t="shared" ca="1" si="44"/>
        <v>0</v>
      </c>
      <c r="BO65" s="18">
        <f t="shared" ca="1" si="44"/>
        <v>0</v>
      </c>
      <c r="BP65" s="18">
        <f t="shared" ca="1" si="44"/>
        <v>0</v>
      </c>
      <c r="BQ65" s="18">
        <f t="shared" ca="1" si="42"/>
        <v>0</v>
      </c>
      <c r="BR65" s="18">
        <f t="shared" ca="1" si="42"/>
        <v>0</v>
      </c>
      <c r="BS65" s="18">
        <f t="shared" ca="1" si="42"/>
        <v>0</v>
      </c>
      <c r="BT65" s="18">
        <f t="shared" ca="1" si="42"/>
        <v>0</v>
      </c>
      <c r="BU65" s="18">
        <f t="shared" ca="1" si="42"/>
        <v>0</v>
      </c>
      <c r="BV65" s="18">
        <f t="shared" ca="1" si="42"/>
        <v>0</v>
      </c>
      <c r="BW65" s="18">
        <f t="shared" ca="1" si="42"/>
        <v>0</v>
      </c>
      <c r="BX65" s="18">
        <f t="shared" ca="1" si="42"/>
        <v>0</v>
      </c>
      <c r="BY65" s="18">
        <f t="shared" ca="1" si="42"/>
        <v>0</v>
      </c>
      <c r="BZ65" s="18">
        <f t="shared" ca="1" si="42"/>
        <v>0</v>
      </c>
      <c r="CA65" s="18">
        <f t="shared" ca="1" si="42"/>
        <v>0</v>
      </c>
      <c r="CB65" s="18">
        <f t="shared" ca="1" si="42"/>
        <v>0</v>
      </c>
      <c r="CC65" s="18">
        <f t="shared" ca="1" si="48"/>
        <v>0</v>
      </c>
      <c r="CD65" s="18">
        <f t="shared" ca="1" si="48"/>
        <v>0</v>
      </c>
      <c r="CE65" s="18">
        <f t="shared" ca="1" si="48"/>
        <v>0</v>
      </c>
      <c r="CF65" s="18">
        <f t="shared" ca="1" si="48"/>
        <v>0</v>
      </c>
      <c r="CG65" s="18">
        <f t="shared" ca="1" si="48"/>
        <v>0</v>
      </c>
      <c r="CH65" s="18">
        <f t="shared" ca="1" si="48"/>
        <v>0</v>
      </c>
      <c r="CI65" s="19">
        <f t="shared" ca="1" si="26"/>
        <v>-11135.52</v>
      </c>
      <c r="CJ65" s="18">
        <f t="shared" ca="1" si="50"/>
        <v>0</v>
      </c>
      <c r="CK65" s="18">
        <f t="shared" ca="1" si="50"/>
        <v>0</v>
      </c>
      <c r="CL65" s="19">
        <f t="shared" ca="1" si="27"/>
        <v>-11135.52</v>
      </c>
      <c r="CM65" s="18">
        <f t="shared" ca="1" si="51"/>
        <v>-11135.52</v>
      </c>
      <c r="CN65" s="18">
        <f t="shared" ca="1" si="51"/>
        <v>0</v>
      </c>
      <c r="CO65" s="19">
        <f t="shared" ca="1" si="28"/>
        <v>0</v>
      </c>
      <c r="CP65" s="18">
        <f t="shared" ca="1" si="49"/>
        <v>0</v>
      </c>
      <c r="CQ65" s="18">
        <f t="shared" ca="1" si="49"/>
        <v>0</v>
      </c>
      <c r="CR65" s="18">
        <f t="shared" ca="1" si="49"/>
        <v>0</v>
      </c>
      <c r="CS65" s="18">
        <f t="shared" ca="1" si="49"/>
        <v>0</v>
      </c>
      <c r="CT65" s="18">
        <f t="shared" ca="1" si="49"/>
        <v>0</v>
      </c>
      <c r="CU65" s="19">
        <f t="shared" ca="1" si="53"/>
        <v>16431363.270007599</v>
      </c>
    </row>
    <row r="66" spans="1:230" ht="12.75" customHeight="1">
      <c r="A66" s="57" t="s">
        <v>266</v>
      </c>
      <c r="B66" s="17">
        <v>3006</v>
      </c>
      <c r="C66" s="58" t="s">
        <v>256</v>
      </c>
      <c r="D66" s="19">
        <f t="shared" ca="1" si="25"/>
        <v>0</v>
      </c>
      <c r="E66" s="18">
        <f t="shared" ca="1" si="45"/>
        <v>0</v>
      </c>
      <c r="F66" s="18">
        <f t="shared" ca="1" si="45"/>
        <v>0</v>
      </c>
      <c r="G66" s="18">
        <f t="shared" ca="1" si="45"/>
        <v>0</v>
      </c>
      <c r="H66" s="18">
        <f t="shared" ca="1" si="45"/>
        <v>0</v>
      </c>
      <c r="I66" s="18">
        <f t="shared" ca="1" si="45"/>
        <v>0</v>
      </c>
      <c r="J66" s="18">
        <f t="shared" ca="1" si="45"/>
        <v>0</v>
      </c>
      <c r="K66" s="18">
        <f t="shared" ca="1" si="45"/>
        <v>0</v>
      </c>
      <c r="L66" s="18">
        <f t="shared" ca="1" si="45"/>
        <v>0</v>
      </c>
      <c r="M66" s="18">
        <f t="shared" ca="1" si="45"/>
        <v>0</v>
      </c>
      <c r="N66" s="18">
        <f t="shared" ca="1" si="45"/>
        <v>0</v>
      </c>
      <c r="O66" s="18">
        <f t="shared" ca="1" si="45"/>
        <v>0</v>
      </c>
      <c r="P66" s="18">
        <f t="shared" ca="1" si="45"/>
        <v>0</v>
      </c>
      <c r="Q66" s="18">
        <f t="shared" ca="1" si="45"/>
        <v>0</v>
      </c>
      <c r="R66" s="18">
        <f t="shared" ca="1" si="45"/>
        <v>0</v>
      </c>
      <c r="S66" s="18">
        <f t="shared" ca="1" si="45"/>
        <v>0</v>
      </c>
      <c r="T66" s="18">
        <f t="shared" ca="1" si="11"/>
        <v>0</v>
      </c>
      <c r="U66" s="18">
        <f t="shared" ca="1" si="46"/>
        <v>0</v>
      </c>
      <c r="V66" s="18">
        <f t="shared" ca="1" si="46"/>
        <v>0</v>
      </c>
      <c r="W66" s="18">
        <f t="shared" ca="1" si="46"/>
        <v>0</v>
      </c>
      <c r="X66" s="18">
        <f t="shared" ca="1" si="46"/>
        <v>0</v>
      </c>
      <c r="Y66" s="18">
        <f t="shared" ca="1" si="46"/>
        <v>0</v>
      </c>
      <c r="Z66" s="18">
        <f t="shared" ca="1" si="46"/>
        <v>0</v>
      </c>
      <c r="AA66" s="18">
        <f t="shared" ca="1" si="46"/>
        <v>0</v>
      </c>
      <c r="AB66" s="18">
        <f t="shared" ca="1" si="46"/>
        <v>0</v>
      </c>
      <c r="AC66" s="18">
        <f t="shared" ca="1" si="46"/>
        <v>0</v>
      </c>
      <c r="AD66" s="18">
        <f t="shared" ca="1" si="46"/>
        <v>0</v>
      </c>
      <c r="AE66" s="18">
        <f t="shared" ca="1" si="43"/>
        <v>0</v>
      </c>
      <c r="AF66" s="18">
        <f t="shared" ca="1" si="43"/>
        <v>0</v>
      </c>
      <c r="AG66" s="18">
        <f t="shared" ca="1" si="43"/>
        <v>0</v>
      </c>
      <c r="AH66" s="18">
        <f t="shared" ca="1" si="43"/>
        <v>0</v>
      </c>
      <c r="AI66" s="18">
        <f t="shared" ca="1" si="43"/>
        <v>0</v>
      </c>
      <c r="AJ66" s="18">
        <f t="shared" ca="1" si="43"/>
        <v>0</v>
      </c>
      <c r="AK66" s="18">
        <f t="shared" ca="1" si="43"/>
        <v>0</v>
      </c>
      <c r="AL66" s="18">
        <f t="shared" ca="1" si="43"/>
        <v>0</v>
      </c>
      <c r="AM66" s="18">
        <f t="shared" ca="1" si="43"/>
        <v>0</v>
      </c>
      <c r="AN66" s="18">
        <f t="shared" ca="1" si="43"/>
        <v>0</v>
      </c>
      <c r="AO66" s="18">
        <f t="shared" ca="1" si="43"/>
        <v>0</v>
      </c>
      <c r="AP66" s="18">
        <f t="shared" ca="1" si="43"/>
        <v>0</v>
      </c>
      <c r="AQ66" s="18">
        <f t="shared" ca="1" si="43"/>
        <v>0</v>
      </c>
      <c r="AR66" s="18">
        <f t="shared" ca="1" si="43"/>
        <v>0</v>
      </c>
      <c r="AS66" s="18">
        <f t="shared" ca="1" si="43"/>
        <v>0</v>
      </c>
      <c r="AT66" s="18">
        <f t="shared" ca="1" si="43"/>
        <v>0</v>
      </c>
      <c r="AU66" s="18">
        <f t="shared" ca="1" si="47"/>
        <v>0</v>
      </c>
      <c r="AV66" s="18">
        <f t="shared" ca="1" si="47"/>
        <v>0</v>
      </c>
      <c r="AW66" s="18">
        <f t="shared" ca="1" si="47"/>
        <v>0</v>
      </c>
      <c r="AX66" s="18">
        <f t="shared" ca="1" si="47"/>
        <v>0</v>
      </c>
      <c r="AY66" s="18">
        <f t="shared" ca="1" si="47"/>
        <v>0</v>
      </c>
      <c r="AZ66" s="18">
        <f t="shared" ca="1" si="47"/>
        <v>0</v>
      </c>
      <c r="BA66" s="18">
        <f t="shared" ca="1" si="47"/>
        <v>0</v>
      </c>
      <c r="BB66" s="18">
        <f t="shared" ca="1" si="47"/>
        <v>0</v>
      </c>
      <c r="BC66" s="18">
        <f t="shared" ca="1" si="47"/>
        <v>0</v>
      </c>
      <c r="BD66" s="18">
        <f t="shared" ca="1" si="47"/>
        <v>90807550.849999994</v>
      </c>
      <c r="BE66" s="18">
        <f t="shared" ca="1" si="47"/>
        <v>0</v>
      </c>
      <c r="BF66" s="18">
        <f t="shared" ca="1" si="47"/>
        <v>0</v>
      </c>
      <c r="BG66" s="18">
        <f t="shared" ca="1" si="47"/>
        <v>0</v>
      </c>
      <c r="BH66" s="18">
        <f t="shared" ca="1" si="47"/>
        <v>0</v>
      </c>
      <c r="BI66" s="18">
        <f t="shared" ca="1" si="44"/>
        <v>0</v>
      </c>
      <c r="BJ66" s="18">
        <f t="shared" ca="1" si="44"/>
        <v>0</v>
      </c>
      <c r="BK66" s="18">
        <f t="shared" ca="1" si="44"/>
        <v>0</v>
      </c>
      <c r="BL66" s="18">
        <f t="shared" ca="1" si="44"/>
        <v>0</v>
      </c>
      <c r="BM66" s="18">
        <f t="shared" ca="1" si="44"/>
        <v>0</v>
      </c>
      <c r="BN66" s="18">
        <f t="shared" ca="1" si="44"/>
        <v>0</v>
      </c>
      <c r="BO66" s="18">
        <f t="shared" ca="1" si="44"/>
        <v>0</v>
      </c>
      <c r="BP66" s="18">
        <f t="shared" ca="1" si="44"/>
        <v>0</v>
      </c>
      <c r="BQ66" s="18">
        <f t="shared" ca="1" si="42"/>
        <v>0</v>
      </c>
      <c r="BR66" s="18">
        <f t="shared" ca="1" si="42"/>
        <v>0</v>
      </c>
      <c r="BS66" s="18">
        <f t="shared" ca="1" si="42"/>
        <v>0</v>
      </c>
      <c r="BT66" s="18">
        <f t="shared" ca="1" si="42"/>
        <v>0</v>
      </c>
      <c r="BU66" s="18">
        <f t="shared" ca="1" si="42"/>
        <v>0</v>
      </c>
      <c r="BV66" s="18">
        <f t="shared" ca="1" si="42"/>
        <v>0</v>
      </c>
      <c r="BW66" s="18">
        <f t="shared" ca="1" si="42"/>
        <v>0</v>
      </c>
      <c r="BX66" s="18">
        <f t="shared" ca="1" si="42"/>
        <v>0</v>
      </c>
      <c r="BY66" s="18">
        <f t="shared" ca="1" si="42"/>
        <v>0</v>
      </c>
      <c r="BZ66" s="18">
        <f t="shared" ca="1" si="42"/>
        <v>0</v>
      </c>
      <c r="CA66" s="18">
        <f t="shared" ca="1" si="42"/>
        <v>0</v>
      </c>
      <c r="CB66" s="18">
        <f t="shared" ca="1" si="42"/>
        <v>0</v>
      </c>
      <c r="CC66" s="18">
        <f t="shared" ca="1" si="48"/>
        <v>0</v>
      </c>
      <c r="CD66" s="18">
        <f t="shared" ca="1" si="48"/>
        <v>0</v>
      </c>
      <c r="CE66" s="18">
        <f t="shared" ca="1" si="48"/>
        <v>0</v>
      </c>
      <c r="CF66" s="18">
        <f t="shared" ca="1" si="48"/>
        <v>0</v>
      </c>
      <c r="CG66" s="18">
        <f t="shared" ca="1" si="48"/>
        <v>0</v>
      </c>
      <c r="CH66" s="18">
        <f t="shared" ca="1" si="48"/>
        <v>0</v>
      </c>
      <c r="CI66" s="19">
        <f t="shared" ca="1" si="26"/>
        <v>0</v>
      </c>
      <c r="CJ66" s="18">
        <f t="shared" ca="1" si="50"/>
        <v>0</v>
      </c>
      <c r="CK66" s="18">
        <f t="shared" ca="1" si="50"/>
        <v>0</v>
      </c>
      <c r="CL66" s="19">
        <f t="shared" ca="1" si="27"/>
        <v>0</v>
      </c>
      <c r="CM66" s="18">
        <f t="shared" ca="1" si="51"/>
        <v>0</v>
      </c>
      <c r="CN66" s="18">
        <f t="shared" ca="1" si="51"/>
        <v>0</v>
      </c>
      <c r="CO66" s="19">
        <f t="shared" ca="1" si="28"/>
        <v>0</v>
      </c>
      <c r="CP66" s="18">
        <f t="shared" ca="1" si="49"/>
        <v>0</v>
      </c>
      <c r="CQ66" s="18">
        <f t="shared" ca="1" si="49"/>
        <v>0</v>
      </c>
      <c r="CR66" s="18">
        <f t="shared" ca="1" si="49"/>
        <v>0</v>
      </c>
      <c r="CS66" s="18">
        <f t="shared" ca="1" si="49"/>
        <v>0</v>
      </c>
      <c r="CT66" s="18">
        <f t="shared" ca="1" si="49"/>
        <v>0</v>
      </c>
      <c r="CU66" s="19">
        <f t="shared" ca="1" si="53"/>
        <v>90807550.849999994</v>
      </c>
    </row>
    <row r="67" spans="1:230" ht="12.75" customHeight="1">
      <c r="A67" s="57" t="s">
        <v>268</v>
      </c>
      <c r="B67" s="17">
        <v>3007</v>
      </c>
      <c r="C67" s="58" t="s">
        <v>256</v>
      </c>
      <c r="D67" s="19">
        <f t="shared" ca="1" si="25"/>
        <v>0</v>
      </c>
      <c r="E67" s="18">
        <f t="shared" ca="1" si="45"/>
        <v>0</v>
      </c>
      <c r="F67" s="18">
        <f t="shared" ca="1" si="45"/>
        <v>0</v>
      </c>
      <c r="G67" s="18">
        <f t="shared" ca="1" si="45"/>
        <v>0</v>
      </c>
      <c r="H67" s="18">
        <f t="shared" ca="1" si="45"/>
        <v>0</v>
      </c>
      <c r="I67" s="18">
        <f t="shared" ca="1" si="45"/>
        <v>0</v>
      </c>
      <c r="J67" s="18">
        <f t="shared" ca="1" si="45"/>
        <v>0</v>
      </c>
      <c r="K67" s="18">
        <f t="shared" ca="1" si="45"/>
        <v>0</v>
      </c>
      <c r="L67" s="18">
        <f t="shared" ca="1" si="45"/>
        <v>0</v>
      </c>
      <c r="M67" s="18">
        <f t="shared" ca="1" si="45"/>
        <v>0</v>
      </c>
      <c r="N67" s="18">
        <f t="shared" ca="1" si="45"/>
        <v>0</v>
      </c>
      <c r="O67" s="18">
        <f t="shared" ca="1" si="45"/>
        <v>0</v>
      </c>
      <c r="P67" s="18">
        <f t="shared" ca="1" si="45"/>
        <v>0</v>
      </c>
      <c r="Q67" s="18">
        <f t="shared" ca="1" si="45"/>
        <v>0</v>
      </c>
      <c r="R67" s="18">
        <f t="shared" ca="1" si="45"/>
        <v>0</v>
      </c>
      <c r="S67" s="18">
        <f t="shared" ca="1" si="45"/>
        <v>0</v>
      </c>
      <c r="T67" s="18">
        <f t="shared" ca="1" si="11"/>
        <v>0</v>
      </c>
      <c r="U67" s="18">
        <f t="shared" ca="1" si="46"/>
        <v>0</v>
      </c>
      <c r="V67" s="18">
        <f t="shared" ca="1" si="46"/>
        <v>0</v>
      </c>
      <c r="W67" s="18">
        <f t="shared" ca="1" si="46"/>
        <v>0</v>
      </c>
      <c r="X67" s="18">
        <f t="shared" ca="1" si="46"/>
        <v>0</v>
      </c>
      <c r="Y67" s="18">
        <f t="shared" ca="1" si="46"/>
        <v>0</v>
      </c>
      <c r="Z67" s="18">
        <f t="shared" ca="1" si="46"/>
        <v>0</v>
      </c>
      <c r="AA67" s="18">
        <f t="shared" ca="1" si="46"/>
        <v>0</v>
      </c>
      <c r="AB67" s="18">
        <f t="shared" ca="1" si="46"/>
        <v>0</v>
      </c>
      <c r="AC67" s="18">
        <f t="shared" ca="1" si="46"/>
        <v>0</v>
      </c>
      <c r="AD67" s="18">
        <f t="shared" ca="1" si="46"/>
        <v>0</v>
      </c>
      <c r="AE67" s="18">
        <f t="shared" ca="1" si="43"/>
        <v>0</v>
      </c>
      <c r="AF67" s="18">
        <f t="shared" ca="1" si="43"/>
        <v>0</v>
      </c>
      <c r="AG67" s="18">
        <f t="shared" ca="1" si="43"/>
        <v>0</v>
      </c>
      <c r="AH67" s="18">
        <f t="shared" ca="1" si="43"/>
        <v>0</v>
      </c>
      <c r="AI67" s="18">
        <f t="shared" ca="1" si="43"/>
        <v>0</v>
      </c>
      <c r="AJ67" s="18">
        <f t="shared" ca="1" si="43"/>
        <v>0</v>
      </c>
      <c r="AK67" s="18">
        <f t="shared" ca="1" si="43"/>
        <v>0</v>
      </c>
      <c r="AL67" s="18">
        <f t="shared" ca="1" si="43"/>
        <v>0</v>
      </c>
      <c r="AM67" s="18">
        <f t="shared" ca="1" si="43"/>
        <v>0</v>
      </c>
      <c r="AN67" s="18">
        <f t="shared" ca="1" si="43"/>
        <v>0</v>
      </c>
      <c r="AO67" s="18">
        <f t="shared" ca="1" si="43"/>
        <v>0</v>
      </c>
      <c r="AP67" s="18">
        <f t="shared" ca="1" si="43"/>
        <v>0</v>
      </c>
      <c r="AQ67" s="18">
        <f t="shared" ca="1" si="43"/>
        <v>0</v>
      </c>
      <c r="AR67" s="18">
        <f t="shared" ca="1" si="43"/>
        <v>0</v>
      </c>
      <c r="AS67" s="18">
        <f t="shared" ca="1" si="43"/>
        <v>0</v>
      </c>
      <c r="AT67" s="18">
        <f t="shared" ca="1" si="43"/>
        <v>0</v>
      </c>
      <c r="AU67" s="18">
        <f t="shared" ca="1" si="47"/>
        <v>0</v>
      </c>
      <c r="AV67" s="18">
        <f t="shared" ca="1" si="47"/>
        <v>0</v>
      </c>
      <c r="AW67" s="18">
        <f t="shared" ca="1" si="47"/>
        <v>0</v>
      </c>
      <c r="AX67" s="18">
        <f t="shared" ca="1" si="47"/>
        <v>0</v>
      </c>
      <c r="AY67" s="18">
        <f t="shared" ca="1" si="47"/>
        <v>0</v>
      </c>
      <c r="AZ67" s="18">
        <f t="shared" ca="1" si="47"/>
        <v>0</v>
      </c>
      <c r="BA67" s="18">
        <f t="shared" ca="1" si="47"/>
        <v>0</v>
      </c>
      <c r="BB67" s="18">
        <f t="shared" ca="1" si="47"/>
        <v>0</v>
      </c>
      <c r="BC67" s="18">
        <f t="shared" ca="1" si="47"/>
        <v>0</v>
      </c>
      <c r="BD67" s="18">
        <f t="shared" ca="1" si="47"/>
        <v>2145010.16</v>
      </c>
      <c r="BE67" s="18">
        <f t="shared" ca="1" si="47"/>
        <v>0</v>
      </c>
      <c r="BF67" s="18">
        <f t="shared" ca="1" si="47"/>
        <v>0</v>
      </c>
      <c r="BG67" s="18">
        <f t="shared" ca="1" si="47"/>
        <v>0</v>
      </c>
      <c r="BH67" s="18">
        <f t="shared" ca="1" si="47"/>
        <v>0</v>
      </c>
      <c r="BI67" s="18">
        <f t="shared" ca="1" si="44"/>
        <v>0</v>
      </c>
      <c r="BJ67" s="18">
        <f t="shared" ca="1" si="44"/>
        <v>0</v>
      </c>
      <c r="BK67" s="18">
        <f t="shared" ca="1" si="44"/>
        <v>0</v>
      </c>
      <c r="BL67" s="18">
        <f t="shared" ca="1" si="44"/>
        <v>0</v>
      </c>
      <c r="BM67" s="18">
        <f t="shared" ca="1" si="44"/>
        <v>0</v>
      </c>
      <c r="BN67" s="18">
        <f t="shared" ca="1" si="44"/>
        <v>0</v>
      </c>
      <c r="BO67" s="18">
        <f t="shared" ca="1" si="44"/>
        <v>0</v>
      </c>
      <c r="BP67" s="18">
        <f t="shared" ca="1" si="44"/>
        <v>0</v>
      </c>
      <c r="BQ67" s="18">
        <f t="shared" ca="1" si="42"/>
        <v>0</v>
      </c>
      <c r="BR67" s="18">
        <f t="shared" ca="1" si="42"/>
        <v>0</v>
      </c>
      <c r="BS67" s="18">
        <f t="shared" ca="1" si="42"/>
        <v>0</v>
      </c>
      <c r="BT67" s="18">
        <f t="shared" ca="1" si="42"/>
        <v>0</v>
      </c>
      <c r="BU67" s="18">
        <f t="shared" ca="1" si="42"/>
        <v>0</v>
      </c>
      <c r="BV67" s="18">
        <f t="shared" ca="1" si="42"/>
        <v>0</v>
      </c>
      <c r="BW67" s="18">
        <f t="shared" ca="1" si="42"/>
        <v>0</v>
      </c>
      <c r="BX67" s="18">
        <f t="shared" ca="1" si="42"/>
        <v>0</v>
      </c>
      <c r="BY67" s="18">
        <f t="shared" ca="1" si="42"/>
        <v>0</v>
      </c>
      <c r="BZ67" s="18">
        <f t="shared" ca="1" si="42"/>
        <v>0</v>
      </c>
      <c r="CA67" s="18">
        <f t="shared" ca="1" si="42"/>
        <v>0</v>
      </c>
      <c r="CB67" s="18">
        <f t="shared" ca="1" si="42"/>
        <v>0</v>
      </c>
      <c r="CC67" s="18">
        <f t="shared" ca="1" si="48"/>
        <v>0</v>
      </c>
      <c r="CD67" s="18">
        <f t="shared" ca="1" si="48"/>
        <v>0</v>
      </c>
      <c r="CE67" s="18">
        <f t="shared" ca="1" si="48"/>
        <v>0</v>
      </c>
      <c r="CF67" s="18">
        <f t="shared" ca="1" si="48"/>
        <v>0</v>
      </c>
      <c r="CG67" s="18">
        <f t="shared" ca="1" si="48"/>
        <v>0</v>
      </c>
      <c r="CH67" s="18">
        <f t="shared" ca="1" si="48"/>
        <v>0</v>
      </c>
      <c r="CI67" s="19">
        <f t="shared" ca="1" si="26"/>
        <v>0</v>
      </c>
      <c r="CJ67" s="18">
        <f t="shared" ca="1" si="50"/>
        <v>0</v>
      </c>
      <c r="CK67" s="18">
        <f t="shared" ca="1" si="50"/>
        <v>0</v>
      </c>
      <c r="CL67" s="19">
        <f t="shared" ca="1" si="27"/>
        <v>0</v>
      </c>
      <c r="CM67" s="18">
        <f t="shared" ca="1" si="51"/>
        <v>0</v>
      </c>
      <c r="CN67" s="18">
        <f t="shared" ca="1" si="51"/>
        <v>0</v>
      </c>
      <c r="CO67" s="19">
        <f t="shared" ca="1" si="28"/>
        <v>0</v>
      </c>
      <c r="CP67" s="18">
        <f t="shared" ca="1" si="49"/>
        <v>0</v>
      </c>
      <c r="CQ67" s="18">
        <f t="shared" ca="1" si="49"/>
        <v>0</v>
      </c>
      <c r="CR67" s="18">
        <f t="shared" ca="1" si="49"/>
        <v>0</v>
      </c>
      <c r="CS67" s="18">
        <f t="shared" ca="1" si="49"/>
        <v>0</v>
      </c>
      <c r="CT67" s="18">
        <f t="shared" ca="1" si="49"/>
        <v>0</v>
      </c>
      <c r="CU67" s="19">
        <f t="shared" ca="1" si="53"/>
        <v>2145010.16</v>
      </c>
    </row>
    <row r="68" spans="1:230" ht="12.75" customHeight="1">
      <c r="A68" s="57" t="s">
        <v>270</v>
      </c>
      <c r="B68" s="17">
        <v>3008</v>
      </c>
      <c r="C68" s="58" t="s">
        <v>256</v>
      </c>
      <c r="D68" s="19">
        <f t="shared" ca="1" si="25"/>
        <v>0</v>
      </c>
      <c r="E68" s="18">
        <f t="shared" ca="1" si="45"/>
        <v>0</v>
      </c>
      <c r="F68" s="18">
        <f t="shared" ca="1" si="45"/>
        <v>0</v>
      </c>
      <c r="G68" s="18">
        <f t="shared" ca="1" si="45"/>
        <v>0</v>
      </c>
      <c r="H68" s="18">
        <f t="shared" ca="1" si="45"/>
        <v>0</v>
      </c>
      <c r="I68" s="18">
        <f t="shared" ca="1" si="45"/>
        <v>0</v>
      </c>
      <c r="J68" s="18">
        <f t="shared" ca="1" si="45"/>
        <v>0</v>
      </c>
      <c r="K68" s="18">
        <f t="shared" ca="1" si="45"/>
        <v>0</v>
      </c>
      <c r="L68" s="18">
        <f t="shared" ca="1" si="45"/>
        <v>0</v>
      </c>
      <c r="M68" s="18">
        <f t="shared" ca="1" si="45"/>
        <v>0</v>
      </c>
      <c r="N68" s="18">
        <f t="shared" ca="1" si="45"/>
        <v>0</v>
      </c>
      <c r="O68" s="18">
        <f t="shared" ca="1" si="45"/>
        <v>0</v>
      </c>
      <c r="P68" s="18">
        <f t="shared" ca="1" si="45"/>
        <v>0</v>
      </c>
      <c r="Q68" s="18">
        <f t="shared" ca="1" si="45"/>
        <v>0</v>
      </c>
      <c r="R68" s="18">
        <f t="shared" ca="1" si="45"/>
        <v>0</v>
      </c>
      <c r="S68" s="18">
        <f t="shared" ca="1" si="45"/>
        <v>0</v>
      </c>
      <c r="T68" s="18">
        <f t="shared" ca="1" si="11"/>
        <v>0</v>
      </c>
      <c r="U68" s="18">
        <f t="shared" ca="1" si="46"/>
        <v>0</v>
      </c>
      <c r="V68" s="18">
        <f t="shared" ca="1" si="46"/>
        <v>0</v>
      </c>
      <c r="W68" s="18">
        <f t="shared" ca="1" si="46"/>
        <v>0</v>
      </c>
      <c r="X68" s="18">
        <f t="shared" ca="1" si="46"/>
        <v>0</v>
      </c>
      <c r="Y68" s="18">
        <f t="shared" ca="1" si="46"/>
        <v>0</v>
      </c>
      <c r="Z68" s="18">
        <f t="shared" ca="1" si="46"/>
        <v>0</v>
      </c>
      <c r="AA68" s="18">
        <f t="shared" ca="1" si="46"/>
        <v>0</v>
      </c>
      <c r="AB68" s="18">
        <f t="shared" ca="1" si="46"/>
        <v>0</v>
      </c>
      <c r="AC68" s="18">
        <f t="shared" ca="1" si="46"/>
        <v>0</v>
      </c>
      <c r="AD68" s="18">
        <f t="shared" ca="1" si="46"/>
        <v>0</v>
      </c>
      <c r="AE68" s="18">
        <f t="shared" ca="1" si="43"/>
        <v>0</v>
      </c>
      <c r="AF68" s="18">
        <f t="shared" ca="1" si="43"/>
        <v>0</v>
      </c>
      <c r="AG68" s="18">
        <f t="shared" ca="1" si="43"/>
        <v>0</v>
      </c>
      <c r="AH68" s="18">
        <f t="shared" ca="1" si="43"/>
        <v>0</v>
      </c>
      <c r="AI68" s="18">
        <f t="shared" ca="1" si="43"/>
        <v>0</v>
      </c>
      <c r="AJ68" s="18">
        <f t="shared" ca="1" si="43"/>
        <v>0</v>
      </c>
      <c r="AK68" s="18">
        <f t="shared" ca="1" si="43"/>
        <v>0</v>
      </c>
      <c r="AL68" s="18">
        <f t="shared" ca="1" si="43"/>
        <v>0</v>
      </c>
      <c r="AM68" s="18">
        <f t="shared" ca="1" si="43"/>
        <v>0</v>
      </c>
      <c r="AN68" s="18">
        <f t="shared" ca="1" si="43"/>
        <v>0</v>
      </c>
      <c r="AO68" s="18">
        <f t="shared" ca="1" si="43"/>
        <v>0</v>
      </c>
      <c r="AP68" s="18">
        <f t="shared" ca="1" si="43"/>
        <v>0</v>
      </c>
      <c r="AQ68" s="18">
        <f t="shared" ca="1" si="43"/>
        <v>0</v>
      </c>
      <c r="AR68" s="18">
        <f t="shared" ca="1" si="43"/>
        <v>0</v>
      </c>
      <c r="AS68" s="18">
        <f t="shared" ca="1" si="43"/>
        <v>0</v>
      </c>
      <c r="AT68" s="18">
        <f t="shared" ca="1" si="43"/>
        <v>0</v>
      </c>
      <c r="AU68" s="18">
        <f t="shared" ca="1" si="47"/>
        <v>0</v>
      </c>
      <c r="AV68" s="18">
        <f t="shared" ca="1" si="47"/>
        <v>0</v>
      </c>
      <c r="AW68" s="18">
        <f t="shared" ca="1" si="47"/>
        <v>0</v>
      </c>
      <c r="AX68" s="18">
        <f t="shared" ca="1" si="47"/>
        <v>0</v>
      </c>
      <c r="AY68" s="18">
        <f t="shared" ca="1" si="47"/>
        <v>0</v>
      </c>
      <c r="AZ68" s="18">
        <f t="shared" ca="1" si="47"/>
        <v>0</v>
      </c>
      <c r="BA68" s="18">
        <f t="shared" ca="1" si="47"/>
        <v>0</v>
      </c>
      <c r="BB68" s="18">
        <f t="shared" ca="1" si="47"/>
        <v>0</v>
      </c>
      <c r="BC68" s="18">
        <f t="shared" ca="1" si="47"/>
        <v>0</v>
      </c>
      <c r="BD68" s="18">
        <f t="shared" ca="1" si="47"/>
        <v>34483469.810000002</v>
      </c>
      <c r="BE68" s="18">
        <f t="shared" ca="1" si="47"/>
        <v>0</v>
      </c>
      <c r="BF68" s="18">
        <f t="shared" ca="1" si="47"/>
        <v>0</v>
      </c>
      <c r="BG68" s="18">
        <f t="shared" ca="1" si="47"/>
        <v>0</v>
      </c>
      <c r="BH68" s="18">
        <f t="shared" ca="1" si="47"/>
        <v>0</v>
      </c>
      <c r="BI68" s="18">
        <f t="shared" ca="1" si="44"/>
        <v>0</v>
      </c>
      <c r="BJ68" s="18">
        <f t="shared" ca="1" si="44"/>
        <v>0</v>
      </c>
      <c r="BK68" s="18">
        <f t="shared" ca="1" si="44"/>
        <v>0</v>
      </c>
      <c r="BL68" s="18">
        <f t="shared" ca="1" si="44"/>
        <v>0</v>
      </c>
      <c r="BM68" s="18">
        <f t="shared" ca="1" si="44"/>
        <v>0</v>
      </c>
      <c r="BN68" s="18">
        <f t="shared" ca="1" si="44"/>
        <v>0</v>
      </c>
      <c r="BO68" s="18">
        <f t="shared" ca="1" si="44"/>
        <v>0</v>
      </c>
      <c r="BP68" s="18">
        <f t="shared" ca="1" si="44"/>
        <v>0</v>
      </c>
      <c r="BQ68" s="18">
        <f t="shared" ca="1" si="42"/>
        <v>0</v>
      </c>
      <c r="BR68" s="18">
        <f t="shared" ca="1" si="42"/>
        <v>0</v>
      </c>
      <c r="BS68" s="18">
        <f t="shared" ca="1" si="42"/>
        <v>0</v>
      </c>
      <c r="BT68" s="18">
        <f t="shared" ca="1" si="42"/>
        <v>0</v>
      </c>
      <c r="BU68" s="18">
        <f t="shared" ca="1" si="42"/>
        <v>0</v>
      </c>
      <c r="BV68" s="18">
        <f t="shared" ca="1" si="42"/>
        <v>0</v>
      </c>
      <c r="BW68" s="18">
        <f t="shared" ca="1" si="42"/>
        <v>0</v>
      </c>
      <c r="BX68" s="18">
        <f t="shared" ca="1" si="42"/>
        <v>0</v>
      </c>
      <c r="BY68" s="18">
        <f t="shared" ca="1" si="42"/>
        <v>0</v>
      </c>
      <c r="BZ68" s="18">
        <f t="shared" ca="1" si="42"/>
        <v>0</v>
      </c>
      <c r="CA68" s="18">
        <f t="shared" ca="1" si="42"/>
        <v>0</v>
      </c>
      <c r="CB68" s="18">
        <f t="shared" ca="1" si="42"/>
        <v>0</v>
      </c>
      <c r="CC68" s="18">
        <f t="shared" ca="1" si="48"/>
        <v>0</v>
      </c>
      <c r="CD68" s="18">
        <f t="shared" ca="1" si="48"/>
        <v>0</v>
      </c>
      <c r="CE68" s="18">
        <f t="shared" ca="1" si="48"/>
        <v>0</v>
      </c>
      <c r="CF68" s="18">
        <f t="shared" ca="1" si="48"/>
        <v>0</v>
      </c>
      <c r="CG68" s="18">
        <f t="shared" ca="1" si="48"/>
        <v>0</v>
      </c>
      <c r="CH68" s="18">
        <f t="shared" ca="1" si="48"/>
        <v>0</v>
      </c>
      <c r="CI68" s="19">
        <f t="shared" ca="1" si="26"/>
        <v>0</v>
      </c>
      <c r="CJ68" s="18">
        <f t="shared" ca="1" si="50"/>
        <v>0</v>
      </c>
      <c r="CK68" s="18">
        <f t="shared" ca="1" si="50"/>
        <v>0</v>
      </c>
      <c r="CL68" s="19">
        <f t="shared" ca="1" si="27"/>
        <v>0</v>
      </c>
      <c r="CM68" s="18">
        <f t="shared" ca="1" si="51"/>
        <v>0</v>
      </c>
      <c r="CN68" s="18">
        <f t="shared" ca="1" si="51"/>
        <v>0</v>
      </c>
      <c r="CO68" s="19">
        <f t="shared" ca="1" si="28"/>
        <v>0</v>
      </c>
      <c r="CP68" s="18">
        <f t="shared" ca="1" si="49"/>
        <v>0</v>
      </c>
      <c r="CQ68" s="18">
        <f t="shared" ca="1" si="49"/>
        <v>0</v>
      </c>
      <c r="CR68" s="18">
        <f t="shared" ca="1" si="49"/>
        <v>0</v>
      </c>
      <c r="CS68" s="18">
        <f t="shared" ca="1" si="49"/>
        <v>0</v>
      </c>
      <c r="CT68" s="18">
        <f t="shared" ca="1" si="49"/>
        <v>0</v>
      </c>
      <c r="CU68" s="19">
        <f t="shared" ca="1" si="53"/>
        <v>34483469.810000002</v>
      </c>
    </row>
    <row r="69" spans="1:230" ht="12.75" customHeight="1">
      <c r="A69" s="57" t="s">
        <v>272</v>
      </c>
      <c r="B69" s="17">
        <v>3009</v>
      </c>
      <c r="C69" s="58" t="s">
        <v>256</v>
      </c>
      <c r="D69" s="19">
        <f t="shared" ca="1" si="25"/>
        <v>0</v>
      </c>
      <c r="E69" s="18">
        <f t="shared" ca="1" si="45"/>
        <v>0</v>
      </c>
      <c r="F69" s="18">
        <f t="shared" ca="1" si="45"/>
        <v>0</v>
      </c>
      <c r="G69" s="18">
        <f t="shared" ca="1" si="45"/>
        <v>0</v>
      </c>
      <c r="H69" s="18">
        <f t="shared" ca="1" si="45"/>
        <v>0</v>
      </c>
      <c r="I69" s="18">
        <f t="shared" ca="1" si="45"/>
        <v>0</v>
      </c>
      <c r="J69" s="18">
        <f t="shared" ca="1" si="45"/>
        <v>0</v>
      </c>
      <c r="K69" s="18">
        <f t="shared" ca="1" si="45"/>
        <v>0</v>
      </c>
      <c r="L69" s="18">
        <f t="shared" ca="1" si="45"/>
        <v>0</v>
      </c>
      <c r="M69" s="18">
        <f t="shared" ca="1" si="45"/>
        <v>0</v>
      </c>
      <c r="N69" s="18">
        <f t="shared" ca="1" si="45"/>
        <v>0</v>
      </c>
      <c r="O69" s="18">
        <f t="shared" ca="1" si="45"/>
        <v>0</v>
      </c>
      <c r="P69" s="18">
        <f t="shared" ca="1" si="45"/>
        <v>0</v>
      </c>
      <c r="Q69" s="18">
        <f t="shared" ca="1" si="45"/>
        <v>0</v>
      </c>
      <c r="R69" s="18">
        <f t="shared" ca="1" si="45"/>
        <v>0</v>
      </c>
      <c r="S69" s="18">
        <f t="shared" ca="1" si="45"/>
        <v>0</v>
      </c>
      <c r="T69" s="18">
        <f t="shared" ca="1" si="11"/>
        <v>0</v>
      </c>
      <c r="U69" s="18">
        <f t="shared" ca="1" si="46"/>
        <v>0</v>
      </c>
      <c r="V69" s="18">
        <f t="shared" ca="1" si="46"/>
        <v>0</v>
      </c>
      <c r="W69" s="18">
        <f t="shared" ca="1" si="46"/>
        <v>0</v>
      </c>
      <c r="X69" s="18">
        <f t="shared" ca="1" si="46"/>
        <v>0</v>
      </c>
      <c r="Y69" s="18">
        <f t="shared" ca="1" si="46"/>
        <v>0</v>
      </c>
      <c r="Z69" s="18">
        <f t="shared" ca="1" si="46"/>
        <v>0</v>
      </c>
      <c r="AA69" s="18">
        <f t="shared" ca="1" si="46"/>
        <v>0</v>
      </c>
      <c r="AB69" s="18">
        <f t="shared" ca="1" si="46"/>
        <v>0</v>
      </c>
      <c r="AC69" s="18">
        <f t="shared" ca="1" si="46"/>
        <v>0</v>
      </c>
      <c r="AD69" s="18">
        <f t="shared" ca="1" si="46"/>
        <v>0</v>
      </c>
      <c r="AE69" s="18">
        <f t="shared" ca="1" si="43"/>
        <v>0</v>
      </c>
      <c r="AF69" s="18">
        <f t="shared" ca="1" si="43"/>
        <v>0</v>
      </c>
      <c r="AG69" s="18">
        <f t="shared" ca="1" si="43"/>
        <v>0</v>
      </c>
      <c r="AH69" s="18">
        <f t="shared" ca="1" si="43"/>
        <v>0</v>
      </c>
      <c r="AI69" s="18">
        <f t="shared" ca="1" si="43"/>
        <v>0</v>
      </c>
      <c r="AJ69" s="18">
        <f t="shared" ca="1" si="43"/>
        <v>0</v>
      </c>
      <c r="AK69" s="18">
        <f t="shared" ca="1" si="43"/>
        <v>0</v>
      </c>
      <c r="AL69" s="18">
        <f t="shared" ca="1" si="43"/>
        <v>0</v>
      </c>
      <c r="AM69" s="18">
        <f t="shared" ca="1" si="43"/>
        <v>0</v>
      </c>
      <c r="AN69" s="18">
        <f t="shared" ca="1" si="43"/>
        <v>0</v>
      </c>
      <c r="AO69" s="18">
        <f t="shared" ca="1" si="43"/>
        <v>0</v>
      </c>
      <c r="AP69" s="18">
        <f t="shared" ca="1" si="43"/>
        <v>0</v>
      </c>
      <c r="AQ69" s="18">
        <f t="shared" ca="1" si="43"/>
        <v>0</v>
      </c>
      <c r="AR69" s="18">
        <f t="shared" ca="1" si="43"/>
        <v>0</v>
      </c>
      <c r="AS69" s="18">
        <f t="shared" ca="1" si="43"/>
        <v>0</v>
      </c>
      <c r="AT69" s="18">
        <f t="shared" ca="1" si="43"/>
        <v>0</v>
      </c>
      <c r="AU69" s="18">
        <f t="shared" ca="1" si="47"/>
        <v>0</v>
      </c>
      <c r="AV69" s="18">
        <f t="shared" ca="1" si="47"/>
        <v>0</v>
      </c>
      <c r="AW69" s="18">
        <f t="shared" ca="1" si="47"/>
        <v>0</v>
      </c>
      <c r="AX69" s="18">
        <f t="shared" ca="1" si="47"/>
        <v>0</v>
      </c>
      <c r="AY69" s="18">
        <f t="shared" ca="1" si="47"/>
        <v>0</v>
      </c>
      <c r="AZ69" s="18">
        <f t="shared" ca="1" si="47"/>
        <v>0</v>
      </c>
      <c r="BA69" s="18">
        <f t="shared" ca="1" si="47"/>
        <v>0</v>
      </c>
      <c r="BB69" s="18">
        <f t="shared" ca="1" si="47"/>
        <v>0</v>
      </c>
      <c r="BC69" s="18">
        <f t="shared" ca="1" si="47"/>
        <v>0</v>
      </c>
      <c r="BD69" s="18">
        <f t="shared" ca="1" si="47"/>
        <v>58315514.969999984</v>
      </c>
      <c r="BE69" s="18">
        <f t="shared" ca="1" si="47"/>
        <v>35350747.920000024</v>
      </c>
      <c r="BF69" s="18">
        <f t="shared" ca="1" si="47"/>
        <v>0</v>
      </c>
      <c r="BG69" s="18">
        <f t="shared" ca="1" si="47"/>
        <v>0</v>
      </c>
      <c r="BH69" s="18">
        <f t="shared" ca="1" si="47"/>
        <v>0</v>
      </c>
      <c r="BI69" s="18">
        <f t="shared" ca="1" si="44"/>
        <v>0</v>
      </c>
      <c r="BJ69" s="18">
        <f t="shared" ca="1" si="44"/>
        <v>0</v>
      </c>
      <c r="BK69" s="18">
        <f t="shared" ca="1" si="44"/>
        <v>0</v>
      </c>
      <c r="BL69" s="18">
        <f t="shared" ca="1" si="44"/>
        <v>0</v>
      </c>
      <c r="BM69" s="18">
        <f t="shared" ca="1" si="44"/>
        <v>0</v>
      </c>
      <c r="BN69" s="18">
        <f t="shared" ca="1" si="44"/>
        <v>0</v>
      </c>
      <c r="BO69" s="18">
        <f t="shared" ca="1" si="44"/>
        <v>0</v>
      </c>
      <c r="BP69" s="18">
        <f t="shared" ca="1" si="44"/>
        <v>0</v>
      </c>
      <c r="BQ69" s="18">
        <f t="shared" ref="BQ69:CF75" ca="1" si="54">IFERROR(IF($C$2="Yurtiçi",INDIRECT("'"&amp;$B$2&amp;"'!"&amp;ADDRESS(MATCH($B69,INDIRECT("'"&amp;$B$2&amp;"'!$B$1:$B$1095"),0),MATCH(BQ$5,INDIRECT("'"&amp;$B$2&amp;"'!5:5"),0))),IF($C$2="Yurtdışı",INDIRECT("'"&amp;$B$2&amp;"'!"&amp;ADDRESS(MATCH($B69,INDIRECT("'"&amp;$B$2&amp;"'!$B$1:$B$1095"),0),MATCH(BQ$5,INDIRECT("'"&amp;$B$2&amp;"'!5:5"),0)+1)),INDIRECT("'"&amp;$B$2&amp;"'!"&amp;ADDRESS(MATCH($B69,INDIRECT("'"&amp;$B$2&amp;"'!$B$1:$B$1095"),0),MATCH(BQ$5,INDIRECT("'"&amp;$B$2&amp;"'!5:5"),0)))+INDIRECT("'"&amp;$B$2&amp;"'!"&amp;ADDRESS(MATCH($B69,INDIRECT("'"&amp;$B$2&amp;"'!$B$1:$B$1095"),0),MATCH(BQ$5,INDIRECT("'"&amp;$B$2&amp;"'!5:5"),0)+1)))),0)</f>
        <v>0</v>
      </c>
      <c r="BR69" s="18">
        <f t="shared" ca="1" si="54"/>
        <v>0</v>
      </c>
      <c r="BS69" s="18">
        <f t="shared" ca="1" si="54"/>
        <v>0</v>
      </c>
      <c r="BT69" s="18">
        <f t="shared" ca="1" si="54"/>
        <v>0</v>
      </c>
      <c r="BU69" s="18">
        <f t="shared" ca="1" si="54"/>
        <v>0</v>
      </c>
      <c r="BV69" s="18">
        <f t="shared" ca="1" si="54"/>
        <v>0</v>
      </c>
      <c r="BW69" s="18">
        <f t="shared" ca="1" si="54"/>
        <v>0</v>
      </c>
      <c r="BX69" s="18">
        <f t="shared" ca="1" si="54"/>
        <v>0</v>
      </c>
      <c r="BY69" s="18">
        <f t="shared" ca="1" si="54"/>
        <v>0</v>
      </c>
      <c r="BZ69" s="18">
        <f t="shared" ca="1" si="54"/>
        <v>0</v>
      </c>
      <c r="CA69" s="18">
        <f t="shared" ca="1" si="54"/>
        <v>0</v>
      </c>
      <c r="CB69" s="18">
        <f t="shared" ca="1" si="54"/>
        <v>0</v>
      </c>
      <c r="CC69" s="18">
        <f t="shared" ca="1" si="48"/>
        <v>0</v>
      </c>
      <c r="CD69" s="18">
        <f t="shared" ca="1" si="48"/>
        <v>0</v>
      </c>
      <c r="CE69" s="18">
        <f t="shared" ca="1" si="48"/>
        <v>0</v>
      </c>
      <c r="CF69" s="18">
        <f t="shared" ca="1" si="48"/>
        <v>0</v>
      </c>
      <c r="CG69" s="18">
        <f t="shared" ca="1" si="48"/>
        <v>0</v>
      </c>
      <c r="CH69" s="18">
        <f t="shared" ca="1" si="48"/>
        <v>0</v>
      </c>
      <c r="CI69" s="19">
        <f t="shared" ca="1" si="26"/>
        <v>190352088.88</v>
      </c>
      <c r="CJ69" s="18">
        <f t="shared" ca="1" si="50"/>
        <v>0</v>
      </c>
      <c r="CK69" s="18">
        <f t="shared" ca="1" si="50"/>
        <v>0</v>
      </c>
      <c r="CL69" s="19">
        <f t="shared" ca="1" si="27"/>
        <v>190352088.88</v>
      </c>
      <c r="CM69" s="18">
        <f t="shared" ca="1" si="51"/>
        <v>25345683.539999999</v>
      </c>
      <c r="CN69" s="18">
        <f t="shared" ca="1" si="51"/>
        <v>165006405.34</v>
      </c>
      <c r="CO69" s="19">
        <f t="shared" ca="1" si="28"/>
        <v>0</v>
      </c>
      <c r="CP69" s="18">
        <f t="shared" ca="1" si="49"/>
        <v>0</v>
      </c>
      <c r="CQ69" s="18">
        <f t="shared" ca="1" si="49"/>
        <v>0</v>
      </c>
      <c r="CR69" s="18">
        <f t="shared" ca="1" si="49"/>
        <v>0</v>
      </c>
      <c r="CS69" s="18">
        <f t="shared" ca="1" si="49"/>
        <v>0</v>
      </c>
      <c r="CT69" s="18">
        <f t="shared" ca="1" si="49"/>
        <v>0</v>
      </c>
      <c r="CU69" s="19">
        <f t="shared" ca="1" si="53"/>
        <v>284018351.76999998</v>
      </c>
    </row>
    <row r="70" spans="1:230" ht="12.75" customHeight="1">
      <c r="A70" s="57" t="s">
        <v>274</v>
      </c>
      <c r="B70" s="17">
        <v>3011</v>
      </c>
      <c r="C70" s="58" t="s">
        <v>256</v>
      </c>
      <c r="D70" s="19">
        <f t="shared" ca="1" si="25"/>
        <v>0</v>
      </c>
      <c r="E70" s="18">
        <f t="shared" ca="1" si="45"/>
        <v>0</v>
      </c>
      <c r="F70" s="18">
        <f t="shared" ca="1" si="45"/>
        <v>0</v>
      </c>
      <c r="G70" s="18">
        <f t="shared" ca="1" si="45"/>
        <v>0</v>
      </c>
      <c r="H70" s="18">
        <f t="shared" ca="1" si="45"/>
        <v>0</v>
      </c>
      <c r="I70" s="18">
        <f t="shared" ca="1" si="45"/>
        <v>0</v>
      </c>
      <c r="J70" s="18">
        <f t="shared" ca="1" si="45"/>
        <v>0</v>
      </c>
      <c r="K70" s="18">
        <f t="shared" ca="1" si="45"/>
        <v>0</v>
      </c>
      <c r="L70" s="18">
        <f t="shared" ca="1" si="45"/>
        <v>0</v>
      </c>
      <c r="M70" s="18">
        <f t="shared" ca="1" si="45"/>
        <v>0</v>
      </c>
      <c r="N70" s="18">
        <f t="shared" ca="1" si="45"/>
        <v>0</v>
      </c>
      <c r="O70" s="18">
        <f t="shared" ca="1" si="45"/>
        <v>0</v>
      </c>
      <c r="P70" s="18">
        <f t="shared" ca="1" si="45"/>
        <v>0</v>
      </c>
      <c r="Q70" s="18">
        <f t="shared" ca="1" si="45"/>
        <v>0</v>
      </c>
      <c r="R70" s="18">
        <f t="shared" ca="1" si="45"/>
        <v>0</v>
      </c>
      <c r="S70" s="18">
        <f t="shared" ca="1" si="45"/>
        <v>0</v>
      </c>
      <c r="T70" s="18">
        <f t="shared" ca="1" si="11"/>
        <v>0</v>
      </c>
      <c r="U70" s="18">
        <f t="shared" ca="1" si="46"/>
        <v>0</v>
      </c>
      <c r="V70" s="18">
        <f t="shared" ca="1" si="46"/>
        <v>0</v>
      </c>
      <c r="W70" s="18">
        <f t="shared" ca="1" si="46"/>
        <v>0</v>
      </c>
      <c r="X70" s="18">
        <f t="shared" ca="1" si="46"/>
        <v>0</v>
      </c>
      <c r="Y70" s="18">
        <f t="shared" ca="1" si="46"/>
        <v>0</v>
      </c>
      <c r="Z70" s="18">
        <f t="shared" ca="1" si="46"/>
        <v>0</v>
      </c>
      <c r="AA70" s="18">
        <f t="shared" ca="1" si="46"/>
        <v>0</v>
      </c>
      <c r="AB70" s="18">
        <f t="shared" ca="1" si="46"/>
        <v>0</v>
      </c>
      <c r="AC70" s="18">
        <f t="shared" ca="1" si="46"/>
        <v>0</v>
      </c>
      <c r="AD70" s="18">
        <f t="shared" ca="1" si="46"/>
        <v>0</v>
      </c>
      <c r="AE70" s="18">
        <f t="shared" ca="1" si="46"/>
        <v>0</v>
      </c>
      <c r="AF70" s="18">
        <f t="shared" ca="1" si="46"/>
        <v>0</v>
      </c>
      <c r="AG70" s="18">
        <f t="shared" ca="1" si="46"/>
        <v>0</v>
      </c>
      <c r="AH70" s="18">
        <f t="shared" ca="1" si="46"/>
        <v>0</v>
      </c>
      <c r="AI70" s="18">
        <f t="shared" ca="1" si="46"/>
        <v>0</v>
      </c>
      <c r="AJ70" s="18">
        <f t="shared" ca="1" si="46"/>
        <v>0</v>
      </c>
      <c r="AK70" s="18">
        <f t="shared" ref="AK70:AZ75" ca="1" si="55">IFERROR(IF($C$2="Yurtiçi",INDIRECT("'"&amp;$B$2&amp;"'!"&amp;ADDRESS(MATCH($B70,INDIRECT("'"&amp;$B$2&amp;"'!$B$1:$B$1095"),0),MATCH(AK$5,INDIRECT("'"&amp;$B$2&amp;"'!5:5"),0))),IF($C$2="Yurtdışı",INDIRECT("'"&amp;$B$2&amp;"'!"&amp;ADDRESS(MATCH($B70,INDIRECT("'"&amp;$B$2&amp;"'!$B$1:$B$1095"),0),MATCH(AK$5,INDIRECT("'"&amp;$B$2&amp;"'!5:5"),0)+1)),INDIRECT("'"&amp;$B$2&amp;"'!"&amp;ADDRESS(MATCH($B70,INDIRECT("'"&amp;$B$2&amp;"'!$B$1:$B$1095"),0),MATCH(AK$5,INDIRECT("'"&amp;$B$2&amp;"'!5:5"),0)))+INDIRECT("'"&amp;$B$2&amp;"'!"&amp;ADDRESS(MATCH($B70,INDIRECT("'"&amp;$B$2&amp;"'!$B$1:$B$1095"),0),MATCH(AK$5,INDIRECT("'"&amp;$B$2&amp;"'!5:5"),0)+1)))),0)</f>
        <v>0</v>
      </c>
      <c r="AL70" s="18">
        <f t="shared" ca="1" si="55"/>
        <v>0</v>
      </c>
      <c r="AM70" s="18">
        <f t="shared" ca="1" si="55"/>
        <v>0</v>
      </c>
      <c r="AN70" s="18">
        <f t="shared" ca="1" si="55"/>
        <v>0</v>
      </c>
      <c r="AO70" s="18">
        <f t="shared" ca="1" si="55"/>
        <v>0</v>
      </c>
      <c r="AP70" s="18">
        <f t="shared" ca="1" si="55"/>
        <v>0</v>
      </c>
      <c r="AQ70" s="18">
        <f t="shared" ca="1" si="55"/>
        <v>0</v>
      </c>
      <c r="AR70" s="18">
        <f t="shared" ca="1" si="55"/>
        <v>0</v>
      </c>
      <c r="AS70" s="18">
        <f t="shared" ca="1" si="55"/>
        <v>0</v>
      </c>
      <c r="AT70" s="18">
        <f t="shared" ca="1" si="55"/>
        <v>0</v>
      </c>
      <c r="AU70" s="18">
        <f t="shared" ca="1" si="55"/>
        <v>0</v>
      </c>
      <c r="AV70" s="18">
        <f t="shared" ca="1" si="55"/>
        <v>0</v>
      </c>
      <c r="AW70" s="18">
        <f t="shared" ca="1" si="55"/>
        <v>0</v>
      </c>
      <c r="AX70" s="18">
        <f t="shared" ca="1" si="55"/>
        <v>0</v>
      </c>
      <c r="AY70" s="18">
        <f t="shared" ca="1" si="47"/>
        <v>0</v>
      </c>
      <c r="AZ70" s="18">
        <f t="shared" ca="1" si="47"/>
        <v>0</v>
      </c>
      <c r="BA70" s="18">
        <f t="shared" ca="1" si="47"/>
        <v>0</v>
      </c>
      <c r="BB70" s="18">
        <f t="shared" ca="1" si="47"/>
        <v>0</v>
      </c>
      <c r="BC70" s="18">
        <f t="shared" ca="1" si="47"/>
        <v>0</v>
      </c>
      <c r="BD70" s="18">
        <f t="shared" ca="1" si="47"/>
        <v>70564543.486141056</v>
      </c>
      <c r="BE70" s="18">
        <f t="shared" ca="1" si="47"/>
        <v>0</v>
      </c>
      <c r="BF70" s="18">
        <f t="shared" ca="1" si="47"/>
        <v>0</v>
      </c>
      <c r="BG70" s="18">
        <f t="shared" ca="1" si="47"/>
        <v>0</v>
      </c>
      <c r="BH70" s="18">
        <f t="shared" ca="1" si="47"/>
        <v>0</v>
      </c>
      <c r="BI70" s="18">
        <f t="shared" ca="1" si="47"/>
        <v>0</v>
      </c>
      <c r="BJ70" s="18">
        <f t="shared" ca="1" si="47"/>
        <v>0</v>
      </c>
      <c r="BK70" s="18">
        <f t="shared" ref="BI70:BR75" ca="1" si="56">IFERROR(IF($C$2="Yurtiçi",INDIRECT("'"&amp;$B$2&amp;"'!"&amp;ADDRESS(MATCH($B70,INDIRECT("'"&amp;$B$2&amp;"'!$B$1:$B$1095"),0),MATCH(BK$5,INDIRECT("'"&amp;$B$2&amp;"'!5:5"),0))),IF($C$2="Yurtdışı",INDIRECT("'"&amp;$B$2&amp;"'!"&amp;ADDRESS(MATCH($B70,INDIRECT("'"&amp;$B$2&amp;"'!$B$1:$B$1095"),0),MATCH(BK$5,INDIRECT("'"&amp;$B$2&amp;"'!5:5"),0)+1)),INDIRECT("'"&amp;$B$2&amp;"'!"&amp;ADDRESS(MATCH($B70,INDIRECT("'"&amp;$B$2&amp;"'!$B$1:$B$1095"),0),MATCH(BK$5,INDIRECT("'"&amp;$B$2&amp;"'!5:5"),0)))+INDIRECT("'"&amp;$B$2&amp;"'!"&amp;ADDRESS(MATCH($B70,INDIRECT("'"&amp;$B$2&amp;"'!$B$1:$B$1095"),0),MATCH(BK$5,INDIRECT("'"&amp;$B$2&amp;"'!5:5"),0)+1)))),0)</f>
        <v>0</v>
      </c>
      <c r="BL70" s="18">
        <f t="shared" ca="1" si="56"/>
        <v>0</v>
      </c>
      <c r="BM70" s="18">
        <f t="shared" ca="1" si="56"/>
        <v>0</v>
      </c>
      <c r="BN70" s="18">
        <f t="shared" ca="1" si="56"/>
        <v>0</v>
      </c>
      <c r="BO70" s="18">
        <f t="shared" ca="1" si="56"/>
        <v>0</v>
      </c>
      <c r="BP70" s="18">
        <f t="shared" ca="1" si="56"/>
        <v>0</v>
      </c>
      <c r="BQ70" s="18">
        <f t="shared" ca="1" si="56"/>
        <v>0</v>
      </c>
      <c r="BR70" s="18">
        <f t="shared" ca="1" si="56"/>
        <v>0</v>
      </c>
      <c r="BS70" s="18">
        <f t="shared" ca="1" si="54"/>
        <v>0</v>
      </c>
      <c r="BT70" s="18">
        <f t="shared" ca="1" si="54"/>
        <v>0</v>
      </c>
      <c r="BU70" s="18">
        <f t="shared" ca="1" si="54"/>
        <v>0</v>
      </c>
      <c r="BV70" s="18">
        <f t="shared" ca="1" si="54"/>
        <v>0</v>
      </c>
      <c r="BW70" s="18">
        <f t="shared" ca="1" si="54"/>
        <v>0</v>
      </c>
      <c r="BX70" s="18">
        <f t="shared" ca="1" si="54"/>
        <v>0</v>
      </c>
      <c r="BY70" s="18">
        <f t="shared" ca="1" si="54"/>
        <v>0</v>
      </c>
      <c r="BZ70" s="18">
        <f t="shared" ca="1" si="54"/>
        <v>0</v>
      </c>
      <c r="CA70" s="18">
        <f t="shared" ca="1" si="54"/>
        <v>0</v>
      </c>
      <c r="CB70" s="18">
        <f t="shared" ca="1" si="54"/>
        <v>0</v>
      </c>
      <c r="CC70" s="18">
        <f t="shared" ca="1" si="48"/>
        <v>0</v>
      </c>
      <c r="CD70" s="18">
        <f t="shared" ca="1" si="48"/>
        <v>0</v>
      </c>
      <c r="CE70" s="18">
        <f t="shared" ca="1" si="48"/>
        <v>0</v>
      </c>
      <c r="CF70" s="18">
        <f t="shared" ca="1" si="48"/>
        <v>0</v>
      </c>
      <c r="CG70" s="18">
        <f t="shared" ca="1" si="48"/>
        <v>0</v>
      </c>
      <c r="CH70" s="18">
        <f t="shared" ca="1" si="48"/>
        <v>0</v>
      </c>
      <c r="CI70" s="19">
        <f t="shared" ca="1" si="26"/>
        <v>1103020.51</v>
      </c>
      <c r="CJ70" s="18">
        <f t="shared" ca="1" si="50"/>
        <v>0</v>
      </c>
      <c r="CK70" s="18">
        <f t="shared" ca="1" si="50"/>
        <v>0</v>
      </c>
      <c r="CL70" s="19">
        <f t="shared" ca="1" si="27"/>
        <v>1103020.51</v>
      </c>
      <c r="CM70" s="18">
        <f t="shared" ca="1" si="51"/>
        <v>0</v>
      </c>
      <c r="CN70" s="18">
        <f t="shared" ca="1" si="51"/>
        <v>1103020.51</v>
      </c>
      <c r="CO70" s="19">
        <f t="shared" ca="1" si="28"/>
        <v>0</v>
      </c>
      <c r="CP70" s="18">
        <f t="shared" ca="1" si="49"/>
        <v>0</v>
      </c>
      <c r="CQ70" s="18">
        <f t="shared" ca="1" si="49"/>
        <v>0</v>
      </c>
      <c r="CR70" s="18">
        <f t="shared" ca="1" si="49"/>
        <v>0</v>
      </c>
      <c r="CS70" s="18">
        <f t="shared" ca="1" si="49"/>
        <v>0</v>
      </c>
      <c r="CT70" s="18">
        <f t="shared" ca="1" si="49"/>
        <v>0</v>
      </c>
      <c r="CU70" s="19">
        <f t="shared" ca="1" si="53"/>
        <v>71667563.996141061</v>
      </c>
    </row>
    <row r="71" spans="1:230" ht="12.75" customHeight="1">
      <c r="A71" s="57" t="s">
        <v>276</v>
      </c>
      <c r="B71" s="17">
        <v>3012</v>
      </c>
      <c r="C71" s="58" t="s">
        <v>256</v>
      </c>
      <c r="D71" s="19">
        <f t="shared" ca="1" si="25"/>
        <v>0</v>
      </c>
      <c r="E71" s="18">
        <f t="shared" ref="E71:S75" ca="1" si="57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7"/>
        <v>0</v>
      </c>
      <c r="G71" s="18">
        <f t="shared" ca="1" si="57"/>
        <v>0</v>
      </c>
      <c r="H71" s="18">
        <f t="shared" ca="1" si="57"/>
        <v>0</v>
      </c>
      <c r="I71" s="18">
        <f t="shared" ca="1" si="57"/>
        <v>0</v>
      </c>
      <c r="J71" s="18">
        <f t="shared" ca="1" si="57"/>
        <v>0</v>
      </c>
      <c r="K71" s="18">
        <f t="shared" ca="1" si="57"/>
        <v>0</v>
      </c>
      <c r="L71" s="18">
        <f t="shared" ca="1" si="57"/>
        <v>0</v>
      </c>
      <c r="M71" s="18">
        <f t="shared" ca="1" si="57"/>
        <v>0</v>
      </c>
      <c r="N71" s="18">
        <f t="shared" ca="1" si="57"/>
        <v>0</v>
      </c>
      <c r="O71" s="18">
        <f t="shared" ca="1" si="57"/>
        <v>0</v>
      </c>
      <c r="P71" s="18">
        <f t="shared" ca="1" si="57"/>
        <v>0</v>
      </c>
      <c r="Q71" s="18">
        <f t="shared" ca="1" si="57"/>
        <v>0</v>
      </c>
      <c r="R71" s="18">
        <f t="shared" ca="1" si="57"/>
        <v>0</v>
      </c>
      <c r="S71" s="18">
        <f t="shared" ca="1" si="57"/>
        <v>0</v>
      </c>
      <c r="T71" s="18">
        <f t="shared" ca="1" si="11"/>
        <v>0</v>
      </c>
      <c r="U71" s="18">
        <f t="shared" ref="U71:AJ75" ca="1" si="58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8"/>
        <v>0</v>
      </c>
      <c r="W71" s="18">
        <f t="shared" ca="1" si="58"/>
        <v>0</v>
      </c>
      <c r="X71" s="18">
        <f t="shared" ca="1" si="58"/>
        <v>0</v>
      </c>
      <c r="Y71" s="18">
        <f t="shared" ca="1" si="58"/>
        <v>0</v>
      </c>
      <c r="Z71" s="18">
        <f t="shared" ca="1" si="58"/>
        <v>0</v>
      </c>
      <c r="AA71" s="18">
        <f t="shared" ca="1" si="58"/>
        <v>0</v>
      </c>
      <c r="AB71" s="18">
        <f t="shared" ca="1" si="58"/>
        <v>0</v>
      </c>
      <c r="AC71" s="18">
        <f t="shared" ca="1" si="58"/>
        <v>0</v>
      </c>
      <c r="AD71" s="18">
        <f t="shared" ca="1" si="58"/>
        <v>0</v>
      </c>
      <c r="AE71" s="18">
        <f t="shared" ca="1" si="58"/>
        <v>0</v>
      </c>
      <c r="AF71" s="18">
        <f t="shared" ca="1" si="58"/>
        <v>0</v>
      </c>
      <c r="AG71" s="18">
        <f t="shared" ca="1" si="58"/>
        <v>0</v>
      </c>
      <c r="AH71" s="18">
        <f t="shared" ca="1" si="58"/>
        <v>0</v>
      </c>
      <c r="AI71" s="18">
        <f t="shared" ca="1" si="58"/>
        <v>0</v>
      </c>
      <c r="AJ71" s="18">
        <f t="shared" ca="1" si="58"/>
        <v>0</v>
      </c>
      <c r="AK71" s="18">
        <f t="shared" ca="1" si="55"/>
        <v>0</v>
      </c>
      <c r="AL71" s="18">
        <f t="shared" ca="1" si="55"/>
        <v>0</v>
      </c>
      <c r="AM71" s="18">
        <f t="shared" ca="1" si="55"/>
        <v>0</v>
      </c>
      <c r="AN71" s="18">
        <f t="shared" ca="1" si="55"/>
        <v>0</v>
      </c>
      <c r="AO71" s="18">
        <f t="shared" ca="1" si="55"/>
        <v>0</v>
      </c>
      <c r="AP71" s="18">
        <f t="shared" ca="1" si="55"/>
        <v>0</v>
      </c>
      <c r="AQ71" s="18">
        <f t="shared" ca="1" si="55"/>
        <v>0</v>
      </c>
      <c r="AR71" s="18">
        <f t="shared" ca="1" si="55"/>
        <v>0</v>
      </c>
      <c r="AS71" s="18">
        <f t="shared" ca="1" si="55"/>
        <v>0</v>
      </c>
      <c r="AT71" s="18">
        <f t="shared" ca="1" si="55"/>
        <v>0</v>
      </c>
      <c r="AU71" s="18">
        <f t="shared" ca="1" si="55"/>
        <v>0</v>
      </c>
      <c r="AV71" s="18">
        <f t="shared" ca="1" si="55"/>
        <v>0</v>
      </c>
      <c r="AW71" s="18">
        <f t="shared" ca="1" si="55"/>
        <v>0</v>
      </c>
      <c r="AX71" s="18">
        <f t="shared" ca="1" si="55"/>
        <v>0</v>
      </c>
      <c r="AY71" s="18">
        <f t="shared" ca="1" si="55"/>
        <v>0</v>
      </c>
      <c r="AZ71" s="18">
        <f t="shared" ca="1" si="55"/>
        <v>0</v>
      </c>
      <c r="BA71" s="18">
        <f t="shared" ref="AY71:BH75" ca="1" si="59">IFERROR(IF($C$2="Yurtiçi",INDIRECT("'"&amp;$B$2&amp;"'!"&amp;ADDRESS(MATCH($B71,INDIRECT("'"&amp;$B$2&amp;"'!$B$1:$B$1095"),0),MATCH(BA$5,INDIRECT("'"&amp;$B$2&amp;"'!5:5"),0))),IF($C$2="Yurtdışı",INDIRECT("'"&amp;$B$2&amp;"'!"&amp;ADDRESS(MATCH($B71,INDIRECT("'"&amp;$B$2&amp;"'!$B$1:$B$1095"),0),MATCH(BA$5,INDIRECT("'"&amp;$B$2&amp;"'!5:5"),0)+1)),INDIRECT("'"&amp;$B$2&amp;"'!"&amp;ADDRESS(MATCH($B71,INDIRECT("'"&amp;$B$2&amp;"'!$B$1:$B$1095"),0),MATCH(BA$5,INDIRECT("'"&amp;$B$2&amp;"'!5:5"),0)))+INDIRECT("'"&amp;$B$2&amp;"'!"&amp;ADDRESS(MATCH($B71,INDIRECT("'"&amp;$B$2&amp;"'!$B$1:$B$1095"),0),MATCH(BA$5,INDIRECT("'"&amp;$B$2&amp;"'!5:5"),0)+1)))),0)</f>
        <v>0</v>
      </c>
      <c r="BB71" s="18">
        <f t="shared" ca="1" si="59"/>
        <v>0</v>
      </c>
      <c r="BC71" s="18">
        <f t="shared" ca="1" si="59"/>
        <v>0</v>
      </c>
      <c r="BD71" s="18">
        <f t="shared" ca="1" si="59"/>
        <v>1037.49</v>
      </c>
      <c r="BE71" s="18">
        <f t="shared" ca="1" si="59"/>
        <v>0</v>
      </c>
      <c r="BF71" s="18">
        <f t="shared" ca="1" si="59"/>
        <v>0</v>
      </c>
      <c r="BG71" s="18">
        <f t="shared" ca="1" si="59"/>
        <v>0</v>
      </c>
      <c r="BH71" s="18">
        <f t="shared" ca="1" si="59"/>
        <v>0</v>
      </c>
      <c r="BI71" s="18">
        <f t="shared" ca="1" si="56"/>
        <v>0</v>
      </c>
      <c r="BJ71" s="18">
        <f t="shared" ca="1" si="56"/>
        <v>0</v>
      </c>
      <c r="BK71" s="18">
        <f t="shared" ca="1" si="56"/>
        <v>0</v>
      </c>
      <c r="BL71" s="18">
        <f t="shared" ca="1" si="56"/>
        <v>0</v>
      </c>
      <c r="BM71" s="18">
        <f t="shared" ca="1" si="56"/>
        <v>0</v>
      </c>
      <c r="BN71" s="18">
        <f t="shared" ca="1" si="56"/>
        <v>0</v>
      </c>
      <c r="BO71" s="18">
        <f t="shared" ca="1" si="56"/>
        <v>0</v>
      </c>
      <c r="BP71" s="18">
        <f t="shared" ca="1" si="56"/>
        <v>0</v>
      </c>
      <c r="BQ71" s="18">
        <f t="shared" ca="1" si="56"/>
        <v>0</v>
      </c>
      <c r="BR71" s="18">
        <f t="shared" ca="1" si="56"/>
        <v>0</v>
      </c>
      <c r="BS71" s="18">
        <f t="shared" ca="1" si="54"/>
        <v>0</v>
      </c>
      <c r="BT71" s="18">
        <f t="shared" ca="1" si="54"/>
        <v>0</v>
      </c>
      <c r="BU71" s="18">
        <f t="shared" ca="1" si="54"/>
        <v>0</v>
      </c>
      <c r="BV71" s="18">
        <f t="shared" ca="1" si="54"/>
        <v>0</v>
      </c>
      <c r="BW71" s="18">
        <f t="shared" ca="1" si="54"/>
        <v>0</v>
      </c>
      <c r="BX71" s="18">
        <f t="shared" ca="1" si="54"/>
        <v>0</v>
      </c>
      <c r="BY71" s="18">
        <f t="shared" ca="1" si="54"/>
        <v>0</v>
      </c>
      <c r="BZ71" s="18">
        <f t="shared" ca="1" si="54"/>
        <v>0</v>
      </c>
      <c r="CA71" s="18">
        <f t="shared" ca="1" si="54"/>
        <v>0</v>
      </c>
      <c r="CB71" s="18">
        <f t="shared" ca="1" si="54"/>
        <v>0</v>
      </c>
      <c r="CC71" s="18">
        <f t="shared" ca="1" si="54"/>
        <v>0</v>
      </c>
      <c r="CD71" s="18">
        <f t="shared" ca="1" si="54"/>
        <v>0</v>
      </c>
      <c r="CE71" s="18">
        <f t="shared" ca="1" si="54"/>
        <v>0</v>
      </c>
      <c r="CF71" s="18">
        <f t="shared" ca="1" si="54"/>
        <v>0</v>
      </c>
      <c r="CG71" s="18">
        <f t="shared" ref="CC71:CH75" ca="1" si="60">IFERROR(IF($C$2="Yurtiçi",INDIRECT("'"&amp;$B$2&amp;"'!"&amp;ADDRESS(MATCH($B71,INDIRECT("'"&amp;$B$2&amp;"'!$B$1:$B$1095"),0),MATCH(CG$5,INDIRECT("'"&amp;$B$2&amp;"'!5:5"),0))),IF($C$2="Yurtdışı",INDIRECT("'"&amp;$B$2&amp;"'!"&amp;ADDRESS(MATCH($B71,INDIRECT("'"&amp;$B$2&amp;"'!$B$1:$B$1095"),0),MATCH(CG$5,INDIRECT("'"&amp;$B$2&amp;"'!5:5"),0)+1)),INDIRECT("'"&amp;$B$2&amp;"'!"&amp;ADDRESS(MATCH($B71,INDIRECT("'"&amp;$B$2&amp;"'!$B$1:$B$1095"),0),MATCH(CG$5,INDIRECT("'"&amp;$B$2&amp;"'!5:5"),0)))+INDIRECT("'"&amp;$B$2&amp;"'!"&amp;ADDRESS(MATCH($B71,INDIRECT("'"&amp;$B$2&amp;"'!$B$1:$B$1095"),0),MATCH(CG$5,INDIRECT("'"&amp;$B$2&amp;"'!5:5"),0)+1)))),0)</f>
        <v>0</v>
      </c>
      <c r="CH71" s="18">
        <f t="shared" ca="1" si="60"/>
        <v>0</v>
      </c>
      <c r="CI71" s="19">
        <f t="shared" ca="1" si="26"/>
        <v>18217554.040000029</v>
      </c>
      <c r="CJ71" s="18">
        <f t="shared" ca="1" si="50"/>
        <v>0</v>
      </c>
      <c r="CK71" s="18">
        <f t="shared" ca="1" si="50"/>
        <v>0</v>
      </c>
      <c r="CL71" s="19">
        <f t="shared" ca="1" si="27"/>
        <v>18217554.040000029</v>
      </c>
      <c r="CM71" s="18">
        <f t="shared" ca="1" si="51"/>
        <v>463670.02999999956</v>
      </c>
      <c r="CN71" s="18">
        <f t="shared" ca="1" si="51"/>
        <v>17753884.010000028</v>
      </c>
      <c r="CO71" s="19">
        <f t="shared" ca="1" si="28"/>
        <v>0</v>
      </c>
      <c r="CP71" s="18">
        <f t="shared" ref="CP71:CT75" ca="1" si="61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0</v>
      </c>
      <c r="CQ71" s="18">
        <f t="shared" ca="1" si="61"/>
        <v>0</v>
      </c>
      <c r="CR71" s="18">
        <f t="shared" ca="1" si="61"/>
        <v>0</v>
      </c>
      <c r="CS71" s="18">
        <f t="shared" ca="1" si="61"/>
        <v>0</v>
      </c>
      <c r="CT71" s="18">
        <f t="shared" ca="1" si="61"/>
        <v>0</v>
      </c>
      <c r="CU71" s="19">
        <f t="shared" ca="1" si="53"/>
        <v>18218591.530000027</v>
      </c>
    </row>
    <row r="72" spans="1:230" ht="12.75" customHeight="1">
      <c r="A72" s="57" t="s">
        <v>278</v>
      </c>
      <c r="B72" s="17">
        <v>3015</v>
      </c>
      <c r="C72" s="58" t="s">
        <v>256</v>
      </c>
      <c r="D72" s="19">
        <f t="shared" ca="1" si="25"/>
        <v>0</v>
      </c>
      <c r="E72" s="18">
        <f t="shared" ca="1" si="57"/>
        <v>0</v>
      </c>
      <c r="F72" s="18">
        <f t="shared" ca="1" si="57"/>
        <v>0</v>
      </c>
      <c r="G72" s="18">
        <f t="shared" ca="1" si="57"/>
        <v>0</v>
      </c>
      <c r="H72" s="18">
        <f t="shared" ca="1" si="57"/>
        <v>0</v>
      </c>
      <c r="I72" s="18">
        <f t="shared" ca="1" si="57"/>
        <v>0</v>
      </c>
      <c r="J72" s="18">
        <f t="shared" ca="1" si="57"/>
        <v>0</v>
      </c>
      <c r="K72" s="18">
        <f t="shared" ca="1" si="57"/>
        <v>0</v>
      </c>
      <c r="L72" s="18">
        <f t="shared" ca="1" si="57"/>
        <v>0</v>
      </c>
      <c r="M72" s="18">
        <f t="shared" ca="1" si="57"/>
        <v>0</v>
      </c>
      <c r="N72" s="18">
        <f t="shared" ca="1" si="57"/>
        <v>0</v>
      </c>
      <c r="O72" s="18">
        <f t="shared" ca="1" si="57"/>
        <v>0</v>
      </c>
      <c r="P72" s="18">
        <f t="shared" ca="1" si="57"/>
        <v>0</v>
      </c>
      <c r="Q72" s="18">
        <f t="shared" ca="1" si="57"/>
        <v>0</v>
      </c>
      <c r="R72" s="18">
        <f t="shared" ca="1" si="57"/>
        <v>0</v>
      </c>
      <c r="S72" s="18">
        <f t="shared" ca="1" si="57"/>
        <v>0</v>
      </c>
      <c r="T72" s="18">
        <f t="shared" ref="T72:T75" ca="1" si="62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8"/>
        <v>0</v>
      </c>
      <c r="V72" s="18">
        <f t="shared" ca="1" si="58"/>
        <v>0</v>
      </c>
      <c r="W72" s="18">
        <f t="shared" ca="1" si="58"/>
        <v>0</v>
      </c>
      <c r="X72" s="18">
        <f t="shared" ca="1" si="58"/>
        <v>0</v>
      </c>
      <c r="Y72" s="18">
        <f t="shared" ca="1" si="58"/>
        <v>0</v>
      </c>
      <c r="Z72" s="18">
        <f t="shared" ca="1" si="58"/>
        <v>0</v>
      </c>
      <c r="AA72" s="18">
        <f t="shared" ca="1" si="58"/>
        <v>0</v>
      </c>
      <c r="AB72" s="18">
        <f t="shared" ca="1" si="58"/>
        <v>0</v>
      </c>
      <c r="AC72" s="18">
        <f t="shared" ca="1" si="58"/>
        <v>0</v>
      </c>
      <c r="AD72" s="18">
        <f t="shared" ca="1" si="58"/>
        <v>0</v>
      </c>
      <c r="AE72" s="18">
        <f t="shared" ca="1" si="58"/>
        <v>0</v>
      </c>
      <c r="AF72" s="18">
        <f t="shared" ca="1" si="58"/>
        <v>0</v>
      </c>
      <c r="AG72" s="18">
        <f t="shared" ca="1" si="58"/>
        <v>0</v>
      </c>
      <c r="AH72" s="18">
        <f t="shared" ca="1" si="58"/>
        <v>0</v>
      </c>
      <c r="AI72" s="18">
        <f t="shared" ca="1" si="58"/>
        <v>0</v>
      </c>
      <c r="AJ72" s="18">
        <f t="shared" ca="1" si="58"/>
        <v>0</v>
      </c>
      <c r="AK72" s="18">
        <f t="shared" ca="1" si="55"/>
        <v>0</v>
      </c>
      <c r="AL72" s="18">
        <f t="shared" ca="1" si="55"/>
        <v>0</v>
      </c>
      <c r="AM72" s="18">
        <f t="shared" ca="1" si="55"/>
        <v>0</v>
      </c>
      <c r="AN72" s="18">
        <f t="shared" ca="1" si="55"/>
        <v>0</v>
      </c>
      <c r="AO72" s="18">
        <f t="shared" ca="1" si="55"/>
        <v>0</v>
      </c>
      <c r="AP72" s="18">
        <f t="shared" ca="1" si="55"/>
        <v>0</v>
      </c>
      <c r="AQ72" s="18">
        <f t="shared" ca="1" si="55"/>
        <v>0</v>
      </c>
      <c r="AR72" s="18">
        <f t="shared" ca="1" si="55"/>
        <v>0</v>
      </c>
      <c r="AS72" s="18">
        <f t="shared" ca="1" si="55"/>
        <v>0</v>
      </c>
      <c r="AT72" s="18">
        <f t="shared" ca="1" si="55"/>
        <v>0</v>
      </c>
      <c r="AU72" s="18">
        <f t="shared" ca="1" si="55"/>
        <v>0</v>
      </c>
      <c r="AV72" s="18">
        <f t="shared" ca="1" si="55"/>
        <v>0</v>
      </c>
      <c r="AW72" s="18">
        <f t="shared" ca="1" si="55"/>
        <v>0</v>
      </c>
      <c r="AX72" s="18">
        <f t="shared" ca="1" si="55"/>
        <v>0</v>
      </c>
      <c r="AY72" s="18">
        <f t="shared" ca="1" si="59"/>
        <v>0</v>
      </c>
      <c r="AZ72" s="18">
        <f t="shared" ca="1" si="59"/>
        <v>0</v>
      </c>
      <c r="BA72" s="18">
        <f t="shared" ca="1" si="59"/>
        <v>0</v>
      </c>
      <c r="BB72" s="18">
        <f t="shared" ca="1" si="59"/>
        <v>0</v>
      </c>
      <c r="BC72" s="18">
        <f t="shared" ca="1" si="59"/>
        <v>0</v>
      </c>
      <c r="BD72" s="18">
        <f t="shared" ca="1" si="59"/>
        <v>1087521.22</v>
      </c>
      <c r="BE72" s="18">
        <f t="shared" ca="1" si="59"/>
        <v>0</v>
      </c>
      <c r="BF72" s="18">
        <f t="shared" ca="1" si="59"/>
        <v>0</v>
      </c>
      <c r="BG72" s="18">
        <f t="shared" ca="1" si="59"/>
        <v>0</v>
      </c>
      <c r="BH72" s="18">
        <f t="shared" ca="1" si="59"/>
        <v>0</v>
      </c>
      <c r="BI72" s="18">
        <f t="shared" ca="1" si="56"/>
        <v>0</v>
      </c>
      <c r="BJ72" s="18">
        <f t="shared" ca="1" si="56"/>
        <v>0</v>
      </c>
      <c r="BK72" s="18">
        <f t="shared" ca="1" si="56"/>
        <v>0</v>
      </c>
      <c r="BL72" s="18">
        <f t="shared" ca="1" si="56"/>
        <v>0</v>
      </c>
      <c r="BM72" s="18">
        <f t="shared" ca="1" si="56"/>
        <v>0</v>
      </c>
      <c r="BN72" s="18">
        <f t="shared" ca="1" si="56"/>
        <v>0</v>
      </c>
      <c r="BO72" s="18">
        <f t="shared" ca="1" si="56"/>
        <v>0</v>
      </c>
      <c r="BP72" s="18">
        <f t="shared" ca="1" si="56"/>
        <v>0</v>
      </c>
      <c r="BQ72" s="18">
        <f t="shared" ca="1" si="56"/>
        <v>0</v>
      </c>
      <c r="BR72" s="18">
        <f t="shared" ca="1" si="56"/>
        <v>0</v>
      </c>
      <c r="BS72" s="18">
        <f t="shared" ca="1" si="54"/>
        <v>0</v>
      </c>
      <c r="BT72" s="18">
        <f t="shared" ca="1" si="54"/>
        <v>0</v>
      </c>
      <c r="BU72" s="18">
        <f t="shared" ca="1" si="54"/>
        <v>0</v>
      </c>
      <c r="BV72" s="18">
        <f t="shared" ca="1" si="54"/>
        <v>0</v>
      </c>
      <c r="BW72" s="18">
        <f t="shared" ca="1" si="54"/>
        <v>0</v>
      </c>
      <c r="BX72" s="18">
        <f t="shared" ca="1" si="54"/>
        <v>0</v>
      </c>
      <c r="BY72" s="18">
        <f t="shared" ca="1" si="54"/>
        <v>0</v>
      </c>
      <c r="BZ72" s="18">
        <f t="shared" ca="1" si="54"/>
        <v>0</v>
      </c>
      <c r="CA72" s="18">
        <f t="shared" ca="1" si="54"/>
        <v>0</v>
      </c>
      <c r="CB72" s="18">
        <f t="shared" ca="1" si="54"/>
        <v>0</v>
      </c>
      <c r="CC72" s="18">
        <f t="shared" ca="1" si="60"/>
        <v>0</v>
      </c>
      <c r="CD72" s="18">
        <f t="shared" ca="1" si="60"/>
        <v>0</v>
      </c>
      <c r="CE72" s="18">
        <f t="shared" ca="1" si="60"/>
        <v>0</v>
      </c>
      <c r="CF72" s="18">
        <f t="shared" ca="1" si="60"/>
        <v>0</v>
      </c>
      <c r="CG72" s="18">
        <f t="shared" ca="1" si="60"/>
        <v>0</v>
      </c>
      <c r="CH72" s="18">
        <f t="shared" ca="1" si="60"/>
        <v>0</v>
      </c>
      <c r="CI72" s="19">
        <f t="shared" ca="1" si="26"/>
        <v>46099905.430000007</v>
      </c>
      <c r="CJ72" s="18">
        <f t="shared" ca="1" si="50"/>
        <v>0</v>
      </c>
      <c r="CK72" s="18">
        <f t="shared" ca="1" si="50"/>
        <v>0</v>
      </c>
      <c r="CL72" s="19">
        <f t="shared" ca="1" si="27"/>
        <v>46099905.430000007</v>
      </c>
      <c r="CM72" s="18">
        <f t="shared" ca="1" si="51"/>
        <v>0</v>
      </c>
      <c r="CN72" s="18">
        <f t="shared" ca="1" si="51"/>
        <v>46099905.430000007</v>
      </c>
      <c r="CO72" s="19">
        <f t="shared" ca="1" si="28"/>
        <v>0</v>
      </c>
      <c r="CP72" s="18">
        <f t="shared" ca="1" si="61"/>
        <v>0</v>
      </c>
      <c r="CQ72" s="18">
        <f t="shared" ca="1" si="61"/>
        <v>0</v>
      </c>
      <c r="CR72" s="18">
        <f t="shared" ca="1" si="61"/>
        <v>0</v>
      </c>
      <c r="CS72" s="18">
        <f t="shared" ca="1" si="61"/>
        <v>0</v>
      </c>
      <c r="CT72" s="18">
        <f t="shared" ca="1" si="61"/>
        <v>0</v>
      </c>
      <c r="CU72" s="19">
        <f t="shared" ca="1" si="53"/>
        <v>47187426.650000006</v>
      </c>
    </row>
    <row r="73" spans="1:230" ht="12.75" customHeight="1">
      <c r="A73" s="57" t="s">
        <v>280</v>
      </c>
      <c r="B73" s="17">
        <v>3016</v>
      </c>
      <c r="C73" s="58" t="s">
        <v>256</v>
      </c>
      <c r="D73" s="19">
        <f t="shared" ca="1" si="25"/>
        <v>0</v>
      </c>
      <c r="E73" s="18">
        <f t="shared" ca="1" si="57"/>
        <v>0</v>
      </c>
      <c r="F73" s="18">
        <f t="shared" ca="1" si="57"/>
        <v>0</v>
      </c>
      <c r="G73" s="18">
        <f t="shared" ca="1" si="57"/>
        <v>0</v>
      </c>
      <c r="H73" s="18">
        <f t="shared" ca="1" si="57"/>
        <v>0</v>
      </c>
      <c r="I73" s="18">
        <f t="shared" ca="1" si="57"/>
        <v>0</v>
      </c>
      <c r="J73" s="18">
        <f t="shared" ca="1" si="57"/>
        <v>0</v>
      </c>
      <c r="K73" s="18">
        <f t="shared" ca="1" si="57"/>
        <v>0</v>
      </c>
      <c r="L73" s="18">
        <f t="shared" ca="1" si="57"/>
        <v>0</v>
      </c>
      <c r="M73" s="18">
        <f t="shared" ca="1" si="57"/>
        <v>0</v>
      </c>
      <c r="N73" s="18">
        <f t="shared" ca="1" si="57"/>
        <v>0</v>
      </c>
      <c r="O73" s="18">
        <f t="shared" ca="1" si="57"/>
        <v>0</v>
      </c>
      <c r="P73" s="18">
        <f t="shared" ca="1" si="57"/>
        <v>0</v>
      </c>
      <c r="Q73" s="18">
        <f t="shared" ca="1" si="57"/>
        <v>0</v>
      </c>
      <c r="R73" s="18">
        <f t="shared" ca="1" si="57"/>
        <v>0</v>
      </c>
      <c r="S73" s="18">
        <f t="shared" ca="1" si="57"/>
        <v>0</v>
      </c>
      <c r="T73" s="18">
        <f t="shared" ca="1" si="62"/>
        <v>0</v>
      </c>
      <c r="U73" s="18">
        <f t="shared" ca="1" si="58"/>
        <v>0</v>
      </c>
      <c r="V73" s="18">
        <f t="shared" ca="1" si="58"/>
        <v>0</v>
      </c>
      <c r="W73" s="18">
        <f t="shared" ca="1" si="58"/>
        <v>0</v>
      </c>
      <c r="X73" s="18">
        <f t="shared" ca="1" si="58"/>
        <v>0</v>
      </c>
      <c r="Y73" s="18">
        <f t="shared" ca="1" si="58"/>
        <v>0</v>
      </c>
      <c r="Z73" s="18">
        <f t="shared" ca="1" si="58"/>
        <v>0</v>
      </c>
      <c r="AA73" s="18">
        <f t="shared" ca="1" si="58"/>
        <v>0</v>
      </c>
      <c r="AB73" s="18">
        <f t="shared" ca="1" si="58"/>
        <v>0</v>
      </c>
      <c r="AC73" s="18">
        <f t="shared" ca="1" si="58"/>
        <v>0</v>
      </c>
      <c r="AD73" s="18">
        <f t="shared" ca="1" si="58"/>
        <v>0</v>
      </c>
      <c r="AE73" s="18">
        <f t="shared" ca="1" si="58"/>
        <v>0</v>
      </c>
      <c r="AF73" s="18">
        <f t="shared" ca="1" si="58"/>
        <v>0</v>
      </c>
      <c r="AG73" s="18">
        <f t="shared" ca="1" si="58"/>
        <v>0</v>
      </c>
      <c r="AH73" s="18">
        <f t="shared" ca="1" si="58"/>
        <v>0</v>
      </c>
      <c r="AI73" s="18">
        <f t="shared" ca="1" si="58"/>
        <v>0</v>
      </c>
      <c r="AJ73" s="18">
        <f t="shared" ca="1" si="58"/>
        <v>0</v>
      </c>
      <c r="AK73" s="18">
        <f t="shared" ca="1" si="55"/>
        <v>0</v>
      </c>
      <c r="AL73" s="18">
        <f t="shared" ca="1" si="55"/>
        <v>0</v>
      </c>
      <c r="AM73" s="18">
        <f t="shared" ca="1" si="55"/>
        <v>0</v>
      </c>
      <c r="AN73" s="18">
        <f t="shared" ca="1" si="55"/>
        <v>0</v>
      </c>
      <c r="AO73" s="18">
        <f t="shared" ca="1" si="55"/>
        <v>0</v>
      </c>
      <c r="AP73" s="18">
        <f t="shared" ca="1" si="55"/>
        <v>0</v>
      </c>
      <c r="AQ73" s="18">
        <f t="shared" ca="1" si="55"/>
        <v>0</v>
      </c>
      <c r="AR73" s="18">
        <f t="shared" ca="1" si="55"/>
        <v>0</v>
      </c>
      <c r="AS73" s="18">
        <f t="shared" ca="1" si="55"/>
        <v>0</v>
      </c>
      <c r="AT73" s="18">
        <f t="shared" ca="1" si="55"/>
        <v>0</v>
      </c>
      <c r="AU73" s="18">
        <f t="shared" ca="1" si="55"/>
        <v>0</v>
      </c>
      <c r="AV73" s="18">
        <f t="shared" ca="1" si="55"/>
        <v>0</v>
      </c>
      <c r="AW73" s="18">
        <f t="shared" ca="1" si="55"/>
        <v>0</v>
      </c>
      <c r="AX73" s="18">
        <f t="shared" ca="1" si="55"/>
        <v>0</v>
      </c>
      <c r="AY73" s="18">
        <f t="shared" ca="1" si="59"/>
        <v>0</v>
      </c>
      <c r="AZ73" s="18">
        <f t="shared" ca="1" si="59"/>
        <v>0</v>
      </c>
      <c r="BA73" s="18">
        <f t="shared" ca="1" si="59"/>
        <v>0</v>
      </c>
      <c r="BB73" s="18">
        <f t="shared" ca="1" si="59"/>
        <v>0</v>
      </c>
      <c r="BC73" s="18">
        <f t="shared" ca="1" si="59"/>
        <v>0</v>
      </c>
      <c r="BD73" s="18">
        <f t="shared" ca="1" si="59"/>
        <v>8030073.0200014543</v>
      </c>
      <c r="BE73" s="18">
        <f t="shared" ca="1" si="59"/>
        <v>135821630.20999852</v>
      </c>
      <c r="BF73" s="18">
        <f t="shared" ca="1" si="59"/>
        <v>0</v>
      </c>
      <c r="BG73" s="18">
        <f t="shared" ca="1" si="59"/>
        <v>0</v>
      </c>
      <c r="BH73" s="18">
        <f t="shared" ca="1" si="59"/>
        <v>0</v>
      </c>
      <c r="BI73" s="18">
        <f t="shared" ca="1" si="56"/>
        <v>0</v>
      </c>
      <c r="BJ73" s="18">
        <f t="shared" ca="1" si="56"/>
        <v>0</v>
      </c>
      <c r="BK73" s="18">
        <f t="shared" ca="1" si="56"/>
        <v>0</v>
      </c>
      <c r="BL73" s="18">
        <f t="shared" ca="1" si="56"/>
        <v>0</v>
      </c>
      <c r="BM73" s="18">
        <f t="shared" ca="1" si="56"/>
        <v>0</v>
      </c>
      <c r="BN73" s="18">
        <f t="shared" ca="1" si="56"/>
        <v>0</v>
      </c>
      <c r="BO73" s="18">
        <f t="shared" ca="1" si="56"/>
        <v>0</v>
      </c>
      <c r="BP73" s="18">
        <f t="shared" ca="1" si="56"/>
        <v>0</v>
      </c>
      <c r="BQ73" s="18">
        <f t="shared" ca="1" si="56"/>
        <v>0</v>
      </c>
      <c r="BR73" s="18">
        <f t="shared" ca="1" si="56"/>
        <v>0</v>
      </c>
      <c r="BS73" s="18">
        <f t="shared" ca="1" si="54"/>
        <v>0</v>
      </c>
      <c r="BT73" s="18">
        <f t="shared" ca="1" si="54"/>
        <v>0</v>
      </c>
      <c r="BU73" s="18">
        <f t="shared" ca="1" si="54"/>
        <v>0</v>
      </c>
      <c r="BV73" s="18">
        <f t="shared" ca="1" si="54"/>
        <v>0</v>
      </c>
      <c r="BW73" s="18">
        <f t="shared" ca="1" si="54"/>
        <v>0</v>
      </c>
      <c r="BX73" s="18">
        <f t="shared" ca="1" si="54"/>
        <v>0</v>
      </c>
      <c r="BY73" s="18">
        <f t="shared" ca="1" si="54"/>
        <v>0</v>
      </c>
      <c r="BZ73" s="18">
        <f t="shared" ca="1" si="54"/>
        <v>0</v>
      </c>
      <c r="CA73" s="18">
        <f t="shared" ca="1" si="54"/>
        <v>0</v>
      </c>
      <c r="CB73" s="18">
        <f t="shared" ca="1" si="54"/>
        <v>0</v>
      </c>
      <c r="CC73" s="18">
        <f t="shared" ca="1" si="60"/>
        <v>0</v>
      </c>
      <c r="CD73" s="18">
        <f t="shared" ca="1" si="60"/>
        <v>0</v>
      </c>
      <c r="CE73" s="18">
        <f t="shared" ca="1" si="60"/>
        <v>0</v>
      </c>
      <c r="CF73" s="18">
        <f t="shared" ca="1" si="60"/>
        <v>0</v>
      </c>
      <c r="CG73" s="18">
        <f t="shared" ca="1" si="60"/>
        <v>0</v>
      </c>
      <c r="CH73" s="18">
        <f t="shared" ca="1" si="60"/>
        <v>0</v>
      </c>
      <c r="CI73" s="19">
        <f t="shared" ca="1" si="26"/>
        <v>796849463.12995625</v>
      </c>
      <c r="CJ73" s="18">
        <f t="shared" ca="1" si="50"/>
        <v>11685</v>
      </c>
      <c r="CK73" s="18">
        <f t="shared" ca="1" si="50"/>
        <v>1889767.3499999999</v>
      </c>
      <c r="CL73" s="19">
        <f t="shared" ca="1" si="27"/>
        <v>222248423.11000064</v>
      </c>
      <c r="CM73" s="18">
        <f t="shared" ca="1" si="51"/>
        <v>6524344.7899999944</v>
      </c>
      <c r="CN73" s="18">
        <f t="shared" ca="1" si="51"/>
        <v>215724078.32000065</v>
      </c>
      <c r="CO73" s="19">
        <f t="shared" ca="1" si="28"/>
        <v>572699587.66995561</v>
      </c>
      <c r="CP73" s="18">
        <f t="shared" ca="1" si="61"/>
        <v>795810.60000000009</v>
      </c>
      <c r="CQ73" s="18">
        <f t="shared" ca="1" si="61"/>
        <v>571903777.06995559</v>
      </c>
      <c r="CR73" s="18">
        <f t="shared" ca="1" si="61"/>
        <v>1893248.6200001088</v>
      </c>
      <c r="CS73" s="18">
        <f t="shared" ca="1" si="61"/>
        <v>0</v>
      </c>
      <c r="CT73" s="18">
        <f t="shared" ca="1" si="61"/>
        <v>0</v>
      </c>
      <c r="CU73" s="19">
        <f t="shared" ca="1" si="53"/>
        <v>942594414.97995639</v>
      </c>
    </row>
    <row r="74" spans="1:230" ht="12.75" customHeight="1">
      <c r="A74" s="57" t="s">
        <v>282</v>
      </c>
      <c r="B74" s="17">
        <v>3017</v>
      </c>
      <c r="C74" s="58" t="s">
        <v>256</v>
      </c>
      <c r="D74" s="19">
        <f t="shared" ca="1" si="25"/>
        <v>0</v>
      </c>
      <c r="E74" s="18">
        <f t="shared" ca="1" si="57"/>
        <v>0</v>
      </c>
      <c r="F74" s="18">
        <f t="shared" ca="1" si="57"/>
        <v>0</v>
      </c>
      <c r="G74" s="18">
        <f t="shared" ca="1" si="57"/>
        <v>0</v>
      </c>
      <c r="H74" s="18">
        <f t="shared" ca="1" si="57"/>
        <v>0</v>
      </c>
      <c r="I74" s="18">
        <f t="shared" ca="1" si="57"/>
        <v>0</v>
      </c>
      <c r="J74" s="18">
        <f t="shared" ca="1" si="57"/>
        <v>0</v>
      </c>
      <c r="K74" s="18">
        <f t="shared" ca="1" si="57"/>
        <v>0</v>
      </c>
      <c r="L74" s="18">
        <f t="shared" ca="1" si="57"/>
        <v>0</v>
      </c>
      <c r="M74" s="18">
        <f t="shared" ca="1" si="57"/>
        <v>0</v>
      </c>
      <c r="N74" s="18">
        <f t="shared" ca="1" si="57"/>
        <v>0</v>
      </c>
      <c r="O74" s="18">
        <f t="shared" ca="1" si="57"/>
        <v>0</v>
      </c>
      <c r="P74" s="18">
        <f t="shared" ca="1" si="57"/>
        <v>0</v>
      </c>
      <c r="Q74" s="18">
        <f t="shared" ca="1" si="57"/>
        <v>0</v>
      </c>
      <c r="R74" s="18">
        <f t="shared" ca="1" si="57"/>
        <v>0</v>
      </c>
      <c r="S74" s="18">
        <f t="shared" ca="1" si="57"/>
        <v>0</v>
      </c>
      <c r="T74" s="18">
        <f t="shared" ca="1" si="62"/>
        <v>0</v>
      </c>
      <c r="U74" s="18">
        <f t="shared" ca="1" si="58"/>
        <v>0</v>
      </c>
      <c r="V74" s="18">
        <f t="shared" ca="1" si="58"/>
        <v>0</v>
      </c>
      <c r="W74" s="18">
        <f t="shared" ca="1" si="58"/>
        <v>0</v>
      </c>
      <c r="X74" s="18">
        <f t="shared" ca="1" si="58"/>
        <v>0</v>
      </c>
      <c r="Y74" s="18">
        <f t="shared" ca="1" si="58"/>
        <v>0</v>
      </c>
      <c r="Z74" s="18">
        <f t="shared" ca="1" si="58"/>
        <v>0</v>
      </c>
      <c r="AA74" s="18">
        <f t="shared" ca="1" si="58"/>
        <v>0</v>
      </c>
      <c r="AB74" s="18">
        <f t="shared" ca="1" si="58"/>
        <v>0</v>
      </c>
      <c r="AC74" s="18">
        <f t="shared" ca="1" si="58"/>
        <v>0</v>
      </c>
      <c r="AD74" s="18">
        <f t="shared" ca="1" si="58"/>
        <v>0</v>
      </c>
      <c r="AE74" s="18">
        <f t="shared" ca="1" si="58"/>
        <v>0</v>
      </c>
      <c r="AF74" s="18">
        <f t="shared" ca="1" si="58"/>
        <v>0</v>
      </c>
      <c r="AG74" s="18">
        <f t="shared" ca="1" si="58"/>
        <v>0</v>
      </c>
      <c r="AH74" s="18">
        <f t="shared" ca="1" si="58"/>
        <v>0</v>
      </c>
      <c r="AI74" s="18">
        <f t="shared" ca="1" si="58"/>
        <v>0</v>
      </c>
      <c r="AJ74" s="18">
        <f t="shared" ca="1" si="58"/>
        <v>0</v>
      </c>
      <c r="AK74" s="18">
        <f t="shared" ca="1" si="55"/>
        <v>0</v>
      </c>
      <c r="AL74" s="18">
        <f t="shared" ca="1" si="55"/>
        <v>0</v>
      </c>
      <c r="AM74" s="18">
        <f t="shared" ca="1" si="55"/>
        <v>0</v>
      </c>
      <c r="AN74" s="18">
        <f t="shared" ca="1" si="55"/>
        <v>0</v>
      </c>
      <c r="AO74" s="18">
        <f t="shared" ca="1" si="55"/>
        <v>0</v>
      </c>
      <c r="AP74" s="18">
        <f t="shared" ca="1" si="55"/>
        <v>0</v>
      </c>
      <c r="AQ74" s="18">
        <f t="shared" ca="1" si="55"/>
        <v>0</v>
      </c>
      <c r="AR74" s="18">
        <f t="shared" ca="1" si="55"/>
        <v>0</v>
      </c>
      <c r="AS74" s="18">
        <f t="shared" ca="1" si="55"/>
        <v>0</v>
      </c>
      <c r="AT74" s="18">
        <f t="shared" ca="1" si="55"/>
        <v>0</v>
      </c>
      <c r="AU74" s="18">
        <f t="shared" ca="1" si="55"/>
        <v>0</v>
      </c>
      <c r="AV74" s="18">
        <f t="shared" ca="1" si="55"/>
        <v>0</v>
      </c>
      <c r="AW74" s="18">
        <f t="shared" ca="1" si="55"/>
        <v>0</v>
      </c>
      <c r="AX74" s="18">
        <f t="shared" ca="1" si="55"/>
        <v>0</v>
      </c>
      <c r="AY74" s="18">
        <f t="shared" ca="1" si="59"/>
        <v>0</v>
      </c>
      <c r="AZ74" s="18">
        <f t="shared" ca="1" si="59"/>
        <v>0</v>
      </c>
      <c r="BA74" s="18">
        <f t="shared" ca="1" si="59"/>
        <v>0</v>
      </c>
      <c r="BB74" s="18">
        <f t="shared" ca="1" si="59"/>
        <v>0</v>
      </c>
      <c r="BC74" s="18">
        <f t="shared" ca="1" si="59"/>
        <v>0</v>
      </c>
      <c r="BD74" s="18">
        <f t="shared" ca="1" si="59"/>
        <v>427657630.90999603</v>
      </c>
      <c r="BE74" s="18">
        <f t="shared" ca="1" si="59"/>
        <v>107836669.63000034</v>
      </c>
      <c r="BF74" s="18">
        <f t="shared" ca="1" si="59"/>
        <v>0</v>
      </c>
      <c r="BG74" s="18">
        <f t="shared" ca="1" si="59"/>
        <v>0</v>
      </c>
      <c r="BH74" s="18">
        <f t="shared" ca="1" si="59"/>
        <v>0</v>
      </c>
      <c r="BI74" s="18">
        <f t="shared" ca="1" si="56"/>
        <v>0</v>
      </c>
      <c r="BJ74" s="18">
        <f t="shared" ca="1" si="56"/>
        <v>0</v>
      </c>
      <c r="BK74" s="18">
        <f t="shared" ca="1" si="56"/>
        <v>0</v>
      </c>
      <c r="BL74" s="18">
        <f t="shared" ca="1" si="56"/>
        <v>0</v>
      </c>
      <c r="BM74" s="18">
        <f t="shared" ca="1" si="56"/>
        <v>0</v>
      </c>
      <c r="BN74" s="18">
        <f t="shared" ca="1" si="56"/>
        <v>0</v>
      </c>
      <c r="BO74" s="18">
        <f t="shared" ca="1" si="56"/>
        <v>0</v>
      </c>
      <c r="BP74" s="18">
        <f t="shared" ca="1" si="56"/>
        <v>0</v>
      </c>
      <c r="BQ74" s="18">
        <f t="shared" ca="1" si="56"/>
        <v>0</v>
      </c>
      <c r="BR74" s="18">
        <f t="shared" ca="1" si="56"/>
        <v>0</v>
      </c>
      <c r="BS74" s="18">
        <f t="shared" ca="1" si="54"/>
        <v>0</v>
      </c>
      <c r="BT74" s="18">
        <f t="shared" ca="1" si="54"/>
        <v>0</v>
      </c>
      <c r="BU74" s="18">
        <f t="shared" ca="1" si="54"/>
        <v>0</v>
      </c>
      <c r="BV74" s="18">
        <f t="shared" ca="1" si="54"/>
        <v>0</v>
      </c>
      <c r="BW74" s="18">
        <f t="shared" ca="1" si="54"/>
        <v>0</v>
      </c>
      <c r="BX74" s="18">
        <f t="shared" ca="1" si="54"/>
        <v>0</v>
      </c>
      <c r="BY74" s="18">
        <f t="shared" ca="1" si="54"/>
        <v>0</v>
      </c>
      <c r="BZ74" s="18">
        <f t="shared" ca="1" si="54"/>
        <v>0</v>
      </c>
      <c r="CA74" s="18">
        <f t="shared" ca="1" si="54"/>
        <v>0</v>
      </c>
      <c r="CB74" s="18">
        <f t="shared" ca="1" si="54"/>
        <v>0</v>
      </c>
      <c r="CC74" s="18">
        <f t="shared" ca="1" si="60"/>
        <v>0</v>
      </c>
      <c r="CD74" s="18">
        <f t="shared" ca="1" si="60"/>
        <v>0</v>
      </c>
      <c r="CE74" s="18">
        <f t="shared" ca="1" si="60"/>
        <v>0</v>
      </c>
      <c r="CF74" s="18">
        <f t="shared" ca="1" si="60"/>
        <v>0</v>
      </c>
      <c r="CG74" s="18">
        <f t="shared" ca="1" si="60"/>
        <v>0</v>
      </c>
      <c r="CH74" s="18">
        <f t="shared" ca="1" si="60"/>
        <v>0</v>
      </c>
      <c r="CI74" s="19">
        <f t="shared" ca="1" si="26"/>
        <v>4695091.1999999993</v>
      </c>
      <c r="CJ74" s="18">
        <f t="shared" ca="1" si="50"/>
        <v>0</v>
      </c>
      <c r="CK74" s="18">
        <f t="shared" ca="1" si="50"/>
        <v>0</v>
      </c>
      <c r="CL74" s="19">
        <f t="shared" ca="1" si="27"/>
        <v>4695091.1999999993</v>
      </c>
      <c r="CM74" s="18">
        <f t="shared" ca="1" si="51"/>
        <v>72718.62000000001</v>
      </c>
      <c r="CN74" s="18">
        <f t="shared" ca="1" si="51"/>
        <v>4622372.5799999991</v>
      </c>
      <c r="CO74" s="19">
        <f t="shared" ca="1" si="28"/>
        <v>0</v>
      </c>
      <c r="CP74" s="18">
        <f t="shared" ca="1" si="61"/>
        <v>0</v>
      </c>
      <c r="CQ74" s="18">
        <f t="shared" ca="1" si="61"/>
        <v>0</v>
      </c>
      <c r="CR74" s="18">
        <f t="shared" ca="1" si="61"/>
        <v>0</v>
      </c>
      <c r="CS74" s="18">
        <f t="shared" ca="1" si="61"/>
        <v>0</v>
      </c>
      <c r="CT74" s="18">
        <f t="shared" ca="1" si="61"/>
        <v>0</v>
      </c>
      <c r="CU74" s="19">
        <f t="shared" ca="1" si="53"/>
        <v>540189391.73999643</v>
      </c>
    </row>
    <row r="75" spans="1:230" ht="12.75" customHeight="1">
      <c r="A75" s="57" t="s">
        <v>284</v>
      </c>
      <c r="B75" s="17">
        <v>3018</v>
      </c>
      <c r="C75" s="58" t="s">
        <v>256</v>
      </c>
      <c r="D75" s="19">
        <f t="shared" ca="1" si="25"/>
        <v>0</v>
      </c>
      <c r="E75" s="18">
        <f t="shared" ca="1" si="57"/>
        <v>0</v>
      </c>
      <c r="F75" s="18">
        <f t="shared" ca="1" si="57"/>
        <v>0</v>
      </c>
      <c r="G75" s="18">
        <f t="shared" ca="1" si="57"/>
        <v>0</v>
      </c>
      <c r="H75" s="18">
        <f t="shared" ca="1" si="57"/>
        <v>0</v>
      </c>
      <c r="I75" s="18">
        <f t="shared" ca="1" si="57"/>
        <v>0</v>
      </c>
      <c r="J75" s="18">
        <f t="shared" ca="1" si="57"/>
        <v>0</v>
      </c>
      <c r="K75" s="18">
        <f t="shared" ca="1" si="57"/>
        <v>0</v>
      </c>
      <c r="L75" s="18">
        <f t="shared" ca="1" si="57"/>
        <v>0</v>
      </c>
      <c r="M75" s="18">
        <f t="shared" ca="1" si="57"/>
        <v>0</v>
      </c>
      <c r="N75" s="18">
        <f t="shared" ca="1" si="57"/>
        <v>0</v>
      </c>
      <c r="O75" s="18">
        <f t="shared" ca="1" si="57"/>
        <v>0</v>
      </c>
      <c r="P75" s="18">
        <f t="shared" ca="1" si="57"/>
        <v>0</v>
      </c>
      <c r="Q75" s="18">
        <f t="shared" ca="1" si="57"/>
        <v>0</v>
      </c>
      <c r="R75" s="18">
        <f t="shared" ca="1" si="57"/>
        <v>0</v>
      </c>
      <c r="S75" s="18">
        <f t="shared" ca="1" si="57"/>
        <v>0</v>
      </c>
      <c r="T75" s="18">
        <f t="shared" ca="1" si="62"/>
        <v>0</v>
      </c>
      <c r="U75" s="18">
        <f t="shared" ca="1" si="58"/>
        <v>0</v>
      </c>
      <c r="V75" s="18">
        <f t="shared" ca="1" si="58"/>
        <v>0</v>
      </c>
      <c r="W75" s="18">
        <f t="shared" ca="1" si="58"/>
        <v>0</v>
      </c>
      <c r="X75" s="18">
        <f t="shared" ca="1" si="58"/>
        <v>0</v>
      </c>
      <c r="Y75" s="18">
        <f t="shared" ca="1" si="58"/>
        <v>0</v>
      </c>
      <c r="Z75" s="18">
        <f t="shared" ca="1" si="58"/>
        <v>0</v>
      </c>
      <c r="AA75" s="18">
        <f t="shared" ca="1" si="58"/>
        <v>0</v>
      </c>
      <c r="AB75" s="18">
        <f t="shared" ca="1" si="58"/>
        <v>0</v>
      </c>
      <c r="AC75" s="18">
        <f t="shared" ca="1" si="58"/>
        <v>0</v>
      </c>
      <c r="AD75" s="18">
        <f t="shared" ca="1" si="58"/>
        <v>0</v>
      </c>
      <c r="AE75" s="18">
        <f t="shared" ca="1" si="58"/>
        <v>0</v>
      </c>
      <c r="AF75" s="18">
        <f t="shared" ca="1" si="58"/>
        <v>0</v>
      </c>
      <c r="AG75" s="18">
        <f t="shared" ca="1" si="58"/>
        <v>0</v>
      </c>
      <c r="AH75" s="18">
        <f t="shared" ca="1" si="58"/>
        <v>0</v>
      </c>
      <c r="AI75" s="18">
        <f t="shared" ca="1" si="58"/>
        <v>0</v>
      </c>
      <c r="AJ75" s="18">
        <f t="shared" ca="1" si="58"/>
        <v>0</v>
      </c>
      <c r="AK75" s="18">
        <f t="shared" ca="1" si="55"/>
        <v>0</v>
      </c>
      <c r="AL75" s="18">
        <f t="shared" ca="1" si="55"/>
        <v>0</v>
      </c>
      <c r="AM75" s="18">
        <f t="shared" ca="1" si="55"/>
        <v>0</v>
      </c>
      <c r="AN75" s="18">
        <f t="shared" ca="1" si="55"/>
        <v>0</v>
      </c>
      <c r="AO75" s="18">
        <f t="shared" ca="1" si="55"/>
        <v>0</v>
      </c>
      <c r="AP75" s="18">
        <f t="shared" ca="1" si="55"/>
        <v>0</v>
      </c>
      <c r="AQ75" s="18">
        <f t="shared" ca="1" si="55"/>
        <v>0</v>
      </c>
      <c r="AR75" s="18">
        <f t="shared" ca="1" si="55"/>
        <v>0</v>
      </c>
      <c r="AS75" s="18">
        <f t="shared" ca="1" si="55"/>
        <v>0</v>
      </c>
      <c r="AT75" s="18">
        <f t="shared" ca="1" si="55"/>
        <v>0</v>
      </c>
      <c r="AU75" s="18">
        <f t="shared" ca="1" si="55"/>
        <v>0</v>
      </c>
      <c r="AV75" s="18">
        <f t="shared" ca="1" si="55"/>
        <v>0</v>
      </c>
      <c r="AW75" s="18">
        <f t="shared" ca="1" si="55"/>
        <v>0</v>
      </c>
      <c r="AX75" s="18">
        <f t="shared" ca="1" si="55"/>
        <v>0</v>
      </c>
      <c r="AY75" s="18">
        <f t="shared" ca="1" si="59"/>
        <v>0</v>
      </c>
      <c r="AZ75" s="18">
        <f t="shared" ca="1" si="59"/>
        <v>0</v>
      </c>
      <c r="BA75" s="18">
        <f t="shared" ca="1" si="59"/>
        <v>0</v>
      </c>
      <c r="BB75" s="18">
        <f t="shared" ca="1" si="59"/>
        <v>0</v>
      </c>
      <c r="BC75" s="18">
        <f t="shared" ca="1" si="59"/>
        <v>0</v>
      </c>
      <c r="BD75" s="18">
        <f t="shared" ca="1" si="59"/>
        <v>1585945.5600000159</v>
      </c>
      <c r="BE75" s="18">
        <f t="shared" ca="1" si="59"/>
        <v>0</v>
      </c>
      <c r="BF75" s="18">
        <f t="shared" ca="1" si="59"/>
        <v>0</v>
      </c>
      <c r="BG75" s="18">
        <f t="shared" ca="1" si="59"/>
        <v>0</v>
      </c>
      <c r="BH75" s="18">
        <f t="shared" ca="1" si="59"/>
        <v>0</v>
      </c>
      <c r="BI75" s="18">
        <f t="shared" ca="1" si="56"/>
        <v>0</v>
      </c>
      <c r="BJ75" s="18">
        <f t="shared" ca="1" si="56"/>
        <v>0</v>
      </c>
      <c r="BK75" s="18">
        <f t="shared" ca="1" si="56"/>
        <v>0</v>
      </c>
      <c r="BL75" s="18">
        <f t="shared" ca="1" si="56"/>
        <v>0</v>
      </c>
      <c r="BM75" s="18">
        <f t="shared" ca="1" si="56"/>
        <v>0</v>
      </c>
      <c r="BN75" s="18">
        <f t="shared" ca="1" si="56"/>
        <v>0</v>
      </c>
      <c r="BO75" s="18">
        <f t="shared" ca="1" si="56"/>
        <v>0</v>
      </c>
      <c r="BP75" s="18">
        <f t="shared" ca="1" si="56"/>
        <v>0</v>
      </c>
      <c r="BQ75" s="18">
        <f t="shared" ca="1" si="56"/>
        <v>0</v>
      </c>
      <c r="BR75" s="18">
        <f t="shared" ca="1" si="56"/>
        <v>0</v>
      </c>
      <c r="BS75" s="18">
        <f t="shared" ca="1" si="54"/>
        <v>0</v>
      </c>
      <c r="BT75" s="18">
        <f t="shared" ca="1" si="54"/>
        <v>0</v>
      </c>
      <c r="BU75" s="18">
        <f t="shared" ca="1" si="54"/>
        <v>0</v>
      </c>
      <c r="BV75" s="18">
        <f t="shared" ca="1" si="54"/>
        <v>0</v>
      </c>
      <c r="BW75" s="18">
        <f t="shared" ca="1" si="54"/>
        <v>0</v>
      </c>
      <c r="BX75" s="18">
        <f t="shared" ca="1" si="54"/>
        <v>0</v>
      </c>
      <c r="BY75" s="18">
        <f t="shared" ca="1" si="54"/>
        <v>0</v>
      </c>
      <c r="BZ75" s="18">
        <f t="shared" ca="1" si="54"/>
        <v>0</v>
      </c>
      <c r="CA75" s="18">
        <f t="shared" ca="1" si="54"/>
        <v>0</v>
      </c>
      <c r="CB75" s="18">
        <f t="shared" ca="1" si="54"/>
        <v>0</v>
      </c>
      <c r="CC75" s="18">
        <f t="shared" ca="1" si="60"/>
        <v>0</v>
      </c>
      <c r="CD75" s="18">
        <f t="shared" ca="1" si="60"/>
        <v>0</v>
      </c>
      <c r="CE75" s="18">
        <f t="shared" ca="1" si="60"/>
        <v>0</v>
      </c>
      <c r="CF75" s="18">
        <f t="shared" ca="1" si="60"/>
        <v>0</v>
      </c>
      <c r="CG75" s="18">
        <f t="shared" ca="1" si="60"/>
        <v>0</v>
      </c>
      <c r="CH75" s="18">
        <f t="shared" ca="1" si="60"/>
        <v>0</v>
      </c>
      <c r="CI75" s="19">
        <f t="shared" ca="1" si="26"/>
        <v>0</v>
      </c>
      <c r="CJ75" s="18">
        <f t="shared" ca="1" si="50"/>
        <v>0</v>
      </c>
      <c r="CK75" s="18">
        <f t="shared" ca="1" si="50"/>
        <v>0</v>
      </c>
      <c r="CL75" s="19">
        <f t="shared" ca="1" si="27"/>
        <v>0</v>
      </c>
      <c r="CM75" s="18">
        <f t="shared" ca="1" si="51"/>
        <v>0</v>
      </c>
      <c r="CN75" s="18">
        <f t="shared" ca="1" si="51"/>
        <v>0</v>
      </c>
      <c r="CO75" s="19">
        <f t="shared" ca="1" si="28"/>
        <v>0</v>
      </c>
      <c r="CP75" s="18">
        <f t="shared" ca="1" si="61"/>
        <v>0</v>
      </c>
      <c r="CQ75" s="18">
        <f t="shared" ca="1" si="61"/>
        <v>0</v>
      </c>
      <c r="CR75" s="18">
        <f t="shared" ca="1" si="61"/>
        <v>0</v>
      </c>
      <c r="CS75" s="18">
        <f t="shared" ca="1" si="61"/>
        <v>0</v>
      </c>
      <c r="CT75" s="18">
        <f t="shared" ca="1" si="61"/>
        <v>0</v>
      </c>
      <c r="CU75" s="19">
        <f t="shared" ca="1" si="53"/>
        <v>1585945.5600000159</v>
      </c>
    </row>
    <row r="76" spans="1:230" ht="12.75" customHeight="1">
      <c r="A76" s="59" t="s">
        <v>286</v>
      </c>
      <c r="B76" s="48">
        <v>9000</v>
      </c>
      <c r="C76" s="58" t="s">
        <v>287</v>
      </c>
      <c r="D76" s="49">
        <f t="shared" ref="D76:BO76" ca="1" si="63">SUMIF($C$7:$C$75,"HD",D$7:D$75)</f>
        <v>26760489817.104019</v>
      </c>
      <c r="E76" s="49">
        <f t="shared" ca="1" si="63"/>
        <v>4622075818.0915041</v>
      </c>
      <c r="F76" s="49">
        <f t="shared" ca="1" si="63"/>
        <v>9523628839.8564415</v>
      </c>
      <c r="G76" s="49">
        <f t="shared" ca="1" si="63"/>
        <v>12614785159.156067</v>
      </c>
      <c r="H76" s="49">
        <f t="shared" ca="1" si="63"/>
        <v>1634196410.921556</v>
      </c>
      <c r="I76" s="49">
        <f t="shared" ca="1" si="63"/>
        <v>4036076144.0000095</v>
      </c>
      <c r="J76" s="49">
        <f t="shared" ca="1" si="63"/>
        <v>24840662.830000002</v>
      </c>
      <c r="K76" s="49">
        <f t="shared" ca="1" si="63"/>
        <v>121584669.05999999</v>
      </c>
      <c r="L76" s="49">
        <f t="shared" ca="1" si="63"/>
        <v>-1159576.9300059967</v>
      </c>
      <c r="M76" s="49">
        <f t="shared" ca="1" si="63"/>
        <v>34237017.989999995</v>
      </c>
      <c r="N76" s="49">
        <f t="shared" ca="1" si="63"/>
        <v>673260.65</v>
      </c>
      <c r="O76" s="49">
        <f t="shared" ca="1" si="63"/>
        <v>3537725857.4417009</v>
      </c>
      <c r="P76" s="49">
        <f t="shared" ca="1" si="63"/>
        <v>9089772.4099999983</v>
      </c>
      <c r="Q76" s="49">
        <f t="shared" ca="1" si="63"/>
        <v>2141440657.9888895</v>
      </c>
      <c r="R76" s="49">
        <f t="shared" ca="1" si="63"/>
        <v>0</v>
      </c>
      <c r="S76" s="49">
        <f t="shared" ca="1" si="63"/>
        <v>0</v>
      </c>
      <c r="T76" s="49">
        <f t="shared" ca="1" si="63"/>
        <v>49266405124.310051</v>
      </c>
      <c r="U76" s="49">
        <f t="shared" ca="1" si="63"/>
        <v>918803716.70429933</v>
      </c>
      <c r="V76" s="49">
        <f t="shared" ca="1" si="63"/>
        <v>6923948760.1346455</v>
      </c>
      <c r="W76" s="49">
        <f t="shared" ca="1" si="63"/>
        <v>33558473435.125919</v>
      </c>
      <c r="X76" s="49">
        <f t="shared" ca="1" si="63"/>
        <v>41864736.719999611</v>
      </c>
      <c r="Y76" s="49">
        <f t="shared" ca="1" si="63"/>
        <v>1574303935.0678813</v>
      </c>
      <c r="Z76" s="49">
        <f t="shared" ca="1" si="63"/>
        <v>2071297734.9049997</v>
      </c>
      <c r="AA76" s="49">
        <f t="shared" ca="1" si="63"/>
        <v>626391.09000000008</v>
      </c>
      <c r="AB76" s="49">
        <f t="shared" ca="1" si="63"/>
        <v>4819113.8600000003</v>
      </c>
      <c r="AC76" s="49">
        <f t="shared" ca="1" si="63"/>
        <v>222156200.63360646</v>
      </c>
      <c r="AD76" s="49">
        <f t="shared" ca="1" si="63"/>
        <v>1074650525.2456951</v>
      </c>
      <c r="AE76" s="49">
        <f t="shared" ca="1" si="63"/>
        <v>16141936.77</v>
      </c>
      <c r="AF76" s="49">
        <f t="shared" ca="1" si="63"/>
        <v>138500930.98000005</v>
      </c>
      <c r="AG76" s="49">
        <f t="shared" ca="1" si="63"/>
        <v>1068520918.8100001</v>
      </c>
      <c r="AH76" s="49">
        <f t="shared" ca="1" si="63"/>
        <v>1011176118.559664</v>
      </c>
      <c r="AI76" s="49">
        <f t="shared" ca="1" si="63"/>
        <v>103396085.49000001</v>
      </c>
      <c r="AJ76" s="49">
        <f t="shared" ca="1" si="63"/>
        <v>33399469.400102776</v>
      </c>
      <c r="AK76" s="49">
        <f t="shared" ca="1" si="63"/>
        <v>10562406.080000008</v>
      </c>
      <c r="AL76" s="49">
        <f t="shared" ca="1" si="63"/>
        <v>0</v>
      </c>
      <c r="AM76" s="49">
        <f t="shared" ca="1" si="63"/>
        <v>806744699.11679995</v>
      </c>
      <c r="AN76" s="49">
        <f t="shared" ca="1" si="63"/>
        <v>13918920.99</v>
      </c>
      <c r="AO76" s="49">
        <f t="shared" ca="1" si="63"/>
        <v>299523300.87999994</v>
      </c>
      <c r="AP76" s="49">
        <f t="shared" ca="1" si="63"/>
        <v>113598448.9975</v>
      </c>
      <c r="AQ76" s="49">
        <f t="shared" ca="1" si="63"/>
        <v>0</v>
      </c>
      <c r="AR76" s="49">
        <f t="shared" ca="1" si="63"/>
        <v>0</v>
      </c>
      <c r="AS76" s="49">
        <f t="shared" ca="1" si="63"/>
        <v>0</v>
      </c>
      <c r="AT76" s="49">
        <f t="shared" ca="1" si="63"/>
        <v>7476837368.5081635</v>
      </c>
      <c r="AU76" s="49">
        <f t="shared" ca="1" si="63"/>
        <v>896347382.69466531</v>
      </c>
      <c r="AV76" s="49">
        <f t="shared" ca="1" si="63"/>
        <v>421744737.59586638</v>
      </c>
      <c r="AW76" s="49">
        <f t="shared" ca="1" si="63"/>
        <v>0</v>
      </c>
      <c r="AX76" s="49">
        <f t="shared" ca="1" si="63"/>
        <v>256391718.1381042</v>
      </c>
      <c r="AY76" s="49">
        <f t="shared" ca="1" si="63"/>
        <v>0</v>
      </c>
      <c r="AZ76" s="49">
        <f t="shared" ca="1" si="63"/>
        <v>0</v>
      </c>
      <c r="BA76" s="49">
        <f t="shared" ca="1" si="63"/>
        <v>0</v>
      </c>
      <c r="BB76" s="49">
        <f t="shared" ca="1" si="63"/>
        <v>56535416.899999999</v>
      </c>
      <c r="BC76" s="49">
        <f t="shared" ca="1" si="63"/>
        <v>1568989.37</v>
      </c>
      <c r="BD76" s="49">
        <f t="shared" ca="1" si="63"/>
        <v>3936363971.8475614</v>
      </c>
      <c r="BE76" s="49">
        <f t="shared" ca="1" si="63"/>
        <v>17898781.316190507</v>
      </c>
      <c r="BF76" s="49">
        <f t="shared" ca="1" si="63"/>
        <v>0</v>
      </c>
      <c r="BG76" s="49">
        <f t="shared" ca="1" si="63"/>
        <v>0</v>
      </c>
      <c r="BH76" s="49">
        <f t="shared" ca="1" si="63"/>
        <v>1050062.69</v>
      </c>
      <c r="BI76" s="49">
        <f t="shared" ca="1" si="63"/>
        <v>536771621.49005485</v>
      </c>
      <c r="BJ76" s="49">
        <f t="shared" ca="1" si="63"/>
        <v>207722115.63529399</v>
      </c>
      <c r="BK76" s="49">
        <f t="shared" ca="1" si="63"/>
        <v>0</v>
      </c>
      <c r="BL76" s="49">
        <f t="shared" ca="1" si="63"/>
        <v>6441696.7100761924</v>
      </c>
      <c r="BM76" s="49">
        <f t="shared" ca="1" si="63"/>
        <v>219171014.3237541</v>
      </c>
      <c r="BN76" s="49">
        <f t="shared" ca="1" si="63"/>
        <v>1109280223.1434264</v>
      </c>
      <c r="BO76" s="49">
        <f t="shared" ca="1" si="63"/>
        <v>0</v>
      </c>
      <c r="BP76" s="49">
        <f t="shared" ref="BP76:CU76" ca="1" si="64">SUMIF($C$7:$C$75,"HD",BP$7:BP$75)</f>
        <v>3696727347.3672314</v>
      </c>
      <c r="BQ76" s="49">
        <f t="shared" ca="1" si="64"/>
        <v>333912041.64779198</v>
      </c>
      <c r="BR76" s="49">
        <f t="shared" ca="1" si="64"/>
        <v>4691912780.9307671</v>
      </c>
      <c r="BS76" s="49">
        <f t="shared" ca="1" si="64"/>
        <v>4159246624.1323056</v>
      </c>
      <c r="BT76" s="49">
        <f t="shared" ca="1" si="64"/>
        <v>0</v>
      </c>
      <c r="BU76" s="49">
        <f t="shared" ca="1" si="64"/>
        <v>60267.77</v>
      </c>
      <c r="BV76" s="49">
        <f t="shared" ca="1" si="64"/>
        <v>1024853357.4159001</v>
      </c>
      <c r="BW76" s="49">
        <f t="shared" ca="1" si="64"/>
        <v>27534275.934133343</v>
      </c>
      <c r="BX76" s="49">
        <f t="shared" ca="1" si="64"/>
        <v>0</v>
      </c>
      <c r="BY76" s="49">
        <f t="shared" ca="1" si="64"/>
        <v>184234187.19</v>
      </c>
      <c r="BZ76" s="49">
        <f t="shared" ca="1" si="64"/>
        <v>356647898.47344995</v>
      </c>
      <c r="CA76" s="49">
        <f t="shared" ca="1" si="64"/>
        <v>11908701232.717392</v>
      </c>
      <c r="CB76" s="49">
        <f t="shared" ca="1" si="64"/>
        <v>51640793.765983336</v>
      </c>
      <c r="CC76" s="49">
        <f t="shared" ca="1" si="64"/>
        <v>2895637788.4113526</v>
      </c>
      <c r="CD76" s="49">
        <f t="shared" ca="1" si="64"/>
        <v>4814961.6900000004</v>
      </c>
      <c r="CE76" s="49">
        <f t="shared" ca="1" si="64"/>
        <v>393815.21</v>
      </c>
      <c r="CF76" s="49">
        <f t="shared" ca="1" si="64"/>
        <v>80838069.791616678</v>
      </c>
      <c r="CG76" s="49">
        <f t="shared" ca="1" si="64"/>
        <v>342706237.60133338</v>
      </c>
      <c r="CH76" s="49">
        <f t="shared" ca="1" si="64"/>
        <v>150791411.30047703</v>
      </c>
      <c r="CI76" s="49">
        <f t="shared" ca="1" si="64"/>
        <v>44091631716.159363</v>
      </c>
      <c r="CJ76" s="49">
        <f t="shared" ca="1" si="64"/>
        <v>345659798.0294984</v>
      </c>
      <c r="CK76" s="49">
        <f t="shared" ca="1" si="64"/>
        <v>327961052.747352</v>
      </c>
      <c r="CL76" s="49">
        <f t="shared" ca="1" si="64"/>
        <v>13633026722.363258</v>
      </c>
      <c r="CM76" s="49">
        <f t="shared" ca="1" si="64"/>
        <v>1277786567.9404204</v>
      </c>
      <c r="CN76" s="49">
        <f t="shared" ca="1" si="64"/>
        <v>12355240154.42284</v>
      </c>
      <c r="CO76" s="49">
        <f t="shared" ca="1" si="64"/>
        <v>29784984143.01926</v>
      </c>
      <c r="CP76" s="49">
        <f t="shared" ca="1" si="64"/>
        <v>5447312642.3037786</v>
      </c>
      <c r="CQ76" s="49">
        <f t="shared" ca="1" si="64"/>
        <v>24337671500.715485</v>
      </c>
      <c r="CR76" s="49">
        <f t="shared" ca="1" si="64"/>
        <v>747576070.90799367</v>
      </c>
      <c r="CS76" s="49">
        <f t="shared" ca="1" si="64"/>
        <v>273846894.46999997</v>
      </c>
      <c r="CT76" s="49">
        <f t="shared" ca="1" si="64"/>
        <v>4261411.17</v>
      </c>
      <c r="CU76" s="49">
        <f t="shared" ca="1" si="64"/>
        <v>227744121887.7576</v>
      </c>
    </row>
    <row r="77" spans="1:230">
      <c r="A77" s="59" t="s">
        <v>289</v>
      </c>
      <c r="B77" s="48">
        <v>9001</v>
      </c>
      <c r="C77" s="58" t="s">
        <v>290</v>
      </c>
      <c r="D77" s="49">
        <f t="shared" ref="D77:BO77" ca="1" si="65">SUMIF($C$7:$C$75,"H",D$7:D$75)+SUMIF($C$7:$C$75,"E",D$7:D$75)</f>
        <v>0</v>
      </c>
      <c r="E77" s="49">
        <f t="shared" ca="1" si="65"/>
        <v>0</v>
      </c>
      <c r="F77" s="49">
        <f t="shared" ca="1" si="65"/>
        <v>0</v>
      </c>
      <c r="G77" s="49">
        <f t="shared" ca="1" si="65"/>
        <v>0</v>
      </c>
      <c r="H77" s="49">
        <f t="shared" ca="1" si="65"/>
        <v>0</v>
      </c>
      <c r="I77" s="49">
        <f t="shared" ca="1" si="65"/>
        <v>0</v>
      </c>
      <c r="J77" s="49">
        <f t="shared" ca="1" si="65"/>
        <v>0</v>
      </c>
      <c r="K77" s="49">
        <f t="shared" ca="1" si="65"/>
        <v>0</v>
      </c>
      <c r="L77" s="49">
        <f t="shared" ca="1" si="65"/>
        <v>0</v>
      </c>
      <c r="M77" s="49">
        <f t="shared" ca="1" si="65"/>
        <v>0</v>
      </c>
      <c r="N77" s="49">
        <f t="shared" ca="1" si="65"/>
        <v>0</v>
      </c>
      <c r="O77" s="49">
        <f t="shared" ca="1" si="65"/>
        <v>0</v>
      </c>
      <c r="P77" s="49">
        <f t="shared" ca="1" si="65"/>
        <v>0</v>
      </c>
      <c r="Q77" s="49">
        <f t="shared" ca="1" si="65"/>
        <v>0</v>
      </c>
      <c r="R77" s="49">
        <f t="shared" ca="1" si="65"/>
        <v>0</v>
      </c>
      <c r="S77" s="49">
        <f t="shared" ca="1" si="65"/>
        <v>0</v>
      </c>
      <c r="T77" s="49">
        <f t="shared" ca="1" si="65"/>
        <v>0</v>
      </c>
      <c r="U77" s="49">
        <f t="shared" ca="1" si="65"/>
        <v>0</v>
      </c>
      <c r="V77" s="49">
        <f t="shared" ca="1" si="65"/>
        <v>0</v>
      </c>
      <c r="W77" s="49">
        <f t="shared" ca="1" si="65"/>
        <v>0</v>
      </c>
      <c r="X77" s="49">
        <f t="shared" ca="1" si="65"/>
        <v>0</v>
      </c>
      <c r="Y77" s="49">
        <f t="shared" ca="1" si="65"/>
        <v>0</v>
      </c>
      <c r="Z77" s="49">
        <f t="shared" ca="1" si="65"/>
        <v>0</v>
      </c>
      <c r="AA77" s="49">
        <f t="shared" ca="1" si="65"/>
        <v>0</v>
      </c>
      <c r="AB77" s="49">
        <f t="shared" ca="1" si="65"/>
        <v>0</v>
      </c>
      <c r="AC77" s="49">
        <f t="shared" ca="1" si="65"/>
        <v>0</v>
      </c>
      <c r="AD77" s="49">
        <f t="shared" ca="1" si="65"/>
        <v>0</v>
      </c>
      <c r="AE77" s="49">
        <f t="shared" ca="1" si="65"/>
        <v>0</v>
      </c>
      <c r="AF77" s="49">
        <f t="shared" ca="1" si="65"/>
        <v>0</v>
      </c>
      <c r="AG77" s="49">
        <f t="shared" ca="1" si="65"/>
        <v>0</v>
      </c>
      <c r="AH77" s="49">
        <f t="shared" ca="1" si="65"/>
        <v>0</v>
      </c>
      <c r="AI77" s="49">
        <f t="shared" ca="1" si="65"/>
        <v>0</v>
      </c>
      <c r="AJ77" s="49">
        <f t="shared" ca="1" si="65"/>
        <v>0</v>
      </c>
      <c r="AK77" s="49">
        <f t="shared" ca="1" si="65"/>
        <v>0</v>
      </c>
      <c r="AL77" s="49">
        <f t="shared" ca="1" si="65"/>
        <v>0</v>
      </c>
      <c r="AM77" s="49">
        <f t="shared" ca="1" si="65"/>
        <v>0</v>
      </c>
      <c r="AN77" s="49">
        <f t="shared" ca="1" si="65"/>
        <v>0</v>
      </c>
      <c r="AO77" s="49">
        <f t="shared" ca="1" si="65"/>
        <v>0</v>
      </c>
      <c r="AP77" s="49">
        <f t="shared" ca="1" si="65"/>
        <v>0</v>
      </c>
      <c r="AQ77" s="49">
        <f t="shared" ca="1" si="65"/>
        <v>0</v>
      </c>
      <c r="AR77" s="49">
        <f t="shared" ca="1" si="65"/>
        <v>0</v>
      </c>
      <c r="AS77" s="49">
        <f t="shared" ca="1" si="65"/>
        <v>0</v>
      </c>
      <c r="AT77" s="49">
        <f t="shared" ca="1" si="65"/>
        <v>0</v>
      </c>
      <c r="AU77" s="49">
        <f t="shared" ca="1" si="65"/>
        <v>0</v>
      </c>
      <c r="AV77" s="49">
        <f t="shared" ca="1" si="65"/>
        <v>0</v>
      </c>
      <c r="AW77" s="49">
        <f t="shared" ca="1" si="65"/>
        <v>0</v>
      </c>
      <c r="AX77" s="49">
        <f t="shared" ca="1" si="65"/>
        <v>0</v>
      </c>
      <c r="AY77" s="49">
        <f t="shared" ca="1" si="65"/>
        <v>0</v>
      </c>
      <c r="AZ77" s="49">
        <f t="shared" ca="1" si="65"/>
        <v>0</v>
      </c>
      <c r="BA77" s="49">
        <f t="shared" ca="1" si="65"/>
        <v>0</v>
      </c>
      <c r="BB77" s="49">
        <f t="shared" ca="1" si="65"/>
        <v>0</v>
      </c>
      <c r="BC77" s="49">
        <f t="shared" ca="1" si="65"/>
        <v>0</v>
      </c>
      <c r="BD77" s="49">
        <f t="shared" ca="1" si="65"/>
        <v>715279972.82614625</v>
      </c>
      <c r="BE77" s="49">
        <f t="shared" ca="1" si="65"/>
        <v>279004582.32999885</v>
      </c>
      <c r="BF77" s="49">
        <f t="shared" ca="1" si="65"/>
        <v>0</v>
      </c>
      <c r="BG77" s="49">
        <f t="shared" ca="1" si="65"/>
        <v>0</v>
      </c>
      <c r="BH77" s="49">
        <f t="shared" ca="1" si="65"/>
        <v>0</v>
      </c>
      <c r="BI77" s="49">
        <f t="shared" ca="1" si="65"/>
        <v>0</v>
      </c>
      <c r="BJ77" s="49">
        <f t="shared" ca="1" si="65"/>
        <v>0</v>
      </c>
      <c r="BK77" s="49">
        <f t="shared" ca="1" si="65"/>
        <v>0</v>
      </c>
      <c r="BL77" s="49">
        <f t="shared" ca="1" si="65"/>
        <v>0</v>
      </c>
      <c r="BM77" s="49">
        <f t="shared" ca="1" si="65"/>
        <v>0</v>
      </c>
      <c r="BN77" s="49">
        <f t="shared" ca="1" si="65"/>
        <v>0</v>
      </c>
      <c r="BO77" s="49">
        <f t="shared" ca="1" si="65"/>
        <v>0</v>
      </c>
      <c r="BP77" s="49">
        <f t="shared" ref="BP77:CU77" ca="1" si="66">SUMIF($C$7:$C$75,"H",BP$7:BP$75)+SUMIF($C$7:$C$75,"E",BP$7:BP$75)</f>
        <v>0</v>
      </c>
      <c r="BQ77" s="49">
        <f t="shared" ca="1" si="66"/>
        <v>0</v>
      </c>
      <c r="BR77" s="49">
        <f t="shared" ca="1" si="66"/>
        <v>0</v>
      </c>
      <c r="BS77" s="49">
        <f t="shared" ca="1" si="66"/>
        <v>0</v>
      </c>
      <c r="BT77" s="49">
        <f t="shared" ca="1" si="66"/>
        <v>0</v>
      </c>
      <c r="BU77" s="49">
        <f t="shared" ca="1" si="66"/>
        <v>0</v>
      </c>
      <c r="BV77" s="49">
        <f t="shared" ca="1" si="66"/>
        <v>0</v>
      </c>
      <c r="BW77" s="49">
        <f t="shared" ca="1" si="66"/>
        <v>0</v>
      </c>
      <c r="BX77" s="49">
        <f t="shared" ca="1" si="66"/>
        <v>0</v>
      </c>
      <c r="BY77" s="49">
        <f t="shared" ca="1" si="66"/>
        <v>0</v>
      </c>
      <c r="BZ77" s="49">
        <f t="shared" ca="1" si="66"/>
        <v>0</v>
      </c>
      <c r="CA77" s="49">
        <f t="shared" ca="1" si="66"/>
        <v>0</v>
      </c>
      <c r="CB77" s="49">
        <f t="shared" ca="1" si="66"/>
        <v>0</v>
      </c>
      <c r="CC77" s="49">
        <f t="shared" ca="1" si="66"/>
        <v>0</v>
      </c>
      <c r="CD77" s="49">
        <f t="shared" ca="1" si="66"/>
        <v>0</v>
      </c>
      <c r="CE77" s="49">
        <f t="shared" ca="1" si="66"/>
        <v>0</v>
      </c>
      <c r="CF77" s="49">
        <f t="shared" ca="1" si="66"/>
        <v>0</v>
      </c>
      <c r="CG77" s="49">
        <f t="shared" ca="1" si="66"/>
        <v>0</v>
      </c>
      <c r="CH77" s="49">
        <f t="shared" ca="1" si="66"/>
        <v>128.59047619047618</v>
      </c>
      <c r="CI77" s="49">
        <f t="shared" ca="1" si="66"/>
        <v>1546475759.0254564</v>
      </c>
      <c r="CJ77" s="49">
        <f t="shared" ca="1" si="66"/>
        <v>76121.56</v>
      </c>
      <c r="CK77" s="49">
        <f t="shared" ca="1" si="66"/>
        <v>77782061.799999997</v>
      </c>
      <c r="CL77" s="49">
        <f t="shared" ca="1" si="66"/>
        <v>545255052.8700006</v>
      </c>
      <c r="CM77" s="49">
        <f t="shared" ca="1" si="66"/>
        <v>32681398.829999998</v>
      </c>
      <c r="CN77" s="49">
        <f t="shared" ca="1" si="66"/>
        <v>512573654.04000068</v>
      </c>
      <c r="CO77" s="49">
        <f t="shared" ca="1" si="66"/>
        <v>923362522.79545569</v>
      </c>
      <c r="CP77" s="49">
        <f t="shared" ca="1" si="66"/>
        <v>19841593.780000001</v>
      </c>
      <c r="CQ77" s="49">
        <f t="shared" ca="1" si="66"/>
        <v>903520929.0154556</v>
      </c>
      <c r="CR77" s="49">
        <f t="shared" ca="1" si="66"/>
        <v>52045924.070000112</v>
      </c>
      <c r="CS77" s="49">
        <f t="shared" ca="1" si="66"/>
        <v>0</v>
      </c>
      <c r="CT77" s="49">
        <f t="shared" ca="1" si="66"/>
        <v>0</v>
      </c>
      <c r="CU77" s="49">
        <f t="shared" ca="1" si="66"/>
        <v>2592806366.8420777</v>
      </c>
    </row>
    <row r="78" spans="1:230" s="35" customFormat="1">
      <c r="A78" s="59" t="s">
        <v>292</v>
      </c>
      <c r="B78" s="48">
        <v>9003</v>
      </c>
      <c r="C78" s="58" t="s">
        <v>293</v>
      </c>
      <c r="D78" s="49">
        <f t="shared" ref="D78:I78" ca="1" si="67">D76+D77</f>
        <v>26760489817.104019</v>
      </c>
      <c r="E78" s="49">
        <f t="shared" ca="1" si="67"/>
        <v>4622075818.0915041</v>
      </c>
      <c r="F78" s="49">
        <f t="shared" ca="1" si="67"/>
        <v>9523628839.8564415</v>
      </c>
      <c r="G78" s="49">
        <f t="shared" ca="1" si="67"/>
        <v>12614785159.156067</v>
      </c>
      <c r="H78" s="49">
        <f t="shared" ca="1" si="67"/>
        <v>1634196410.921556</v>
      </c>
      <c r="I78" s="49">
        <f t="shared" ca="1" si="67"/>
        <v>4036076144.0000095</v>
      </c>
      <c r="J78" s="49">
        <f ca="1">J76+J77</f>
        <v>24840662.830000002</v>
      </c>
      <c r="K78" s="49">
        <f ca="1">K76+K77</f>
        <v>121584669.05999999</v>
      </c>
      <c r="L78" s="49">
        <f t="shared" ref="L78:BU78" ca="1" si="68">L76+L77</f>
        <v>-1159576.9300059967</v>
      </c>
      <c r="M78" s="49">
        <f t="shared" ca="1" si="68"/>
        <v>34237017.989999995</v>
      </c>
      <c r="N78" s="49">
        <f t="shared" ca="1" si="68"/>
        <v>673260.65</v>
      </c>
      <c r="O78" s="49">
        <f t="shared" ca="1" si="68"/>
        <v>3537725857.4417009</v>
      </c>
      <c r="P78" s="49">
        <f t="shared" ca="1" si="68"/>
        <v>9089772.4099999983</v>
      </c>
      <c r="Q78" s="49">
        <f t="shared" ca="1" si="68"/>
        <v>2141440657.9888895</v>
      </c>
      <c r="R78" s="49">
        <f t="shared" ca="1" si="68"/>
        <v>0</v>
      </c>
      <c r="S78" s="49">
        <f t="shared" ca="1" si="68"/>
        <v>0</v>
      </c>
      <c r="T78" s="49">
        <f t="shared" ca="1" si="68"/>
        <v>49266405124.310051</v>
      </c>
      <c r="U78" s="49">
        <f t="shared" ca="1" si="68"/>
        <v>918803716.70429933</v>
      </c>
      <c r="V78" s="49">
        <f t="shared" ca="1" si="68"/>
        <v>6923948760.1346455</v>
      </c>
      <c r="W78" s="49">
        <f t="shared" ca="1" si="68"/>
        <v>33558473435.125919</v>
      </c>
      <c r="X78" s="49">
        <f t="shared" ca="1" si="68"/>
        <v>41864736.719999611</v>
      </c>
      <c r="Y78" s="49">
        <f t="shared" ca="1" si="68"/>
        <v>1574303935.0678813</v>
      </c>
      <c r="Z78" s="49">
        <f t="shared" ca="1" si="68"/>
        <v>2071297734.9049997</v>
      </c>
      <c r="AA78" s="49">
        <f t="shared" ca="1" si="68"/>
        <v>626391.09000000008</v>
      </c>
      <c r="AB78" s="49">
        <f t="shared" ca="1" si="68"/>
        <v>4819113.8600000003</v>
      </c>
      <c r="AC78" s="49">
        <f t="shared" ca="1" si="68"/>
        <v>222156200.63360646</v>
      </c>
      <c r="AD78" s="49">
        <f t="shared" ca="1" si="68"/>
        <v>1074650525.2456951</v>
      </c>
      <c r="AE78" s="49">
        <f t="shared" ca="1" si="68"/>
        <v>16141936.77</v>
      </c>
      <c r="AF78" s="49">
        <f t="shared" ca="1" si="68"/>
        <v>138500930.98000005</v>
      </c>
      <c r="AG78" s="49">
        <f t="shared" ca="1" si="68"/>
        <v>1068520918.8100001</v>
      </c>
      <c r="AH78" s="49">
        <f t="shared" ca="1" si="68"/>
        <v>1011176118.559664</v>
      </c>
      <c r="AI78" s="49">
        <f t="shared" ca="1" si="68"/>
        <v>103396085.49000001</v>
      </c>
      <c r="AJ78" s="49">
        <f t="shared" ca="1" si="68"/>
        <v>33399469.400102776</v>
      </c>
      <c r="AK78" s="49">
        <f t="shared" ca="1" si="68"/>
        <v>10562406.080000008</v>
      </c>
      <c r="AL78" s="49">
        <f t="shared" ca="1" si="68"/>
        <v>0</v>
      </c>
      <c r="AM78" s="49">
        <f t="shared" ca="1" si="68"/>
        <v>806744699.11679995</v>
      </c>
      <c r="AN78" s="49">
        <f t="shared" ca="1" si="68"/>
        <v>13918920.99</v>
      </c>
      <c r="AO78" s="49">
        <f t="shared" ca="1" si="68"/>
        <v>299523300.87999994</v>
      </c>
      <c r="AP78" s="49">
        <f t="shared" ca="1" si="68"/>
        <v>113598448.9975</v>
      </c>
      <c r="AQ78" s="49">
        <f t="shared" ca="1" si="68"/>
        <v>0</v>
      </c>
      <c r="AR78" s="49">
        <f t="shared" ca="1" si="68"/>
        <v>0</v>
      </c>
      <c r="AS78" s="49">
        <f t="shared" ca="1" si="68"/>
        <v>0</v>
      </c>
      <c r="AT78" s="49">
        <f t="shared" ca="1" si="68"/>
        <v>7476837368.5081635</v>
      </c>
      <c r="AU78" s="49">
        <f t="shared" ca="1" si="68"/>
        <v>896347382.69466531</v>
      </c>
      <c r="AV78" s="49">
        <f t="shared" ca="1" si="68"/>
        <v>421744737.59586638</v>
      </c>
      <c r="AW78" s="49">
        <f t="shared" ca="1" si="68"/>
        <v>0</v>
      </c>
      <c r="AX78" s="49">
        <f t="shared" ca="1" si="68"/>
        <v>256391718.1381042</v>
      </c>
      <c r="AY78" s="49">
        <f t="shared" ca="1" si="68"/>
        <v>0</v>
      </c>
      <c r="AZ78" s="49">
        <f t="shared" ca="1" si="68"/>
        <v>0</v>
      </c>
      <c r="BA78" s="49">
        <f t="shared" ca="1" si="68"/>
        <v>0</v>
      </c>
      <c r="BB78" s="49">
        <f t="shared" ca="1" si="68"/>
        <v>56535416.899999999</v>
      </c>
      <c r="BC78" s="49">
        <f t="shared" ca="1" si="68"/>
        <v>1568989.37</v>
      </c>
      <c r="BD78" s="49">
        <f t="shared" ca="1" si="68"/>
        <v>4651643944.673708</v>
      </c>
      <c r="BE78" s="49">
        <f t="shared" ca="1" si="68"/>
        <v>296903363.64618933</v>
      </c>
      <c r="BF78" s="49">
        <f t="shared" ca="1" si="68"/>
        <v>0</v>
      </c>
      <c r="BG78" s="49">
        <f t="shared" ca="1" si="68"/>
        <v>0</v>
      </c>
      <c r="BH78" s="49">
        <f t="shared" ca="1" si="68"/>
        <v>1050062.69</v>
      </c>
      <c r="BI78" s="49">
        <f t="shared" ca="1" si="68"/>
        <v>536771621.49005485</v>
      </c>
      <c r="BJ78" s="49">
        <f t="shared" ca="1" si="68"/>
        <v>207722115.63529399</v>
      </c>
      <c r="BK78" s="49">
        <f t="shared" ca="1" si="68"/>
        <v>0</v>
      </c>
      <c r="BL78" s="49">
        <f t="shared" ca="1" si="68"/>
        <v>6441696.7100761924</v>
      </c>
      <c r="BM78" s="49">
        <f t="shared" ca="1" si="68"/>
        <v>219171014.3237541</v>
      </c>
      <c r="BN78" s="49">
        <f t="shared" ca="1" si="68"/>
        <v>1109280223.1434264</v>
      </c>
      <c r="BO78" s="49">
        <f t="shared" ca="1" si="68"/>
        <v>0</v>
      </c>
      <c r="BP78" s="49">
        <f t="shared" ca="1" si="68"/>
        <v>3696727347.3672314</v>
      </c>
      <c r="BQ78" s="49">
        <f t="shared" ca="1" si="68"/>
        <v>333912041.64779198</v>
      </c>
      <c r="BR78" s="49">
        <f t="shared" ca="1" si="68"/>
        <v>4691912780.9307671</v>
      </c>
      <c r="BS78" s="49">
        <f t="shared" ca="1" si="68"/>
        <v>4159246624.1323056</v>
      </c>
      <c r="BT78" s="49">
        <f t="shared" ca="1" si="68"/>
        <v>0</v>
      </c>
      <c r="BU78" s="49">
        <f t="shared" ca="1" si="68"/>
        <v>60267.77</v>
      </c>
      <c r="BV78" s="49">
        <f ca="1">BV76+BV77</f>
        <v>1024853357.4159001</v>
      </c>
      <c r="BW78" s="49">
        <f ca="1">BW76+BW77</f>
        <v>27534275.934133343</v>
      </c>
      <c r="BX78" s="49">
        <f ca="1">BX76+BX77</f>
        <v>0</v>
      </c>
      <c r="BY78" s="49">
        <f ca="1">BY76+BY77</f>
        <v>184234187.19</v>
      </c>
      <c r="BZ78" s="49">
        <f t="shared" ref="BZ78:CP78" ca="1" si="69">BZ76+BZ77</f>
        <v>356647898.47344995</v>
      </c>
      <c r="CA78" s="49">
        <f t="shared" ca="1" si="69"/>
        <v>11908701232.717392</v>
      </c>
      <c r="CB78" s="49">
        <f t="shared" ca="1" si="69"/>
        <v>51640793.765983336</v>
      </c>
      <c r="CC78" s="49">
        <f t="shared" ca="1" si="69"/>
        <v>2895637788.4113526</v>
      </c>
      <c r="CD78" s="49">
        <f t="shared" ca="1" si="69"/>
        <v>4814961.6900000004</v>
      </c>
      <c r="CE78" s="49">
        <f t="shared" ca="1" si="69"/>
        <v>393815.21</v>
      </c>
      <c r="CF78" s="49">
        <f t="shared" ca="1" si="69"/>
        <v>80838069.791616678</v>
      </c>
      <c r="CG78" s="49">
        <f t="shared" ca="1" si="69"/>
        <v>342706237.60133338</v>
      </c>
      <c r="CH78" s="49">
        <f t="shared" ca="1" si="69"/>
        <v>150791539.89095321</v>
      </c>
      <c r="CI78" s="49">
        <f t="shared" ca="1" si="69"/>
        <v>45638107475.184822</v>
      </c>
      <c r="CJ78" s="49">
        <f t="shared" ca="1" si="69"/>
        <v>345735919.5894984</v>
      </c>
      <c r="CK78" s="49">
        <f t="shared" ca="1" si="69"/>
        <v>405743114.54735202</v>
      </c>
      <c r="CL78" s="49">
        <f t="shared" ca="1" si="69"/>
        <v>14178281775.233259</v>
      </c>
      <c r="CM78" s="49">
        <f t="shared" ca="1" si="69"/>
        <v>1310467966.7704203</v>
      </c>
      <c r="CN78" s="49">
        <f t="shared" ca="1" si="69"/>
        <v>12867813808.462841</v>
      </c>
      <c r="CO78" s="49">
        <f t="shared" ca="1" si="69"/>
        <v>30708346665.814716</v>
      </c>
      <c r="CP78" s="49">
        <f t="shared" ca="1" si="69"/>
        <v>5467154236.0837784</v>
      </c>
      <c r="CQ78" s="49">
        <f ca="1">CQ76+CQ77</f>
        <v>25241192429.730942</v>
      </c>
      <c r="CR78" s="49">
        <f ca="1">CR76+CR77</f>
        <v>799621994.97799373</v>
      </c>
      <c r="CS78" s="49">
        <f ca="1">CS76+CS77</f>
        <v>273846894.46999997</v>
      </c>
      <c r="CT78" s="49">
        <f ca="1">CT76+CT77</f>
        <v>4261411.17</v>
      </c>
      <c r="CU78" s="49">
        <f ca="1">CU76+CU77</f>
        <v>230336928254.59967</v>
      </c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</row>
    <row r="79" spans="1:230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0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4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</row>
  </sheetData>
  <mergeCells count="1">
    <mergeCell ref="E2:G2"/>
  </mergeCells>
  <dataValidations count="2">
    <dataValidation type="list" allowBlank="1" showInputMessage="1" showErrorMessage="1" sqref="C2" xr:uid="{F59CDF64-952A-4CE2-9DDA-E1226D693CEB}">
      <formula1>"Toplam,Yurtiçi,Yurtdışı"</formula1>
    </dataValidation>
    <dataValidation type="list" allowBlank="1" showInputMessage="1" showErrorMessage="1" sqref="B2" xr:uid="{9F2C4695-B6E2-492D-AF94-27A70C0157FC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4E215-AB1D-45E5-B978-0690EFAB8858}">
  <dimension ref="A1:IA82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323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2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2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2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4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ca="1">L23+M23+N23+Q23</f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ca="1">+O23+P23</f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ca="1">+R23+S23</f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t="shared" ref="K25:K75" ca="1" si="11">L25+M25+N25+Q25</f>
        <v>0</v>
      </c>
      <c r="L25" s="18">
        <f t="shared" ca="1" si="8"/>
        <v>0</v>
      </c>
      <c r="M25" s="18">
        <f t="shared" ca="1" si="8"/>
        <v>0</v>
      </c>
      <c r="N25" s="19">
        <f t="shared" ref="N25:N75" ca="1" si="12">+O25+P25</f>
        <v>0</v>
      </c>
      <c r="O25" s="18">
        <f t="shared" ca="1" si="9"/>
        <v>0</v>
      </c>
      <c r="P25" s="18">
        <f t="shared" ca="1" si="9"/>
        <v>0</v>
      </c>
      <c r="Q25" s="19">
        <f t="shared" ref="Q25:Q75" ca="1" si="13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ref="U25:U75" ca="1" si="14">SUM(D25:K25)+T25</f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ca="1" si="11"/>
        <v>0</v>
      </c>
      <c r="L26" s="18">
        <f t="shared" ca="1" si="8"/>
        <v>0</v>
      </c>
      <c r="M26" s="18">
        <f t="shared" ca="1" si="8"/>
        <v>0</v>
      </c>
      <c r="N26" s="19">
        <f t="shared" ca="1" si="12"/>
        <v>0</v>
      </c>
      <c r="O26" s="18">
        <f t="shared" ca="1" si="9"/>
        <v>0</v>
      </c>
      <c r="P26" s="18">
        <f t="shared" ca="1" si="9"/>
        <v>0</v>
      </c>
      <c r="Q26" s="19">
        <f t="shared" ca="1" si="13"/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ca="1" si="14"/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95" customHeight="1">
      <c r="A41" s="57" t="s">
        <v>214</v>
      </c>
      <c r="B41" s="17">
        <v>1047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216</v>
      </c>
      <c r="B42" s="17">
        <v>1048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15"/>
        <v>0</v>
      </c>
      <c r="E54" s="18">
        <f t="shared" ca="1" si="15"/>
        <v>0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0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0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0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0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19"/>
        <v>0</v>
      </c>
      <c r="E56" s="18">
        <f t="shared" ca="1" si="19"/>
        <v>0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19"/>
        <v>0</v>
      </c>
      <c r="E57" s="18">
        <f t="shared" ca="1" si="19"/>
        <v>911258445.42169249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911258445.42169249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19"/>
        <v>0</v>
      </c>
      <c r="E58" s="18">
        <f t="shared" ca="1" si="19"/>
        <v>145176.82999999999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145176.82999999999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19"/>
        <v>0</v>
      </c>
      <c r="E59" s="18">
        <f t="shared" ca="1" si="19"/>
        <v>83425154.150000006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83425154.150000006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19"/>
        <v>0</v>
      </c>
      <c r="E60" s="18">
        <f t="shared" ca="1" si="19"/>
        <v>45444509.56000004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45444509.56000004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19"/>
        <v>0.01</v>
      </c>
      <c r="E61" s="18">
        <f t="shared" ca="1" si="19"/>
        <v>3630114924.6058965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3630114924.6158967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19"/>
        <v>0</v>
      </c>
      <c r="E62" s="18">
        <f t="shared" ca="1" si="19"/>
        <v>306223211.63000363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306223211.63000363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19"/>
        <v>0</v>
      </c>
      <c r="E63" s="18">
        <f t="shared" ca="1" si="19"/>
        <v>2962340650.5500007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2962340650.5500007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19"/>
        <v>20925072.100000009</v>
      </c>
      <c r="E64" s="18">
        <f t="shared" ca="1" si="19"/>
        <v>3251047269.7700038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3271972341.8700037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19"/>
        <v>0</v>
      </c>
      <c r="E65" s="18">
        <f t="shared" ca="1" si="19"/>
        <v>365585740.20003492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365585740.20003492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19"/>
        <v>0</v>
      </c>
      <c r="E66" s="18">
        <f t="shared" ca="1" si="19"/>
        <v>4178639083.6899996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4178639083.6899996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19"/>
        <v>0</v>
      </c>
      <c r="E67" s="18">
        <f t="shared" ca="1" si="19"/>
        <v>73624682.059999987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73624682.059999987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19"/>
        <v>0</v>
      </c>
      <c r="E68" s="18">
        <f t="shared" ca="1" si="19"/>
        <v>604394248.40588999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604394248.40588999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19"/>
        <v>0</v>
      </c>
      <c r="E69" s="18">
        <f t="shared" ca="1" si="19"/>
        <v>2147008303.5730042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2147008303.5730042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19"/>
        <v>0</v>
      </c>
      <c r="E70" s="18">
        <f t="shared" ca="1" si="19"/>
        <v>781049315.10201418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781049315.10201418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J75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2708160255.9699998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ref="L71:M75" ca="1" si="24">IFERROR(IF($C$2="Yurtiçi",INDIRECT("'"&amp;$B$2&amp;"'!"&amp;ADDRESS(MATCH($B71,INDIRECT("'"&amp;$B$2&amp;"'!$B$1:$B$1095"),0),MATCH(L$5,INDIRECT("'"&amp;$B$2&amp;"'!5:5"),0))),IF($C$2="Yurtdışı",INDIRECT("'"&amp;$B$2&amp;"'!"&amp;ADDRESS(MATCH($B71,INDIRECT("'"&amp;$B$2&amp;"'!$B$1:$B$1095"),0),MATCH(L$5,INDIRECT("'"&amp;$B$2&amp;"'!5:5"),0)+1)),INDIRECT("'"&amp;$B$2&amp;"'!"&amp;ADDRESS(MATCH($B71,INDIRECT("'"&amp;$B$2&amp;"'!$B$1:$B$1095"),0),MATCH(L$5,INDIRECT("'"&amp;$B$2&amp;"'!5:5"),0)))+INDIRECT("'"&amp;$B$2&amp;"'!"&amp;ADDRESS(MATCH($B71,INDIRECT("'"&amp;$B$2&amp;"'!$B$1:$B$1095"),0),MATCH(L$5,INDIRECT("'"&amp;$B$2&amp;"'!5:5"),0)+1)))),0)</f>
        <v>0</v>
      </c>
      <c r="M71" s="18">
        <f t="shared" ca="1" si="24"/>
        <v>0</v>
      </c>
      <c r="N71" s="19">
        <f t="shared" ca="1" si="12"/>
        <v>0</v>
      </c>
      <c r="O71" s="18">
        <f t="shared" ref="O71:P75" ca="1" si="25">IFERROR(IF($C$2="Yurtiçi",INDIRECT("'"&amp;$B$2&amp;"'!"&amp;ADDRESS(MATCH($B71,INDIRECT("'"&amp;$B$2&amp;"'!$B$1:$B$1095"),0),MATCH(O$5,INDIRECT("'"&amp;$B$2&amp;"'!5:5"),0))),IF($C$2="Yurtdışı",INDIRECT("'"&amp;$B$2&amp;"'!"&amp;ADDRESS(MATCH($B71,INDIRECT("'"&amp;$B$2&amp;"'!$B$1:$B$1095"),0),MATCH(O$5,INDIRECT("'"&amp;$B$2&amp;"'!5:5"),0)+1)),INDIRECT("'"&amp;$B$2&amp;"'!"&amp;ADDRESS(MATCH($B71,INDIRECT("'"&amp;$B$2&amp;"'!$B$1:$B$1095"),0),MATCH(O$5,INDIRECT("'"&amp;$B$2&amp;"'!5:5"),0)))+INDIRECT("'"&amp;$B$2&amp;"'!"&amp;ADDRESS(MATCH($B71,INDIRECT("'"&amp;$B$2&amp;"'!$B$1:$B$1095"),0),MATCH(O$5,INDIRECT("'"&amp;$B$2&amp;"'!5:5"),0)+1)))),0)</f>
        <v>0</v>
      </c>
      <c r="P71" s="18">
        <f t="shared" ca="1" si="25"/>
        <v>0</v>
      </c>
      <c r="Q71" s="19">
        <f t="shared" ca="1" si="13"/>
        <v>0</v>
      </c>
      <c r="R71" s="18">
        <f t="shared" ref="R71:T75" ca="1" si="26">IFERROR(IF($C$2="Yurtiçi",INDIRECT("'"&amp;$B$2&amp;"'!"&amp;ADDRESS(MATCH($B71,INDIRECT("'"&amp;$B$2&amp;"'!$B$1:$B$1095"),0),MATCH(R$5,INDIRECT("'"&amp;$B$2&amp;"'!5:5"),0))),IF($C$2="Yurtdışı",INDIRECT("'"&amp;$B$2&amp;"'!"&amp;ADDRESS(MATCH($B71,INDIRECT("'"&amp;$B$2&amp;"'!$B$1:$B$1095"),0),MATCH(R$5,INDIRECT("'"&amp;$B$2&amp;"'!5:5"),0)+1)),INDIRECT("'"&amp;$B$2&amp;"'!"&amp;ADDRESS(MATCH($B71,INDIRECT("'"&amp;$B$2&amp;"'!$B$1:$B$1095"),0),MATCH(R$5,INDIRECT("'"&amp;$B$2&amp;"'!5:5"),0)))+INDIRECT("'"&amp;$B$2&amp;"'!"&amp;ADDRESS(MATCH($B71,INDIRECT("'"&amp;$B$2&amp;"'!$B$1:$B$1095"),0),MATCH(R$5,INDIRECT("'"&amp;$B$2&amp;"'!5:5"),0)+1)))),0)</f>
        <v>0</v>
      </c>
      <c r="S71" s="18">
        <f t="shared" ca="1" si="26"/>
        <v>0</v>
      </c>
      <c r="T71" s="18">
        <f t="shared" ca="1" si="26"/>
        <v>0</v>
      </c>
      <c r="U71" s="19">
        <f t="shared" ca="1" si="14"/>
        <v>2708160255.9699998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23"/>
        <v>0</v>
      </c>
      <c r="E72" s="18">
        <f t="shared" ca="1" si="23"/>
        <v>137859477.23999998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4"/>
        <v>0</v>
      </c>
      <c r="M72" s="18">
        <f t="shared" ca="1" si="24"/>
        <v>0</v>
      </c>
      <c r="N72" s="19">
        <f t="shared" ca="1" si="12"/>
        <v>0</v>
      </c>
      <c r="O72" s="18">
        <f t="shared" ca="1" si="25"/>
        <v>0</v>
      </c>
      <c r="P72" s="18">
        <f t="shared" ca="1" si="25"/>
        <v>0</v>
      </c>
      <c r="Q72" s="19">
        <f t="shared" ca="1" si="13"/>
        <v>0</v>
      </c>
      <c r="R72" s="18">
        <f t="shared" ca="1" si="26"/>
        <v>0</v>
      </c>
      <c r="S72" s="18">
        <f t="shared" ca="1" si="26"/>
        <v>0</v>
      </c>
      <c r="T72" s="18">
        <f t="shared" ca="1" si="26"/>
        <v>0</v>
      </c>
      <c r="U72" s="19">
        <f t="shared" ca="1" si="14"/>
        <v>137859477.23999998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23"/>
        <v>0</v>
      </c>
      <c r="E73" s="18">
        <f t="shared" ca="1" si="23"/>
        <v>223337203.73002854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4"/>
        <v>0</v>
      </c>
      <c r="M73" s="18">
        <f t="shared" ca="1" si="24"/>
        <v>0</v>
      </c>
      <c r="N73" s="19">
        <f t="shared" ca="1" si="12"/>
        <v>0</v>
      </c>
      <c r="O73" s="18">
        <f t="shared" ca="1" si="25"/>
        <v>0</v>
      </c>
      <c r="P73" s="18">
        <f t="shared" ca="1" si="25"/>
        <v>0</v>
      </c>
      <c r="Q73" s="19">
        <f t="shared" ca="1" si="13"/>
        <v>0</v>
      </c>
      <c r="R73" s="18">
        <f t="shared" ca="1" si="26"/>
        <v>0</v>
      </c>
      <c r="S73" s="18">
        <f t="shared" ca="1" si="26"/>
        <v>0</v>
      </c>
      <c r="T73" s="18">
        <f t="shared" ca="1" si="26"/>
        <v>0</v>
      </c>
      <c r="U73" s="19">
        <f t="shared" ca="1" si="14"/>
        <v>223337203.73002854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23"/>
        <v>0</v>
      </c>
      <c r="E74" s="18">
        <f t="shared" ca="1" si="23"/>
        <v>2141715598.5235999</v>
      </c>
      <c r="F74" s="18">
        <f t="shared" ca="1" si="23"/>
        <v>0</v>
      </c>
      <c r="G74" s="18">
        <f t="shared" ca="1" si="23"/>
        <v>0</v>
      </c>
      <c r="H74" s="18">
        <f t="shared" ca="1" si="23"/>
        <v>0</v>
      </c>
      <c r="I74" s="18">
        <f t="shared" ca="1" si="23"/>
        <v>0</v>
      </c>
      <c r="J74" s="18">
        <f t="shared" ca="1" si="23"/>
        <v>0</v>
      </c>
      <c r="K74" s="19">
        <f t="shared" ca="1" si="11"/>
        <v>0</v>
      </c>
      <c r="L74" s="18">
        <f t="shared" ca="1" si="24"/>
        <v>0</v>
      </c>
      <c r="M74" s="18">
        <f t="shared" ca="1" si="24"/>
        <v>0</v>
      </c>
      <c r="N74" s="19">
        <f t="shared" ca="1" si="12"/>
        <v>0</v>
      </c>
      <c r="O74" s="18">
        <f t="shared" ca="1" si="25"/>
        <v>0</v>
      </c>
      <c r="P74" s="18">
        <f t="shared" ca="1" si="25"/>
        <v>0</v>
      </c>
      <c r="Q74" s="19">
        <f t="shared" ca="1" si="13"/>
        <v>0</v>
      </c>
      <c r="R74" s="18">
        <f t="shared" ca="1" si="26"/>
        <v>0</v>
      </c>
      <c r="S74" s="18">
        <f t="shared" ca="1" si="26"/>
        <v>0</v>
      </c>
      <c r="T74" s="18">
        <f t="shared" ca="1" si="26"/>
        <v>0</v>
      </c>
      <c r="U74" s="19">
        <f t="shared" ca="1" si="14"/>
        <v>2141715598.5235999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23"/>
        <v>0</v>
      </c>
      <c r="E75" s="18">
        <f t="shared" ca="1" si="23"/>
        <v>3568429828.8238554</v>
      </c>
      <c r="F75" s="18">
        <f t="shared" ca="1" si="23"/>
        <v>0</v>
      </c>
      <c r="G75" s="18">
        <f t="shared" ca="1" si="23"/>
        <v>0</v>
      </c>
      <c r="H75" s="18">
        <f t="shared" ca="1" si="23"/>
        <v>0</v>
      </c>
      <c r="I75" s="18">
        <f t="shared" ca="1" si="23"/>
        <v>0</v>
      </c>
      <c r="J75" s="18">
        <f t="shared" ca="1" si="23"/>
        <v>0</v>
      </c>
      <c r="K75" s="19">
        <f t="shared" ca="1" si="11"/>
        <v>0</v>
      </c>
      <c r="L75" s="18">
        <f t="shared" ca="1" si="24"/>
        <v>0</v>
      </c>
      <c r="M75" s="18">
        <f t="shared" ca="1" si="24"/>
        <v>0</v>
      </c>
      <c r="N75" s="19">
        <f t="shared" ca="1" si="12"/>
        <v>0</v>
      </c>
      <c r="O75" s="18">
        <f t="shared" ca="1" si="25"/>
        <v>0</v>
      </c>
      <c r="P75" s="18">
        <f t="shared" ca="1" si="25"/>
        <v>0</v>
      </c>
      <c r="Q75" s="19">
        <f t="shared" ca="1" si="13"/>
        <v>0</v>
      </c>
      <c r="R75" s="18">
        <f t="shared" ca="1" si="26"/>
        <v>0</v>
      </c>
      <c r="S75" s="18">
        <f t="shared" ca="1" si="26"/>
        <v>0</v>
      </c>
      <c r="T75" s="18">
        <f t="shared" ca="1" si="26"/>
        <v>0</v>
      </c>
      <c r="U75" s="19">
        <f t="shared" ca="1" si="14"/>
        <v>3568429828.8238554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U76" ca="1" si="27">SUMIF($C$7:$C$75,"HD",D$7:D$75)</f>
        <v>0</v>
      </c>
      <c r="E76" s="49">
        <f t="shared" ca="1" si="27"/>
        <v>0</v>
      </c>
      <c r="F76" s="49">
        <f t="shared" ca="1" si="27"/>
        <v>0</v>
      </c>
      <c r="G76" s="49">
        <f t="shared" ca="1" si="27"/>
        <v>0</v>
      </c>
      <c r="H76" s="49">
        <f t="shared" ca="1" si="27"/>
        <v>0</v>
      </c>
      <c r="I76" s="49">
        <f t="shared" ca="1" si="27"/>
        <v>0</v>
      </c>
      <c r="J76" s="49">
        <f t="shared" ca="1" si="27"/>
        <v>0</v>
      </c>
      <c r="K76" s="49">
        <f t="shared" ca="1" si="27"/>
        <v>0</v>
      </c>
      <c r="L76" s="49">
        <f t="shared" ca="1" si="27"/>
        <v>0</v>
      </c>
      <c r="M76" s="49">
        <f t="shared" ca="1" si="27"/>
        <v>0</v>
      </c>
      <c r="N76" s="49">
        <f t="shared" ca="1" si="27"/>
        <v>0</v>
      </c>
      <c r="O76" s="49">
        <f t="shared" ca="1" si="27"/>
        <v>0</v>
      </c>
      <c r="P76" s="49">
        <f t="shared" ca="1" si="27"/>
        <v>0</v>
      </c>
      <c r="Q76" s="49">
        <f t="shared" ca="1" si="27"/>
        <v>0</v>
      </c>
      <c r="R76" s="49">
        <f t="shared" ca="1" si="27"/>
        <v>0</v>
      </c>
      <c r="S76" s="49">
        <f t="shared" ca="1" si="27"/>
        <v>0</v>
      </c>
      <c r="T76" s="49">
        <f t="shared" ca="1" si="27"/>
        <v>0</v>
      </c>
      <c r="U76" s="49">
        <f t="shared" ca="1" si="27"/>
        <v>0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t="shared" ref="D77:U77" ca="1" si="28">SUMIF($C$7:$C$75,"H",D$7:D$75)+SUMIF($C$7:$C$75,"E",D$7:D$75)</f>
        <v>20925072.110000011</v>
      </c>
      <c r="E77" s="49">
        <f t="shared" ca="1" si="28"/>
        <v>28119803079.836029</v>
      </c>
      <c r="F77" s="49">
        <f t="shared" ca="1" si="28"/>
        <v>0</v>
      </c>
      <c r="G77" s="49">
        <f t="shared" ca="1" si="28"/>
        <v>0</v>
      </c>
      <c r="H77" s="49">
        <f ca="1">SUMIF($C$7:$C$75,"H",H$7:H$75)+SUMIF($C$7:$C$75,"E",H$7:H$75)</f>
        <v>0</v>
      </c>
      <c r="I77" s="49">
        <f t="shared" ca="1" si="28"/>
        <v>0</v>
      </c>
      <c r="J77" s="49">
        <f t="shared" ca="1" si="28"/>
        <v>0</v>
      </c>
      <c r="K77" s="49">
        <f t="shared" ca="1" si="28"/>
        <v>0</v>
      </c>
      <c r="L77" s="49">
        <f t="shared" ca="1" si="28"/>
        <v>0</v>
      </c>
      <c r="M77" s="49">
        <f t="shared" ca="1" si="28"/>
        <v>0</v>
      </c>
      <c r="N77" s="49">
        <f t="shared" ca="1" si="28"/>
        <v>0</v>
      </c>
      <c r="O77" s="49">
        <f t="shared" ca="1" si="28"/>
        <v>0</v>
      </c>
      <c r="P77" s="49">
        <f t="shared" ca="1" si="28"/>
        <v>0</v>
      </c>
      <c r="Q77" s="49">
        <f t="shared" ca="1" si="28"/>
        <v>0</v>
      </c>
      <c r="R77" s="49">
        <f t="shared" ca="1" si="28"/>
        <v>0</v>
      </c>
      <c r="S77" s="49">
        <f t="shared" ca="1" si="28"/>
        <v>0</v>
      </c>
      <c r="T77" s="49">
        <f t="shared" ca="1" si="28"/>
        <v>0</v>
      </c>
      <c r="U77" s="49">
        <f t="shared" ca="1" si="28"/>
        <v>28140728151.94603</v>
      </c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U78" ca="1" si="29">D76+D77</f>
        <v>20925072.110000011</v>
      </c>
      <c r="E78" s="49">
        <f t="shared" ca="1" si="29"/>
        <v>28119803079.836029</v>
      </c>
      <c r="F78" s="49">
        <f t="shared" ca="1" si="29"/>
        <v>0</v>
      </c>
      <c r="G78" s="49">
        <f t="shared" ca="1" si="29"/>
        <v>0</v>
      </c>
      <c r="H78" s="49">
        <f t="shared" ca="1" si="29"/>
        <v>0</v>
      </c>
      <c r="I78" s="49">
        <f t="shared" ca="1" si="29"/>
        <v>0</v>
      </c>
      <c r="J78" s="49">
        <f t="shared" ca="1" si="29"/>
        <v>0</v>
      </c>
      <c r="K78" s="49">
        <f t="shared" ca="1" si="29"/>
        <v>0</v>
      </c>
      <c r="L78" s="49">
        <f t="shared" ca="1" si="29"/>
        <v>0</v>
      </c>
      <c r="M78" s="49">
        <f t="shared" ca="1" si="29"/>
        <v>0</v>
      </c>
      <c r="N78" s="49">
        <f t="shared" ca="1" si="29"/>
        <v>0</v>
      </c>
      <c r="O78" s="49">
        <f t="shared" ca="1" si="29"/>
        <v>0</v>
      </c>
      <c r="P78" s="49">
        <f t="shared" ca="1" si="29"/>
        <v>0</v>
      </c>
      <c r="Q78" s="49">
        <f t="shared" ca="1" si="29"/>
        <v>0</v>
      </c>
      <c r="R78" s="49">
        <f t="shared" ca="1" si="29"/>
        <v>0</v>
      </c>
      <c r="S78" s="49">
        <f t="shared" ca="1" si="29"/>
        <v>0</v>
      </c>
      <c r="T78" s="49">
        <f t="shared" ca="1" si="29"/>
        <v>0</v>
      </c>
      <c r="U78" s="49">
        <f t="shared" ca="1" si="29"/>
        <v>28140728151.94603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</sheetData>
  <mergeCells count="1">
    <mergeCell ref="E2:G2"/>
  </mergeCells>
  <dataValidations count="2">
    <dataValidation type="list" allowBlank="1" showInputMessage="1" showErrorMessage="1" sqref="B2" xr:uid="{AA05879A-7060-4F4D-8FDE-5A6919A7BED1}">
      <formula1>"Toplam,Direkt,Endirekt"</formula1>
    </dataValidation>
    <dataValidation type="list" allowBlank="1" showInputMessage="1" showErrorMessage="1" sqref="C2" xr:uid="{3994093F-9880-4CC2-8608-0A924DFB635A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F617A-00D7-4907-B01B-58A84903CCE3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325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-1000.18</v>
      </c>
      <c r="E7" s="18">
        <f t="shared" ca="1" si="0"/>
        <v>0</v>
      </c>
      <c r="F7" s="18">
        <f t="shared" ca="1" si="0"/>
        <v>0</v>
      </c>
      <c r="G7" s="18">
        <f t="shared" ca="1" si="0"/>
        <v>40109958.009999998</v>
      </c>
      <c r="H7" s="18">
        <f t="shared" ca="1" si="0"/>
        <v>0</v>
      </c>
      <c r="I7" s="19">
        <f ca="1">+SUM(D7:H7)</f>
        <v>40108957.829999998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6122353.0700000003</v>
      </c>
      <c r="E8" s="18">
        <f t="shared" ca="1" si="0"/>
        <v>251259.25</v>
      </c>
      <c r="F8" s="18">
        <f t="shared" ca="1" si="0"/>
        <v>0</v>
      </c>
      <c r="G8" s="18">
        <f t="shared" ca="1" si="0"/>
        <v>146668952.38</v>
      </c>
      <c r="H8" s="18">
        <f t="shared" ca="1" si="0"/>
        <v>0</v>
      </c>
      <c r="I8" s="19">
        <f t="shared" ref="I8:I18" ca="1" si="1">+SUM(D8:H8)</f>
        <v>153042564.69999999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214741.6</v>
      </c>
      <c r="E9" s="18">
        <f t="shared" ca="1" si="0"/>
        <v>1410503.1099999999</v>
      </c>
      <c r="F9" s="18">
        <f t="shared" ca="1" si="0"/>
        <v>13572659.74</v>
      </c>
      <c r="G9" s="18">
        <f t="shared" ca="1" si="0"/>
        <v>113321176.23999999</v>
      </c>
      <c r="H9" s="18">
        <f t="shared" ca="1" si="0"/>
        <v>0</v>
      </c>
      <c r="I9" s="19">
        <f t="shared" ca="1" si="1"/>
        <v>128519080.69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2265303.16</v>
      </c>
      <c r="E10" s="18">
        <f t="shared" ca="1" si="0"/>
        <v>18587367.429999899</v>
      </c>
      <c r="F10" s="18">
        <f t="shared" ca="1" si="0"/>
        <v>10479625.539999999</v>
      </c>
      <c r="G10" s="18">
        <f t="shared" ca="1" si="0"/>
        <v>367075968.74095798</v>
      </c>
      <c r="H10" s="18">
        <f t="shared" ca="1" si="0"/>
        <v>0</v>
      </c>
      <c r="I10" s="19">
        <f t="shared" ca="1" si="1"/>
        <v>398408264.87095785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1688168.58</v>
      </c>
      <c r="E11" s="18">
        <f t="shared" ca="1" si="0"/>
        <v>-7051.87</v>
      </c>
      <c r="F11" s="18">
        <f t="shared" ca="1" si="0"/>
        <v>0</v>
      </c>
      <c r="G11" s="18">
        <f t="shared" ca="1" si="0"/>
        <v>13958239.9838</v>
      </c>
      <c r="H11" s="18">
        <f t="shared" ca="1" si="0"/>
        <v>0</v>
      </c>
      <c r="I11" s="19">
        <f t="shared" ca="1" si="1"/>
        <v>15639356.693799999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21089781.800000001</v>
      </c>
      <c r="H13" s="18">
        <f t="shared" ca="1" si="0"/>
        <v>0</v>
      </c>
      <c r="I13" s="19">
        <f t="shared" ca="1" si="1"/>
        <v>21089781.800000001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35061.21</v>
      </c>
      <c r="E14" s="18">
        <f t="shared" ca="1" si="0"/>
        <v>0</v>
      </c>
      <c r="F14" s="18">
        <f t="shared" ca="1" si="0"/>
        <v>0</v>
      </c>
      <c r="G14" s="18">
        <f t="shared" ca="1" si="0"/>
        <v>229481608.32000002</v>
      </c>
      <c r="H14" s="18">
        <f t="shared" ca="1" si="0"/>
        <v>0.1</v>
      </c>
      <c r="I14" s="19">
        <f t="shared" ca="1" si="1"/>
        <v>229516669.63000003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7517137.3000002019</v>
      </c>
      <c r="H15" s="18">
        <f t="shared" ca="1" si="0"/>
        <v>14555594.28619051</v>
      </c>
      <c r="I15" s="19">
        <f t="shared" ca="1" si="1"/>
        <v>22072731.586190712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17932380</v>
      </c>
      <c r="H17" s="18">
        <f t="shared" ca="1" si="0"/>
        <v>0</v>
      </c>
      <c r="I17" s="19">
        <f t="shared" ca="1" si="1"/>
        <v>17932380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6479.26</v>
      </c>
      <c r="G18" s="18">
        <f t="shared" ca="1" si="0"/>
        <v>8500121.0299999993</v>
      </c>
      <c r="H18" s="18">
        <f t="shared" ca="1" si="0"/>
        <v>0</v>
      </c>
      <c r="I18" s="19">
        <f t="shared" ca="1" si="1"/>
        <v>8506600.2899999991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4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54888.91</v>
      </c>
      <c r="F20" s="18">
        <f t="shared" ca="1" si="0"/>
        <v>2843581.27</v>
      </c>
      <c r="G20" s="18">
        <f t="shared" ca="1" si="0"/>
        <v>173830367.80000001</v>
      </c>
      <c r="H20" s="18">
        <f t="shared" ca="1" si="0"/>
        <v>5972.79</v>
      </c>
      <c r="I20" s="19">
        <f t="shared" ca="1" si="2"/>
        <v>176734810.77000001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164597.12</v>
      </c>
      <c r="G21" s="18">
        <f t="shared" ca="1" si="0"/>
        <v>3054269.09</v>
      </c>
      <c r="H21" s="18">
        <f t="shared" ca="1" si="0"/>
        <v>0</v>
      </c>
      <c r="I21" s="19">
        <f t="shared" ca="1" si="2"/>
        <v>3218866.21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84579.16</v>
      </c>
      <c r="E22" s="18">
        <f t="shared" ca="1" si="0"/>
        <v>84700</v>
      </c>
      <c r="F22" s="18">
        <f t="shared" ca="1" si="0"/>
        <v>14231153.59</v>
      </c>
      <c r="G22" s="18">
        <f t="shared" ca="1" si="0"/>
        <v>1459359973.4400001</v>
      </c>
      <c r="H22" s="18">
        <f t="shared" ca="1" si="0"/>
        <v>0</v>
      </c>
      <c r="I22" s="19">
        <f t="shared" ca="1" si="2"/>
        <v>1473760406.1900001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3"/>
        <v>3288904.4400000004</v>
      </c>
      <c r="F23" s="18">
        <f t="shared" ca="1" si="3"/>
        <v>0</v>
      </c>
      <c r="G23" s="18">
        <f t="shared" ca="1" si="3"/>
        <v>31739598.200000003</v>
      </c>
      <c r="H23" s="18">
        <f t="shared" ca="1" si="3"/>
        <v>108500.65</v>
      </c>
      <c r="I23" s="19">
        <f t="shared" ca="1" si="2"/>
        <v>35137003.289999999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3"/>
        <v>14315.689999999999</v>
      </c>
      <c r="E24" s="18">
        <f t="shared" ca="1" si="3"/>
        <v>0</v>
      </c>
      <c r="F24" s="18">
        <f t="shared" ca="1" si="3"/>
        <v>0</v>
      </c>
      <c r="G24" s="18">
        <f t="shared" ca="1" si="3"/>
        <v>38354483.199998163</v>
      </c>
      <c r="H24" s="18">
        <f t="shared" ca="1" si="3"/>
        <v>0</v>
      </c>
      <c r="I24" s="19">
        <f t="shared" ca="1" si="2"/>
        <v>38368798.88999816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3"/>
        <v>0</v>
      </c>
      <c r="E25" s="18">
        <f t="shared" ca="1" si="3"/>
        <v>0</v>
      </c>
      <c r="F25" s="18">
        <f t="shared" ca="1" si="3"/>
        <v>0</v>
      </c>
      <c r="G25" s="18">
        <f t="shared" ca="1" si="3"/>
        <v>5697900.7817319995</v>
      </c>
      <c r="H25" s="18">
        <f t="shared" ca="1" si="3"/>
        <v>0</v>
      </c>
      <c r="I25" s="19">
        <f t="shared" ref="I25:I36" ca="1" si="4">+SUM(D25:H25)</f>
        <v>5697900.7817319995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40823692.119999997</v>
      </c>
      <c r="H26" s="18">
        <f t="shared" ca="1" si="3"/>
        <v>0</v>
      </c>
      <c r="I26" s="19">
        <f t="shared" ca="1" si="4"/>
        <v>40823692.119999997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0</v>
      </c>
      <c r="G27" s="18">
        <f t="shared" ca="1" si="3"/>
        <v>285036637.47999996</v>
      </c>
      <c r="H27" s="18">
        <f t="shared" ca="1" si="3"/>
        <v>1982.51</v>
      </c>
      <c r="I27" s="19">
        <f t="shared" ca="1" si="4"/>
        <v>285038619.98999995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3"/>
        <v>0</v>
      </c>
      <c r="E28" s="18">
        <f t="shared" ca="1" si="3"/>
        <v>0</v>
      </c>
      <c r="F28" s="18">
        <f t="shared" ca="1" si="3"/>
        <v>0</v>
      </c>
      <c r="G28" s="18">
        <f t="shared" ca="1" si="3"/>
        <v>617806.86</v>
      </c>
      <c r="H28" s="18">
        <f t="shared" ca="1" si="3"/>
        <v>0</v>
      </c>
      <c r="I28" s="19">
        <f t="shared" ca="1" si="4"/>
        <v>617806.86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3"/>
        <v>92967.31</v>
      </c>
      <c r="E29" s="18">
        <f t="shared" ca="1" si="3"/>
        <v>113920.54000000001</v>
      </c>
      <c r="F29" s="18">
        <f t="shared" ca="1" si="3"/>
        <v>0</v>
      </c>
      <c r="G29" s="18">
        <f t="shared" ca="1" si="3"/>
        <v>34154380.535399996</v>
      </c>
      <c r="H29" s="18">
        <f t="shared" ca="1" si="3"/>
        <v>0</v>
      </c>
      <c r="I29" s="19">
        <f t="shared" ca="1" si="4"/>
        <v>34361268.385399997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3"/>
        <v>0</v>
      </c>
      <c r="E30" s="18">
        <f t="shared" ca="1" si="3"/>
        <v>0</v>
      </c>
      <c r="F30" s="18">
        <f t="shared" ca="1" si="3"/>
        <v>0</v>
      </c>
      <c r="G30" s="18">
        <f t="shared" ca="1" si="3"/>
        <v>32461780.440000009</v>
      </c>
      <c r="H30" s="18">
        <f t="shared" ca="1" si="3"/>
        <v>0</v>
      </c>
      <c r="I30" s="19">
        <f t="shared" ca="1" si="4"/>
        <v>32461780.440000009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3"/>
        <v>0</v>
      </c>
      <c r="E31" s="18">
        <f t="shared" ca="1" si="3"/>
        <v>1067895.05</v>
      </c>
      <c r="F31" s="18">
        <f t="shared" ca="1" si="3"/>
        <v>0</v>
      </c>
      <c r="G31" s="18">
        <f t="shared" ca="1" si="3"/>
        <v>17426711.57</v>
      </c>
      <c r="H31" s="18">
        <f t="shared" ca="1" si="3"/>
        <v>0</v>
      </c>
      <c r="I31" s="19">
        <f t="shared" ca="1" si="4"/>
        <v>18494606.620000001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3"/>
        <v>298541.23000000004</v>
      </c>
      <c r="E32" s="18">
        <f t="shared" ca="1" si="3"/>
        <v>5417317.7099997085</v>
      </c>
      <c r="F32" s="18">
        <f t="shared" ca="1" si="3"/>
        <v>0</v>
      </c>
      <c r="G32" s="18">
        <f t="shared" ca="1" si="3"/>
        <v>48748422.190000378</v>
      </c>
      <c r="H32" s="18">
        <f t="shared" ca="1" si="3"/>
        <v>0</v>
      </c>
      <c r="I32" s="19">
        <f t="shared" ca="1" si="4"/>
        <v>54464281.130000085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3"/>
        <v>0</v>
      </c>
      <c r="E33" s="18">
        <f t="shared" ca="1" si="3"/>
        <v>0</v>
      </c>
      <c r="F33" s="18">
        <f t="shared" ca="1" si="3"/>
        <v>0</v>
      </c>
      <c r="G33" s="18">
        <f t="shared" ca="1" si="3"/>
        <v>3863214.1999999802</v>
      </c>
      <c r="H33" s="18">
        <f t="shared" ca="1" si="3"/>
        <v>0</v>
      </c>
      <c r="I33" s="19">
        <f t="shared" ca="1" si="4"/>
        <v>3863214.1999999802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33341538.27</v>
      </c>
      <c r="H34" s="18">
        <f t="shared" ca="1" si="3"/>
        <v>0</v>
      </c>
      <c r="I34" s="19">
        <f t="shared" ca="1" si="4"/>
        <v>33341538.27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3"/>
        <v>13615180</v>
      </c>
      <c r="E35" s="18">
        <f t="shared" ca="1" si="3"/>
        <v>4659215.63</v>
      </c>
      <c r="F35" s="18">
        <f t="shared" ca="1" si="3"/>
        <v>0</v>
      </c>
      <c r="G35" s="18">
        <f t="shared" ca="1" si="3"/>
        <v>39166842.590000011</v>
      </c>
      <c r="H35" s="18">
        <f t="shared" ca="1" si="3"/>
        <v>0</v>
      </c>
      <c r="I35" s="19">
        <f t="shared" ca="1" si="4"/>
        <v>57441238.220000014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3"/>
        <v>0</v>
      </c>
      <c r="E36" s="18">
        <f t="shared" ca="1" si="3"/>
        <v>0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9">
        <f t="shared" ca="1" si="4"/>
        <v>0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3"/>
        <v>0</v>
      </c>
      <c r="E37" s="18">
        <f t="shared" ca="1" si="3"/>
        <v>7950</v>
      </c>
      <c r="F37" s="18">
        <f t="shared" ca="1" si="3"/>
        <v>0</v>
      </c>
      <c r="G37" s="18">
        <f t="shared" ca="1" si="3"/>
        <v>70988048.719999999</v>
      </c>
      <c r="H37" s="18">
        <f t="shared" ca="1" si="3"/>
        <v>-43536.56</v>
      </c>
      <c r="I37" s="19">
        <f t="shared" ref="I37:I46" ca="1" si="5">+SUM(D37:H37)</f>
        <v>70952462.159999996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3"/>
        <v>0</v>
      </c>
      <c r="E38" s="18">
        <f t="shared" ca="1" si="3"/>
        <v>0</v>
      </c>
      <c r="F38" s="18">
        <f t="shared" ca="1" si="3"/>
        <v>0</v>
      </c>
      <c r="G38" s="18">
        <f t="shared" ca="1" si="3"/>
        <v>61085926.810000002</v>
      </c>
      <c r="H38" s="18">
        <f t="shared" ca="1" si="3"/>
        <v>0</v>
      </c>
      <c r="I38" s="19">
        <f t="shared" ca="1" si="5"/>
        <v>61085926.810000002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25768939.815671001</v>
      </c>
      <c r="H39" s="18">
        <f t="shared" ca="1" si="6"/>
        <v>0</v>
      </c>
      <c r="I39" s="19">
        <f t="shared" ca="1" si="5"/>
        <v>25768939.815671001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6"/>
        <v>0</v>
      </c>
      <c r="E40" s="18">
        <f t="shared" ca="1" si="6"/>
        <v>6902946.3600000003</v>
      </c>
      <c r="F40" s="18">
        <f t="shared" ca="1" si="6"/>
        <v>0</v>
      </c>
      <c r="G40" s="18">
        <f t="shared" ca="1" si="6"/>
        <v>5154317.84</v>
      </c>
      <c r="H40" s="18">
        <f t="shared" ca="1" si="6"/>
        <v>0</v>
      </c>
      <c r="I40" s="19">
        <f t="shared" ca="1" si="5"/>
        <v>12057264.199999999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6"/>
        <v>0</v>
      </c>
      <c r="E41" s="18">
        <f t="shared" ca="1" si="6"/>
        <v>0</v>
      </c>
      <c r="F41" s="18">
        <f t="shared" ca="1" si="6"/>
        <v>0</v>
      </c>
      <c r="G41" s="18">
        <f t="shared" ca="1" si="6"/>
        <v>-1084.9900000000002</v>
      </c>
      <c r="H41" s="18">
        <f t="shared" ca="1" si="6"/>
        <v>0</v>
      </c>
      <c r="I41" s="19">
        <f t="shared" ca="1" si="5"/>
        <v>-1084.9900000000002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130359561</v>
      </c>
      <c r="H42" s="18">
        <f t="shared" ca="1" si="6"/>
        <v>0</v>
      </c>
      <c r="I42" s="19">
        <f t="shared" ca="1" si="5"/>
        <v>130359561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6845781.3900007298</v>
      </c>
      <c r="H43" s="18">
        <f t="shared" ca="1" si="6"/>
        <v>0</v>
      </c>
      <c r="I43" s="19">
        <f t="shared" ca="1" si="5"/>
        <v>6845781.3900007298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6"/>
        <v>0</v>
      </c>
      <c r="E44" s="18">
        <f t="shared" ca="1" si="6"/>
        <v>-36214.98000000004</v>
      </c>
      <c r="F44" s="18">
        <f t="shared" ca="1" si="6"/>
        <v>0</v>
      </c>
      <c r="G44" s="18">
        <f t="shared" ca="1" si="6"/>
        <v>-289568.66000000096</v>
      </c>
      <c r="H44" s="18">
        <f t="shared" ca="1" si="6"/>
        <v>0</v>
      </c>
      <c r="I44" s="19">
        <f t="shared" ca="1" si="5"/>
        <v>-325783.640000001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6"/>
        <v>0</v>
      </c>
      <c r="E45" s="18">
        <f t="shared" ca="1" si="6"/>
        <v>59632.19</v>
      </c>
      <c r="F45" s="18">
        <f t="shared" ca="1" si="6"/>
        <v>62097988.969999999</v>
      </c>
      <c r="G45" s="18">
        <f t="shared" ca="1" si="6"/>
        <v>4627219.4000000004</v>
      </c>
      <c r="H45" s="18">
        <f t="shared" ca="1" si="6"/>
        <v>0</v>
      </c>
      <c r="I45" s="19">
        <f t="shared" ca="1" si="5"/>
        <v>66784840.559999995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6"/>
        <v>0</v>
      </c>
      <c r="E46" s="18">
        <f t="shared" ca="1" si="6"/>
        <v>0</v>
      </c>
      <c r="F46" s="18">
        <f t="shared" ca="1" si="6"/>
        <v>0</v>
      </c>
      <c r="G46" s="18">
        <f t="shared" ca="1" si="6"/>
        <v>236276.94999999998</v>
      </c>
      <c r="H46" s="18">
        <f t="shared" ca="1" si="6"/>
        <v>0</v>
      </c>
      <c r="I46" s="19">
        <f t="shared" ca="1" si="5"/>
        <v>236276.94999999998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262171661.92000002</v>
      </c>
      <c r="H47" s="18">
        <f t="shared" ca="1" si="6"/>
        <v>0</v>
      </c>
      <c r="I47" s="19">
        <f t="shared" ref="I47:I60" ca="1" si="7">+SUM(D47:H47)</f>
        <v>262171661.92000002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7032954.9800000153</v>
      </c>
      <c r="H48" s="18">
        <f t="shared" ca="1" si="6"/>
        <v>0</v>
      </c>
      <c r="I48" s="19">
        <f t="shared" ca="1" si="7"/>
        <v>7032954.9800000153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8258488.6500000004</v>
      </c>
      <c r="H49" s="18">
        <f t="shared" ca="1" si="6"/>
        <v>0</v>
      </c>
      <c r="I49" s="19">
        <f t="shared" ca="1" si="7"/>
        <v>8258488.6500000004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1739940.1300000027</v>
      </c>
      <c r="H50" s="18">
        <f t="shared" ca="1" si="6"/>
        <v>0</v>
      </c>
      <c r="I50" s="19">
        <f t="shared" ca="1" si="7"/>
        <v>1739940.1300000027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6"/>
        <v>0</v>
      </c>
      <c r="E51" s="18">
        <f t="shared" ca="1" si="6"/>
        <v>1502.95</v>
      </c>
      <c r="F51" s="18">
        <f t="shared" ca="1" si="6"/>
        <v>0</v>
      </c>
      <c r="G51" s="18">
        <f t="shared" ca="1" si="6"/>
        <v>4817076.3500000276</v>
      </c>
      <c r="H51" s="18">
        <f t="shared" ca="1" si="6"/>
        <v>69212.329999999987</v>
      </c>
      <c r="I51" s="19">
        <f t="shared" ca="1" si="7"/>
        <v>4887791.6300000278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6"/>
        <v>0</v>
      </c>
      <c r="E52" s="18">
        <f t="shared" ca="1" si="6"/>
        <v>0</v>
      </c>
      <c r="F52" s="18">
        <f t="shared" ca="1" si="6"/>
        <v>0</v>
      </c>
      <c r="G52" s="18">
        <f t="shared" ca="1" si="6"/>
        <v>122840387.56999999</v>
      </c>
      <c r="H52" s="18">
        <f t="shared" ca="1" si="6"/>
        <v>0</v>
      </c>
      <c r="I52" s="19">
        <f t="shared" ref="I52" ca="1" si="8">+SUM(D52:H52)</f>
        <v>122840387.56999999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11395101.4</v>
      </c>
      <c r="H53" s="18">
        <f t="shared" ca="1" si="6"/>
        <v>3201055.21</v>
      </c>
      <c r="I53" s="19">
        <f t="shared" ref="I53:I55" ca="1" si="9">+SUM(D53:H53)</f>
        <v>14596156.609999999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6"/>
        <v>410452</v>
      </c>
      <c r="E54" s="18">
        <f t="shared" ca="1" si="6"/>
        <v>0</v>
      </c>
      <c r="F54" s="18">
        <f t="shared" ca="1" si="6"/>
        <v>0</v>
      </c>
      <c r="G54" s="18">
        <f t="shared" ca="1" si="6"/>
        <v>0</v>
      </c>
      <c r="H54" s="18">
        <f t="shared" ca="1" si="6"/>
        <v>0</v>
      </c>
      <c r="I54" s="19">
        <f t="shared" ca="1" si="9"/>
        <v>410452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ref="D55:H70" ca="1" si="10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0"/>
        <v>0</v>
      </c>
      <c r="F55" s="18">
        <f t="shared" ca="1" si="10"/>
        <v>0</v>
      </c>
      <c r="G55" s="18">
        <f t="shared" ca="1" si="10"/>
        <v>0</v>
      </c>
      <c r="H55" s="18">
        <f t="shared" ca="1" si="10"/>
        <v>0</v>
      </c>
      <c r="I55" s="19">
        <f t="shared" ca="1" si="9"/>
        <v>0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10"/>
        <v>0</v>
      </c>
      <c r="E56" s="18">
        <f t="shared" ca="1" si="10"/>
        <v>0</v>
      </c>
      <c r="F56" s="18">
        <f t="shared" ca="1" si="10"/>
        <v>0</v>
      </c>
      <c r="G56" s="18">
        <f t="shared" ca="1" si="10"/>
        <v>0</v>
      </c>
      <c r="H56" s="18">
        <f t="shared" ca="1" si="10"/>
        <v>0</v>
      </c>
      <c r="I56" s="19">
        <f t="shared" ca="1" si="7"/>
        <v>0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10"/>
        <v>0</v>
      </c>
      <c r="E57" s="18">
        <f t="shared" ca="1" si="10"/>
        <v>0</v>
      </c>
      <c r="F57" s="18">
        <f t="shared" ca="1" si="10"/>
        <v>0</v>
      </c>
      <c r="G57" s="18">
        <f t="shared" ca="1" si="10"/>
        <v>2546596.3099999735</v>
      </c>
      <c r="H57" s="18">
        <f t="shared" ca="1" si="10"/>
        <v>0</v>
      </c>
      <c r="I57" s="19">
        <f t="shared" ca="1" si="7"/>
        <v>2546596.3099999735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10"/>
        <v>0</v>
      </c>
      <c r="E58" s="18">
        <f t="shared" ca="1" si="10"/>
        <v>0</v>
      </c>
      <c r="F58" s="18">
        <f t="shared" ca="1" si="10"/>
        <v>0</v>
      </c>
      <c r="G58" s="18">
        <f t="shared" ca="1" si="10"/>
        <v>428974.67000000097</v>
      </c>
      <c r="H58" s="18">
        <f t="shared" ca="1" si="10"/>
        <v>0</v>
      </c>
      <c r="I58" s="19">
        <f t="shared" ca="1" si="7"/>
        <v>428974.67000000097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10"/>
        <v>0</v>
      </c>
      <c r="E59" s="18">
        <f t="shared" ca="1" si="10"/>
        <v>0</v>
      </c>
      <c r="F59" s="18">
        <f t="shared" ca="1" si="10"/>
        <v>0</v>
      </c>
      <c r="G59" s="18">
        <f t="shared" ca="1" si="10"/>
        <v>159033.98000000001</v>
      </c>
      <c r="H59" s="18">
        <f t="shared" ca="1" si="10"/>
        <v>0</v>
      </c>
      <c r="I59" s="19">
        <f t="shared" ca="1" si="7"/>
        <v>159033.98000000001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10"/>
        <v>0</v>
      </c>
      <c r="E60" s="18">
        <f t="shared" ca="1" si="10"/>
        <v>0</v>
      </c>
      <c r="F60" s="18">
        <f t="shared" ca="1" si="10"/>
        <v>0</v>
      </c>
      <c r="G60" s="18">
        <f t="shared" ca="1" si="10"/>
        <v>167829.3</v>
      </c>
      <c r="H60" s="18">
        <f t="shared" ca="1" si="10"/>
        <v>34103.949999999997</v>
      </c>
      <c r="I60" s="19">
        <f t="shared" ca="1" si="7"/>
        <v>201933.25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10"/>
        <v>0</v>
      </c>
      <c r="E61" s="18">
        <f t="shared" ca="1" si="10"/>
        <v>0</v>
      </c>
      <c r="F61" s="18">
        <f t="shared" ca="1" si="10"/>
        <v>0</v>
      </c>
      <c r="G61" s="18">
        <f t="shared" ca="1" si="10"/>
        <v>0</v>
      </c>
      <c r="H61" s="18">
        <f t="shared" ca="1" si="10"/>
        <v>0</v>
      </c>
      <c r="I61" s="19">
        <f t="shared" ref="I61:I75" ca="1" si="11">+SUM(D61:H61)</f>
        <v>0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10"/>
        <v>0</v>
      </c>
      <c r="E62" s="18">
        <f t="shared" ca="1" si="10"/>
        <v>0</v>
      </c>
      <c r="F62" s="18">
        <f t="shared" ca="1" si="10"/>
        <v>0</v>
      </c>
      <c r="G62" s="18">
        <f t="shared" ca="1" si="10"/>
        <v>297831.61999999988</v>
      </c>
      <c r="H62" s="18">
        <f t="shared" ca="1" si="10"/>
        <v>0</v>
      </c>
      <c r="I62" s="19">
        <f t="shared" ca="1" si="11"/>
        <v>297831.61999999988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10"/>
        <v>0</v>
      </c>
      <c r="E63" s="18">
        <f t="shared" ca="1" si="10"/>
        <v>0</v>
      </c>
      <c r="F63" s="18">
        <f t="shared" ca="1" si="10"/>
        <v>0</v>
      </c>
      <c r="G63" s="18">
        <f t="shared" ca="1" si="10"/>
        <v>48548.4</v>
      </c>
      <c r="H63" s="18">
        <f t="shared" ca="1" si="10"/>
        <v>-38569.380000000005</v>
      </c>
      <c r="I63" s="19">
        <f t="shared" ca="1" si="11"/>
        <v>9979.0199999999968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10"/>
        <v>0</v>
      </c>
      <c r="E64" s="18">
        <f t="shared" ca="1" si="10"/>
        <v>0</v>
      </c>
      <c r="F64" s="18">
        <f t="shared" ca="1" si="10"/>
        <v>0</v>
      </c>
      <c r="G64" s="18">
        <f t="shared" ca="1" si="10"/>
        <v>510362.28000000014</v>
      </c>
      <c r="H64" s="18">
        <f t="shared" ca="1" si="10"/>
        <v>0</v>
      </c>
      <c r="I64" s="19">
        <f t="shared" ca="1" si="11"/>
        <v>510362.28000000014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10"/>
        <v>0</v>
      </c>
      <c r="E65" s="18">
        <f t="shared" ca="1" si="10"/>
        <v>0</v>
      </c>
      <c r="F65" s="18">
        <f t="shared" ca="1" si="10"/>
        <v>0</v>
      </c>
      <c r="G65" s="18">
        <f t="shared" ca="1" si="10"/>
        <v>16442498.790007599</v>
      </c>
      <c r="H65" s="18">
        <f t="shared" ca="1" si="10"/>
        <v>0</v>
      </c>
      <c r="I65" s="19">
        <f t="shared" ca="1" si="11"/>
        <v>16442498.790007599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10"/>
        <v>0</v>
      </c>
      <c r="E66" s="18">
        <f t="shared" ca="1" si="10"/>
        <v>0</v>
      </c>
      <c r="F66" s="18">
        <f t="shared" ca="1" si="10"/>
        <v>0</v>
      </c>
      <c r="G66" s="18">
        <f t="shared" ca="1" si="10"/>
        <v>90807550.849999994</v>
      </c>
      <c r="H66" s="18">
        <f t="shared" ca="1" si="10"/>
        <v>0</v>
      </c>
      <c r="I66" s="19">
        <f t="shared" ca="1" si="11"/>
        <v>90807550.849999994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10"/>
        <v>0</v>
      </c>
      <c r="E67" s="18">
        <f t="shared" ca="1" si="10"/>
        <v>0</v>
      </c>
      <c r="F67" s="18">
        <f t="shared" ca="1" si="10"/>
        <v>0</v>
      </c>
      <c r="G67" s="18">
        <f t="shared" ca="1" si="10"/>
        <v>2145010.16</v>
      </c>
      <c r="H67" s="18">
        <f t="shared" ca="1" si="10"/>
        <v>0</v>
      </c>
      <c r="I67" s="19">
        <f t="shared" ca="1" si="11"/>
        <v>2145010.16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10"/>
        <v>0</v>
      </c>
      <c r="E68" s="18">
        <f t="shared" ca="1" si="10"/>
        <v>0</v>
      </c>
      <c r="F68" s="18">
        <f t="shared" ca="1" si="10"/>
        <v>0</v>
      </c>
      <c r="G68" s="18">
        <f t="shared" ca="1" si="10"/>
        <v>34483469.810000002</v>
      </c>
      <c r="H68" s="18">
        <f t="shared" ca="1" si="10"/>
        <v>0</v>
      </c>
      <c r="I68" s="19">
        <f t="shared" ca="1" si="11"/>
        <v>34483469.810000002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10"/>
        <v>0</v>
      </c>
      <c r="E69" s="18">
        <f t="shared" ca="1" si="10"/>
        <v>0</v>
      </c>
      <c r="F69" s="18">
        <f t="shared" ca="1" si="10"/>
        <v>0</v>
      </c>
      <c r="G69" s="18">
        <f t="shared" ca="1" si="10"/>
        <v>58315514.969999984</v>
      </c>
      <c r="H69" s="18">
        <f t="shared" ca="1" si="10"/>
        <v>35350747.920000024</v>
      </c>
      <c r="I69" s="19">
        <f t="shared" ca="1" si="11"/>
        <v>93666262.890000015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10"/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70564543.486141056</v>
      </c>
      <c r="H70" s="18">
        <f t="shared" ca="1" si="10"/>
        <v>0</v>
      </c>
      <c r="I70" s="19">
        <f t="shared" ca="1" si="11"/>
        <v>70564543.486141056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H75" ca="1" si="12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1037.49</v>
      </c>
      <c r="H71" s="18">
        <f t="shared" ca="1" si="12"/>
        <v>0</v>
      </c>
      <c r="I71" s="19">
        <f t="shared" ca="1" si="11"/>
        <v>1037.49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1087521.22</v>
      </c>
      <c r="H72" s="18">
        <f t="shared" ca="1" si="12"/>
        <v>0</v>
      </c>
      <c r="I72" s="19">
        <f t="shared" ca="1" si="11"/>
        <v>1087521.22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8030073.0200014543</v>
      </c>
      <c r="H73" s="18">
        <f t="shared" ca="1" si="12"/>
        <v>135821630.20999852</v>
      </c>
      <c r="I73" s="19">
        <f t="shared" ca="1" si="11"/>
        <v>143851703.22999996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2"/>
        <v>0</v>
      </c>
      <c r="E74" s="18">
        <f t="shared" ca="1" si="12"/>
        <v>0</v>
      </c>
      <c r="F74" s="18">
        <f t="shared" ca="1" si="12"/>
        <v>0</v>
      </c>
      <c r="G74" s="18">
        <f t="shared" ca="1" si="12"/>
        <v>427657630.90999603</v>
      </c>
      <c r="H74" s="18">
        <f t="shared" ca="1" si="12"/>
        <v>107836669.63000034</v>
      </c>
      <c r="I74" s="19">
        <f t="shared" ca="1" si="11"/>
        <v>535494300.53999639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12"/>
        <v>0</v>
      </c>
      <c r="E75" s="18">
        <f t="shared" ca="1" si="12"/>
        <v>0</v>
      </c>
      <c r="F75" s="18">
        <f t="shared" ca="1" si="12"/>
        <v>0</v>
      </c>
      <c r="G75" s="18">
        <f t="shared" ca="1" si="12"/>
        <v>1585945.5600000159</v>
      </c>
      <c r="H75" s="18">
        <f t="shared" ca="1" si="12"/>
        <v>0</v>
      </c>
      <c r="I75" s="19">
        <f t="shared" ca="1" si="11"/>
        <v>1585945.5600000159</v>
      </c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I76" ca="1" si="13">SUMIF($C$7:$C$75,"HD",D$7:D$75)</f>
        <v>24840662.830000002</v>
      </c>
      <c r="E76" s="49">
        <f t="shared" ca="1" si="13"/>
        <v>41864736.719999611</v>
      </c>
      <c r="F76" s="49">
        <f t="shared" ca="1" si="13"/>
        <v>103396085.49000001</v>
      </c>
      <c r="G76" s="49">
        <f t="shared" ca="1" si="13"/>
        <v>3936363971.8475614</v>
      </c>
      <c r="H76" s="49">
        <f t="shared" ca="1" si="13"/>
        <v>17898781.316190507</v>
      </c>
      <c r="I76" s="49">
        <f t="shared" ca="1" si="13"/>
        <v>4124364238.2037501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t="shared" ref="E77:I77" ca="1" si="14">SUMIF($C$7:$C$75,"H",E$7:E$75)+SUMIF($C$7:$C$75,"E",E$7:E$75)</f>
        <v>0</v>
      </c>
      <c r="F77" s="49">
        <f t="shared" ca="1" si="14"/>
        <v>0</v>
      </c>
      <c r="G77" s="49">
        <f t="shared" ca="1" si="14"/>
        <v>715279972.82614625</v>
      </c>
      <c r="H77" s="49">
        <f t="shared" ca="1" si="14"/>
        <v>279004582.32999885</v>
      </c>
      <c r="I77" s="49">
        <f t="shared" ca="1" si="14"/>
        <v>994284555.1561451</v>
      </c>
      <c r="J77" s="3"/>
      <c r="K77" s="3"/>
      <c r="L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I78" ca="1" si="15">D76+D77</f>
        <v>24840662.830000002</v>
      </c>
      <c r="E78" s="49">
        <f t="shared" ca="1" si="15"/>
        <v>41864736.719999611</v>
      </c>
      <c r="F78" s="49">
        <f t="shared" ca="1" si="15"/>
        <v>103396085.49000001</v>
      </c>
      <c r="G78" s="49">
        <f t="shared" ca="1" si="15"/>
        <v>4651643944.673708</v>
      </c>
      <c r="H78" s="49">
        <f t="shared" ca="1" si="15"/>
        <v>296903363.64618933</v>
      </c>
      <c r="I78" s="49">
        <f t="shared" ca="1" si="15"/>
        <v>5118648793.3598957</v>
      </c>
      <c r="J78" s="3"/>
      <c r="K78" s="3"/>
      <c r="L78" s="3"/>
      <c r="M78" s="3"/>
      <c r="N78" s="3"/>
      <c r="O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 xr:uid="{65748BEF-6CDC-4676-8808-243E92FED43F}">
      <formula1>"Toplam,Direkt,Endirekt"</formula1>
    </dataValidation>
    <dataValidation type="list" allowBlank="1" showInputMessage="1" showErrorMessage="1" sqref="C2" xr:uid="{F809675B-54C0-4793-9B4F-0C063806FA83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C68F-E5B7-46BB-AD56-0F6E89F6DBD5}"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327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2813177</v>
      </c>
      <c r="O7" s="19">
        <f ca="1">+D7+E7+N7</f>
        <v>2813177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91878264.580000848</v>
      </c>
      <c r="E8" s="19">
        <f t="shared" ref="E8:E22" ca="1" si="1">F8+G8+H8+K8</f>
        <v>1723146506.4100018</v>
      </c>
      <c r="F8" s="18">
        <f t="shared" ca="1" si="0"/>
        <v>1383647.6200000069</v>
      </c>
      <c r="G8" s="18">
        <f t="shared" ca="1" si="0"/>
        <v>540353.74000000046</v>
      </c>
      <c r="H8" s="19">
        <f t="shared" ref="H8:H22" ca="1" si="2">+I8+J8</f>
        <v>224630517.42999977</v>
      </c>
      <c r="I8" s="18">
        <f t="shared" ca="1" si="0"/>
        <v>3731693.0599999996</v>
      </c>
      <c r="J8" s="18">
        <f t="shared" ca="1" si="0"/>
        <v>220898824.36999977</v>
      </c>
      <c r="K8" s="19">
        <f t="shared" ref="K8:K22" ca="1" si="3">+L8+M8</f>
        <v>1496591987.620002</v>
      </c>
      <c r="L8" s="18">
        <f t="shared" ca="1" si="0"/>
        <v>224016862.76999998</v>
      </c>
      <c r="M8" s="18">
        <f t="shared" ca="1" si="0"/>
        <v>1272575124.8500021</v>
      </c>
      <c r="N8" s="18">
        <f t="shared" ca="1" si="0"/>
        <v>24900566.099997435</v>
      </c>
      <c r="O8" s="19">
        <f t="shared" ref="O8:O22" ca="1" si="4">+D8+E8+N8</f>
        <v>1839925337.0900002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15358493606.910002</v>
      </c>
      <c r="F9" s="18">
        <f t="shared" ca="1" si="0"/>
        <v>0</v>
      </c>
      <c r="G9" s="18">
        <f t="shared" ca="1" si="0"/>
        <v>6436467.0399999982</v>
      </c>
      <c r="H9" s="19">
        <f t="shared" ca="1" si="2"/>
        <v>3975291011.9765573</v>
      </c>
      <c r="I9" s="18">
        <f t="shared" ca="1" si="0"/>
        <v>255756501.97999984</v>
      </c>
      <c r="J9" s="18">
        <f t="shared" ca="1" si="0"/>
        <v>3719534509.9965572</v>
      </c>
      <c r="K9" s="19">
        <f t="shared" ca="1" si="3"/>
        <v>11376766127.893444</v>
      </c>
      <c r="L9" s="18">
        <f t="shared" ca="1" si="0"/>
        <v>2531118008.0400095</v>
      </c>
      <c r="M9" s="18">
        <f t="shared" ca="1" si="0"/>
        <v>8845648119.8534336</v>
      </c>
      <c r="N9" s="18">
        <f t="shared" ca="1" si="0"/>
        <v>51892233.909999996</v>
      </c>
      <c r="O9" s="19">
        <f t="shared" ca="1" si="4"/>
        <v>15410385840.820002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1287068.1799999899</v>
      </c>
      <c r="E10" s="19">
        <f t="shared" ca="1" si="1"/>
        <v>4114644086.5194473</v>
      </c>
      <c r="F10" s="18">
        <f t="shared" ca="1" si="0"/>
        <v>104190.04</v>
      </c>
      <c r="G10" s="18">
        <f t="shared" ca="1" si="0"/>
        <v>1620785</v>
      </c>
      <c r="H10" s="19">
        <f t="shared" ca="1" si="2"/>
        <v>1567047315.3997049</v>
      </c>
      <c r="I10" s="18">
        <f t="shared" ca="1" si="0"/>
        <v>634156656.45192039</v>
      </c>
      <c r="J10" s="18">
        <f t="shared" ca="1" si="0"/>
        <v>932890658.94778466</v>
      </c>
      <c r="K10" s="19">
        <f t="shared" ca="1" si="3"/>
        <v>2545871796.0797424</v>
      </c>
      <c r="L10" s="18">
        <f t="shared" ca="1" si="0"/>
        <v>1022157561.0385325</v>
      </c>
      <c r="M10" s="18">
        <f t="shared" ca="1" si="0"/>
        <v>1523714235.0412097</v>
      </c>
      <c r="N10" s="18">
        <f t="shared" ca="1" si="0"/>
        <v>16674204.0299998</v>
      </c>
      <c r="O10" s="19">
        <f t="shared" ca="1" si="4"/>
        <v>4132605358.7294469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156588055.93000001</v>
      </c>
      <c r="F11" s="18">
        <f t="shared" ca="1" si="0"/>
        <v>0</v>
      </c>
      <c r="G11" s="18">
        <f t="shared" ca="1" si="0"/>
        <v>147205098.59</v>
      </c>
      <c r="H11" s="19">
        <f t="shared" ca="1" si="2"/>
        <v>8067111.5099999998</v>
      </c>
      <c r="I11" s="18">
        <f t="shared" ca="1" si="0"/>
        <v>0</v>
      </c>
      <c r="J11" s="18">
        <f t="shared" ca="1" si="0"/>
        <v>8067111.5099999998</v>
      </c>
      <c r="K11" s="19">
        <f t="shared" ca="1" si="3"/>
        <v>1315845.83</v>
      </c>
      <c r="L11" s="18">
        <f t="shared" ca="1" si="0"/>
        <v>0</v>
      </c>
      <c r="M11" s="18">
        <f t="shared" ca="1" si="0"/>
        <v>1315845.83</v>
      </c>
      <c r="N11" s="18">
        <f t="shared" ca="1" si="0"/>
        <v>3604618.2171999998</v>
      </c>
      <c r="O11" s="19">
        <f t="shared" ca="1" si="4"/>
        <v>160192674.14720002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492609.7900000001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492609.7900000001</v>
      </c>
      <c r="L13" s="18">
        <f t="shared" ca="1" si="0"/>
        <v>0</v>
      </c>
      <c r="M13" s="18">
        <f t="shared" ca="1" si="0"/>
        <v>492609.7900000001</v>
      </c>
      <c r="N13" s="18">
        <f t="shared" ca="1" si="0"/>
        <v>5325868.66</v>
      </c>
      <c r="O13" s="19">
        <f t="shared" ca="1" si="4"/>
        <v>5818478.4500000002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106228.54</v>
      </c>
      <c r="E14" s="19">
        <f t="shared" ca="1" si="1"/>
        <v>2943870774.6300001</v>
      </c>
      <c r="F14" s="18">
        <f t="shared" ca="1" si="0"/>
        <v>619713.02000001608</v>
      </c>
      <c r="G14" s="18">
        <f t="shared" ca="1" si="0"/>
        <v>556926.62999999989</v>
      </c>
      <c r="H14" s="19">
        <f t="shared" ca="1" si="2"/>
        <v>1900611679.3099997</v>
      </c>
      <c r="I14" s="18">
        <f t="shared" ca="1" si="0"/>
        <v>80418500.249999985</v>
      </c>
      <c r="J14" s="18">
        <f t="shared" ca="1" si="0"/>
        <v>1820193179.0599997</v>
      </c>
      <c r="K14" s="19">
        <f t="shared" ca="1" si="3"/>
        <v>1042082455.6700002</v>
      </c>
      <c r="L14" s="18">
        <f t="shared" ca="1" si="0"/>
        <v>433486851.18999958</v>
      </c>
      <c r="M14" s="18">
        <f t="shared" ca="1" si="0"/>
        <v>608595604.48000062</v>
      </c>
      <c r="N14" s="18">
        <f t="shared" ca="1" si="0"/>
        <v>23907983.970000003</v>
      </c>
      <c r="O14" s="19">
        <f t="shared" ca="1" si="4"/>
        <v>2967884987.1399999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128.59047619047701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128.59047619047701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80900</v>
      </c>
      <c r="O17" s="19">
        <f t="shared" ca="1" si="4"/>
        <v>80900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2630172.29</v>
      </c>
      <c r="O18" s="19">
        <f t="shared" ca="1" si="4"/>
        <v>2630172.29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389441.02</v>
      </c>
      <c r="E20" s="19">
        <f t="shared" ca="1" si="1"/>
        <v>180108932.96999997</v>
      </c>
      <c r="F20" s="18">
        <f t="shared" ca="1" si="0"/>
        <v>2175721.46</v>
      </c>
      <c r="G20" s="18">
        <f t="shared" ca="1" si="0"/>
        <v>0</v>
      </c>
      <c r="H20" s="19">
        <f t="shared" ca="1" si="2"/>
        <v>35037046.050000004</v>
      </c>
      <c r="I20" s="18">
        <f t="shared" ca="1" si="0"/>
        <v>6343959.21</v>
      </c>
      <c r="J20" s="18">
        <f t="shared" ca="1" si="0"/>
        <v>28693086.840000004</v>
      </c>
      <c r="K20" s="19">
        <f t="shared" ca="1" si="3"/>
        <v>142896165.45999998</v>
      </c>
      <c r="L20" s="18">
        <f t="shared" ca="1" si="0"/>
        <v>15769317.35</v>
      </c>
      <c r="M20" s="18">
        <f t="shared" ca="1" si="0"/>
        <v>127126848.10999997</v>
      </c>
      <c r="N20" s="18">
        <f t="shared" ca="1" si="0"/>
        <v>7014917.6600000011</v>
      </c>
      <c r="O20" s="19">
        <f t="shared" ca="1" si="4"/>
        <v>187513291.64999998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13178408.34</v>
      </c>
      <c r="F21" s="18">
        <f t="shared" ca="1" si="0"/>
        <v>0</v>
      </c>
      <c r="G21" s="18">
        <f t="shared" ca="1" si="0"/>
        <v>0</v>
      </c>
      <c r="H21" s="19">
        <f t="shared" ca="1" si="2"/>
        <v>13087812.34</v>
      </c>
      <c r="I21" s="18">
        <f t="shared" ca="1" si="0"/>
        <v>13087812.34</v>
      </c>
      <c r="J21" s="18">
        <f t="shared" ca="1" si="0"/>
        <v>0</v>
      </c>
      <c r="K21" s="19">
        <f t="shared" ca="1" si="3"/>
        <v>90596</v>
      </c>
      <c r="L21" s="18">
        <f t="shared" ca="1" si="0"/>
        <v>90596</v>
      </c>
      <c r="M21" s="18">
        <f t="shared" ca="1" si="0"/>
        <v>0</v>
      </c>
      <c r="N21" s="18">
        <f t="shared" ca="1" si="0"/>
        <v>6651370.6200000001</v>
      </c>
      <c r="O21" s="19">
        <f t="shared" ca="1" si="4"/>
        <v>19829778.960000001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4936094.1100000003</v>
      </c>
      <c r="E22" s="19">
        <f t="shared" ca="1" si="1"/>
        <v>3054404871.6800003</v>
      </c>
      <c r="F22" s="18">
        <f t="shared" ca="1" si="0"/>
        <v>17005751.129999999</v>
      </c>
      <c r="G22" s="18">
        <f t="shared" ca="1" si="0"/>
        <v>879024.21</v>
      </c>
      <c r="H22" s="19">
        <f t="shared" ca="1" si="2"/>
        <v>1441047847.2100003</v>
      </c>
      <c r="I22" s="18">
        <f t="shared" ca="1" si="0"/>
        <v>59493703.140000001</v>
      </c>
      <c r="J22" s="18">
        <f t="shared" ca="1" si="0"/>
        <v>1381554144.0700002</v>
      </c>
      <c r="K22" s="19">
        <f t="shared" ca="1" si="3"/>
        <v>1595472249.1299999</v>
      </c>
      <c r="L22" s="18">
        <f t="shared" ca="1" si="0"/>
        <v>49682398.100000001</v>
      </c>
      <c r="M22" s="18">
        <f t="shared" ca="1" si="0"/>
        <v>1545789851.03</v>
      </c>
      <c r="N22" s="18">
        <f t="shared" ca="1" si="0"/>
        <v>13806202.940000001</v>
      </c>
      <c r="O22" s="19">
        <f t="shared" ca="1" si="4"/>
        <v>3073147168.7300005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ca="1">F23+G23+H23+K23</f>
        <v>349079468.90999997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3387118.899999999</v>
      </c>
      <c r="G23" s="18">
        <f t="shared" ca="1" si="6"/>
        <v>115180.2</v>
      </c>
      <c r="H23" s="19">
        <f ca="1">+I23+J23</f>
        <v>115117786.24999999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1488015.95</v>
      </c>
      <c r="J23" s="18">
        <f t="shared" ca="1" si="7"/>
        <v>113629770.29999998</v>
      </c>
      <c r="K23" s="19">
        <f ca="1">+L23+M23</f>
        <v>230459383.56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137565504.57999998</v>
      </c>
      <c r="M23" s="18">
        <f t="shared" ca="1" si="8"/>
        <v>92893878.980000004</v>
      </c>
      <c r="N23" s="18">
        <f t="shared" ca="1" si="8"/>
        <v>56592214.210000001</v>
      </c>
      <c r="O23" s="19">
        <f ca="1">+D23+E23+N23</f>
        <v>405671683.11999995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5"/>
        <v>294538.89</v>
      </c>
      <c r="E24" s="19">
        <f ca="1">F24+G24+H24+K24</f>
        <v>96121969.630000114</v>
      </c>
      <c r="F24" s="18">
        <f t="shared" ca="1" si="6"/>
        <v>0</v>
      </c>
      <c r="G24" s="18">
        <f t="shared" ca="1" si="6"/>
        <v>0</v>
      </c>
      <c r="H24" s="19">
        <f ca="1">+I24+J24</f>
        <v>90534265.850000113</v>
      </c>
      <c r="I24" s="18">
        <f t="shared" ca="1" si="7"/>
        <v>0</v>
      </c>
      <c r="J24" s="18">
        <f t="shared" ca="1" si="7"/>
        <v>90534265.850000113</v>
      </c>
      <c r="K24" s="19">
        <f ca="1">+L24+M24</f>
        <v>5587703.7800000003</v>
      </c>
      <c r="L24" s="18">
        <f t="shared" ca="1" si="8"/>
        <v>266579.24</v>
      </c>
      <c r="M24" s="18">
        <f t="shared" ca="1" si="8"/>
        <v>5321124.54</v>
      </c>
      <c r="N24" s="18">
        <f t="shared" ca="1" si="8"/>
        <v>476656.17999999993</v>
      </c>
      <c r="O24" s="19">
        <f ca="1">+D24+E24+N24</f>
        <v>96893164.700000122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5"/>
        <v>36915.99</v>
      </c>
      <c r="E25" s="19">
        <f t="shared" ref="E25:E75" ca="1" si="9">F25+G25+H25+K25</f>
        <v>103799916.67</v>
      </c>
      <c r="F25" s="18">
        <f t="shared" ca="1" si="6"/>
        <v>0</v>
      </c>
      <c r="G25" s="18">
        <f t="shared" ca="1" si="6"/>
        <v>3988267.04</v>
      </c>
      <c r="H25" s="19">
        <f t="shared" ref="H25:H75" ca="1" si="10">+I25+J25</f>
        <v>99185046.179999992</v>
      </c>
      <c r="I25" s="18">
        <f t="shared" ca="1" si="7"/>
        <v>484478.83</v>
      </c>
      <c r="J25" s="18">
        <f t="shared" ca="1" si="7"/>
        <v>98700567.349999994</v>
      </c>
      <c r="K25" s="19">
        <f t="shared" ref="K25:K75" ca="1" si="11">+L25+M25</f>
        <v>626603.45000000007</v>
      </c>
      <c r="L25" s="18">
        <f t="shared" ca="1" si="8"/>
        <v>160658.24000000002</v>
      </c>
      <c r="M25" s="18">
        <f t="shared" ca="1" si="8"/>
        <v>465945.21000000008</v>
      </c>
      <c r="N25" s="18">
        <f t="shared" ca="1" si="8"/>
        <v>316644.46104800003</v>
      </c>
      <c r="O25" s="19">
        <f t="shared" ref="O25:O75" ca="1" si="12">+D25+E25+N25</f>
        <v>104153477.121048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5"/>
        <v>0</v>
      </c>
      <c r="E26" s="19">
        <f t="shared" ca="1" si="9"/>
        <v>2098578907.2100003</v>
      </c>
      <c r="F26" s="18">
        <f t="shared" ca="1" si="6"/>
        <v>45337.250000000007</v>
      </c>
      <c r="G26" s="18">
        <f t="shared" ca="1" si="6"/>
        <v>207958.20000000004</v>
      </c>
      <c r="H26" s="19">
        <f t="shared" ca="1" si="10"/>
        <v>357373755.99995959</v>
      </c>
      <c r="I26" s="18">
        <f t="shared" ca="1" si="7"/>
        <v>11969520.520000266</v>
      </c>
      <c r="J26" s="18">
        <f t="shared" ca="1" si="7"/>
        <v>345404235.47995931</v>
      </c>
      <c r="K26" s="19">
        <f t="shared" ca="1" si="11"/>
        <v>1740951855.7600408</v>
      </c>
      <c r="L26" s="18">
        <f t="shared" ca="1" si="8"/>
        <v>371506919.37999094</v>
      </c>
      <c r="M26" s="18">
        <f t="shared" ca="1" si="8"/>
        <v>1369444936.3800497</v>
      </c>
      <c r="N26" s="18">
        <f t="shared" ca="1" si="8"/>
        <v>2631924.09</v>
      </c>
      <c r="O26" s="19">
        <f t="shared" ca="1" si="12"/>
        <v>2101210831.3000002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5"/>
        <v>3528200</v>
      </c>
      <c r="E27" s="19">
        <f t="shared" ca="1" si="9"/>
        <v>335000154.17000002</v>
      </c>
      <c r="F27" s="18">
        <f t="shared" ca="1" si="6"/>
        <v>109150</v>
      </c>
      <c r="G27" s="18">
        <f t="shared" ca="1" si="6"/>
        <v>0</v>
      </c>
      <c r="H27" s="19">
        <f t="shared" ca="1" si="10"/>
        <v>10346467.810000002</v>
      </c>
      <c r="I27" s="18">
        <f t="shared" ca="1" si="7"/>
        <v>42955.609999999993</v>
      </c>
      <c r="J27" s="18">
        <f t="shared" ca="1" si="7"/>
        <v>10303512.200000003</v>
      </c>
      <c r="K27" s="19">
        <f t="shared" ca="1" si="11"/>
        <v>324544536.36000001</v>
      </c>
      <c r="L27" s="18">
        <f t="shared" ca="1" si="8"/>
        <v>0</v>
      </c>
      <c r="M27" s="18">
        <f t="shared" ca="1" si="8"/>
        <v>324544536.36000001</v>
      </c>
      <c r="N27" s="18">
        <f t="shared" ca="1" si="8"/>
        <v>3840775</v>
      </c>
      <c r="O27" s="19">
        <f t="shared" ca="1" si="12"/>
        <v>342369129.17000002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8">
        <f t="shared" ca="1" si="8"/>
        <v>808265.37</v>
      </c>
      <c r="O28" s="19">
        <f t="shared" ca="1" si="12"/>
        <v>808265.37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5"/>
        <v>0</v>
      </c>
      <c r="E29" s="19">
        <f t="shared" ca="1" si="9"/>
        <v>131002672.04000001</v>
      </c>
      <c r="F29" s="18">
        <f t="shared" ca="1" si="6"/>
        <v>456381.69</v>
      </c>
      <c r="G29" s="18">
        <f t="shared" ca="1" si="6"/>
        <v>21182889.050000001</v>
      </c>
      <c r="H29" s="19">
        <f t="shared" ca="1" si="10"/>
        <v>71652103.409999996</v>
      </c>
      <c r="I29" s="18">
        <f t="shared" ca="1" si="7"/>
        <v>1257284.4099999999</v>
      </c>
      <c r="J29" s="18">
        <f t="shared" ca="1" si="7"/>
        <v>70394819</v>
      </c>
      <c r="K29" s="19">
        <f t="shared" ca="1" si="11"/>
        <v>37711297.890000001</v>
      </c>
      <c r="L29" s="18">
        <f t="shared" ca="1" si="8"/>
        <v>9445638.2400000002</v>
      </c>
      <c r="M29" s="18">
        <f t="shared" ca="1" si="8"/>
        <v>28265659.649999999</v>
      </c>
      <c r="N29" s="18">
        <f t="shared" ca="1" si="8"/>
        <v>3485466.64</v>
      </c>
      <c r="O29" s="19">
        <f t="shared" ca="1" si="12"/>
        <v>134488138.68000001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5"/>
        <v>0</v>
      </c>
      <c r="E30" s="19">
        <f t="shared" ca="1" si="9"/>
        <v>131740637.44000001</v>
      </c>
      <c r="F30" s="18">
        <f t="shared" ca="1" si="6"/>
        <v>131740637.44000001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8">
        <f t="shared" ca="1" si="8"/>
        <v>0</v>
      </c>
      <c r="O30" s="19">
        <f t="shared" ca="1" si="12"/>
        <v>131740637.44000001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5"/>
        <v>260309.04</v>
      </c>
      <c r="E31" s="19">
        <f t="shared" ca="1" si="9"/>
        <v>235338984.38</v>
      </c>
      <c r="F31" s="18">
        <f t="shared" ca="1" si="6"/>
        <v>13237.02</v>
      </c>
      <c r="G31" s="18">
        <f t="shared" ca="1" si="6"/>
        <v>35005913.928752005</v>
      </c>
      <c r="H31" s="19">
        <f t="shared" ca="1" si="10"/>
        <v>197782616.78999999</v>
      </c>
      <c r="I31" s="18">
        <f t="shared" ca="1" si="7"/>
        <v>5708683.5899999999</v>
      </c>
      <c r="J31" s="18">
        <f t="shared" ca="1" si="7"/>
        <v>192073933.19999999</v>
      </c>
      <c r="K31" s="19">
        <f t="shared" ca="1" si="11"/>
        <v>2537216.6412479999</v>
      </c>
      <c r="L31" s="18">
        <f t="shared" ca="1" si="8"/>
        <v>2358020.1112480001</v>
      </c>
      <c r="M31" s="18">
        <f t="shared" ca="1" si="8"/>
        <v>179196.53</v>
      </c>
      <c r="N31" s="18">
        <f t="shared" ca="1" si="8"/>
        <v>30012598.84</v>
      </c>
      <c r="O31" s="19">
        <f t="shared" ca="1" si="12"/>
        <v>265611892.25999999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5"/>
        <v>15494518.710000001</v>
      </c>
      <c r="E32" s="19">
        <f t="shared" ca="1" si="9"/>
        <v>383078450.01999843</v>
      </c>
      <c r="F32" s="18">
        <f t="shared" ca="1" si="6"/>
        <v>182566051.52999836</v>
      </c>
      <c r="G32" s="18">
        <f t="shared" ca="1" si="6"/>
        <v>1703651.5800000005</v>
      </c>
      <c r="H32" s="19">
        <f t="shared" ca="1" si="10"/>
        <v>198808746.91000006</v>
      </c>
      <c r="I32" s="18">
        <f t="shared" ca="1" si="7"/>
        <v>4670268.78</v>
      </c>
      <c r="J32" s="18">
        <f t="shared" ca="1" si="7"/>
        <v>194138478.13000005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8">
        <f t="shared" ca="1" si="8"/>
        <v>2662373.2499999786</v>
      </c>
      <c r="O32" s="19">
        <f t="shared" ca="1" si="12"/>
        <v>401235341.97999841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8041784.0100000054</v>
      </c>
      <c r="O33" s="19">
        <f t="shared" ca="1" si="12"/>
        <v>8041784.0100000054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5"/>
        <v>338170.17</v>
      </c>
      <c r="E34" s="19">
        <f t="shared" ca="1" si="9"/>
        <v>47259959.719999999</v>
      </c>
      <c r="F34" s="18">
        <f t="shared" ca="1" si="6"/>
        <v>73778.61</v>
      </c>
      <c r="G34" s="18">
        <f t="shared" ca="1" si="6"/>
        <v>47186181.109999999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12054451.99</v>
      </c>
      <c r="O34" s="19">
        <f t="shared" ca="1" si="12"/>
        <v>59652581.880000003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5"/>
        <v>0</v>
      </c>
      <c r="E35" s="19">
        <f t="shared" ca="1" si="9"/>
        <v>196935921.75999999</v>
      </c>
      <c r="F35" s="18">
        <f t="shared" ca="1" si="6"/>
        <v>0</v>
      </c>
      <c r="G35" s="18">
        <f t="shared" ca="1" si="6"/>
        <v>31453133.629999999</v>
      </c>
      <c r="H35" s="19">
        <f t="shared" ca="1" si="10"/>
        <v>165482788.13</v>
      </c>
      <c r="I35" s="18">
        <f t="shared" ca="1" si="7"/>
        <v>0</v>
      </c>
      <c r="J35" s="18">
        <f t="shared" ca="1" si="7"/>
        <v>165482788.13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6285221.5300000003</v>
      </c>
      <c r="O35" s="19">
        <f t="shared" ca="1" si="12"/>
        <v>203221143.28999999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0</v>
      </c>
      <c r="O36" s="19">
        <f t="shared" ca="1" si="12"/>
        <v>0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5"/>
        <v>0</v>
      </c>
      <c r="E37" s="19">
        <f t="shared" ca="1" si="9"/>
        <v>105892136.08999848</v>
      </c>
      <c r="F37" s="18">
        <f t="shared" ca="1" si="6"/>
        <v>4130.88</v>
      </c>
      <c r="G37" s="18">
        <f t="shared" ca="1" si="6"/>
        <v>0</v>
      </c>
      <c r="H37" s="19">
        <f t="shared" ca="1" si="10"/>
        <v>42023523.469999984</v>
      </c>
      <c r="I37" s="18">
        <f t="shared" ca="1" si="7"/>
        <v>4575333.51999998</v>
      </c>
      <c r="J37" s="18">
        <f t="shared" ca="1" si="7"/>
        <v>37448189.950000003</v>
      </c>
      <c r="K37" s="19">
        <f t="shared" ca="1" si="11"/>
        <v>63864481.739998505</v>
      </c>
      <c r="L37" s="18">
        <f t="shared" ca="1" si="8"/>
        <v>0</v>
      </c>
      <c r="M37" s="18">
        <f t="shared" ca="1" si="8"/>
        <v>63864481.739998505</v>
      </c>
      <c r="N37" s="18">
        <f t="shared" ca="1" si="8"/>
        <v>780627.81</v>
      </c>
      <c r="O37" s="19">
        <f t="shared" ca="1" si="12"/>
        <v>106672763.89999849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5"/>
        <v>0</v>
      </c>
      <c r="E38" s="19">
        <f t="shared" ca="1" si="9"/>
        <v>121267998.25</v>
      </c>
      <c r="F38" s="18">
        <f t="shared" ca="1" si="6"/>
        <v>0</v>
      </c>
      <c r="G38" s="18">
        <f t="shared" ca="1" si="6"/>
        <v>0</v>
      </c>
      <c r="H38" s="19">
        <f t="shared" ca="1" si="10"/>
        <v>121267998.25</v>
      </c>
      <c r="I38" s="18">
        <f t="shared" ca="1" si="7"/>
        <v>2044115.19</v>
      </c>
      <c r="J38" s="18">
        <f t="shared" ca="1" si="7"/>
        <v>119223883.06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8">
        <f t="shared" ca="1" si="8"/>
        <v>833709.1</v>
      </c>
      <c r="O38" s="19">
        <f t="shared" ca="1" si="12"/>
        <v>122101707.34999999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ca="1" si="5"/>
        <v>0</v>
      </c>
      <c r="E39" s="19">
        <f t="shared" ca="1" si="9"/>
        <v>76518140.030000001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76518140.030000001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76518140.030000001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12531325.999783</v>
      </c>
      <c r="O39" s="19">
        <f t="shared" ca="1" si="12"/>
        <v>89049466.029782996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0</v>
      </c>
      <c r="O40" s="19">
        <f t="shared" ca="1" si="12"/>
        <v>0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5"/>
        <v>0</v>
      </c>
      <c r="E43" s="19">
        <f t="shared" ca="1" si="9"/>
        <v>60635661.209999993</v>
      </c>
      <c r="F43" s="18">
        <f t="shared" ca="1" si="13"/>
        <v>0</v>
      </c>
      <c r="G43" s="18">
        <f t="shared" ca="1" si="13"/>
        <v>7272198</v>
      </c>
      <c r="H43" s="19">
        <f t="shared" ca="1" si="10"/>
        <v>53363463.209999993</v>
      </c>
      <c r="I43" s="18">
        <f t="shared" ca="1" si="14"/>
        <v>7832750.8399999766</v>
      </c>
      <c r="J43" s="18">
        <f t="shared" ca="1" si="14"/>
        <v>45530712.37000002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1926540.7200000163</v>
      </c>
      <c r="O43" s="19">
        <f t="shared" ca="1" si="12"/>
        <v>62562201.930000007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0</v>
      </c>
      <c r="O44" s="19">
        <f t="shared" ca="1" si="12"/>
        <v>0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5"/>
        <v>48384</v>
      </c>
      <c r="E45" s="19">
        <f t="shared" ca="1" si="9"/>
        <v>1465631.28</v>
      </c>
      <c r="F45" s="18">
        <f t="shared" ca="1" si="13"/>
        <v>0</v>
      </c>
      <c r="G45" s="18">
        <f t="shared" ca="1" si="13"/>
        <v>1465631.28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7694748.8899999997</v>
      </c>
      <c r="O45" s="19">
        <f t="shared" ca="1" si="12"/>
        <v>9208764.1699999999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5"/>
        <v>2616.0000000000018</v>
      </c>
      <c r="E46" s="19">
        <f t="shared" ca="1" si="9"/>
        <v>2664339.0900000059</v>
      </c>
      <c r="F46" s="18">
        <f t="shared" ca="1" si="13"/>
        <v>0</v>
      </c>
      <c r="G46" s="18">
        <f t="shared" ca="1" si="13"/>
        <v>2524116.400000006</v>
      </c>
      <c r="H46" s="19">
        <f t="shared" ca="1" si="10"/>
        <v>140222.68999999992</v>
      </c>
      <c r="I46" s="18">
        <f t="shared" ca="1" si="14"/>
        <v>0</v>
      </c>
      <c r="J46" s="18">
        <f t="shared" ca="1" si="14"/>
        <v>140222.68999999992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1422408.4799999674</v>
      </c>
      <c r="O46" s="19">
        <f t="shared" ca="1" si="12"/>
        <v>4089363.5699999733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5"/>
        <v>0</v>
      </c>
      <c r="E47" s="19">
        <f t="shared" ca="1" si="9"/>
        <v>89606001.989999995</v>
      </c>
      <c r="F47" s="18">
        <f t="shared" ca="1" si="13"/>
        <v>0</v>
      </c>
      <c r="G47" s="18">
        <f t="shared" ca="1" si="13"/>
        <v>18580653.929999996</v>
      </c>
      <c r="H47" s="19">
        <f t="shared" ca="1" si="10"/>
        <v>71025348.060000002</v>
      </c>
      <c r="I47" s="18">
        <f t="shared" ca="1" si="14"/>
        <v>881196.84</v>
      </c>
      <c r="J47" s="18">
        <f t="shared" ca="1" si="14"/>
        <v>70144151.219999999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14429365</v>
      </c>
      <c r="O47" s="19">
        <f t="shared" ca="1" si="12"/>
        <v>104035366.98999999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5"/>
        <v>0</v>
      </c>
      <c r="E48" s="19">
        <f t="shared" ca="1" si="9"/>
        <v>24571301.670000009</v>
      </c>
      <c r="F48" s="18">
        <f t="shared" ca="1" si="13"/>
        <v>0</v>
      </c>
      <c r="G48" s="18">
        <f t="shared" ca="1" si="13"/>
        <v>0</v>
      </c>
      <c r="H48" s="19">
        <f t="shared" ca="1" si="10"/>
        <v>24571301.670000009</v>
      </c>
      <c r="I48" s="18">
        <f t="shared" ca="1" si="14"/>
        <v>0</v>
      </c>
      <c r="J48" s="18">
        <f t="shared" ca="1" si="14"/>
        <v>24571301.670000009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2544119.4100000169</v>
      </c>
      <c r="O48" s="19">
        <f t="shared" ca="1" si="12"/>
        <v>27115421.080000028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5"/>
        <v>178695.35</v>
      </c>
      <c r="E49" s="19">
        <f t="shared" ca="1" si="9"/>
        <v>109170466.67</v>
      </c>
      <c r="F49" s="18">
        <f t="shared" ca="1" si="13"/>
        <v>0</v>
      </c>
      <c r="G49" s="18">
        <f t="shared" ca="1" si="13"/>
        <v>0</v>
      </c>
      <c r="H49" s="19">
        <f t="shared" ca="1" si="10"/>
        <v>109170466.67</v>
      </c>
      <c r="I49" s="18">
        <f t="shared" ca="1" si="14"/>
        <v>0</v>
      </c>
      <c r="J49" s="18">
        <f t="shared" ca="1" si="14"/>
        <v>109170466.67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13977387.25</v>
      </c>
      <c r="O49" s="19">
        <f t="shared" ca="1" si="12"/>
        <v>123326549.27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5"/>
        <v>137205.94</v>
      </c>
      <c r="E50" s="19">
        <f t="shared" ca="1" si="9"/>
        <v>223492.06999999998</v>
      </c>
      <c r="F50" s="18">
        <f t="shared" ca="1" si="13"/>
        <v>0</v>
      </c>
      <c r="G50" s="18">
        <f t="shared" ca="1" si="13"/>
        <v>20125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203367.06999999998</v>
      </c>
      <c r="L50" s="18">
        <f t="shared" ca="1" si="15"/>
        <v>0</v>
      </c>
      <c r="M50" s="18">
        <f t="shared" ca="1" si="15"/>
        <v>203367.06999999998</v>
      </c>
      <c r="N50" s="18">
        <f t="shared" ca="1" si="15"/>
        <v>404551417.39996547</v>
      </c>
      <c r="O50" s="19">
        <f t="shared" ca="1" si="12"/>
        <v>404912115.40996546</v>
      </c>
      <c r="P50" s="35"/>
      <c r="Q50" s="35"/>
      <c r="R50" s="35"/>
      <c r="S50" s="35"/>
      <c r="T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54082.649999999987</v>
      </c>
      <c r="O51" s="19">
        <f t="shared" ca="1" si="12"/>
        <v>54082.649999999987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5"/>
        <v>0</v>
      </c>
      <c r="E52" s="19">
        <f t="shared" ca="1" si="9"/>
        <v>168627401.55000001</v>
      </c>
      <c r="F52" s="18">
        <f t="shared" ca="1" si="13"/>
        <v>0</v>
      </c>
      <c r="G52" s="18">
        <f t="shared" ca="1" si="13"/>
        <v>0</v>
      </c>
      <c r="H52" s="19">
        <f t="shared" ca="1" si="10"/>
        <v>168627401.55000001</v>
      </c>
      <c r="I52" s="18">
        <f t="shared" ca="1" si="14"/>
        <v>168627401.55000001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0</v>
      </c>
      <c r="O52" s="19">
        <f t="shared" ca="1" si="12"/>
        <v>168627401.55000001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5"/>
        <v>31874632.189999998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8">
        <f t="shared" ca="1" si="15"/>
        <v>0</v>
      </c>
      <c r="O53" s="19">
        <f t="shared" ca="1" si="12"/>
        <v>31874632.189999998</v>
      </c>
      <c r="P53" s="35"/>
      <c r="Q53" s="35"/>
      <c r="R53" s="35"/>
      <c r="S53" s="35"/>
      <c r="T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0</v>
      </c>
      <c r="P54" s="35"/>
      <c r="Q54" s="35"/>
      <c r="R54" s="35"/>
      <c r="S54" s="35"/>
      <c r="T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ca="1" si="5"/>
        <v>0</v>
      </c>
      <c r="E55" s="19">
        <f t="shared" ca="1" si="9"/>
        <v>452495910.45000005</v>
      </c>
      <c r="F55" s="18">
        <f t="shared" ref="F55:G70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42417605.659999996</v>
      </c>
      <c r="I55" s="18">
        <f t="shared" ref="I55:J70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1085269</v>
      </c>
      <c r="J55" s="18">
        <f t="shared" ca="1" si="17"/>
        <v>41332336.659999996</v>
      </c>
      <c r="K55" s="19">
        <f t="shared" ca="1" si="11"/>
        <v>410078304.79000002</v>
      </c>
      <c r="L55" s="18">
        <f t="shared" ref="L55:N70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49128205.789999999</v>
      </c>
      <c r="M55" s="18">
        <f t="shared" ca="1" si="18"/>
        <v>360950099</v>
      </c>
      <c r="N55" s="18">
        <f t="shared" ca="1" si="18"/>
        <v>0</v>
      </c>
      <c r="O55" s="19">
        <f t="shared" ca="1" si="12"/>
        <v>452495910.45000005</v>
      </c>
      <c r="P55" s="35"/>
      <c r="Q55" s="35"/>
      <c r="R55" s="35"/>
      <c r="S55" s="35"/>
      <c r="T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5"/>
        <v>0</v>
      </c>
      <c r="E56" s="19">
        <f t="shared" ca="1" si="9"/>
        <v>11225628340.67992</v>
      </c>
      <c r="F56" s="18">
        <f t="shared" ca="1" si="16"/>
        <v>5974951.4394999994</v>
      </c>
      <c r="G56" s="18">
        <f t="shared" ca="1" si="16"/>
        <v>16498.188600000009</v>
      </c>
      <c r="H56" s="19">
        <f t="shared" ca="1" si="10"/>
        <v>2452797332.5470362</v>
      </c>
      <c r="I56" s="18">
        <f t="shared" ca="1" si="17"/>
        <v>14130466.878500011</v>
      </c>
      <c r="J56" s="18">
        <f t="shared" ca="1" si="17"/>
        <v>2438666865.6685362</v>
      </c>
      <c r="K56" s="19">
        <f t="shared" ca="1" si="11"/>
        <v>8766839558.5047836</v>
      </c>
      <c r="L56" s="18">
        <f t="shared" ca="1" si="18"/>
        <v>600559522.23399913</v>
      </c>
      <c r="M56" s="18">
        <f t="shared" ca="1" si="18"/>
        <v>8166280036.2707853</v>
      </c>
      <c r="N56" s="18">
        <f t="shared" ca="1" si="18"/>
        <v>319747.22999999981</v>
      </c>
      <c r="O56" s="19">
        <f t="shared" ca="1" si="12"/>
        <v>11225948087.90992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5"/>
        <v>128.59047619047618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8">
        <f t="shared" ca="1" si="18"/>
        <v>0</v>
      </c>
      <c r="O57" s="19">
        <f t="shared" ca="1" si="12"/>
        <v>128.59047619047618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5"/>
        <v>0</v>
      </c>
      <c r="E58" s="19">
        <f t="shared" ca="1" si="9"/>
        <v>440020156.92000002</v>
      </c>
      <c r="F58" s="18">
        <f t="shared" ca="1" si="16"/>
        <v>64436.560000000005</v>
      </c>
      <c r="G58" s="18">
        <f t="shared" ca="1" si="16"/>
        <v>75892294.450000003</v>
      </c>
      <c r="H58" s="19">
        <f t="shared" ca="1" si="10"/>
        <v>60966278.869999997</v>
      </c>
      <c r="I58" s="18">
        <f t="shared" ca="1" si="17"/>
        <v>286117.37</v>
      </c>
      <c r="J58" s="18">
        <f t="shared" ca="1" si="17"/>
        <v>60680161.5</v>
      </c>
      <c r="K58" s="19">
        <f t="shared" ca="1" si="11"/>
        <v>303097147.04000002</v>
      </c>
      <c r="L58" s="18">
        <f t="shared" ca="1" si="18"/>
        <v>19045783.18</v>
      </c>
      <c r="M58" s="18">
        <f t="shared" ca="1" si="18"/>
        <v>284051363.86000001</v>
      </c>
      <c r="N58" s="18">
        <f t="shared" ca="1" si="18"/>
        <v>50149596.100000001</v>
      </c>
      <c r="O58" s="19">
        <f t="shared" ca="1" si="12"/>
        <v>490169753.02000004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5"/>
        <v>0</v>
      </c>
      <c r="E60" s="19">
        <f t="shared" ca="1" si="9"/>
        <v>2313728</v>
      </c>
      <c r="F60" s="18">
        <f t="shared" ca="1" si="16"/>
        <v>0</v>
      </c>
      <c r="G60" s="18">
        <f t="shared" ca="1" si="16"/>
        <v>0</v>
      </c>
      <c r="H60" s="19">
        <f t="shared" ca="1" si="10"/>
        <v>1583826.35</v>
      </c>
      <c r="I60" s="18">
        <f t="shared" ca="1" si="17"/>
        <v>0</v>
      </c>
      <c r="J60" s="18">
        <f t="shared" ca="1" si="17"/>
        <v>1583826.35</v>
      </c>
      <c r="K60" s="19">
        <f t="shared" ca="1" si="11"/>
        <v>729901.65</v>
      </c>
      <c r="L60" s="18">
        <f t="shared" ca="1" si="18"/>
        <v>0</v>
      </c>
      <c r="M60" s="18">
        <f t="shared" ca="1" si="18"/>
        <v>729901.65</v>
      </c>
      <c r="N60" s="18">
        <f t="shared" ca="1" si="18"/>
        <v>3079.35</v>
      </c>
      <c r="O60" s="19">
        <f t="shared" ca="1" si="12"/>
        <v>2316807.35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5"/>
        <v>0</v>
      </c>
      <c r="E61" s="19">
        <f t="shared" ca="1" si="9"/>
        <v>46835886.435500003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46835886.435500003</v>
      </c>
      <c r="L61" s="18">
        <f t="shared" ca="1" si="18"/>
        <v>0</v>
      </c>
      <c r="M61" s="18">
        <f t="shared" ca="1" si="18"/>
        <v>46835886.435500003</v>
      </c>
      <c r="N61" s="18">
        <f t="shared" ca="1" si="18"/>
        <v>0</v>
      </c>
      <c r="O61" s="19">
        <f t="shared" ca="1" si="12"/>
        <v>46835886.435500003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5"/>
        <v>0</v>
      </c>
      <c r="E65" s="19">
        <f t="shared" ca="1" si="9"/>
        <v>-11135.52</v>
      </c>
      <c r="F65" s="18">
        <f t="shared" ca="1" si="16"/>
        <v>0</v>
      </c>
      <c r="G65" s="18">
        <f t="shared" ca="1" si="16"/>
        <v>0</v>
      </c>
      <c r="H65" s="19">
        <f t="shared" ca="1" si="10"/>
        <v>-11135.52</v>
      </c>
      <c r="I65" s="18">
        <f t="shared" ca="1" si="17"/>
        <v>-11135.52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-11135.52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5"/>
        <v>0</v>
      </c>
      <c r="E69" s="19">
        <f t="shared" ca="1" si="9"/>
        <v>190352088.88</v>
      </c>
      <c r="F69" s="18">
        <f t="shared" ca="1" si="16"/>
        <v>0</v>
      </c>
      <c r="G69" s="18">
        <f t="shared" ca="1" si="16"/>
        <v>0</v>
      </c>
      <c r="H69" s="19">
        <f t="shared" ca="1" si="10"/>
        <v>190352088.88</v>
      </c>
      <c r="I69" s="18">
        <f t="shared" ca="1" si="17"/>
        <v>25345683.539999999</v>
      </c>
      <c r="J69" s="18">
        <f t="shared" ca="1" si="17"/>
        <v>165006405.34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8">
        <f t="shared" ca="1" si="18"/>
        <v>0</v>
      </c>
      <c r="O69" s="19">
        <f t="shared" ca="1" si="12"/>
        <v>190352088.88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5"/>
        <v>0</v>
      </c>
      <c r="E70" s="19">
        <f t="shared" ca="1" si="9"/>
        <v>1103020.51</v>
      </c>
      <c r="F70" s="18">
        <f t="shared" ca="1" si="16"/>
        <v>0</v>
      </c>
      <c r="G70" s="18">
        <f t="shared" ca="1" si="16"/>
        <v>0</v>
      </c>
      <c r="H70" s="19">
        <f t="shared" ca="1" si="10"/>
        <v>1103020.51</v>
      </c>
      <c r="I70" s="18">
        <f t="shared" ca="1" si="17"/>
        <v>0</v>
      </c>
      <c r="J70" s="18">
        <f t="shared" ca="1" si="17"/>
        <v>1103020.51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1103020.51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ca="1" si="5"/>
        <v>0</v>
      </c>
      <c r="E71" s="19">
        <f t="shared" ca="1" si="9"/>
        <v>18217554.040000029</v>
      </c>
      <c r="F71" s="18">
        <f t="shared" ref="F71:G75" ca="1" si="19">IFERROR(IF($C$2="Yurtiçi",INDIRECT("'"&amp;$B$2&amp;"'!"&amp;ADDRESS(MATCH($B71,INDIRECT("'"&amp;$B$2&amp;"'!$B$1:$B$1095"),0),MATCH(F$5,INDIRECT("'"&amp;$B$2&amp;"'!5:5"),0))),IF($C$2="Yurtdışı",INDIRECT("'"&amp;$B$2&amp;"'!"&amp;ADDRESS(MATCH($B71,INDIRECT("'"&amp;$B$2&amp;"'!$B$1:$B$1095"),0),MATCH(F$5,INDIRECT("'"&amp;$B$2&amp;"'!5:5"),0)+1)),INDIRECT("'"&amp;$B$2&amp;"'!"&amp;ADDRESS(MATCH($B71,INDIRECT("'"&amp;$B$2&amp;"'!$B$1:$B$1095"),0),MATCH(F$5,INDIRECT("'"&amp;$B$2&amp;"'!5:5"),0)))+INDIRECT("'"&amp;$B$2&amp;"'!"&amp;ADDRESS(MATCH($B71,INDIRECT("'"&amp;$B$2&amp;"'!$B$1:$B$1095"),0),MATCH(F$5,INDIRECT("'"&amp;$B$2&amp;"'!5:5"),0)+1)))),0)</f>
        <v>0</v>
      </c>
      <c r="G71" s="18">
        <f t="shared" ca="1" si="19"/>
        <v>0</v>
      </c>
      <c r="H71" s="19">
        <f t="shared" ca="1" si="10"/>
        <v>18217554.040000029</v>
      </c>
      <c r="I71" s="18">
        <f t="shared" ref="I71:J75" ca="1" si="20">IFERROR(IF($C$2="Yurtiçi",INDIRECT("'"&amp;$B$2&amp;"'!"&amp;ADDRESS(MATCH($B71,INDIRECT("'"&amp;$B$2&amp;"'!$B$1:$B$1095"),0),MATCH(I$5,INDIRECT("'"&amp;$B$2&amp;"'!5:5"),0))),IF($C$2="Yurtdışı",INDIRECT("'"&amp;$B$2&amp;"'!"&amp;ADDRESS(MATCH($B71,INDIRECT("'"&amp;$B$2&amp;"'!$B$1:$B$1095"),0),MATCH(I$5,INDIRECT("'"&amp;$B$2&amp;"'!5:5"),0)+1)),INDIRECT("'"&amp;$B$2&amp;"'!"&amp;ADDRESS(MATCH($B71,INDIRECT("'"&amp;$B$2&amp;"'!$B$1:$B$1095"),0),MATCH(I$5,INDIRECT("'"&amp;$B$2&amp;"'!5:5"),0)))+INDIRECT("'"&amp;$B$2&amp;"'!"&amp;ADDRESS(MATCH($B71,INDIRECT("'"&amp;$B$2&amp;"'!$B$1:$B$1095"),0),MATCH(I$5,INDIRECT("'"&amp;$B$2&amp;"'!5:5"),0)+1)))),0)</f>
        <v>463670.02999999956</v>
      </c>
      <c r="J71" s="18">
        <f t="shared" ca="1" si="20"/>
        <v>17753884.010000028</v>
      </c>
      <c r="K71" s="19">
        <f t="shared" ca="1" si="11"/>
        <v>0</v>
      </c>
      <c r="L71" s="18">
        <f t="shared" ref="L71:N75" ca="1" si="21">IFERROR(IF($C$2="Yurtiçi",INDIRECT("'"&amp;$B$2&amp;"'!"&amp;ADDRESS(MATCH($B71,INDIRECT("'"&amp;$B$2&amp;"'!$B$1:$B$1095"),0),MATCH(L$5,INDIRECT("'"&amp;$B$2&amp;"'!5:5"),0))),IF($C$2="Yurtdışı",INDIRECT("'"&amp;$B$2&amp;"'!"&amp;ADDRESS(MATCH($B71,INDIRECT("'"&amp;$B$2&amp;"'!$B$1:$B$1095"),0),MATCH(L$5,INDIRECT("'"&amp;$B$2&amp;"'!5:5"),0)+1)),INDIRECT("'"&amp;$B$2&amp;"'!"&amp;ADDRESS(MATCH($B71,INDIRECT("'"&amp;$B$2&amp;"'!$B$1:$B$1095"),0),MATCH(L$5,INDIRECT("'"&amp;$B$2&amp;"'!5:5"),0)))+INDIRECT("'"&amp;$B$2&amp;"'!"&amp;ADDRESS(MATCH($B71,INDIRECT("'"&amp;$B$2&amp;"'!$B$1:$B$1095"),0),MATCH(L$5,INDIRECT("'"&amp;$B$2&amp;"'!5:5"),0)+1)))),0)</f>
        <v>0</v>
      </c>
      <c r="M71" s="18">
        <f t="shared" ca="1" si="21"/>
        <v>0</v>
      </c>
      <c r="N71" s="18">
        <f t="shared" ca="1" si="21"/>
        <v>0</v>
      </c>
      <c r="O71" s="19">
        <f t="shared" ca="1" si="12"/>
        <v>18217554.040000029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5"/>
        <v>0</v>
      </c>
      <c r="E72" s="19">
        <f t="shared" ca="1" si="9"/>
        <v>46099905.430000007</v>
      </c>
      <c r="F72" s="18">
        <f t="shared" ca="1" si="19"/>
        <v>0</v>
      </c>
      <c r="G72" s="18">
        <f t="shared" ca="1" si="19"/>
        <v>0</v>
      </c>
      <c r="H72" s="19">
        <f t="shared" ca="1" si="10"/>
        <v>46099905.430000007</v>
      </c>
      <c r="I72" s="18">
        <f t="shared" ca="1" si="20"/>
        <v>0</v>
      </c>
      <c r="J72" s="18">
        <f t="shared" ca="1" si="20"/>
        <v>46099905.430000007</v>
      </c>
      <c r="K72" s="19">
        <f t="shared" ca="1" si="11"/>
        <v>0</v>
      </c>
      <c r="L72" s="18">
        <f t="shared" ca="1" si="21"/>
        <v>0</v>
      </c>
      <c r="M72" s="18">
        <f t="shared" ca="1" si="21"/>
        <v>0</v>
      </c>
      <c r="N72" s="18">
        <f t="shared" ca="1" si="21"/>
        <v>0</v>
      </c>
      <c r="O72" s="19">
        <f t="shared" ca="1" si="12"/>
        <v>46099905.430000007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5"/>
        <v>0</v>
      </c>
      <c r="E73" s="19">
        <f t="shared" ca="1" si="9"/>
        <v>796849463.12995625</v>
      </c>
      <c r="F73" s="18">
        <f t="shared" ca="1" si="19"/>
        <v>11685</v>
      </c>
      <c r="G73" s="18">
        <f t="shared" ca="1" si="19"/>
        <v>1889767.3499999999</v>
      </c>
      <c r="H73" s="19">
        <f t="shared" ca="1" si="10"/>
        <v>222248423.11000064</v>
      </c>
      <c r="I73" s="18">
        <f t="shared" ca="1" si="20"/>
        <v>6524344.7899999944</v>
      </c>
      <c r="J73" s="18">
        <f t="shared" ca="1" si="20"/>
        <v>215724078.32000065</v>
      </c>
      <c r="K73" s="19">
        <f t="shared" ca="1" si="11"/>
        <v>572699587.66995561</v>
      </c>
      <c r="L73" s="18">
        <f t="shared" ca="1" si="21"/>
        <v>795810.60000000009</v>
      </c>
      <c r="M73" s="18">
        <f t="shared" ca="1" si="21"/>
        <v>571903777.06995559</v>
      </c>
      <c r="N73" s="18">
        <f t="shared" ca="1" si="21"/>
        <v>1893248.6200001088</v>
      </c>
      <c r="O73" s="19">
        <f t="shared" ca="1" si="12"/>
        <v>798742711.74995637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5"/>
        <v>0</v>
      </c>
      <c r="E74" s="19">
        <f t="shared" ca="1" si="9"/>
        <v>4695091.1999999993</v>
      </c>
      <c r="F74" s="18">
        <f t="shared" ca="1" si="19"/>
        <v>0</v>
      </c>
      <c r="G74" s="18">
        <f t="shared" ca="1" si="19"/>
        <v>0</v>
      </c>
      <c r="H74" s="19">
        <f t="shared" ca="1" si="10"/>
        <v>4695091.1999999993</v>
      </c>
      <c r="I74" s="18">
        <f t="shared" ca="1" si="20"/>
        <v>72718.62000000001</v>
      </c>
      <c r="J74" s="18">
        <f t="shared" ca="1" si="20"/>
        <v>4622372.5799999991</v>
      </c>
      <c r="K74" s="19">
        <f t="shared" ca="1" si="11"/>
        <v>0</v>
      </c>
      <c r="L74" s="18">
        <f t="shared" ca="1" si="21"/>
        <v>0</v>
      </c>
      <c r="M74" s="18">
        <f t="shared" ca="1" si="21"/>
        <v>0</v>
      </c>
      <c r="N74" s="18">
        <f t="shared" ca="1" si="21"/>
        <v>0</v>
      </c>
      <c r="O74" s="19">
        <f t="shared" ca="1" si="12"/>
        <v>4695091.1999999993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5"/>
        <v>0</v>
      </c>
      <c r="E75" s="19">
        <f t="shared" ca="1" si="9"/>
        <v>0</v>
      </c>
      <c r="F75" s="18">
        <f t="shared" ca="1" si="19"/>
        <v>0</v>
      </c>
      <c r="G75" s="18">
        <f t="shared" ca="1" si="19"/>
        <v>0</v>
      </c>
      <c r="H75" s="19">
        <f t="shared" ca="1" si="10"/>
        <v>0</v>
      </c>
      <c r="I75" s="18">
        <f t="shared" ca="1" si="20"/>
        <v>0</v>
      </c>
      <c r="J75" s="18">
        <f t="shared" ca="1" si="20"/>
        <v>0</v>
      </c>
      <c r="K75" s="19">
        <f t="shared" ca="1" si="11"/>
        <v>0</v>
      </c>
      <c r="L75" s="18">
        <f t="shared" ca="1" si="21"/>
        <v>0</v>
      </c>
      <c r="M75" s="18">
        <f t="shared" ca="1" si="21"/>
        <v>0</v>
      </c>
      <c r="N75" s="18">
        <f t="shared" ca="1" si="21"/>
        <v>0</v>
      </c>
      <c r="O75" s="19">
        <f t="shared" ca="1" si="12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O76" ca="1" si="22">SUMIF($C$7:$C$75,"HD",D$7:D$75)</f>
        <v>150791411.30047703</v>
      </c>
      <c r="E76" s="49">
        <f t="shared" ca="1" si="22"/>
        <v>44091631716.159363</v>
      </c>
      <c r="F76" s="49">
        <f t="shared" ca="1" si="22"/>
        <v>345659798.0294984</v>
      </c>
      <c r="G76" s="49">
        <f t="shared" ca="1" si="22"/>
        <v>327961052.747352</v>
      </c>
      <c r="H76" s="49">
        <f t="shared" ca="1" si="22"/>
        <v>13633026722.363258</v>
      </c>
      <c r="I76" s="49">
        <f t="shared" ca="1" si="22"/>
        <v>1277786567.9404204</v>
      </c>
      <c r="J76" s="49">
        <f t="shared" ca="1" si="22"/>
        <v>12355240154.42284</v>
      </c>
      <c r="K76" s="49">
        <f t="shared" ca="1" si="22"/>
        <v>29784984143.01926</v>
      </c>
      <c r="L76" s="49">
        <f t="shared" ca="1" si="22"/>
        <v>5447312642.3037786</v>
      </c>
      <c r="M76" s="49">
        <f t="shared" ca="1" si="22"/>
        <v>24337671500.715485</v>
      </c>
      <c r="N76" s="49">
        <f t="shared" ca="1" si="22"/>
        <v>747576070.90799367</v>
      </c>
      <c r="O76" s="49">
        <f t="shared" ca="1" si="22"/>
        <v>44989999198.367836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t="shared" ref="D77:O77" ca="1" si="23">SUMIF($C$7:$C$75,"H",D$7:D$75)+SUMIF($C$7:$C$75,"E",D$7:D$75)</f>
        <v>128.59047619047618</v>
      </c>
      <c r="E77" s="49">
        <f t="shared" ca="1" si="23"/>
        <v>1546475759.0254564</v>
      </c>
      <c r="F77" s="49">
        <f t="shared" ca="1" si="23"/>
        <v>76121.56</v>
      </c>
      <c r="G77" s="49">
        <f t="shared" ca="1" si="23"/>
        <v>77782061.799999997</v>
      </c>
      <c r="H77" s="49">
        <f t="shared" ca="1" si="23"/>
        <v>545255052.8700006</v>
      </c>
      <c r="I77" s="49">
        <f t="shared" ca="1" si="23"/>
        <v>32681398.829999998</v>
      </c>
      <c r="J77" s="49">
        <f t="shared" ca="1" si="23"/>
        <v>512573654.04000068</v>
      </c>
      <c r="K77" s="49">
        <f t="shared" ca="1" si="23"/>
        <v>923362522.79545569</v>
      </c>
      <c r="L77" s="49">
        <f t="shared" ca="1" si="23"/>
        <v>19841593.780000001</v>
      </c>
      <c r="M77" s="49">
        <f t="shared" ca="1" si="23"/>
        <v>903520929.0154556</v>
      </c>
      <c r="N77" s="49">
        <f t="shared" ca="1" si="23"/>
        <v>52045924.070000112</v>
      </c>
      <c r="O77" s="49">
        <f t="shared" ca="1" si="23"/>
        <v>1598521811.6859326</v>
      </c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O78" ca="1" si="24">D76+D77</f>
        <v>150791539.89095321</v>
      </c>
      <c r="E78" s="49">
        <f t="shared" ca="1" si="24"/>
        <v>45638107475.184822</v>
      </c>
      <c r="F78" s="49">
        <f t="shared" ca="1" si="24"/>
        <v>345735919.5894984</v>
      </c>
      <c r="G78" s="49">
        <f t="shared" ca="1" si="24"/>
        <v>405743114.54735202</v>
      </c>
      <c r="H78" s="49">
        <f t="shared" ca="1" si="24"/>
        <v>14178281775.233259</v>
      </c>
      <c r="I78" s="49">
        <f t="shared" ca="1" si="24"/>
        <v>1310467966.7704203</v>
      </c>
      <c r="J78" s="49">
        <f t="shared" ca="1" si="24"/>
        <v>12867813808.462841</v>
      </c>
      <c r="K78" s="49">
        <f t="shared" ca="1" si="24"/>
        <v>30708346665.814716</v>
      </c>
      <c r="L78" s="49">
        <f t="shared" ca="1" si="24"/>
        <v>5467154236.0837784</v>
      </c>
      <c r="M78" s="49">
        <f t="shared" ca="1" si="24"/>
        <v>25241192429.730942</v>
      </c>
      <c r="N78" s="49">
        <f t="shared" ca="1" si="24"/>
        <v>799621994.97799373</v>
      </c>
      <c r="O78" s="49">
        <f t="shared" ca="1" si="24"/>
        <v>46588521010.053772</v>
      </c>
      <c r="P78" s="3"/>
      <c r="Q78" s="3"/>
      <c r="R78" s="3"/>
      <c r="S78" s="3"/>
      <c r="T78" s="3"/>
      <c r="U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</sheetData>
  <mergeCells count="1">
    <mergeCell ref="E2:G2"/>
  </mergeCells>
  <dataValidations count="2">
    <dataValidation type="list" allowBlank="1" showInputMessage="1" showErrorMessage="1" sqref="B2" xr:uid="{9574DCAB-A6ED-4D5A-9D27-2F9CB42BD237}">
      <formula1>"Toplam,Direkt,Endirekt"</formula1>
    </dataValidation>
    <dataValidation type="list" allowBlank="1" showInputMessage="1" showErrorMessage="1" sqref="C2" xr:uid="{A2F066D9-CDE5-4E1D-93D0-F22CAAE47336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F062-E3F8-43A3-BBAA-97B21AD3BD2F}"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2551636300.9099998</v>
      </c>
      <c r="E8" s="18">
        <f t="shared" ca="1" si="0"/>
        <v>0</v>
      </c>
      <c r="F8" s="19">
        <f t="shared" ca="1" si="1"/>
        <v>2551636300.9099998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2616348115.1399999</v>
      </c>
      <c r="E9" s="18">
        <f t="shared" ca="1" si="0"/>
        <v>0</v>
      </c>
      <c r="F9" s="19">
        <f t="shared" ca="1" si="1"/>
        <v>2616348115.1399999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4550444360.5199299</v>
      </c>
      <c r="E10" s="18">
        <f t="shared" ca="1" si="0"/>
        <v>0</v>
      </c>
      <c r="F10" s="19">
        <f t="shared" ca="1" si="1"/>
        <v>4550444360.5199299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248493971</v>
      </c>
      <c r="E11" s="18">
        <f t="shared" ca="1" si="0"/>
        <v>0</v>
      </c>
      <c r="F11" s="19">
        <f t="shared" ca="1" si="1"/>
        <v>248493971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1006317303.33</v>
      </c>
      <c r="E13" s="18">
        <f t="shared" ca="1" si="0"/>
        <v>0</v>
      </c>
      <c r="F13" s="19">
        <f t="shared" ca="1" si="1"/>
        <v>1006317303.33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2844682668.5999994</v>
      </c>
      <c r="E14" s="18">
        <f t="shared" ca="1" si="0"/>
        <v>0</v>
      </c>
      <c r="F14" s="19">
        <f t="shared" ca="1" si="1"/>
        <v>2844682668.5999994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54400172</v>
      </c>
      <c r="E17" s="18">
        <f t="shared" ca="1" si="0"/>
        <v>0</v>
      </c>
      <c r="F17" s="19">
        <f t="shared" ca="1" si="1"/>
        <v>54400172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802240818.24000001</v>
      </c>
      <c r="E20" s="18">
        <f t="shared" ca="1" si="0"/>
        <v>0</v>
      </c>
      <c r="F20" s="19">
        <f t="shared" ca="1" si="1"/>
        <v>802240818.24000001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104395123.72</v>
      </c>
      <c r="E21" s="18">
        <f t="shared" ca="1" si="0"/>
        <v>0</v>
      </c>
      <c r="F21" s="19">
        <f t="shared" ca="1" si="1"/>
        <v>104395123.72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3419453307.4099994</v>
      </c>
      <c r="E22" s="18">
        <f t="shared" ca="1" si="0"/>
        <v>0</v>
      </c>
      <c r="F22" s="19">
        <f t="shared" ca="1" si="1"/>
        <v>3419453307.4099994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3445348418.9700003</v>
      </c>
      <c r="E23" s="18">
        <f t="shared" ca="1" si="2"/>
        <v>0</v>
      </c>
      <c r="F23" s="19">
        <f ca="1">+SUM(D23:E23)</f>
        <v>3445348418.9700003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272712396.09000009</v>
      </c>
      <c r="E24" s="18">
        <f t="shared" ca="1" si="2"/>
        <v>0</v>
      </c>
      <c r="F24" s="19">
        <f ca="1">+SUM(D24:E24)</f>
        <v>272712396.09000009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704425993.455791</v>
      </c>
      <c r="E25" s="18">
        <f t="shared" ca="1" si="2"/>
        <v>0</v>
      </c>
      <c r="F25" s="19">
        <f t="shared" ref="F25:F46" ca="1" si="3">+SUM(D25:E25)</f>
        <v>704425993.455791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394950838.97000003</v>
      </c>
      <c r="E26" s="18">
        <f t="shared" ca="1" si="2"/>
        <v>0</v>
      </c>
      <c r="F26" s="19">
        <f t="shared" ca="1" si="3"/>
        <v>394950838.97000003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1063214894.84</v>
      </c>
      <c r="E27" s="18">
        <f t="shared" ca="1" si="2"/>
        <v>0</v>
      </c>
      <c r="F27" s="19">
        <f t="shared" ca="1" si="3"/>
        <v>1063214894.84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227873525.33000001</v>
      </c>
      <c r="E28" s="18">
        <f t="shared" ca="1" si="2"/>
        <v>0</v>
      </c>
      <c r="F28" s="19">
        <f t="shared" ca="1" si="3"/>
        <v>227873525.33000001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1317599981.5999999</v>
      </c>
      <c r="E29" s="18">
        <f t="shared" ca="1" si="2"/>
        <v>0</v>
      </c>
      <c r="F29" s="19">
        <f t="shared" ca="1" si="3"/>
        <v>1317599981.5999999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24112075.669999998</v>
      </c>
      <c r="E30" s="18">
        <f t="shared" ca="1" si="2"/>
        <v>0</v>
      </c>
      <c r="F30" s="19">
        <f t="shared" ca="1" si="3"/>
        <v>24112075.669999998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2266739125.4200001</v>
      </c>
      <c r="E31" s="18">
        <f t="shared" ca="1" si="2"/>
        <v>0</v>
      </c>
      <c r="F31" s="19">
        <f t="shared" ca="1" si="3"/>
        <v>2266739125.4200001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849605047.39001024</v>
      </c>
      <c r="E32" s="18">
        <f t="shared" ca="1" si="2"/>
        <v>0</v>
      </c>
      <c r="F32" s="19">
        <f t="shared" ca="1" si="3"/>
        <v>849605047.39001024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267213992.23017693</v>
      </c>
      <c r="E33" s="18">
        <f t="shared" ca="1" si="2"/>
        <v>0</v>
      </c>
      <c r="F33" s="19">
        <f t="shared" ca="1" si="3"/>
        <v>267213992.23017693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43346816.189999998</v>
      </c>
      <c r="E34" s="18">
        <f t="shared" ca="1" si="2"/>
        <v>0</v>
      </c>
      <c r="F34" s="19">
        <f t="shared" ca="1" si="3"/>
        <v>43346816.189999998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323583514.13</v>
      </c>
      <c r="E35" s="18">
        <f t="shared" ca="1" si="2"/>
        <v>0</v>
      </c>
      <c r="F35" s="19">
        <f t="shared" ca="1" si="3"/>
        <v>323583514.13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3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717978252.26999998</v>
      </c>
      <c r="E37" s="18">
        <f t="shared" ca="1" si="2"/>
        <v>0</v>
      </c>
      <c r="F37" s="19">
        <f t="shared" ca="1" si="3"/>
        <v>717978252.26999998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302192406.20999998</v>
      </c>
      <c r="E38" s="18">
        <f t="shared" ca="1" si="2"/>
        <v>0</v>
      </c>
      <c r="F38" s="19">
        <f t="shared" ca="1" si="3"/>
        <v>302192406.20999998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16448899.58</v>
      </c>
      <c r="E39" s="18">
        <f t="shared" ca="1" si="4"/>
        <v>0</v>
      </c>
      <c r="F39" s="19">
        <f t="shared" ca="1" si="3"/>
        <v>16448899.58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4"/>
        <v>529355039.69</v>
      </c>
      <c r="E40" s="18">
        <f t="shared" ca="1" si="4"/>
        <v>0</v>
      </c>
      <c r="F40" s="19">
        <f t="shared" ca="1" si="3"/>
        <v>529355039.69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4"/>
        <v>-87306.35000000002</v>
      </c>
      <c r="E41" s="18">
        <f t="shared" ca="1" si="4"/>
        <v>0</v>
      </c>
      <c r="F41" s="19">
        <f t="shared" ca="1" si="3"/>
        <v>-87306.35000000002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4"/>
        <v>165059955.59999999</v>
      </c>
      <c r="E42" s="18">
        <f t="shared" ca="1" si="4"/>
        <v>0</v>
      </c>
      <c r="F42" s="19">
        <f t="shared" ref="F42" ca="1" si="5">+SUM(D42:E42)</f>
        <v>165059955.59999999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4"/>
        <v>298347744.30000806</v>
      </c>
      <c r="E43" s="18">
        <f t="shared" ca="1" si="4"/>
        <v>0</v>
      </c>
      <c r="F43" s="19">
        <f t="shared" ca="1" si="3"/>
        <v>298347744.30000806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4"/>
        <v>-7077838.3999999948</v>
      </c>
      <c r="E44" s="18">
        <f t="shared" ca="1" si="4"/>
        <v>0</v>
      </c>
      <c r="F44" s="19">
        <f t="shared" ca="1" si="3"/>
        <v>-7077838.3999999948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4"/>
        <v>35267993.589999996</v>
      </c>
      <c r="E45" s="18">
        <f t="shared" ca="1" si="4"/>
        <v>0</v>
      </c>
      <c r="F45" s="19">
        <f t="shared" ca="1" si="3"/>
        <v>35267993.589999996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4"/>
        <v>12303335.900000095</v>
      </c>
      <c r="E46" s="18">
        <f t="shared" ca="1" si="4"/>
        <v>0</v>
      </c>
      <c r="F46" s="19">
        <f t="shared" ca="1" si="3"/>
        <v>12303335.900000095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4"/>
        <v>590275569.38</v>
      </c>
      <c r="E47" s="18">
        <f t="shared" ca="1" si="4"/>
        <v>0</v>
      </c>
      <c r="F47" s="19">
        <f t="shared" ref="F47:F60" ca="1" si="6">+SUM(D47:E47)</f>
        <v>590275569.38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4"/>
        <v>508735718.58000302</v>
      </c>
      <c r="E48" s="18">
        <f t="shared" ca="1" si="4"/>
        <v>0</v>
      </c>
      <c r="F48" s="19">
        <f t="shared" ca="1" si="6"/>
        <v>508735718.58000302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4"/>
        <v>845387152.75</v>
      </c>
      <c r="E49" s="18">
        <f t="shared" ca="1" si="4"/>
        <v>0</v>
      </c>
      <c r="F49" s="19">
        <f t="shared" ca="1" si="6"/>
        <v>845387152.75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4"/>
        <v>181579.24000000005</v>
      </c>
      <c r="E50" s="18">
        <f t="shared" ca="1" si="4"/>
        <v>0</v>
      </c>
      <c r="F50" s="19">
        <f t="shared" ca="1" si="6"/>
        <v>181579.24000000005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4"/>
        <v>117254792.13000004</v>
      </c>
      <c r="E51" s="18">
        <f t="shared" ca="1" si="4"/>
        <v>0</v>
      </c>
      <c r="F51" s="19">
        <f t="shared" ca="1" si="6"/>
        <v>117254792.13000004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4"/>
        <v>27711379.5</v>
      </c>
      <c r="E52" s="18">
        <f t="shared" ca="1" si="4"/>
        <v>0</v>
      </c>
      <c r="F52" s="19">
        <f t="shared" ref="F52" ca="1" si="7">+SUM(D52:E52)</f>
        <v>27711379.5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9">
        <f t="shared" ref="F53:F55" ca="1" si="8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9">
        <f t="shared" ca="1" si="8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ref="D55:E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9">
        <f t="shared" ca="1" si="8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9"/>
        <v>0</v>
      </c>
      <c r="E56" s="18">
        <f t="shared" ca="1" si="9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9"/>
        <v>0</v>
      </c>
      <c r="E57" s="18">
        <f t="shared" ca="1" si="9"/>
        <v>0</v>
      </c>
      <c r="F57" s="19">
        <f t="shared" ca="1" si="6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9"/>
        <v>0</v>
      </c>
      <c r="E58" s="18">
        <f t="shared" ca="1" si="9"/>
        <v>0</v>
      </c>
      <c r="F58" s="19">
        <f t="shared" ca="1" si="6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9"/>
        <v>0</v>
      </c>
      <c r="E59" s="18">
        <f t="shared" ca="1" si="9"/>
        <v>0</v>
      </c>
      <c r="F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9"/>
        <v>0</v>
      </c>
      <c r="E60" s="18">
        <f t="shared" ca="1" si="9"/>
        <v>0</v>
      </c>
      <c r="F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9"/>
        <v>0</v>
      </c>
      <c r="E61" s="18">
        <f t="shared" ca="1" si="9"/>
        <v>0</v>
      </c>
      <c r="F61" s="19">
        <f t="shared" ref="F61:F75" ca="1" si="10">+SUM(D61:E61)</f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9"/>
        <v>0</v>
      </c>
      <c r="E62" s="18">
        <f t="shared" ca="1" si="9"/>
        <v>0</v>
      </c>
      <c r="F62" s="19">
        <f t="shared" ca="1" si="10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9"/>
        <v>0</v>
      </c>
      <c r="E63" s="18">
        <f t="shared" ca="1" si="9"/>
        <v>0</v>
      </c>
      <c r="F63" s="19">
        <f t="shared" ca="1" si="10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9"/>
        <v>0</v>
      </c>
      <c r="E64" s="18">
        <f t="shared" ca="1" si="9"/>
        <v>0</v>
      </c>
      <c r="F64" s="19">
        <f t="shared" ca="1" si="10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9"/>
        <v>0</v>
      </c>
      <c r="E65" s="18">
        <f t="shared" ca="1" si="9"/>
        <v>0</v>
      </c>
      <c r="F65" s="19">
        <f t="shared" ca="1" si="10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9"/>
        <v>0</v>
      </c>
      <c r="E66" s="18">
        <f t="shared" ca="1" si="9"/>
        <v>0</v>
      </c>
      <c r="F66" s="19">
        <f t="shared" ca="1" si="10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9"/>
        <v>0</v>
      </c>
      <c r="E67" s="18">
        <f t="shared" ca="1" si="9"/>
        <v>0</v>
      </c>
      <c r="F67" s="19">
        <f t="shared" ca="1" si="10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9"/>
        <v>0</v>
      </c>
      <c r="E68" s="18">
        <f t="shared" ca="1" si="9"/>
        <v>0</v>
      </c>
      <c r="F68" s="19">
        <f t="shared" ca="1" si="10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9"/>
        <v>0</v>
      </c>
      <c r="E69" s="18">
        <f t="shared" ca="1" si="9"/>
        <v>0</v>
      </c>
      <c r="F69" s="19">
        <f t="shared" ca="1" si="10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9"/>
        <v>0</v>
      </c>
      <c r="E70" s="18">
        <f t="shared" ca="1" si="9"/>
        <v>0</v>
      </c>
      <c r="F70" s="19">
        <f t="shared" ca="1" si="10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E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9">
        <f t="shared" ca="1" si="10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1"/>
        <v>0</v>
      </c>
      <c r="E72" s="18">
        <f t="shared" ca="1" si="11"/>
        <v>0</v>
      </c>
      <c r="F72" s="19">
        <f t="shared" ca="1" si="10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1"/>
        <v>0</v>
      </c>
      <c r="E73" s="18">
        <f t="shared" ca="1" si="11"/>
        <v>0</v>
      </c>
      <c r="F73" s="19">
        <f t="shared" ca="1" si="10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1"/>
        <v>0</v>
      </c>
      <c r="E74" s="18">
        <f t="shared" ca="1" si="11"/>
        <v>0</v>
      </c>
      <c r="F74" s="19">
        <f t="shared" ca="1" si="10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1"/>
        <v>0</v>
      </c>
      <c r="E75" s="18">
        <f t="shared" ca="1" si="11"/>
        <v>0</v>
      </c>
      <c r="F75" s="19">
        <f t="shared" ca="1" si="10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33558473435.125919</v>
      </c>
      <c r="E76" s="49">
        <f ca="1">SUMIF($C$7:$C$75,"HD",E$7:E$75)</f>
        <v>0</v>
      </c>
      <c r="F76" s="49">
        <f ca="1">SUMIF($C$7:$C$75,"HD",F$7:F$75)</f>
        <v>33558473435.125919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33558473435.125919</v>
      </c>
      <c r="E78" s="49">
        <f ca="1">E76+E77</f>
        <v>0</v>
      </c>
      <c r="F78" s="49">
        <f ca="1">F76+F77</f>
        <v>33558473435.125919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 xr:uid="{083547F6-5B9B-4FCC-901C-D9118E42CBF4}">
      <formula1>"Toplam,Direkt,Endirekt"</formula1>
    </dataValidation>
    <dataValidation type="list" allowBlank="1" showInputMessage="1" showErrorMessage="1" sqref="C2" xr:uid="{7F0703ED-46FE-4A56-998C-4E2A9A3701BC}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D194D-BFAE-463B-8766-F7D94731545F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331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2551636300.9099998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2616348115.1399999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4550444360.5199299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248493971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1006317303.33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2844682668.5999994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54400172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802240818.24000001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104395123.72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3419453307.4099994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ca="1" si="0"/>
        <v>3445348418.9700003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0"/>
        <v>272712396.09000009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0"/>
        <v>704425993.455791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0"/>
        <v>394950838.97000003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0"/>
        <v>1063214894.84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0"/>
        <v>227873525.33000001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0"/>
        <v>1317599981.5999999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0"/>
        <v>24112075.669999998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0"/>
        <v>2266739125.4200001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0"/>
        <v>849605047.39001024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0"/>
        <v>267213992.23017693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0"/>
        <v>43346816.189999998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0"/>
        <v>323583514.13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0"/>
        <v>717978252.26999998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0"/>
        <v>302192406.20999998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0"/>
        <v>16448899.58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0"/>
        <v>529355039.69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0"/>
        <v>-87306.35000000002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0"/>
        <v>165059955.59999999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0"/>
        <v>298347744.30000806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0"/>
        <v>-7077838.3999999948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0"/>
        <v>35267993.589999996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0"/>
        <v>12303335.900000095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0"/>
        <v>590275569.38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0"/>
        <v>508735718.58000302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0"/>
        <v>845387152.75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0"/>
        <v>181579.24000000005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0"/>
        <v>117254792.13000004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0"/>
        <v>27711379.5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33558473435.125919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33558473435.125919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 xr:uid="{55E4C1B6-1ADD-4E1C-B7D6-BFD97E8D7795}">
      <formula1>"Toplam,Direkt,Endirekt"</formula1>
    </dataValidation>
    <dataValidation type="list" allowBlank="1" showInputMessage="1" showErrorMessage="1" sqref="C2" xr:uid="{9AB9838F-E09B-456B-87CA-C3CFA6C2B272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23923-F6EC-40C6-AACB-D55DCCB96FC6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0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0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 xr:uid="{E76D9225-794F-421C-B047-A63153B46C34}">
      <formula1>"Toplam,Yurtiçi,Yurtdışı"</formula1>
    </dataValidation>
    <dataValidation type="list" allowBlank="1" showInputMessage="1" showErrorMessage="1" sqref="B2" xr:uid="{F096B19B-A363-4070-AFEE-BB4B199DF858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D1883-D255-4345-AF15-C30BD13C77D6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332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13868716.77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4864460.3100000005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182560389.35000002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4700686.58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12958.53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15692871.799999999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578342.47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840979715.26999998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0"/>
        <v>452377.35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0"/>
        <v>9206884.9800000004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0"/>
        <v>619246.91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0"/>
        <v>1549032.72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0"/>
        <v>498.5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0"/>
        <v>-132967.31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0"/>
        <v>-6432295.4200000009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1068520918.8100001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1068520918.8100001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 xr:uid="{16883028-6967-442E-8C8F-7CB2352AF468}">
      <formula1>"Toplam,Direkt,Endirekt"</formula1>
    </dataValidation>
    <dataValidation type="list" allowBlank="1" showInputMessage="1" showErrorMessage="1" sqref="C2" xr:uid="{BA813599-5A8F-48F4-9A5E-1949C56163BE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0C395-DA09-40D3-9A9A-DD1237F77F31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333</v>
      </c>
      <c r="B2" s="4" t="s">
        <v>6</v>
      </c>
      <c r="C2" s="4" t="s">
        <v>6</v>
      </c>
      <c r="E2" s="89" t="s">
        <v>137</v>
      </c>
      <c r="F2" s="90"/>
      <c r="G2" s="91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41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124492892.29000001</v>
      </c>
      <c r="E8" s="18">
        <f t="shared" ca="1" si="0"/>
        <v>0</v>
      </c>
      <c r="F8" s="18">
        <f t="shared" ca="1" si="0"/>
        <v>0</v>
      </c>
      <c r="G8" s="19">
        <f t="shared" ca="1" si="1"/>
        <v>124492892.29000001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78677374.329999998</v>
      </c>
      <c r="E9" s="18">
        <f t="shared" ca="1" si="0"/>
        <v>0</v>
      </c>
      <c r="F9" s="18">
        <f t="shared" ca="1" si="0"/>
        <v>0</v>
      </c>
      <c r="G9" s="19">
        <f t="shared" ca="1" si="1"/>
        <v>78677374.329999998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546809386.51999998</v>
      </c>
      <c r="E10" s="18">
        <f t="shared" ca="1" si="0"/>
        <v>0</v>
      </c>
      <c r="F10" s="18">
        <f t="shared" ca="1" si="0"/>
        <v>0</v>
      </c>
      <c r="G10" s="19">
        <f t="shared" ca="1" si="1"/>
        <v>546809386.51999998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9351844.0800000001</v>
      </c>
      <c r="E13" s="18">
        <f t="shared" ca="1" si="0"/>
        <v>0</v>
      </c>
      <c r="F13" s="18">
        <f t="shared" ca="1" si="0"/>
        <v>0</v>
      </c>
      <c r="G13" s="19">
        <f t="shared" ca="1" si="1"/>
        <v>9351844.0800000001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81317679.079999998</v>
      </c>
      <c r="E14" s="18">
        <f t="shared" ca="1" si="0"/>
        <v>0</v>
      </c>
      <c r="F14" s="18">
        <f t="shared" ca="1" si="0"/>
        <v>0</v>
      </c>
      <c r="G14" s="19">
        <f t="shared" ca="1" si="1"/>
        <v>81317679.079999998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51214046</v>
      </c>
      <c r="E17" s="18">
        <f t="shared" ca="1" si="0"/>
        <v>0</v>
      </c>
      <c r="F17" s="18">
        <f t="shared" ca="1" si="0"/>
        <v>0</v>
      </c>
      <c r="G17" s="19">
        <f t="shared" ca="1" si="1"/>
        <v>51214046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715424.24</v>
      </c>
      <c r="E18" s="18">
        <f t="shared" ca="1" si="0"/>
        <v>0</v>
      </c>
      <c r="F18" s="18">
        <f t="shared" ca="1" si="0"/>
        <v>0</v>
      </c>
      <c r="G18" s="19">
        <f t="shared" ca="1" si="1"/>
        <v>715424.24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70602905.38000001</v>
      </c>
      <c r="E20" s="18">
        <f t="shared" ca="1" si="0"/>
        <v>0</v>
      </c>
      <c r="F20" s="18">
        <f t="shared" ca="1" si="0"/>
        <v>0</v>
      </c>
      <c r="G20" s="19">
        <f t="shared" ca="1" si="1"/>
        <v>70602905.38000001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58087.41</v>
      </c>
      <c r="E21" s="18">
        <f t="shared" ca="1" si="0"/>
        <v>0</v>
      </c>
      <c r="F21" s="18">
        <f t="shared" ca="1" si="0"/>
        <v>0</v>
      </c>
      <c r="G21" s="19">
        <f t="shared" ca="1" si="1"/>
        <v>58087.41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440523776.28999996</v>
      </c>
      <c r="E22" s="18">
        <f t="shared" ca="1" si="0"/>
        <v>0</v>
      </c>
      <c r="F22" s="18">
        <f t="shared" ca="1" si="0"/>
        <v>0</v>
      </c>
      <c r="G22" s="19">
        <f t="shared" ca="1" si="1"/>
        <v>440523776.28999996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38873596.039999999</v>
      </c>
      <c r="E23" s="18">
        <f t="shared" ca="1" si="2"/>
        <v>0</v>
      </c>
      <c r="F23" s="18">
        <f t="shared" ca="1" si="2"/>
        <v>0</v>
      </c>
      <c r="G23" s="19">
        <f t="shared" ca="1" si="1"/>
        <v>38873596.039999999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1654401.96</v>
      </c>
      <c r="E24" s="18">
        <f t="shared" ca="1" si="2"/>
        <v>0</v>
      </c>
      <c r="F24" s="18">
        <f t="shared" ca="1" si="2"/>
        <v>0</v>
      </c>
      <c r="G24" s="19">
        <f t="shared" ca="1" si="1"/>
        <v>1654401.96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2034573.8264590001</v>
      </c>
      <c r="E25" s="18">
        <f t="shared" ca="1" si="2"/>
        <v>0</v>
      </c>
      <c r="F25" s="18">
        <f t="shared" ca="1" si="2"/>
        <v>0</v>
      </c>
      <c r="G25" s="19">
        <f t="shared" ca="1" si="1"/>
        <v>2034573.8264590001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52704297.799999997</v>
      </c>
      <c r="E26" s="18">
        <f t="shared" ca="1" si="2"/>
        <v>0</v>
      </c>
      <c r="F26" s="18">
        <f t="shared" ca="1" si="2"/>
        <v>0</v>
      </c>
      <c r="G26" s="19">
        <f t="shared" ca="1" si="1"/>
        <v>52704297.799999997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37543434.965400003</v>
      </c>
      <c r="E29" s="18">
        <f t="shared" ca="1" si="2"/>
        <v>0</v>
      </c>
      <c r="F29" s="18">
        <f t="shared" ca="1" si="2"/>
        <v>0</v>
      </c>
      <c r="G29" s="19">
        <f t="shared" ca="1" si="1"/>
        <v>37543434.965400003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-508801.95999999996</v>
      </c>
      <c r="E30" s="18">
        <f t="shared" ca="1" si="2"/>
        <v>0</v>
      </c>
      <c r="F30" s="18">
        <f t="shared" ca="1" si="2"/>
        <v>0</v>
      </c>
      <c r="G30" s="19">
        <f t="shared" ca="1" si="1"/>
        <v>-508801.95999999996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46563070.43</v>
      </c>
      <c r="E31" s="18">
        <f t="shared" ca="1" si="2"/>
        <v>0</v>
      </c>
      <c r="F31" s="18">
        <f t="shared" ca="1" si="2"/>
        <v>0</v>
      </c>
      <c r="G31" s="19">
        <f t="shared" ca="1" si="1"/>
        <v>46563070.43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-4069.6399999999994</v>
      </c>
      <c r="E32" s="18">
        <f t="shared" ca="1" si="2"/>
        <v>0</v>
      </c>
      <c r="F32" s="18">
        <f t="shared" ca="1" si="2"/>
        <v>0</v>
      </c>
      <c r="G32" s="19">
        <f t="shared" ca="1" si="1"/>
        <v>-4069.6399999999994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7000</v>
      </c>
      <c r="E33" s="18">
        <f t="shared" ca="1" si="2"/>
        <v>0</v>
      </c>
      <c r="F33" s="18">
        <f t="shared" ca="1" si="2"/>
        <v>0</v>
      </c>
      <c r="G33" s="19">
        <f t="shared" ca="1" si="1"/>
        <v>7000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14231498.5</v>
      </c>
      <c r="E34" s="18">
        <f t="shared" ca="1" si="2"/>
        <v>0</v>
      </c>
      <c r="F34" s="18">
        <f t="shared" ca="1" si="2"/>
        <v>0</v>
      </c>
      <c r="G34" s="19">
        <f t="shared" ca="1" si="1"/>
        <v>14231498.5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59250</v>
      </c>
      <c r="E35" s="18">
        <f t="shared" ca="1" si="2"/>
        <v>0</v>
      </c>
      <c r="F35" s="18">
        <f t="shared" ca="1" si="2"/>
        <v>0</v>
      </c>
      <c r="G35" s="19">
        <f t="shared" ca="1" si="1"/>
        <v>59250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531709777.40000004</v>
      </c>
      <c r="E36" s="18">
        <f t="shared" ca="1" si="2"/>
        <v>0</v>
      </c>
      <c r="F36" s="18">
        <f t="shared" ca="1" si="2"/>
        <v>0</v>
      </c>
      <c r="G36" s="19">
        <f t="shared" ca="1" si="1"/>
        <v>531709777.40000004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6135237.7300000004</v>
      </c>
      <c r="E37" s="18">
        <f t="shared" ca="1" si="2"/>
        <v>0</v>
      </c>
      <c r="F37" s="18">
        <f t="shared" ca="1" si="2"/>
        <v>0</v>
      </c>
      <c r="G37" s="19">
        <f t="shared" ca="1" si="1"/>
        <v>6135237.7300000004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987810.82703100005</v>
      </c>
      <c r="E39" s="18">
        <f t="shared" ca="1" si="3"/>
        <v>0</v>
      </c>
      <c r="F39" s="18">
        <f t="shared" ca="1" si="3"/>
        <v>0</v>
      </c>
      <c r="G39" s="19">
        <f t="shared" ca="1" si="1"/>
        <v>987810.82703100005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9">
        <f t="shared" ca="1" si="1"/>
        <v>0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86720</v>
      </c>
      <c r="E42" s="18">
        <f t="shared" ca="1" si="3"/>
        <v>0</v>
      </c>
      <c r="F42" s="18">
        <f t="shared" ca="1" si="3"/>
        <v>0</v>
      </c>
      <c r="G42" s="19">
        <f t="shared" ref="G42" ca="1" si="4">+SUM(D42:F42)</f>
        <v>86720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9">
        <f t="shared" ref="G43:G60" ca="1" si="5">+SUM(D43:F43)</f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5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5423602.3399999999</v>
      </c>
      <c r="E45" s="18">
        <f t="shared" ca="1" si="3"/>
        <v>0</v>
      </c>
      <c r="F45" s="18">
        <f t="shared" ca="1" si="3"/>
        <v>0</v>
      </c>
      <c r="G45" s="19">
        <f t="shared" ca="1" si="5"/>
        <v>5423602.3399999999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9">
        <f t="shared" ca="1" si="5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9">
        <f t="shared" ca="1" si="5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125353.87</v>
      </c>
      <c r="E48" s="18">
        <f t="shared" ca="1" si="3"/>
        <v>0</v>
      </c>
      <c r="F48" s="18">
        <f t="shared" ca="1" si="3"/>
        <v>0</v>
      </c>
      <c r="G48" s="19">
        <f t="shared" ca="1" si="5"/>
        <v>125353.87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9">
        <f t="shared" ca="1" si="5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5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50488.280000000006</v>
      </c>
      <c r="E51" s="18">
        <f t="shared" ca="1" si="3"/>
        <v>0</v>
      </c>
      <c r="F51" s="18">
        <f t="shared" ca="1" si="3"/>
        <v>0</v>
      </c>
      <c r="G51" s="19">
        <f t="shared" ca="1" si="5"/>
        <v>50488.280000000006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9">
        <f t="shared" ref="G52" ca="1" si="6">+SUM(D52:F52)</f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ref="G53:G55" ca="1" si="7">+SUM(D53:F53)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7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ref="D55:F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9">
        <f t="shared" ca="1" si="7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9">
        <f t="shared" ca="1" si="5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9">
        <f t="shared" ca="1" si="5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9">
        <f t="shared" ca="1" si="5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9">
        <f t="shared" ca="1" si="5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9">
        <f t="shared" ref="G61:G75" ca="1" si="9">+SUM(D61:F61)</f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F75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0"/>
        <v>0</v>
      </c>
      <c r="E74" s="18">
        <f t="shared" ca="1" si="10"/>
        <v>0</v>
      </c>
      <c r="F74" s="18">
        <f t="shared" ca="1" si="10"/>
        <v>0</v>
      </c>
      <c r="G74" s="19">
        <f t="shared" ca="1" si="9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10"/>
        <v>0</v>
      </c>
      <c r="E75" s="18">
        <f t="shared" ca="1" si="10"/>
        <v>0</v>
      </c>
      <c r="F75" s="18">
        <f t="shared" ca="1" si="10"/>
        <v>0</v>
      </c>
      <c r="G75" s="19">
        <f t="shared" ca="1" si="9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ca="1">SUMIF($C$7:$C$75,"HD",D$7:D$75)</f>
        <v>2141440657.9888895</v>
      </c>
      <c r="E76" s="49">
        <f ca="1">SUMIF($C$7:$C$75,"HD",E$7:E$75)</f>
        <v>0</v>
      </c>
      <c r="F76" s="49">
        <f ca="1">SUMIF($C$7:$C$75,"HD",F$7:F$75)</f>
        <v>0</v>
      </c>
      <c r="G76" s="49">
        <f ca="1">SUMIF($C$7:$C$75,"HD",G$7:G$75)</f>
        <v>2141440657.9888895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ca="1">D76+D77</f>
        <v>2141440657.9888895</v>
      </c>
      <c r="E78" s="49">
        <f ca="1">E76+E77</f>
        <v>0</v>
      </c>
      <c r="F78" s="49">
        <f ca="1">F76+F77</f>
        <v>0</v>
      </c>
      <c r="G78" s="49">
        <f ca="1">G76+G77</f>
        <v>2141440657.9888895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 xr:uid="{4F08B475-F1BA-4101-85A1-71C6F73D1667}">
      <formula1>"Toplam,Yurtiçi,Yurtdışı"</formula1>
    </dataValidation>
    <dataValidation type="list" allowBlank="1" showInputMessage="1" showErrorMessage="1" sqref="B2" xr:uid="{7E3000E7-2D20-4FDA-BC8D-0DB0462070C8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B9BCB-9007-40BA-B431-3591B7B45689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335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50716378.519999996</v>
      </c>
      <c r="E7" s="18">
        <f t="shared" ca="1" si="0"/>
        <v>0</v>
      </c>
      <c r="F7" s="19">
        <f t="shared" ref="F7:F41" ca="1" si="1">+SUM(D7:E7)</f>
        <v>50716378.519999996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248713677.52000001</v>
      </c>
      <c r="E8" s="18">
        <f t="shared" ca="1" si="0"/>
        <v>0</v>
      </c>
      <c r="F8" s="19">
        <f t="shared" ca="1" si="1"/>
        <v>248713677.52000001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288110316.24000001</v>
      </c>
      <c r="E9" s="18">
        <f t="shared" ca="1" si="0"/>
        <v>0</v>
      </c>
      <c r="F9" s="19">
        <f t="shared" ca="1" si="1"/>
        <v>288110316.24000001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482289428.93000001</v>
      </c>
      <c r="E10" s="18">
        <f t="shared" ca="1" si="0"/>
        <v>63032.4</v>
      </c>
      <c r="F10" s="19">
        <f t="shared" ca="1" si="1"/>
        <v>482352461.32999998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1522254.6159000001</v>
      </c>
      <c r="E11" s="18">
        <f t="shared" ca="1" si="0"/>
        <v>0</v>
      </c>
      <c r="F11" s="19">
        <f t="shared" ca="1" si="1"/>
        <v>1522254.6159000001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30965343.599999998</v>
      </c>
      <c r="E13" s="18">
        <f t="shared" ca="1" si="0"/>
        <v>0</v>
      </c>
      <c r="F13" s="19">
        <f t="shared" ca="1" si="1"/>
        <v>30965343.599999998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216390376.83000001</v>
      </c>
      <c r="E14" s="18">
        <f t="shared" ca="1" si="0"/>
        <v>0</v>
      </c>
      <c r="F14" s="19">
        <f t="shared" ca="1" si="1"/>
        <v>216390376.83000001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49613694</v>
      </c>
      <c r="E17" s="18">
        <f t="shared" ca="1" si="0"/>
        <v>0</v>
      </c>
      <c r="F17" s="19">
        <f t="shared" ca="1" si="1"/>
        <v>49613694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32408191.640000001</v>
      </c>
      <c r="E18" s="18">
        <f t="shared" ca="1" si="0"/>
        <v>0</v>
      </c>
      <c r="F18" s="19">
        <f t="shared" ca="1" si="1"/>
        <v>32408191.640000001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104019565.69</v>
      </c>
      <c r="E20" s="18">
        <f t="shared" ca="1" si="0"/>
        <v>164566.54</v>
      </c>
      <c r="F20" s="19">
        <f t="shared" ca="1" si="1"/>
        <v>104184132.23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8014644.7699999996</v>
      </c>
      <c r="E21" s="18">
        <f t="shared" ca="1" si="0"/>
        <v>0</v>
      </c>
      <c r="F21" s="19">
        <f t="shared" ca="1" si="1"/>
        <v>8014644.7699999996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202099489.87</v>
      </c>
      <c r="E22" s="18">
        <f t="shared" ca="1" si="0"/>
        <v>4040.82</v>
      </c>
      <c r="F22" s="19">
        <f t="shared" ca="1" si="1"/>
        <v>202103530.69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732125313.07000005</v>
      </c>
      <c r="E23" s="18">
        <f t="shared" ca="1" si="2"/>
        <v>0</v>
      </c>
      <c r="F23" s="19">
        <f t="shared" ca="1" si="1"/>
        <v>732125313.07000005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13990526.329999968</v>
      </c>
      <c r="E24" s="18">
        <f t="shared" ca="1" si="2"/>
        <v>0</v>
      </c>
      <c r="F24" s="19">
        <f t="shared" ca="1" si="1"/>
        <v>13990526.329999968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51852310.480000004</v>
      </c>
      <c r="E25" s="18">
        <f t="shared" ca="1" si="2"/>
        <v>0</v>
      </c>
      <c r="F25" s="19">
        <f t="shared" ca="1" si="1"/>
        <v>51852310.480000004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117690680.70999999</v>
      </c>
      <c r="E26" s="18">
        <f t="shared" ca="1" si="2"/>
        <v>0</v>
      </c>
      <c r="F26" s="19">
        <f t="shared" ca="1" si="1"/>
        <v>117690680.70999999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8636784.7200000007</v>
      </c>
      <c r="E27" s="18">
        <f t="shared" ca="1" si="2"/>
        <v>6713420.7599999998</v>
      </c>
      <c r="F27" s="19">
        <f t="shared" ca="1" si="1"/>
        <v>15350205.48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6337893.2699999996</v>
      </c>
      <c r="E28" s="18">
        <f t="shared" ca="1" si="2"/>
        <v>0</v>
      </c>
      <c r="F28" s="19">
        <f t="shared" ca="1" si="1"/>
        <v>6337893.2699999996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192273244.0158</v>
      </c>
      <c r="E29" s="18">
        <f t="shared" ca="1" si="2"/>
        <v>0</v>
      </c>
      <c r="F29" s="19">
        <f t="shared" ca="1" si="1"/>
        <v>192273244.0158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613626.31999999995</v>
      </c>
      <c r="E30" s="18">
        <f t="shared" ca="1" si="2"/>
        <v>0</v>
      </c>
      <c r="F30" s="19">
        <f t="shared" ca="1" si="1"/>
        <v>613626.31999999995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133062348.59999999</v>
      </c>
      <c r="E31" s="18">
        <f t="shared" ca="1" si="2"/>
        <v>0</v>
      </c>
      <c r="F31" s="19">
        <f t="shared" ca="1" si="1"/>
        <v>133062348.59999999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186618977.4400008</v>
      </c>
      <c r="E32" s="18">
        <f t="shared" ca="1" si="2"/>
        <v>0</v>
      </c>
      <c r="F32" s="19">
        <f t="shared" ca="1" si="1"/>
        <v>186618977.4400008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4664530.429999996</v>
      </c>
      <c r="E33" s="18">
        <f t="shared" ca="1" si="2"/>
        <v>1887112.8599999999</v>
      </c>
      <c r="F33" s="19">
        <f t="shared" ca="1" si="1"/>
        <v>6551643.2899999954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115446192.02999999</v>
      </c>
      <c r="E34" s="18">
        <f t="shared" ca="1" si="2"/>
        <v>0</v>
      </c>
      <c r="F34" s="19">
        <f t="shared" ca="1" si="1"/>
        <v>115446192.02999999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32258827.559999999</v>
      </c>
      <c r="E35" s="18">
        <f t="shared" ca="1" si="2"/>
        <v>0</v>
      </c>
      <c r="F35" s="19">
        <f t="shared" ca="1" si="1"/>
        <v>32258827.559999999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94763125.180000007</v>
      </c>
      <c r="E37" s="18">
        <f t="shared" ca="1" si="2"/>
        <v>257599.03</v>
      </c>
      <c r="F37" s="19">
        <f t="shared" ca="1" si="1"/>
        <v>95020724.210000008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14723662.27</v>
      </c>
      <c r="E39" s="18">
        <f t="shared" ca="1" si="3"/>
        <v>0</v>
      </c>
      <c r="F39" s="19">
        <f t="shared" ca="1" si="1"/>
        <v>14723662.27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21503395.649999999</v>
      </c>
      <c r="E40" s="18">
        <f t="shared" ca="1" si="3"/>
        <v>0</v>
      </c>
      <c r="F40" s="19">
        <f t="shared" ca="1" si="1"/>
        <v>21503395.649999999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1448743</v>
      </c>
      <c r="E42" s="18">
        <f t="shared" ca="1" si="3"/>
        <v>0</v>
      </c>
      <c r="F42" s="19">
        <f t="shared" ref="F42" ca="1" si="4">+SUM(D42:E42)</f>
        <v>1448743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5925963.5299999798</v>
      </c>
      <c r="E43" s="18">
        <f t="shared" ca="1" si="3"/>
        <v>0</v>
      </c>
      <c r="F43" s="19">
        <f t="shared" ref="F43:F60" ca="1" si="5">+SUM(D43:E43)</f>
        <v>5925963.5299999798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5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10903082.939999999</v>
      </c>
      <c r="E45" s="18">
        <f t="shared" ca="1" si="3"/>
        <v>0</v>
      </c>
      <c r="F45" s="19">
        <f t="shared" ca="1" si="5"/>
        <v>10903082.939999999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5270166.4699999988</v>
      </c>
      <c r="E46" s="18">
        <f t="shared" ca="1" si="3"/>
        <v>0</v>
      </c>
      <c r="F46" s="19">
        <f t="shared" ca="1" si="5"/>
        <v>5270166.4699999988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5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20110971.240000002</v>
      </c>
      <c r="E48" s="18">
        <f t="shared" ca="1" si="3"/>
        <v>0</v>
      </c>
      <c r="F48" s="19">
        <f t="shared" ca="1" si="5"/>
        <v>20110971.240000002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51441198.079999998</v>
      </c>
      <c r="E49" s="18">
        <f t="shared" ca="1" si="3"/>
        <v>0</v>
      </c>
      <c r="F49" s="19">
        <f t="shared" ca="1" si="5"/>
        <v>51441198.079999998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5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1197092.7499999998</v>
      </c>
      <c r="E51" s="18">
        <f t="shared" ca="1" si="3"/>
        <v>0</v>
      </c>
      <c r="F51" s="19">
        <f t="shared" ca="1" si="5"/>
        <v>1197092.7499999998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3839.13</v>
      </c>
      <c r="E52" s="18">
        <f t="shared" ca="1" si="3"/>
        <v>0</v>
      </c>
      <c r="F52" s="19">
        <f t="shared" ref="F52" ca="1" si="6">+SUM(D52:E52)</f>
        <v>3839.13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:F55" ca="1" si="7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7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ref="D55:E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9">
        <f t="shared" ca="1" si="7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8"/>
        <v>0</v>
      </c>
      <c r="E56" s="18">
        <f t="shared" ca="1" si="8"/>
        <v>0</v>
      </c>
      <c r="F56" s="19">
        <f t="shared" ca="1" si="5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8"/>
        <v>0</v>
      </c>
      <c r="E57" s="18">
        <f t="shared" ca="1" si="8"/>
        <v>0</v>
      </c>
      <c r="F57" s="19">
        <f t="shared" ca="1" si="5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8"/>
        <v>0</v>
      </c>
      <c r="E58" s="18">
        <f t="shared" ca="1" si="8"/>
        <v>0</v>
      </c>
      <c r="F58" s="19">
        <f t="shared" ca="1" si="5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8"/>
        <v>0</v>
      </c>
      <c r="E59" s="18">
        <f t="shared" ca="1" si="8"/>
        <v>0</v>
      </c>
      <c r="F59" s="19">
        <f t="shared" ca="1" si="5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8"/>
        <v>0</v>
      </c>
      <c r="E60" s="18">
        <f t="shared" ca="1" si="8"/>
        <v>0</v>
      </c>
      <c r="F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8"/>
        <v>0</v>
      </c>
      <c r="E61" s="18">
        <f t="shared" ca="1" si="8"/>
        <v>0</v>
      </c>
      <c r="F61" s="19">
        <f t="shared" ref="F61:F75" ca="1" si="9">+SUM(D61:E61)</f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8"/>
        <v>0</v>
      </c>
      <c r="E62" s="18">
        <f t="shared" ca="1" si="8"/>
        <v>0</v>
      </c>
      <c r="F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8"/>
        <v>0</v>
      </c>
      <c r="E63" s="18">
        <f t="shared" ca="1" si="8"/>
        <v>0</v>
      </c>
      <c r="F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8"/>
        <v>0</v>
      </c>
      <c r="E64" s="18">
        <f t="shared" ca="1" si="8"/>
        <v>0</v>
      </c>
      <c r="F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8"/>
        <v>0</v>
      </c>
      <c r="E65" s="18">
        <f t="shared" ca="1" si="8"/>
        <v>0</v>
      </c>
      <c r="F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8"/>
        <v>0</v>
      </c>
      <c r="E66" s="18">
        <f t="shared" ca="1" si="8"/>
        <v>0</v>
      </c>
      <c r="F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8"/>
        <v>0</v>
      </c>
      <c r="E67" s="18">
        <f t="shared" ca="1" si="8"/>
        <v>0</v>
      </c>
      <c r="F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8"/>
        <v>0</v>
      </c>
      <c r="E68" s="18">
        <f t="shared" ca="1" si="8"/>
        <v>0</v>
      </c>
      <c r="F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8"/>
        <v>0</v>
      </c>
      <c r="E69" s="18">
        <f t="shared" ca="1" si="8"/>
        <v>0</v>
      </c>
      <c r="F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8"/>
        <v>0</v>
      </c>
      <c r="E70" s="18">
        <f t="shared" ca="1" si="8"/>
        <v>0</v>
      </c>
      <c r="F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E75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0"/>
        <v>0</v>
      </c>
      <c r="E72" s="18">
        <f t="shared" ca="1" si="10"/>
        <v>0</v>
      </c>
      <c r="F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0"/>
        <v>0</v>
      </c>
      <c r="E73" s="18">
        <f t="shared" ca="1" si="10"/>
        <v>0</v>
      </c>
      <c r="F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0"/>
        <v>0</v>
      </c>
      <c r="E74" s="18">
        <f t="shared" ca="1" si="10"/>
        <v>0</v>
      </c>
      <c r="F74" s="19">
        <f t="shared" ca="1" si="9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0"/>
        <v>0</v>
      </c>
      <c r="E75" s="18">
        <f t="shared" ca="1" si="10"/>
        <v>0</v>
      </c>
      <c r="F75" s="19">
        <f t="shared" ca="1" si="9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3537725857.4417009</v>
      </c>
      <c r="E76" s="49">
        <f ca="1">SUMIF($C$7:$C$75,"HD",E$7:E$75)</f>
        <v>9089772.4099999983</v>
      </c>
      <c r="F76" s="49">
        <f ca="1">SUMIF($C$7:$C$75,"HD",F$7:F$75)</f>
        <v>3546815629.8517013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3537725857.4417009</v>
      </c>
      <c r="E78" s="49">
        <f ca="1">E76+E77</f>
        <v>9089772.4099999983</v>
      </c>
      <c r="F78" s="49">
        <f ca="1">F76+F77</f>
        <v>3546815629.8517013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 xr:uid="{420A531B-CBFA-4ECA-AC61-82825EC713F4}">
      <formula1>"Toplam,Direkt,Endirekt"</formula1>
    </dataValidation>
    <dataValidation type="list" allowBlank="1" showInputMessage="1" showErrorMessage="1" sqref="C2" xr:uid="{ACBFB2F1-6635-458C-86B6-3E768D2AFB3C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8E1F-5048-42F9-B3A5-F16089C7E8BA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71174143.129999995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71174143.129999995</v>
      </c>
      <c r="H7" s="18">
        <f t="shared" ca="1" si="0"/>
        <v>0</v>
      </c>
      <c r="I7" s="18">
        <f t="shared" ca="1" si="0"/>
        <v>2623759.5099999998</v>
      </c>
      <c r="J7" s="18">
        <f t="shared" ca="1" si="0"/>
        <v>1262259.8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75060162.439999998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2" ca="1" si="1">+E8+F8+G8</f>
        <v>2648249156.8500004</v>
      </c>
      <c r="E8" s="18">
        <f t="shared" ca="1" si="0"/>
        <v>350873125.41991198</v>
      </c>
      <c r="F8" s="18">
        <f t="shared" ca="1" si="0"/>
        <v>1017185954.7799799</v>
      </c>
      <c r="G8" s="18">
        <f t="shared" ca="1" si="0"/>
        <v>1280190076.6501083</v>
      </c>
      <c r="H8" s="18">
        <f t="shared" ca="1" si="0"/>
        <v>437379487.94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3085628644.7900004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1856032024.2049999</v>
      </c>
      <c r="E9" s="18">
        <f t="shared" ca="1" si="0"/>
        <v>488132506.5999999</v>
      </c>
      <c r="F9" s="18">
        <f t="shared" ca="1" si="0"/>
        <v>1204000892.5079999</v>
      </c>
      <c r="G9" s="18">
        <f t="shared" ca="1" si="0"/>
        <v>163898625.097</v>
      </c>
      <c r="H9" s="18">
        <f t="shared" ca="1" si="0"/>
        <v>310782150.59000003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2166814174.7950001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3754314121.8928328</v>
      </c>
      <c r="E10" s="18">
        <f t="shared" ca="1" si="0"/>
        <v>670684880.50445271</v>
      </c>
      <c r="F10" s="18">
        <f t="shared" ca="1" si="0"/>
        <v>1076684907.7580585</v>
      </c>
      <c r="G10" s="18">
        <f t="shared" ca="1" si="0"/>
        <v>2006944333.6303215</v>
      </c>
      <c r="H10" s="18">
        <f t="shared" ca="1" si="0"/>
        <v>391253604.080006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4145567725.9728389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9429434.3473999985</v>
      </c>
      <c r="E11" s="18">
        <f t="shared" ca="1" si="0"/>
        <v>3087185.9</v>
      </c>
      <c r="F11" s="18">
        <f t="shared" ca="1" si="0"/>
        <v>5941635.6673999997</v>
      </c>
      <c r="G11" s="18">
        <f t="shared" ca="1" si="0"/>
        <v>400612.78</v>
      </c>
      <c r="H11" s="18">
        <f t="shared" ca="1" si="0"/>
        <v>137028859.50999999</v>
      </c>
      <c r="I11" s="18">
        <f t="shared" ca="1" si="0"/>
        <v>24491442.593199998</v>
      </c>
      <c r="J11" s="18">
        <f t="shared" ca="1" si="0"/>
        <v>566578.3406</v>
      </c>
      <c r="K11" s="18">
        <f t="shared" ca="1" si="0"/>
        <v>361259.72629999998</v>
      </c>
      <c r="L11" s="18">
        <f t="shared" ca="1" si="0"/>
        <v>0</v>
      </c>
      <c r="M11" s="18">
        <f t="shared" ca="1" si="0"/>
        <v>191380.46979999999</v>
      </c>
      <c r="N11" s="18">
        <f t="shared" ca="1" si="0"/>
        <v>0</v>
      </c>
      <c r="O11" s="19">
        <f t="shared" ca="1" si="2"/>
        <v>172068954.98730001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334439180.69999999</v>
      </c>
      <c r="E13" s="18">
        <f t="shared" ca="1" si="0"/>
        <v>24843723.670000002</v>
      </c>
      <c r="F13" s="18">
        <f t="shared" ca="1" si="0"/>
        <v>202682426.57000002</v>
      </c>
      <c r="G13" s="18">
        <f t="shared" ca="1" si="0"/>
        <v>106913030.45999999</v>
      </c>
      <c r="H13" s="18">
        <f t="shared" ca="1" si="0"/>
        <v>43898631.859999999</v>
      </c>
      <c r="I13" s="18">
        <f t="shared" ca="1" si="0"/>
        <v>0</v>
      </c>
      <c r="J13" s="18">
        <f t="shared" ca="1" si="0"/>
        <v>15685919.360000001</v>
      </c>
      <c r="K13" s="18">
        <f t="shared" ca="1" si="0"/>
        <v>4547407.7700000005</v>
      </c>
      <c r="L13" s="18">
        <f t="shared" ca="1" si="0"/>
        <v>0</v>
      </c>
      <c r="M13" s="18">
        <f t="shared" ca="1" si="0"/>
        <v>4067338.1500000004</v>
      </c>
      <c r="N13" s="18">
        <f t="shared" ca="1" si="0"/>
        <v>0</v>
      </c>
      <c r="O13" s="19">
        <f t="shared" ca="1" si="2"/>
        <v>402638477.83999997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9">
        <f t="shared" ca="1" si="1"/>
        <v>4178764492.1699996</v>
      </c>
      <c r="E14" s="18">
        <f t="shared" ca="1" si="0"/>
        <v>640826518.90000057</v>
      </c>
      <c r="F14" s="18">
        <f t="shared" ca="1" si="0"/>
        <v>831133465.70554733</v>
      </c>
      <c r="G14" s="18">
        <f t="shared" ca="1" si="0"/>
        <v>2706804507.5644517</v>
      </c>
      <c r="H14" s="18">
        <f t="shared" ca="1" si="0"/>
        <v>305466917.76999998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4484231409.9399996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9">
        <f t="shared" ca="1" si="1"/>
        <v>315067878</v>
      </c>
      <c r="E17" s="18">
        <f t="shared" ca="1" si="0"/>
        <v>548432</v>
      </c>
      <c r="F17" s="18">
        <f t="shared" ca="1" si="0"/>
        <v>49459653</v>
      </c>
      <c r="G17" s="18">
        <f t="shared" ca="1" si="0"/>
        <v>265059793</v>
      </c>
      <c r="H17" s="18">
        <f t="shared" ca="1" si="0"/>
        <v>6567478</v>
      </c>
      <c r="I17" s="18">
        <f t="shared" ca="1" si="0"/>
        <v>297167678</v>
      </c>
      <c r="J17" s="18">
        <f t="shared" ca="1" si="0"/>
        <v>28767894</v>
      </c>
      <c r="K17" s="18">
        <f t="shared" ca="1" si="0"/>
        <v>28443198</v>
      </c>
      <c r="L17" s="18">
        <f t="shared" ca="1" si="0"/>
        <v>0</v>
      </c>
      <c r="M17" s="18">
        <f t="shared" ca="1" si="0"/>
        <v>23483099</v>
      </c>
      <c r="N17" s="18">
        <f t="shared" ca="1" si="0"/>
        <v>0</v>
      </c>
      <c r="O17" s="19">
        <f t="shared" ca="1" si="2"/>
        <v>699497225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9">
        <f t="shared" ca="1" si="1"/>
        <v>68429879.213400006</v>
      </c>
      <c r="E18" s="18">
        <f t="shared" ca="1" si="0"/>
        <v>2006648.4400000002</v>
      </c>
      <c r="F18" s="18">
        <f t="shared" ca="1" si="0"/>
        <v>38042157.863399997</v>
      </c>
      <c r="G18" s="18">
        <f t="shared" ca="1" si="0"/>
        <v>28381072.910000004</v>
      </c>
      <c r="H18" s="18">
        <f t="shared" ca="1" si="0"/>
        <v>510791.38</v>
      </c>
      <c r="I18" s="18">
        <f t="shared" ca="1" si="0"/>
        <v>188580524.99999997</v>
      </c>
      <c r="J18" s="18">
        <f t="shared" ca="1" si="0"/>
        <v>16575928.299999999</v>
      </c>
      <c r="K18" s="18">
        <f t="shared" ca="1" si="0"/>
        <v>40681.97</v>
      </c>
      <c r="L18" s="18">
        <f t="shared" ca="1" si="0"/>
        <v>0</v>
      </c>
      <c r="M18" s="18">
        <f t="shared" ca="1" si="0"/>
        <v>18307979.490000002</v>
      </c>
      <c r="N18" s="18">
        <f t="shared" ca="1" si="0"/>
        <v>0</v>
      </c>
      <c r="O18" s="19">
        <f t="shared" ca="1" si="2"/>
        <v>292445785.35339999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4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9">
        <f t="shared" ca="1" si="1"/>
        <v>2680414256.1000004</v>
      </c>
      <c r="E20" s="18">
        <f t="shared" ca="1" si="0"/>
        <v>370524583.75000006</v>
      </c>
      <c r="F20" s="18">
        <f t="shared" ca="1" si="0"/>
        <v>740179794.09000015</v>
      </c>
      <c r="G20" s="18">
        <f t="shared" ca="1" si="0"/>
        <v>1569709878.26</v>
      </c>
      <c r="H20" s="18">
        <f t="shared" ca="1" si="0"/>
        <v>130294095.69999999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2810708351.8000002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9">
        <f t="shared" ca="1" si="1"/>
        <v>162323621.03999999</v>
      </c>
      <c r="E21" s="18">
        <f t="shared" ca="1" si="0"/>
        <v>27962192.969999999</v>
      </c>
      <c r="F21" s="18">
        <f t="shared" ca="1" si="0"/>
        <v>83869197.039999992</v>
      </c>
      <c r="G21" s="18">
        <f t="shared" ca="1" si="0"/>
        <v>50492231.030000001</v>
      </c>
      <c r="H21" s="18">
        <f t="shared" ca="1" si="0"/>
        <v>24687591.48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187011212.51999998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9">
        <f t="shared" ca="1" si="1"/>
        <v>4488705647.75</v>
      </c>
      <c r="E22" s="18">
        <f t="shared" ca="1" si="0"/>
        <v>1077385374.5899999</v>
      </c>
      <c r="F22" s="18">
        <f t="shared" ca="1" si="0"/>
        <v>1173086201.8000002</v>
      </c>
      <c r="G22" s="18">
        <f t="shared" ca="1" si="0"/>
        <v>2238234071.3600001</v>
      </c>
      <c r="H22" s="18">
        <f t="shared" ca="1" si="0"/>
        <v>855477591.06999993</v>
      </c>
      <c r="I22" s="18">
        <f t="shared" ca="1" si="0"/>
        <v>2995386364.4000001</v>
      </c>
      <c r="J22" s="18">
        <f t="shared" ca="1" si="0"/>
        <v>415566321.54999995</v>
      </c>
      <c r="K22" s="18">
        <f t="shared" ca="1" si="0"/>
        <v>-35.75</v>
      </c>
      <c r="L22" s="18">
        <f t="shared" ca="1" si="0"/>
        <v>0</v>
      </c>
      <c r="M22" s="18">
        <f t="shared" ca="1" si="0"/>
        <v>11240.7</v>
      </c>
      <c r="N22" s="18">
        <f t="shared" ca="1" si="0"/>
        <v>0</v>
      </c>
      <c r="O22" s="19">
        <f t="shared" ca="1" si="3"/>
        <v>8755147129.7200012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9">
        <f ca="1">+E23+F23+G23</f>
        <v>1483021309.75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266196024.6100001</v>
      </c>
      <c r="F23" s="18">
        <f t="shared" ca="1" si="4"/>
        <v>508114013.88194537</v>
      </c>
      <c r="G23" s="18">
        <f t="shared" ca="1" si="4"/>
        <v>708711271.25805438</v>
      </c>
      <c r="H23" s="18">
        <f t="shared" ca="1" si="4"/>
        <v>265157967.09</v>
      </c>
      <c r="I23" s="18">
        <f t="shared" ca="1" si="4"/>
        <v>0</v>
      </c>
      <c r="J23" s="18">
        <f t="shared" ca="1" si="4"/>
        <v>0</v>
      </c>
      <c r="K23" s="18">
        <f t="shared" ca="1" si="4"/>
        <v>0</v>
      </c>
      <c r="L23" s="18">
        <f t="shared" ca="1" si="4"/>
        <v>0</v>
      </c>
      <c r="M23" s="18">
        <f t="shared" ca="1" si="4"/>
        <v>0</v>
      </c>
      <c r="N23" s="18">
        <f t="shared" ca="1" si="4"/>
        <v>0</v>
      </c>
      <c r="O23" s="19">
        <f t="shared" ca="1" si="3"/>
        <v>1748179276.8399999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9">
        <f ca="1">+E24+F24+G24</f>
        <v>270437565.58000016</v>
      </c>
      <c r="E24" s="18">
        <f t="shared" ca="1" si="4"/>
        <v>26653221.22000007</v>
      </c>
      <c r="F24" s="18">
        <f t="shared" ca="1" si="4"/>
        <v>96792990.010000095</v>
      </c>
      <c r="G24" s="18">
        <f t="shared" ca="1" si="4"/>
        <v>146991354.34999999</v>
      </c>
      <c r="H24" s="18">
        <f t="shared" ca="1" si="4"/>
        <v>71276505.170000076</v>
      </c>
      <c r="I24" s="18">
        <f t="shared" ca="1" si="4"/>
        <v>287757969.29999959</v>
      </c>
      <c r="J24" s="18">
        <f t="shared" ca="1" si="4"/>
        <v>12128913.14999998</v>
      </c>
      <c r="K24" s="18">
        <f t="shared" ca="1" si="4"/>
        <v>11686735.060000002</v>
      </c>
      <c r="L24" s="18">
        <f t="shared" ca="1" si="4"/>
        <v>0</v>
      </c>
      <c r="M24" s="18">
        <f t="shared" ca="1" si="4"/>
        <v>0</v>
      </c>
      <c r="N24" s="18">
        <f t="shared" ca="1" si="4"/>
        <v>0</v>
      </c>
      <c r="O24" s="19">
        <f t="shared" ca="1" si="3"/>
        <v>653287688.25999975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9">
        <f t="shared" ref="D25:D75" ca="1" si="5">+E25+F25+G25</f>
        <v>28158530.870000001</v>
      </c>
      <c r="E25" s="18">
        <f t="shared" ca="1" si="4"/>
        <v>8968914.3799970001</v>
      </c>
      <c r="F25" s="18">
        <f t="shared" ca="1" si="4"/>
        <v>13342475.294002</v>
      </c>
      <c r="G25" s="18">
        <f t="shared" ca="1" si="4"/>
        <v>5847141.1960009998</v>
      </c>
      <c r="H25" s="18">
        <f t="shared" ca="1" si="4"/>
        <v>10467558.969999999</v>
      </c>
      <c r="I25" s="18">
        <f t="shared" ca="1" si="4"/>
        <v>54484848.691410996</v>
      </c>
      <c r="J25" s="18">
        <f t="shared" ca="1" si="4"/>
        <v>2175275.8209080002</v>
      </c>
      <c r="K25" s="18">
        <f t="shared" ca="1" si="4"/>
        <v>2031042.4318159996</v>
      </c>
      <c r="L25" s="18">
        <f t="shared" ca="1" si="4"/>
        <v>0</v>
      </c>
      <c r="M25" s="18">
        <f t="shared" ca="1" si="4"/>
        <v>645394.92090799974</v>
      </c>
      <c r="N25" s="18">
        <f t="shared" ca="1" si="4"/>
        <v>0</v>
      </c>
      <c r="O25" s="19">
        <f t="shared" ref="O25:O36" ca="1" si="6">D25+SUM(H25:N25)</f>
        <v>97962651.705043003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9">
        <f t="shared" ca="1" si="5"/>
        <v>1162887663.01</v>
      </c>
      <c r="E26" s="18">
        <f t="shared" ca="1" si="4"/>
        <v>115296990.88800012</v>
      </c>
      <c r="F26" s="18">
        <f t="shared" ca="1" si="4"/>
        <v>872885531.92499983</v>
      </c>
      <c r="G26" s="18">
        <f t="shared" ca="1" si="4"/>
        <v>174705140.19700006</v>
      </c>
      <c r="H26" s="18">
        <f t="shared" ca="1" si="4"/>
        <v>62594146.600000054</v>
      </c>
      <c r="I26" s="18">
        <f t="shared" ca="1" si="4"/>
        <v>0</v>
      </c>
      <c r="J26" s="18">
        <f t="shared" ca="1" si="4"/>
        <v>0</v>
      </c>
      <c r="K26" s="18">
        <f t="shared" ca="1" si="4"/>
        <v>0</v>
      </c>
      <c r="L26" s="18">
        <f t="shared" ca="1" si="4"/>
        <v>0</v>
      </c>
      <c r="M26" s="18">
        <f t="shared" ca="1" si="4"/>
        <v>0</v>
      </c>
      <c r="N26" s="18">
        <f t="shared" ca="1" si="4"/>
        <v>0</v>
      </c>
      <c r="O26" s="19">
        <f t="shared" ca="1" si="6"/>
        <v>1225481809.6100001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9">
        <f t="shared" ca="1" si="5"/>
        <v>290559515.23221332</v>
      </c>
      <c r="E27" s="18">
        <f t="shared" ca="1" si="4"/>
        <v>48425523.479997039</v>
      </c>
      <c r="F27" s="18">
        <f t="shared" ca="1" si="4"/>
        <v>76083559.062914282</v>
      </c>
      <c r="G27" s="18">
        <f t="shared" ca="1" si="4"/>
        <v>166050432.689302</v>
      </c>
      <c r="H27" s="18">
        <f t="shared" ca="1" si="4"/>
        <v>138548877.68000001</v>
      </c>
      <c r="I27" s="18">
        <f t="shared" ca="1" si="4"/>
        <v>410110395.43000001</v>
      </c>
      <c r="J27" s="18">
        <f t="shared" ca="1" si="4"/>
        <v>19326362.849999998</v>
      </c>
      <c r="K27" s="18">
        <f t="shared" ca="1" si="4"/>
        <v>2933662.2600000002</v>
      </c>
      <c r="L27" s="18">
        <f t="shared" ca="1" si="4"/>
        <v>0</v>
      </c>
      <c r="M27" s="18">
        <f t="shared" ca="1" si="4"/>
        <v>3270854.94</v>
      </c>
      <c r="N27" s="18">
        <f t="shared" ca="1" si="4"/>
        <v>0</v>
      </c>
      <c r="O27" s="19">
        <f t="shared" ca="1" si="6"/>
        <v>864749668.39221334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9">
        <f t="shared" ca="1" si="5"/>
        <v>109387646.26999998</v>
      </c>
      <c r="E28" s="18">
        <f t="shared" ca="1" si="4"/>
        <v>5015648.84</v>
      </c>
      <c r="F28" s="18">
        <f t="shared" ca="1" si="4"/>
        <v>90073377.529999986</v>
      </c>
      <c r="G28" s="18">
        <f t="shared" ca="1" si="4"/>
        <v>14298619.899999999</v>
      </c>
      <c r="H28" s="18">
        <f t="shared" ca="1" si="4"/>
        <v>3369866.06</v>
      </c>
      <c r="I28" s="18">
        <f t="shared" ca="1" si="4"/>
        <v>0</v>
      </c>
      <c r="J28" s="18">
        <f t="shared" ca="1" si="4"/>
        <v>0</v>
      </c>
      <c r="K28" s="18">
        <f t="shared" ca="1" si="4"/>
        <v>0</v>
      </c>
      <c r="L28" s="18">
        <f t="shared" ca="1" si="4"/>
        <v>0</v>
      </c>
      <c r="M28" s="18">
        <f t="shared" ca="1" si="4"/>
        <v>0</v>
      </c>
      <c r="N28" s="18">
        <f t="shared" ca="1" si="4"/>
        <v>0</v>
      </c>
      <c r="O28" s="19">
        <f t="shared" ca="1" si="6"/>
        <v>112757512.32999998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9">
        <f t="shared" ca="1" si="5"/>
        <v>774653564.52400017</v>
      </c>
      <c r="E29" s="18">
        <f t="shared" ca="1" si="4"/>
        <v>42186978.149187066</v>
      </c>
      <c r="F29" s="18">
        <f t="shared" ca="1" si="4"/>
        <v>500064947.26367152</v>
      </c>
      <c r="G29" s="18">
        <f t="shared" ca="1" si="4"/>
        <v>232401639.11114159</v>
      </c>
      <c r="H29" s="18">
        <f t="shared" ca="1" si="4"/>
        <v>160519013.66999999</v>
      </c>
      <c r="I29" s="18">
        <f t="shared" ca="1" si="4"/>
        <v>1111837748.9686999</v>
      </c>
      <c r="J29" s="18">
        <f t="shared" ca="1" si="4"/>
        <v>148708271.59150001</v>
      </c>
      <c r="K29" s="18">
        <f t="shared" ca="1" si="4"/>
        <v>272333499.82230002</v>
      </c>
      <c r="L29" s="18">
        <f t="shared" ca="1" si="4"/>
        <v>0</v>
      </c>
      <c r="M29" s="18">
        <f t="shared" ca="1" si="4"/>
        <v>133924769.50049999</v>
      </c>
      <c r="N29" s="18">
        <f t="shared" ca="1" si="4"/>
        <v>0</v>
      </c>
      <c r="O29" s="19">
        <f t="shared" ca="1" si="6"/>
        <v>2601976868.0770001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9">
        <f t="shared" ca="1" si="5"/>
        <v>16576521.949999999</v>
      </c>
      <c r="E30" s="18">
        <f t="shared" ca="1" si="4"/>
        <v>3044258.93</v>
      </c>
      <c r="F30" s="18">
        <f t="shared" ca="1" si="4"/>
        <v>3382995.36</v>
      </c>
      <c r="G30" s="18">
        <f t="shared" ca="1" si="4"/>
        <v>10149267.66</v>
      </c>
      <c r="H30" s="18">
        <f t="shared" ca="1" si="4"/>
        <v>11247187.529999999</v>
      </c>
      <c r="I30" s="18">
        <f t="shared" ca="1" si="4"/>
        <v>31244941.779999997</v>
      </c>
      <c r="J30" s="18">
        <f t="shared" ca="1" si="4"/>
        <v>1843203.2100000002</v>
      </c>
      <c r="K30" s="18">
        <f t="shared" ca="1" si="4"/>
        <v>2900236.05</v>
      </c>
      <c r="L30" s="18">
        <f t="shared" ca="1" si="4"/>
        <v>0</v>
      </c>
      <c r="M30" s="18">
        <f t="shared" ca="1" si="4"/>
        <v>1352821.0499999998</v>
      </c>
      <c r="N30" s="18">
        <f t="shared" ca="1" si="4"/>
        <v>0</v>
      </c>
      <c r="O30" s="19">
        <f t="shared" ca="1" si="6"/>
        <v>65164911.569999993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9">
        <f t="shared" ca="1" si="5"/>
        <v>393985383.70911098</v>
      </c>
      <c r="E31" s="18">
        <f t="shared" ca="1" si="4"/>
        <v>21040650.009933002</v>
      </c>
      <c r="F31" s="18">
        <f t="shared" ca="1" si="4"/>
        <v>93946544.876493007</v>
      </c>
      <c r="G31" s="18">
        <f t="shared" ca="1" si="4"/>
        <v>278998188.822685</v>
      </c>
      <c r="H31" s="18">
        <f t="shared" ca="1" si="4"/>
        <v>69291232.010000005</v>
      </c>
      <c r="I31" s="18">
        <f t="shared" ca="1" si="4"/>
        <v>669273128.55215001</v>
      </c>
      <c r="J31" s="18">
        <f t="shared" ca="1" si="4"/>
        <v>33062629.405418001</v>
      </c>
      <c r="K31" s="18">
        <f t="shared" ca="1" si="4"/>
        <v>32377394.265448</v>
      </c>
      <c r="L31" s="18">
        <f t="shared" ca="1" si="4"/>
        <v>0</v>
      </c>
      <c r="M31" s="18">
        <f t="shared" ca="1" si="4"/>
        <v>31621758.995448001</v>
      </c>
      <c r="N31" s="18">
        <f t="shared" ca="1" si="4"/>
        <v>0</v>
      </c>
      <c r="O31" s="19">
        <f t="shared" ca="1" si="6"/>
        <v>1229611526.9375749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9">
        <f t="shared" ca="1" si="5"/>
        <v>342336001.21001107</v>
      </c>
      <c r="E32" s="18">
        <f t="shared" ca="1" si="4"/>
        <v>159920858.02001163</v>
      </c>
      <c r="F32" s="18">
        <f t="shared" ca="1" si="4"/>
        <v>69333911.579999939</v>
      </c>
      <c r="G32" s="18">
        <f t="shared" ca="1" si="4"/>
        <v>113081231.60999949</v>
      </c>
      <c r="H32" s="18">
        <f t="shared" ca="1" si="4"/>
        <v>149658171.94000056</v>
      </c>
      <c r="I32" s="18">
        <f t="shared" ca="1" si="4"/>
        <v>473795774.77999127</v>
      </c>
      <c r="J32" s="18">
        <f t="shared" ca="1" si="4"/>
        <v>48308287.089990288</v>
      </c>
      <c r="K32" s="18">
        <f t="shared" ca="1" si="4"/>
        <v>-7357041.4899975713</v>
      </c>
      <c r="L32" s="18">
        <f t="shared" ca="1" si="4"/>
        <v>0</v>
      </c>
      <c r="M32" s="18">
        <f t="shared" ca="1" si="4"/>
        <v>21743900.079996191</v>
      </c>
      <c r="N32" s="18">
        <f t="shared" ca="1" si="4"/>
        <v>0</v>
      </c>
      <c r="O32" s="19">
        <f t="shared" ca="1" si="6"/>
        <v>1028485093.6099918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9">
        <f t="shared" ca="1" si="5"/>
        <v>64049035.189999729</v>
      </c>
      <c r="E33" s="18">
        <f t="shared" ca="1" si="4"/>
        <v>5915147.1599996835</v>
      </c>
      <c r="F33" s="18">
        <f t="shared" ca="1" si="4"/>
        <v>1282868.6599999999</v>
      </c>
      <c r="G33" s="18">
        <f t="shared" ca="1" si="4"/>
        <v>56851019.370000049</v>
      </c>
      <c r="H33" s="18">
        <f t="shared" ca="1" si="4"/>
        <v>87519098.650002122</v>
      </c>
      <c r="I33" s="18">
        <f t="shared" ca="1" si="4"/>
        <v>41968485.869999819</v>
      </c>
      <c r="J33" s="18">
        <f t="shared" ca="1" si="4"/>
        <v>552781.69000000041</v>
      </c>
      <c r="K33" s="18">
        <f t="shared" ca="1" si="4"/>
        <v>1077257.2199999958</v>
      </c>
      <c r="L33" s="18">
        <f t="shared" ca="1" si="4"/>
        <v>0</v>
      </c>
      <c r="M33" s="18">
        <f t="shared" ca="1" si="4"/>
        <v>2045470.22</v>
      </c>
      <c r="N33" s="18">
        <f t="shared" ca="1" si="4"/>
        <v>0</v>
      </c>
      <c r="O33" s="19">
        <f t="shared" ca="1" si="6"/>
        <v>197212128.84000167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9">
        <f t="shared" ca="1" si="5"/>
        <v>92070666.560000002</v>
      </c>
      <c r="E34" s="18">
        <f t="shared" ca="1" si="4"/>
        <v>14434895.939999999</v>
      </c>
      <c r="F34" s="18">
        <f t="shared" ca="1" si="4"/>
        <v>77635770.620000005</v>
      </c>
      <c r="G34" s="18">
        <f t="shared" ca="1" si="4"/>
        <v>0</v>
      </c>
      <c r="H34" s="18">
        <f t="shared" ca="1" si="4"/>
        <v>13886116.67</v>
      </c>
      <c r="I34" s="18">
        <f t="shared" ca="1" si="4"/>
        <v>389519770.66000003</v>
      </c>
      <c r="J34" s="18">
        <f t="shared" ca="1" si="4"/>
        <v>57946825.440000005</v>
      </c>
      <c r="K34" s="18">
        <f t="shared" ca="1" si="4"/>
        <v>54462458.259999998</v>
      </c>
      <c r="L34" s="18">
        <f t="shared" ca="1" si="4"/>
        <v>0</v>
      </c>
      <c r="M34" s="18">
        <f t="shared" ca="1" si="4"/>
        <v>6796471.9900000002</v>
      </c>
      <c r="N34" s="18">
        <f t="shared" ca="1" si="4"/>
        <v>0</v>
      </c>
      <c r="O34" s="19">
        <f t="shared" ca="1" si="6"/>
        <v>614682309.58000004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9">
        <f t="shared" ca="1" si="5"/>
        <v>16297371.369999997</v>
      </c>
      <c r="E35" s="18">
        <f t="shared" ca="1" si="4"/>
        <v>5204746</v>
      </c>
      <c r="F35" s="18">
        <f t="shared" ca="1" si="4"/>
        <v>4315483.3699999973</v>
      </c>
      <c r="G35" s="18">
        <f t="shared" ca="1" si="4"/>
        <v>6777142</v>
      </c>
      <c r="H35" s="18">
        <f t="shared" ca="1" si="4"/>
        <v>17446975</v>
      </c>
      <c r="I35" s="18">
        <f t="shared" ca="1" si="4"/>
        <v>41444040</v>
      </c>
      <c r="J35" s="18">
        <f t="shared" ca="1" si="4"/>
        <v>3471565</v>
      </c>
      <c r="K35" s="18">
        <f t="shared" ca="1" si="4"/>
        <v>0</v>
      </c>
      <c r="L35" s="18">
        <f t="shared" ca="1" si="4"/>
        <v>0</v>
      </c>
      <c r="M35" s="18">
        <f t="shared" ca="1" si="4"/>
        <v>0</v>
      </c>
      <c r="N35" s="18">
        <f t="shared" ca="1" si="4"/>
        <v>0</v>
      </c>
      <c r="O35" s="19">
        <f t="shared" ca="1" si="6"/>
        <v>78659951.370000005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9">
        <f t="shared" ca="1" si="5"/>
        <v>0</v>
      </c>
      <c r="E36" s="18">
        <f t="shared" ca="1" si="4"/>
        <v>0</v>
      </c>
      <c r="F36" s="18">
        <f t="shared" ca="1" si="4"/>
        <v>0</v>
      </c>
      <c r="G36" s="18">
        <f t="shared" ca="1" si="4"/>
        <v>0</v>
      </c>
      <c r="H36" s="18">
        <f t="shared" ca="1" si="4"/>
        <v>0</v>
      </c>
      <c r="I36" s="18">
        <f t="shared" ca="1" si="4"/>
        <v>0</v>
      </c>
      <c r="J36" s="18">
        <f t="shared" ca="1" si="4"/>
        <v>0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0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9">
        <f t="shared" ca="1" si="5"/>
        <v>814128023.02004099</v>
      </c>
      <c r="E37" s="18">
        <f t="shared" ca="1" si="4"/>
        <v>85719006.810013905</v>
      </c>
      <c r="F37" s="18">
        <f t="shared" ca="1" si="4"/>
        <v>578204905.03002703</v>
      </c>
      <c r="G37" s="18">
        <f t="shared" ca="1" si="4"/>
        <v>150204111.18000001</v>
      </c>
      <c r="H37" s="18">
        <f t="shared" ca="1" si="4"/>
        <v>30472749.289999999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ref="O37:O46" ca="1" si="7">D37+SUM(H37:N37)</f>
        <v>844600772.31004095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9">
        <f t="shared" ca="1" si="5"/>
        <v>108201341.45</v>
      </c>
      <c r="E38" s="18">
        <f t="shared" ca="1" si="4"/>
        <v>92522920.439999998</v>
      </c>
      <c r="F38" s="18">
        <f t="shared" ca="1" si="4"/>
        <v>15678421.01</v>
      </c>
      <c r="G38" s="18">
        <f t="shared" ca="1" si="4"/>
        <v>0</v>
      </c>
      <c r="H38" s="18">
        <f t="shared" ca="1" si="4"/>
        <v>139531355.66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ca="1" si="7"/>
        <v>247732697.11000001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9">
        <f t="shared" ca="1" si="5"/>
        <v>28934986.359999999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3467849.97</v>
      </c>
      <c r="F39" s="18">
        <f t="shared" ca="1" si="8"/>
        <v>13769348.73</v>
      </c>
      <c r="G39" s="18">
        <f t="shared" ca="1" si="8"/>
        <v>11697787.66</v>
      </c>
      <c r="H39" s="18">
        <f t="shared" ca="1" si="8"/>
        <v>52662449.509999998</v>
      </c>
      <c r="I39" s="18">
        <f t="shared" ca="1" si="8"/>
        <v>57708109.762712002</v>
      </c>
      <c r="J39" s="18">
        <f t="shared" ca="1" si="8"/>
        <v>2066230.8062489999</v>
      </c>
      <c r="K39" s="18">
        <f t="shared" ca="1" si="8"/>
        <v>0</v>
      </c>
      <c r="L39" s="18">
        <f t="shared" ca="1" si="8"/>
        <v>0</v>
      </c>
      <c r="M39" s="18">
        <f t="shared" ca="1" si="8"/>
        <v>1995670.141452</v>
      </c>
      <c r="N39" s="18">
        <f t="shared" ca="1" si="8"/>
        <v>0</v>
      </c>
      <c r="O39" s="19">
        <f t="shared" ca="1" si="7"/>
        <v>143367446.58041298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9">
        <f t="shared" ca="1" si="5"/>
        <v>17406523.969999999</v>
      </c>
      <c r="E40" s="18">
        <f t="shared" ca="1" si="8"/>
        <v>1864154.27</v>
      </c>
      <c r="F40" s="18">
        <f t="shared" ca="1" si="8"/>
        <v>9855890.8999999985</v>
      </c>
      <c r="G40" s="18">
        <f t="shared" ca="1" si="8"/>
        <v>5686478.7999999998</v>
      </c>
      <c r="H40" s="18">
        <f t="shared" ca="1" si="8"/>
        <v>2316643.09</v>
      </c>
      <c r="I40" s="18">
        <f t="shared" ca="1" si="8"/>
        <v>33079829.950000003</v>
      </c>
      <c r="J40" s="18">
        <f t="shared" ca="1" si="8"/>
        <v>568815.53</v>
      </c>
      <c r="K40" s="18">
        <f t="shared" ca="1" si="8"/>
        <v>0</v>
      </c>
      <c r="L40" s="18">
        <f t="shared" ca="1" si="8"/>
        <v>0</v>
      </c>
      <c r="M40" s="18">
        <f t="shared" ca="1" si="8"/>
        <v>0</v>
      </c>
      <c r="N40" s="18">
        <f t="shared" ca="1" si="8"/>
        <v>0</v>
      </c>
      <c r="O40" s="19">
        <f t="shared" ca="1" si="7"/>
        <v>53371812.540000007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9">
        <f t="shared" ca="1" si="5"/>
        <v>0</v>
      </c>
      <c r="E41" s="18">
        <f t="shared" ca="1" si="8"/>
        <v>0</v>
      </c>
      <c r="F41" s="18">
        <f t="shared" ca="1" si="8"/>
        <v>0</v>
      </c>
      <c r="G41" s="18">
        <f t="shared" ca="1" si="8"/>
        <v>0</v>
      </c>
      <c r="H41" s="18">
        <f t="shared" ca="1" si="8"/>
        <v>0</v>
      </c>
      <c r="I41" s="18">
        <f t="shared" ca="1" si="8"/>
        <v>0</v>
      </c>
      <c r="J41" s="18">
        <f t="shared" ca="1" si="8"/>
        <v>0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9">
        <f t="shared" ca="1" si="5"/>
        <v>33471525</v>
      </c>
      <c r="E42" s="18">
        <f t="shared" ca="1" si="8"/>
        <v>14438598</v>
      </c>
      <c r="F42" s="18">
        <f t="shared" ca="1" si="8"/>
        <v>2990862</v>
      </c>
      <c r="G42" s="18">
        <f t="shared" ca="1" si="8"/>
        <v>16042065</v>
      </c>
      <c r="H42" s="18">
        <f t="shared" ca="1" si="8"/>
        <v>9591490</v>
      </c>
      <c r="I42" s="18">
        <f t="shared" ca="1" si="8"/>
        <v>110482230</v>
      </c>
      <c r="J42" s="18">
        <f t="shared" ca="1" si="8"/>
        <v>63301964</v>
      </c>
      <c r="K42" s="18">
        <f t="shared" ca="1" si="8"/>
        <v>6419204</v>
      </c>
      <c r="L42" s="18">
        <f t="shared" ca="1" si="8"/>
        <v>0</v>
      </c>
      <c r="M42" s="18">
        <f t="shared" ca="1" si="8"/>
        <v>2177387</v>
      </c>
      <c r="N42" s="18">
        <f t="shared" ca="1" si="8"/>
        <v>0</v>
      </c>
      <c r="O42" s="19">
        <f t="shared" ref="O42" ca="1" si="9">D42+SUM(H42:N42)</f>
        <v>225443800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9">
        <f t="shared" ca="1" si="5"/>
        <v>7009910.5699999845</v>
      </c>
      <c r="E43" s="18">
        <f t="shared" ca="1" si="8"/>
        <v>5753006.2899999814</v>
      </c>
      <c r="F43" s="18">
        <f t="shared" ca="1" si="8"/>
        <v>0</v>
      </c>
      <c r="G43" s="18">
        <f t="shared" ca="1" si="8"/>
        <v>1256904.2800000028</v>
      </c>
      <c r="H43" s="18">
        <f t="shared" ca="1" si="8"/>
        <v>35623068.190000668</v>
      </c>
      <c r="I43" s="18">
        <f t="shared" ca="1" si="8"/>
        <v>19833855.710000109</v>
      </c>
      <c r="J43" s="18">
        <f t="shared" ca="1" si="8"/>
        <v>700517.55000000179</v>
      </c>
      <c r="K43" s="18">
        <f t="shared" ca="1" si="8"/>
        <v>564684.68000000168</v>
      </c>
      <c r="L43" s="18">
        <f t="shared" ca="1" si="8"/>
        <v>0</v>
      </c>
      <c r="M43" s="18">
        <f t="shared" ca="1" si="8"/>
        <v>557002.19000000227</v>
      </c>
      <c r="N43" s="18">
        <f t="shared" ca="1" si="8"/>
        <v>0</v>
      </c>
      <c r="O43" s="19">
        <f t="shared" ca="1" si="7"/>
        <v>64289038.890000775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9">
        <f t="shared" ca="1" si="5"/>
        <v>-120800.67000000001</v>
      </c>
      <c r="E44" s="18">
        <f t="shared" ca="1" si="8"/>
        <v>-11761.800000000001</v>
      </c>
      <c r="F44" s="18">
        <f t="shared" ca="1" si="8"/>
        <v>-108580.72000000002</v>
      </c>
      <c r="G44" s="18">
        <f t="shared" ca="1" si="8"/>
        <v>-458.15</v>
      </c>
      <c r="H44" s="18">
        <f t="shared" ca="1" si="8"/>
        <v>0</v>
      </c>
      <c r="I44" s="18">
        <f t="shared" ca="1" si="8"/>
        <v>-2281254.4100000015</v>
      </c>
      <c r="J44" s="18">
        <f t="shared" ca="1" si="8"/>
        <v>-267638.97999999946</v>
      </c>
      <c r="K44" s="18">
        <f t="shared" ca="1" si="8"/>
        <v>-484.83999999999992</v>
      </c>
      <c r="L44" s="18">
        <f t="shared" ca="1" si="8"/>
        <v>0</v>
      </c>
      <c r="M44" s="18">
        <f t="shared" ca="1" si="8"/>
        <v>-484.33</v>
      </c>
      <c r="N44" s="18">
        <f t="shared" ca="1" si="8"/>
        <v>0</v>
      </c>
      <c r="O44" s="19">
        <f t="shared" ca="1" si="7"/>
        <v>-2670663.2300000009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9">
        <f t="shared" ca="1" si="5"/>
        <v>34738485.950000003</v>
      </c>
      <c r="E45" s="18">
        <f t="shared" ca="1" si="8"/>
        <v>290396.16000000003</v>
      </c>
      <c r="F45" s="18">
        <f t="shared" ca="1" si="8"/>
        <v>14494573.300000001</v>
      </c>
      <c r="G45" s="18">
        <f t="shared" ca="1" si="8"/>
        <v>19953516.490000002</v>
      </c>
      <c r="H45" s="18">
        <f t="shared" ca="1" si="8"/>
        <v>275458.09999999998</v>
      </c>
      <c r="I45" s="18">
        <f t="shared" ca="1" si="8"/>
        <v>82824362.930000007</v>
      </c>
      <c r="J45" s="18">
        <f t="shared" ca="1" si="8"/>
        <v>6463224.8399999999</v>
      </c>
      <c r="K45" s="18">
        <f t="shared" ca="1" si="8"/>
        <v>2657660.54</v>
      </c>
      <c r="L45" s="18">
        <f t="shared" ca="1" si="8"/>
        <v>0</v>
      </c>
      <c r="M45" s="18">
        <f t="shared" ca="1" si="8"/>
        <v>2931197.06</v>
      </c>
      <c r="N45" s="18">
        <f t="shared" ca="1" si="8"/>
        <v>0</v>
      </c>
      <c r="O45" s="19">
        <f t="shared" ca="1" si="7"/>
        <v>129890389.42000002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9">
        <f t="shared" ca="1" si="5"/>
        <v>637851.14</v>
      </c>
      <c r="E46" s="18">
        <f t="shared" ca="1" si="8"/>
        <v>21116.3</v>
      </c>
      <c r="F46" s="18">
        <f t="shared" ca="1" si="8"/>
        <v>0</v>
      </c>
      <c r="G46" s="18">
        <f t="shared" ca="1" si="8"/>
        <v>616734.84</v>
      </c>
      <c r="H46" s="18">
        <f t="shared" ca="1" si="8"/>
        <v>570726.35000000068</v>
      </c>
      <c r="I46" s="18">
        <f t="shared" ca="1" si="8"/>
        <v>17161258.160000023</v>
      </c>
      <c r="J46" s="18">
        <f t="shared" ca="1" si="8"/>
        <v>147769.43000000002</v>
      </c>
      <c r="K46" s="18">
        <f t="shared" ca="1" si="8"/>
        <v>3986.69</v>
      </c>
      <c r="L46" s="18">
        <f t="shared" ca="1" si="8"/>
        <v>0</v>
      </c>
      <c r="M46" s="18">
        <f t="shared" ca="1" si="8"/>
        <v>46.989999999999853</v>
      </c>
      <c r="N46" s="18">
        <f t="shared" ca="1" si="8"/>
        <v>0</v>
      </c>
      <c r="O46" s="19">
        <f t="shared" ca="1" si="7"/>
        <v>18521638.760000024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9">
        <f t="shared" ca="1" si="5"/>
        <v>3751917.16</v>
      </c>
      <c r="E47" s="18">
        <f t="shared" ca="1" si="8"/>
        <v>3751917.16</v>
      </c>
      <c r="F47" s="18">
        <f t="shared" ca="1" si="8"/>
        <v>0</v>
      </c>
      <c r="G47" s="18">
        <f t="shared" ca="1" si="8"/>
        <v>0</v>
      </c>
      <c r="H47" s="18">
        <f t="shared" ca="1" si="8"/>
        <v>217057.83999999997</v>
      </c>
      <c r="I47" s="18">
        <f t="shared" ca="1" si="8"/>
        <v>6039238.4199999999</v>
      </c>
      <c r="J47" s="18">
        <f t="shared" ca="1" si="8"/>
        <v>168297.25</v>
      </c>
      <c r="K47" s="18">
        <f t="shared" ca="1" si="8"/>
        <v>503255.4</v>
      </c>
      <c r="L47" s="18">
        <f t="shared" ca="1" si="8"/>
        <v>0</v>
      </c>
      <c r="M47" s="18">
        <f t="shared" ca="1" si="8"/>
        <v>188910.93</v>
      </c>
      <c r="N47" s="18">
        <f t="shared" ca="1" si="8"/>
        <v>0</v>
      </c>
      <c r="O47" s="19">
        <f t="shared" ref="O47:O60" ca="1" si="10">D47+SUM(H47:N47)</f>
        <v>10868677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9">
        <f t="shared" ca="1" si="5"/>
        <v>36029410.479999982</v>
      </c>
      <c r="E48" s="18">
        <f t="shared" ca="1" si="8"/>
        <v>5039509.9499999844</v>
      </c>
      <c r="F48" s="18">
        <f t="shared" ca="1" si="8"/>
        <v>30077762.770000003</v>
      </c>
      <c r="G48" s="18">
        <f t="shared" ca="1" si="8"/>
        <v>912137.76</v>
      </c>
      <c r="H48" s="18">
        <f t="shared" ca="1" si="8"/>
        <v>12722439.839999991</v>
      </c>
      <c r="I48" s="18">
        <f t="shared" ca="1" si="8"/>
        <v>74024738.940000072</v>
      </c>
      <c r="J48" s="18">
        <f t="shared" ca="1" si="8"/>
        <v>15919801.410000008</v>
      </c>
      <c r="K48" s="18">
        <f t="shared" ca="1" si="8"/>
        <v>3093479.2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ca="1" si="10"/>
        <v>141789869.87000006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9">
        <f t="shared" ca="1" si="5"/>
        <v>8060004.1799999997</v>
      </c>
      <c r="E49" s="18">
        <f t="shared" ca="1" si="8"/>
        <v>4333145.42</v>
      </c>
      <c r="F49" s="18">
        <f t="shared" ca="1" si="8"/>
        <v>3079285.33</v>
      </c>
      <c r="G49" s="18">
        <f t="shared" ca="1" si="8"/>
        <v>647573.43000000005</v>
      </c>
      <c r="H49" s="18">
        <f t="shared" ca="1" si="8"/>
        <v>27276908.420000002</v>
      </c>
      <c r="I49" s="18">
        <f t="shared" ca="1" si="8"/>
        <v>55644829.630000003</v>
      </c>
      <c r="J49" s="18">
        <f t="shared" ca="1" si="8"/>
        <v>934544.91</v>
      </c>
      <c r="K49" s="18">
        <f t="shared" ca="1" si="8"/>
        <v>2430703.02</v>
      </c>
      <c r="L49" s="18">
        <f t="shared" ca="1" si="8"/>
        <v>0</v>
      </c>
      <c r="M49" s="18">
        <f t="shared" ca="1" si="8"/>
        <v>804759.1</v>
      </c>
      <c r="N49" s="18">
        <f t="shared" ca="1" si="8"/>
        <v>0</v>
      </c>
      <c r="O49" s="19">
        <f t="shared" ca="1" si="10"/>
        <v>95151749.25999999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9">
        <f t="shared" ca="1" si="5"/>
        <v>312310.25000000006</v>
      </c>
      <c r="E50" s="18">
        <f t="shared" ca="1" si="8"/>
        <v>0</v>
      </c>
      <c r="F50" s="18">
        <f t="shared" ca="1" si="8"/>
        <v>312310.25000000006</v>
      </c>
      <c r="G50" s="18">
        <f t="shared" ca="1" si="8"/>
        <v>0</v>
      </c>
      <c r="H50" s="18">
        <f t="shared" ca="1" si="8"/>
        <v>1401220.0199999996</v>
      </c>
      <c r="I50" s="18">
        <f t="shared" ca="1" si="8"/>
        <v>1438272.2700000003</v>
      </c>
      <c r="J50" s="18">
        <f t="shared" ca="1" si="8"/>
        <v>83216.98</v>
      </c>
      <c r="K50" s="18">
        <f t="shared" ca="1" si="8"/>
        <v>0</v>
      </c>
      <c r="L50" s="18">
        <f t="shared" ca="1" si="8"/>
        <v>0</v>
      </c>
      <c r="M50" s="18">
        <f t="shared" ca="1" si="8"/>
        <v>83216.98</v>
      </c>
      <c r="N50" s="18">
        <f t="shared" ca="1" si="8"/>
        <v>0</v>
      </c>
      <c r="O50" s="19">
        <f t="shared" ca="1" si="10"/>
        <v>3318236.5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9">
        <f t="shared" ca="1" si="5"/>
        <v>54308486.150000013</v>
      </c>
      <c r="E51" s="18">
        <f t="shared" ca="1" si="8"/>
        <v>25394266.030000012</v>
      </c>
      <c r="F51" s="18">
        <f t="shared" ca="1" si="8"/>
        <v>24264160.280000009</v>
      </c>
      <c r="G51" s="18">
        <f t="shared" ca="1" si="8"/>
        <v>4650059.839999998</v>
      </c>
      <c r="H51" s="18">
        <f t="shared" ca="1" si="8"/>
        <v>11960029.03999999</v>
      </c>
      <c r="I51" s="18">
        <f t="shared" ca="1" si="8"/>
        <v>109809.61</v>
      </c>
      <c r="J51" s="18">
        <f t="shared" ca="1" si="8"/>
        <v>2720.55</v>
      </c>
      <c r="K51" s="18">
        <f t="shared" ca="1" si="8"/>
        <v>9678.31</v>
      </c>
      <c r="L51" s="18">
        <f t="shared" ca="1" si="8"/>
        <v>0</v>
      </c>
      <c r="M51" s="18">
        <f t="shared" ca="1" si="8"/>
        <v>1804.2199999999998</v>
      </c>
      <c r="N51" s="18">
        <f t="shared" ca="1" si="8"/>
        <v>0</v>
      </c>
      <c r="O51" s="19">
        <f t="shared" ca="1" si="10"/>
        <v>66392527.880000003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9">
        <f t="shared" ca="1" si="5"/>
        <v>1855231.47</v>
      </c>
      <c r="E52" s="18">
        <f t="shared" ca="1" si="8"/>
        <v>312662.71999999997</v>
      </c>
      <c r="F52" s="18">
        <f t="shared" ca="1" si="8"/>
        <v>1489144.76</v>
      </c>
      <c r="G52" s="18">
        <f t="shared" ca="1" si="8"/>
        <v>53423.99</v>
      </c>
      <c r="H52" s="18">
        <f t="shared" ca="1" si="8"/>
        <v>7124632.2300000004</v>
      </c>
      <c r="I52" s="18">
        <f t="shared" ca="1" si="8"/>
        <v>1085214</v>
      </c>
      <c r="J52" s="18">
        <f t="shared" ca="1" si="8"/>
        <v>308901.82</v>
      </c>
      <c r="K52" s="18">
        <f t="shared" ca="1" si="8"/>
        <v>224815</v>
      </c>
      <c r="L52" s="18">
        <f t="shared" ca="1" si="8"/>
        <v>0</v>
      </c>
      <c r="M52" s="18">
        <f t="shared" ca="1" si="8"/>
        <v>189728.35</v>
      </c>
      <c r="N52" s="18">
        <f t="shared" ca="1" si="8"/>
        <v>0</v>
      </c>
      <c r="O52" s="19">
        <f t="shared" ref="O52:O55" ca="1" si="11">D52+SUM(H52:N52)</f>
        <v>10788522.870000001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9">
        <f t="shared" ca="1" si="5"/>
        <v>0</v>
      </c>
      <c r="E53" s="18">
        <f t="shared" ca="1" si="8"/>
        <v>0</v>
      </c>
      <c r="F53" s="18">
        <f t="shared" ca="1" si="8"/>
        <v>0</v>
      </c>
      <c r="G53" s="18">
        <f t="shared" ca="1" si="8"/>
        <v>0</v>
      </c>
      <c r="H53" s="18">
        <f t="shared" ca="1" si="8"/>
        <v>0</v>
      </c>
      <c r="I53" s="18">
        <f t="shared" ca="1" si="8"/>
        <v>0</v>
      </c>
      <c r="J53" s="18">
        <f t="shared" ca="1" si="8"/>
        <v>0</v>
      </c>
      <c r="K53" s="18">
        <f t="shared" ca="1" si="8"/>
        <v>0</v>
      </c>
      <c r="L53" s="18">
        <f t="shared" ca="1" si="8"/>
        <v>0</v>
      </c>
      <c r="M53" s="18">
        <f t="shared" ca="1" si="8"/>
        <v>0</v>
      </c>
      <c r="N53" s="18">
        <f t="shared" ca="1" si="8"/>
        <v>0</v>
      </c>
      <c r="O53" s="19">
        <f t="shared" ca="1" si="11"/>
        <v>0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1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9">
        <f t="shared" ca="1" si="5"/>
        <v>0</v>
      </c>
      <c r="E55" s="18">
        <f t="shared" ref="E55:N70" ca="1" si="1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2"/>
        <v>0</v>
      </c>
      <c r="G55" s="18">
        <f t="shared" ca="1" si="12"/>
        <v>0</v>
      </c>
      <c r="H55" s="18">
        <f t="shared" ca="1" si="12"/>
        <v>0</v>
      </c>
      <c r="I55" s="18">
        <f t="shared" ca="1" si="12"/>
        <v>0</v>
      </c>
      <c r="J55" s="18">
        <f t="shared" ca="1" si="12"/>
        <v>0</v>
      </c>
      <c r="K55" s="18">
        <f t="shared" ca="1" si="12"/>
        <v>0</v>
      </c>
      <c r="L55" s="18">
        <f t="shared" ca="1" si="12"/>
        <v>0</v>
      </c>
      <c r="M55" s="18">
        <f t="shared" ca="1" si="12"/>
        <v>0</v>
      </c>
      <c r="N55" s="18">
        <f t="shared" ca="1" si="12"/>
        <v>0</v>
      </c>
      <c r="O55" s="19">
        <f t="shared" ca="1" si="11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9">
        <f t="shared" ca="1" si="5"/>
        <v>0</v>
      </c>
      <c r="E56" s="18">
        <f t="shared" ca="1" si="12"/>
        <v>0</v>
      </c>
      <c r="F56" s="18">
        <f t="shared" ca="1" si="12"/>
        <v>0</v>
      </c>
      <c r="G56" s="18">
        <f t="shared" ca="1" si="12"/>
        <v>0</v>
      </c>
      <c r="H56" s="18">
        <f t="shared" ca="1" si="12"/>
        <v>0</v>
      </c>
      <c r="I56" s="18">
        <f t="shared" ca="1" si="12"/>
        <v>0</v>
      </c>
      <c r="J56" s="18">
        <f t="shared" ca="1" si="12"/>
        <v>0</v>
      </c>
      <c r="K56" s="18">
        <f t="shared" ca="1" si="12"/>
        <v>0</v>
      </c>
      <c r="L56" s="18">
        <f t="shared" ca="1" si="12"/>
        <v>0</v>
      </c>
      <c r="M56" s="18">
        <f t="shared" ca="1" si="12"/>
        <v>0</v>
      </c>
      <c r="N56" s="18">
        <f t="shared" ca="1" si="12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9">
        <f t="shared" ca="1" si="5"/>
        <v>0</v>
      </c>
      <c r="E57" s="18">
        <f t="shared" ca="1" si="12"/>
        <v>0</v>
      </c>
      <c r="F57" s="18">
        <f t="shared" ca="1" si="12"/>
        <v>0</v>
      </c>
      <c r="G57" s="18">
        <f t="shared" ca="1" si="12"/>
        <v>0</v>
      </c>
      <c r="H57" s="18">
        <f t="shared" ca="1" si="12"/>
        <v>0</v>
      </c>
      <c r="I57" s="18">
        <f t="shared" ca="1" si="12"/>
        <v>0</v>
      </c>
      <c r="J57" s="18">
        <f t="shared" ca="1" si="12"/>
        <v>0</v>
      </c>
      <c r="K57" s="18">
        <f t="shared" ca="1" si="12"/>
        <v>0</v>
      </c>
      <c r="L57" s="18">
        <f t="shared" ca="1" si="12"/>
        <v>0</v>
      </c>
      <c r="M57" s="18">
        <f t="shared" ca="1" si="12"/>
        <v>0</v>
      </c>
      <c r="N57" s="18">
        <f t="shared" ca="1" si="12"/>
        <v>0</v>
      </c>
      <c r="O57" s="19">
        <f t="shared" ca="1" si="10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9">
        <f t="shared" ca="1" si="5"/>
        <v>0</v>
      </c>
      <c r="E58" s="18">
        <f t="shared" ca="1" si="12"/>
        <v>0</v>
      </c>
      <c r="F58" s="18">
        <f t="shared" ca="1" si="12"/>
        <v>0</v>
      </c>
      <c r="G58" s="18">
        <f t="shared" ca="1" si="12"/>
        <v>0</v>
      </c>
      <c r="H58" s="18">
        <f t="shared" ca="1" si="12"/>
        <v>0</v>
      </c>
      <c r="I58" s="18">
        <f t="shared" ca="1" si="12"/>
        <v>0</v>
      </c>
      <c r="J58" s="18">
        <f t="shared" ca="1" si="12"/>
        <v>0</v>
      </c>
      <c r="K58" s="18">
        <f t="shared" ca="1" si="12"/>
        <v>0</v>
      </c>
      <c r="L58" s="18">
        <f t="shared" ca="1" si="12"/>
        <v>0</v>
      </c>
      <c r="M58" s="18">
        <f t="shared" ca="1" si="12"/>
        <v>0</v>
      </c>
      <c r="N58" s="18">
        <f t="shared" ca="1" si="12"/>
        <v>0</v>
      </c>
      <c r="O58" s="19">
        <f t="shared" ca="1" si="10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9">
        <f t="shared" ca="1" si="5"/>
        <v>0</v>
      </c>
      <c r="E59" s="18">
        <f t="shared" ca="1" si="12"/>
        <v>0</v>
      </c>
      <c r="F59" s="18">
        <f t="shared" ca="1" si="12"/>
        <v>0</v>
      </c>
      <c r="G59" s="18">
        <f t="shared" ca="1" si="12"/>
        <v>0</v>
      </c>
      <c r="H59" s="18">
        <f t="shared" ca="1" si="12"/>
        <v>0</v>
      </c>
      <c r="I59" s="18">
        <f t="shared" ca="1" si="12"/>
        <v>0</v>
      </c>
      <c r="J59" s="18">
        <f t="shared" ca="1" si="12"/>
        <v>0</v>
      </c>
      <c r="K59" s="18">
        <f t="shared" ca="1" si="12"/>
        <v>0</v>
      </c>
      <c r="L59" s="18">
        <f t="shared" ca="1" si="12"/>
        <v>0</v>
      </c>
      <c r="M59" s="18">
        <f t="shared" ca="1" si="12"/>
        <v>0</v>
      </c>
      <c r="N59" s="18">
        <f t="shared" ca="1" si="12"/>
        <v>0</v>
      </c>
      <c r="O59" s="19">
        <f t="shared" ca="1" si="10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9">
        <f t="shared" ca="1" si="5"/>
        <v>0</v>
      </c>
      <c r="E60" s="18">
        <f t="shared" ca="1" si="12"/>
        <v>0</v>
      </c>
      <c r="F60" s="18">
        <f t="shared" ca="1" si="12"/>
        <v>0</v>
      </c>
      <c r="G60" s="18">
        <f t="shared" ca="1" si="12"/>
        <v>0</v>
      </c>
      <c r="H60" s="18">
        <f t="shared" ca="1" si="12"/>
        <v>0</v>
      </c>
      <c r="I60" s="18">
        <f t="shared" ca="1" si="12"/>
        <v>0</v>
      </c>
      <c r="J60" s="18">
        <f t="shared" ca="1" si="12"/>
        <v>0</v>
      </c>
      <c r="K60" s="18">
        <f t="shared" ca="1" si="12"/>
        <v>0</v>
      </c>
      <c r="L60" s="18">
        <f t="shared" ca="1" si="12"/>
        <v>0</v>
      </c>
      <c r="M60" s="18">
        <f t="shared" ca="1" si="12"/>
        <v>0</v>
      </c>
      <c r="N60" s="18">
        <f t="shared" ca="1" si="12"/>
        <v>0</v>
      </c>
      <c r="O60" s="19">
        <f t="shared" ca="1" si="10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9">
        <f t="shared" ca="1" si="5"/>
        <v>0</v>
      </c>
      <c r="E61" s="18">
        <f t="shared" ca="1" si="12"/>
        <v>0</v>
      </c>
      <c r="F61" s="18">
        <f t="shared" ca="1" si="12"/>
        <v>0</v>
      </c>
      <c r="G61" s="18">
        <f t="shared" ca="1" si="12"/>
        <v>0</v>
      </c>
      <c r="H61" s="18">
        <f t="shared" ca="1" si="12"/>
        <v>0</v>
      </c>
      <c r="I61" s="18">
        <f t="shared" ca="1" si="12"/>
        <v>0</v>
      </c>
      <c r="J61" s="18">
        <f t="shared" ca="1" si="12"/>
        <v>0</v>
      </c>
      <c r="K61" s="18">
        <f t="shared" ca="1" si="12"/>
        <v>0</v>
      </c>
      <c r="L61" s="18">
        <f t="shared" ca="1" si="12"/>
        <v>0</v>
      </c>
      <c r="M61" s="18">
        <f t="shared" ca="1" si="12"/>
        <v>0</v>
      </c>
      <c r="N61" s="18">
        <f t="shared" ca="1" si="12"/>
        <v>0</v>
      </c>
      <c r="O61" s="19">
        <f t="shared" ref="O61:O75" ca="1" si="13">D61+SUM(H61:N61)</f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9">
        <f t="shared" ca="1" si="5"/>
        <v>0</v>
      </c>
      <c r="E62" s="18">
        <f t="shared" ca="1" si="12"/>
        <v>0</v>
      </c>
      <c r="F62" s="18">
        <f t="shared" ca="1" si="12"/>
        <v>0</v>
      </c>
      <c r="G62" s="18">
        <f t="shared" ca="1" si="12"/>
        <v>0</v>
      </c>
      <c r="H62" s="18">
        <f t="shared" ca="1" si="12"/>
        <v>0</v>
      </c>
      <c r="I62" s="18">
        <f t="shared" ca="1" si="12"/>
        <v>0</v>
      </c>
      <c r="J62" s="18">
        <f t="shared" ca="1" si="12"/>
        <v>0</v>
      </c>
      <c r="K62" s="18">
        <f t="shared" ca="1" si="12"/>
        <v>0</v>
      </c>
      <c r="L62" s="18">
        <f t="shared" ca="1" si="12"/>
        <v>0</v>
      </c>
      <c r="M62" s="18">
        <f t="shared" ca="1" si="12"/>
        <v>0</v>
      </c>
      <c r="N62" s="18">
        <f t="shared" ca="1" si="12"/>
        <v>0</v>
      </c>
      <c r="O62" s="19">
        <f t="shared" ca="1" si="13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9">
        <f t="shared" ca="1" si="5"/>
        <v>0</v>
      </c>
      <c r="E63" s="18">
        <f t="shared" ca="1" si="12"/>
        <v>0</v>
      </c>
      <c r="F63" s="18">
        <f t="shared" ca="1" si="12"/>
        <v>0</v>
      </c>
      <c r="G63" s="18">
        <f t="shared" ca="1" si="12"/>
        <v>0</v>
      </c>
      <c r="H63" s="18">
        <f t="shared" ca="1" si="12"/>
        <v>0</v>
      </c>
      <c r="I63" s="18">
        <f t="shared" ca="1" si="12"/>
        <v>0</v>
      </c>
      <c r="J63" s="18">
        <f t="shared" ca="1" si="12"/>
        <v>0</v>
      </c>
      <c r="K63" s="18">
        <f t="shared" ca="1" si="12"/>
        <v>0</v>
      </c>
      <c r="L63" s="18">
        <f t="shared" ca="1" si="12"/>
        <v>0</v>
      </c>
      <c r="M63" s="18">
        <f t="shared" ca="1" si="12"/>
        <v>0</v>
      </c>
      <c r="N63" s="18">
        <f t="shared" ca="1" si="12"/>
        <v>0</v>
      </c>
      <c r="O63" s="19">
        <f t="shared" ca="1" si="13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9">
        <f t="shared" ca="1" si="5"/>
        <v>0</v>
      </c>
      <c r="E64" s="18">
        <f t="shared" ca="1" si="12"/>
        <v>0</v>
      </c>
      <c r="F64" s="18">
        <f t="shared" ca="1" si="12"/>
        <v>0</v>
      </c>
      <c r="G64" s="18">
        <f t="shared" ca="1" si="12"/>
        <v>0</v>
      </c>
      <c r="H64" s="18">
        <f t="shared" ca="1" si="12"/>
        <v>0</v>
      </c>
      <c r="I64" s="18">
        <f t="shared" ca="1" si="12"/>
        <v>0</v>
      </c>
      <c r="J64" s="18">
        <f t="shared" ca="1" si="12"/>
        <v>0</v>
      </c>
      <c r="K64" s="18">
        <f t="shared" ca="1" si="12"/>
        <v>0</v>
      </c>
      <c r="L64" s="18">
        <f t="shared" ca="1" si="12"/>
        <v>0</v>
      </c>
      <c r="M64" s="18">
        <f t="shared" ca="1" si="12"/>
        <v>0</v>
      </c>
      <c r="N64" s="18">
        <f t="shared" ca="1" si="12"/>
        <v>0</v>
      </c>
      <c r="O64" s="19">
        <f t="shared" ca="1" si="13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9">
        <f t="shared" ca="1" si="5"/>
        <v>0</v>
      </c>
      <c r="E65" s="18">
        <f t="shared" ca="1" si="12"/>
        <v>0</v>
      </c>
      <c r="F65" s="18">
        <f t="shared" ca="1" si="12"/>
        <v>0</v>
      </c>
      <c r="G65" s="18">
        <f t="shared" ca="1" si="12"/>
        <v>0</v>
      </c>
      <c r="H65" s="18">
        <f t="shared" ca="1" si="12"/>
        <v>0</v>
      </c>
      <c r="I65" s="18">
        <f t="shared" ca="1" si="12"/>
        <v>0</v>
      </c>
      <c r="J65" s="18">
        <f t="shared" ca="1" si="12"/>
        <v>0</v>
      </c>
      <c r="K65" s="18">
        <f t="shared" ca="1" si="12"/>
        <v>0</v>
      </c>
      <c r="L65" s="18">
        <f t="shared" ca="1" si="12"/>
        <v>0</v>
      </c>
      <c r="M65" s="18">
        <f t="shared" ca="1" si="12"/>
        <v>0</v>
      </c>
      <c r="N65" s="18">
        <f t="shared" ca="1" si="12"/>
        <v>0</v>
      </c>
      <c r="O65" s="19">
        <f t="shared" ca="1" si="13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9">
        <f t="shared" ca="1" si="5"/>
        <v>0</v>
      </c>
      <c r="E66" s="18">
        <f t="shared" ca="1" si="12"/>
        <v>0</v>
      </c>
      <c r="F66" s="18">
        <f t="shared" ca="1" si="12"/>
        <v>0</v>
      </c>
      <c r="G66" s="18">
        <f t="shared" ca="1" si="12"/>
        <v>0</v>
      </c>
      <c r="H66" s="18">
        <f t="shared" ca="1" si="12"/>
        <v>0</v>
      </c>
      <c r="I66" s="18">
        <f t="shared" ca="1" si="12"/>
        <v>0</v>
      </c>
      <c r="J66" s="18">
        <f t="shared" ca="1" si="12"/>
        <v>0</v>
      </c>
      <c r="K66" s="18">
        <f t="shared" ca="1" si="12"/>
        <v>0</v>
      </c>
      <c r="L66" s="18">
        <f t="shared" ca="1" si="12"/>
        <v>0</v>
      </c>
      <c r="M66" s="18">
        <f t="shared" ca="1" si="12"/>
        <v>0</v>
      </c>
      <c r="N66" s="18">
        <f t="shared" ca="1" si="12"/>
        <v>0</v>
      </c>
      <c r="O66" s="19">
        <f t="shared" ca="1" si="13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9">
        <f t="shared" ca="1" si="5"/>
        <v>0</v>
      </c>
      <c r="E67" s="18">
        <f t="shared" ca="1" si="12"/>
        <v>0</v>
      </c>
      <c r="F67" s="18">
        <f t="shared" ca="1" si="12"/>
        <v>0</v>
      </c>
      <c r="G67" s="18">
        <f t="shared" ca="1" si="12"/>
        <v>0</v>
      </c>
      <c r="H67" s="18">
        <f t="shared" ca="1" si="12"/>
        <v>0</v>
      </c>
      <c r="I67" s="18">
        <f t="shared" ca="1" si="12"/>
        <v>0</v>
      </c>
      <c r="J67" s="18">
        <f t="shared" ca="1" si="12"/>
        <v>0</v>
      </c>
      <c r="K67" s="18">
        <f t="shared" ca="1" si="12"/>
        <v>0</v>
      </c>
      <c r="L67" s="18">
        <f t="shared" ca="1" si="12"/>
        <v>0</v>
      </c>
      <c r="M67" s="18">
        <f t="shared" ca="1" si="12"/>
        <v>0</v>
      </c>
      <c r="N67" s="18">
        <f t="shared" ca="1" si="12"/>
        <v>0</v>
      </c>
      <c r="O67" s="19">
        <f t="shared" ca="1" si="13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9">
        <f t="shared" ca="1" si="5"/>
        <v>0</v>
      </c>
      <c r="E68" s="18">
        <f t="shared" ca="1" si="12"/>
        <v>0</v>
      </c>
      <c r="F68" s="18">
        <f t="shared" ca="1" si="12"/>
        <v>0</v>
      </c>
      <c r="G68" s="18">
        <f t="shared" ca="1" si="12"/>
        <v>0</v>
      </c>
      <c r="H68" s="18">
        <f t="shared" ca="1" si="12"/>
        <v>0</v>
      </c>
      <c r="I68" s="18">
        <f t="shared" ca="1" si="12"/>
        <v>0</v>
      </c>
      <c r="J68" s="18">
        <f t="shared" ca="1" si="12"/>
        <v>0</v>
      </c>
      <c r="K68" s="18">
        <f t="shared" ca="1" si="12"/>
        <v>0</v>
      </c>
      <c r="L68" s="18">
        <f t="shared" ca="1" si="12"/>
        <v>0</v>
      </c>
      <c r="M68" s="18">
        <f t="shared" ca="1" si="12"/>
        <v>0</v>
      </c>
      <c r="N68" s="18">
        <f t="shared" ca="1" si="12"/>
        <v>0</v>
      </c>
      <c r="O68" s="19">
        <f t="shared" ca="1" si="13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9">
        <f t="shared" ca="1" si="5"/>
        <v>0</v>
      </c>
      <c r="E69" s="18">
        <f t="shared" ca="1" si="12"/>
        <v>0</v>
      </c>
      <c r="F69" s="18">
        <f t="shared" ca="1" si="12"/>
        <v>0</v>
      </c>
      <c r="G69" s="18">
        <f t="shared" ca="1" si="12"/>
        <v>0</v>
      </c>
      <c r="H69" s="18">
        <f t="shared" ca="1" si="12"/>
        <v>0</v>
      </c>
      <c r="I69" s="18">
        <f t="shared" ca="1" si="12"/>
        <v>0</v>
      </c>
      <c r="J69" s="18">
        <f t="shared" ca="1" si="12"/>
        <v>0</v>
      </c>
      <c r="K69" s="18">
        <f t="shared" ca="1" si="12"/>
        <v>0</v>
      </c>
      <c r="L69" s="18">
        <f t="shared" ca="1" si="12"/>
        <v>0</v>
      </c>
      <c r="M69" s="18">
        <f t="shared" ca="1" si="12"/>
        <v>0</v>
      </c>
      <c r="N69" s="18">
        <f t="shared" ca="1" si="12"/>
        <v>0</v>
      </c>
      <c r="O69" s="19">
        <f t="shared" ca="1" si="13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9">
        <f t="shared" ca="1" si="5"/>
        <v>0</v>
      </c>
      <c r="E70" s="18">
        <f t="shared" ca="1" si="12"/>
        <v>0</v>
      </c>
      <c r="F70" s="18">
        <f t="shared" ca="1" si="12"/>
        <v>0</v>
      </c>
      <c r="G70" s="18">
        <f t="shared" ca="1" si="12"/>
        <v>0</v>
      </c>
      <c r="H70" s="18">
        <f t="shared" ca="1" si="12"/>
        <v>0</v>
      </c>
      <c r="I70" s="18">
        <f t="shared" ca="1" si="12"/>
        <v>0</v>
      </c>
      <c r="J70" s="18">
        <f t="shared" ca="1" si="12"/>
        <v>0</v>
      </c>
      <c r="K70" s="18">
        <f t="shared" ca="1" si="12"/>
        <v>0</v>
      </c>
      <c r="L70" s="18">
        <f t="shared" ca="1" si="12"/>
        <v>0</v>
      </c>
      <c r="M70" s="18">
        <f t="shared" ca="1" si="12"/>
        <v>0</v>
      </c>
      <c r="N70" s="18">
        <f t="shared" ca="1" si="12"/>
        <v>0</v>
      </c>
      <c r="O70" s="19">
        <f t="shared" ca="1" si="13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9">
        <f t="shared" ca="1" si="5"/>
        <v>0</v>
      </c>
      <c r="E71" s="18">
        <f t="shared" ref="E71:N75" ca="1" si="14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4"/>
        <v>0</v>
      </c>
      <c r="G71" s="18">
        <f t="shared" ca="1" si="14"/>
        <v>0</v>
      </c>
      <c r="H71" s="18">
        <f t="shared" ca="1" si="14"/>
        <v>0</v>
      </c>
      <c r="I71" s="18">
        <f t="shared" ca="1" si="14"/>
        <v>0</v>
      </c>
      <c r="J71" s="18">
        <f t="shared" ca="1" si="14"/>
        <v>0</v>
      </c>
      <c r="K71" s="18">
        <f t="shared" ca="1" si="14"/>
        <v>0</v>
      </c>
      <c r="L71" s="18">
        <f t="shared" ca="1" si="14"/>
        <v>0</v>
      </c>
      <c r="M71" s="18">
        <f t="shared" ca="1" si="14"/>
        <v>0</v>
      </c>
      <c r="N71" s="18">
        <f t="shared" ca="1" si="14"/>
        <v>0</v>
      </c>
      <c r="O71" s="19">
        <f t="shared" ca="1" si="13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9">
        <f t="shared" ca="1" si="5"/>
        <v>0</v>
      </c>
      <c r="E72" s="18">
        <f t="shared" ca="1" si="14"/>
        <v>0</v>
      </c>
      <c r="F72" s="18">
        <f t="shared" ca="1" si="14"/>
        <v>0</v>
      </c>
      <c r="G72" s="18">
        <f t="shared" ca="1" si="14"/>
        <v>0</v>
      </c>
      <c r="H72" s="18">
        <f t="shared" ca="1" si="14"/>
        <v>0</v>
      </c>
      <c r="I72" s="18">
        <f t="shared" ca="1" si="14"/>
        <v>0</v>
      </c>
      <c r="J72" s="18">
        <f t="shared" ca="1" si="14"/>
        <v>0</v>
      </c>
      <c r="K72" s="18">
        <f t="shared" ca="1" si="14"/>
        <v>0</v>
      </c>
      <c r="L72" s="18">
        <f t="shared" ca="1" si="14"/>
        <v>0</v>
      </c>
      <c r="M72" s="18">
        <f t="shared" ca="1" si="14"/>
        <v>0</v>
      </c>
      <c r="N72" s="18">
        <f t="shared" ca="1" si="14"/>
        <v>0</v>
      </c>
      <c r="O72" s="19">
        <f t="shared" ca="1" si="13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9">
        <f t="shared" ca="1" si="5"/>
        <v>0</v>
      </c>
      <c r="E73" s="18">
        <f t="shared" ca="1" si="14"/>
        <v>0</v>
      </c>
      <c r="F73" s="18">
        <f t="shared" ca="1" si="14"/>
        <v>0</v>
      </c>
      <c r="G73" s="18">
        <f t="shared" ca="1" si="14"/>
        <v>0</v>
      </c>
      <c r="H73" s="18">
        <f t="shared" ca="1" si="14"/>
        <v>0</v>
      </c>
      <c r="I73" s="18">
        <f t="shared" ca="1" si="14"/>
        <v>0</v>
      </c>
      <c r="J73" s="18">
        <f t="shared" ca="1" si="14"/>
        <v>0</v>
      </c>
      <c r="K73" s="18">
        <f t="shared" ca="1" si="14"/>
        <v>0</v>
      </c>
      <c r="L73" s="18">
        <f t="shared" ca="1" si="14"/>
        <v>0</v>
      </c>
      <c r="M73" s="18">
        <f t="shared" ca="1" si="14"/>
        <v>0</v>
      </c>
      <c r="N73" s="18">
        <f t="shared" ca="1" si="14"/>
        <v>0</v>
      </c>
      <c r="O73" s="19">
        <f t="shared" ca="1" si="13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9">
        <f t="shared" ca="1" si="5"/>
        <v>0</v>
      </c>
      <c r="E74" s="18">
        <f t="shared" ca="1" si="14"/>
        <v>0</v>
      </c>
      <c r="F74" s="18">
        <f t="shared" ca="1" si="14"/>
        <v>0</v>
      </c>
      <c r="G74" s="18">
        <f t="shared" ca="1" si="14"/>
        <v>0</v>
      </c>
      <c r="H74" s="18">
        <f t="shared" ca="1" si="14"/>
        <v>0</v>
      </c>
      <c r="I74" s="18">
        <f t="shared" ca="1" si="14"/>
        <v>0</v>
      </c>
      <c r="J74" s="18">
        <f t="shared" ca="1" si="14"/>
        <v>0</v>
      </c>
      <c r="K74" s="18">
        <f t="shared" ca="1" si="14"/>
        <v>0</v>
      </c>
      <c r="L74" s="18">
        <f t="shared" ca="1" si="14"/>
        <v>0</v>
      </c>
      <c r="M74" s="18">
        <f t="shared" ca="1" si="14"/>
        <v>0</v>
      </c>
      <c r="N74" s="18">
        <f t="shared" ca="1" si="14"/>
        <v>0</v>
      </c>
      <c r="O74" s="19">
        <f t="shared" ca="1" si="13"/>
        <v>0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9">
        <f t="shared" ca="1" si="5"/>
        <v>0</v>
      </c>
      <c r="E75" s="18">
        <f t="shared" ca="1" si="14"/>
        <v>0</v>
      </c>
      <c r="F75" s="18">
        <f t="shared" ca="1" si="14"/>
        <v>0</v>
      </c>
      <c r="G75" s="18">
        <f t="shared" ca="1" si="14"/>
        <v>0</v>
      </c>
      <c r="H75" s="18">
        <f t="shared" ca="1" si="14"/>
        <v>0</v>
      </c>
      <c r="I75" s="18">
        <f t="shared" ca="1" si="14"/>
        <v>0</v>
      </c>
      <c r="J75" s="18">
        <f t="shared" ca="1" si="14"/>
        <v>0</v>
      </c>
      <c r="K75" s="18">
        <f t="shared" ca="1" si="14"/>
        <v>0</v>
      </c>
      <c r="L75" s="18">
        <f t="shared" ca="1" si="14"/>
        <v>0</v>
      </c>
      <c r="M75" s="18">
        <f t="shared" ca="1" si="14"/>
        <v>0</v>
      </c>
      <c r="N75" s="18">
        <f t="shared" ca="1" si="14"/>
        <v>0</v>
      </c>
      <c r="O75" s="19">
        <f t="shared" ca="1" si="13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O76" ca="1" si="15">SUMIF($C$7:$C$75,"HD",D$7:D$75)</f>
        <v>26760489817.104019</v>
      </c>
      <c r="E76" s="49">
        <f t="shared" ca="1" si="15"/>
        <v>4622075818.0915041</v>
      </c>
      <c r="F76" s="49">
        <f t="shared" ca="1" si="15"/>
        <v>9523628839.8564415</v>
      </c>
      <c r="G76" s="49">
        <f t="shared" ca="1" si="15"/>
        <v>12614785159.156067</v>
      </c>
      <c r="H76" s="49">
        <f t="shared" ca="1" si="15"/>
        <v>4036076144.0000095</v>
      </c>
      <c r="I76" s="49">
        <f t="shared" ca="1" si="15"/>
        <v>7476837368.5081635</v>
      </c>
      <c r="J76" s="49">
        <f t="shared" ca="1" si="15"/>
        <v>896347382.69466531</v>
      </c>
      <c r="K76" s="49">
        <f t="shared" ca="1" si="15"/>
        <v>421744737.59586638</v>
      </c>
      <c r="L76" s="49">
        <f t="shared" ca="1" si="15"/>
        <v>0</v>
      </c>
      <c r="M76" s="49">
        <f t="shared" ca="1" si="15"/>
        <v>256391718.1381042</v>
      </c>
      <c r="N76" s="49">
        <f t="shared" ca="1" si="15"/>
        <v>0</v>
      </c>
      <c r="O76" s="49">
        <f t="shared" ca="1" si="15"/>
        <v>39847887168.04084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t="shared" ref="E77:O77" ca="1" si="16">SUMIF($C$7:$C$75,"H",E$7:E$75)+SUMIF($C$7:$C$75,"E",E$7:E$75)</f>
        <v>0</v>
      </c>
      <c r="F77" s="49">
        <f t="shared" ca="1" si="16"/>
        <v>0</v>
      </c>
      <c r="G77" s="49">
        <f t="shared" ca="1" si="16"/>
        <v>0</v>
      </c>
      <c r="H77" s="49">
        <f t="shared" ca="1" si="16"/>
        <v>0</v>
      </c>
      <c r="I77" s="49">
        <f t="shared" ca="1" si="16"/>
        <v>0</v>
      </c>
      <c r="J77" s="49">
        <f t="shared" ca="1" si="16"/>
        <v>0</v>
      </c>
      <c r="K77" s="49">
        <f t="shared" ca="1" si="16"/>
        <v>0</v>
      </c>
      <c r="L77" s="49">
        <f t="shared" ca="1" si="16"/>
        <v>0</v>
      </c>
      <c r="M77" s="49">
        <f t="shared" ca="1" si="16"/>
        <v>0</v>
      </c>
      <c r="N77" s="49">
        <f t="shared" ca="1" si="16"/>
        <v>0</v>
      </c>
      <c r="O77" s="49">
        <f t="shared" ca="1" si="16"/>
        <v>0</v>
      </c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O78" ca="1" si="17">D76+D77</f>
        <v>26760489817.104019</v>
      </c>
      <c r="E78" s="49">
        <f t="shared" ca="1" si="17"/>
        <v>4622075818.0915041</v>
      </c>
      <c r="F78" s="49">
        <f t="shared" ca="1" si="17"/>
        <v>9523628839.8564415</v>
      </c>
      <c r="G78" s="49">
        <f t="shared" ca="1" si="17"/>
        <v>12614785159.156067</v>
      </c>
      <c r="H78" s="49">
        <f t="shared" ca="1" si="17"/>
        <v>4036076144.0000095</v>
      </c>
      <c r="I78" s="49">
        <f t="shared" ca="1" si="17"/>
        <v>7476837368.5081635</v>
      </c>
      <c r="J78" s="49">
        <f t="shared" ca="1" si="17"/>
        <v>896347382.69466531</v>
      </c>
      <c r="K78" s="49">
        <f t="shared" ca="1" si="17"/>
        <v>421744737.59586638</v>
      </c>
      <c r="L78" s="49">
        <f t="shared" ca="1" si="17"/>
        <v>0</v>
      </c>
      <c r="M78" s="49">
        <f t="shared" ca="1" si="17"/>
        <v>256391718.1381042</v>
      </c>
      <c r="N78" s="49">
        <f t="shared" ca="1" si="17"/>
        <v>0</v>
      </c>
      <c r="O78" s="49">
        <f t="shared" ca="1" si="17"/>
        <v>39847887168.04084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 xr:uid="{27FAC00C-DBDD-4880-9AE2-44B3E1CDCDD2}">
      <formula1>"Toplam,Direkt,Endirekt"</formula1>
    </dataValidation>
    <dataValidation type="list" allowBlank="1" showInputMessage="1" showErrorMessage="1" sqref="C2" xr:uid="{654263BB-59C5-441D-BD23-52503421DFEF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BBCCF-74B4-4EA2-8E8C-DE4D7D0C341B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23283060.43</v>
      </c>
      <c r="G7" s="18">
        <f t="shared" ca="1" si="0"/>
        <v>1184252.75</v>
      </c>
      <c r="H7" s="18">
        <f t="shared" ca="1" si="0"/>
        <v>73479418.439999998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9" ca="1" si="1">+SUM(D7:T7)</f>
        <v>97946731.620000005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42935207.159999996</v>
      </c>
      <c r="E8" s="18">
        <f t="shared" ca="1" si="0"/>
        <v>159187694.47</v>
      </c>
      <c r="F8" s="18">
        <f t="shared" ca="1" si="0"/>
        <v>368432936.74000001</v>
      </c>
      <c r="G8" s="18">
        <f t="shared" ca="1" si="0"/>
        <v>5384634.3700000001</v>
      </c>
      <c r="H8" s="18">
        <f t="shared" ca="1" si="0"/>
        <v>19486328.68</v>
      </c>
      <c r="I8" s="18">
        <f t="shared" ca="1" si="0"/>
        <v>185470344.77000001</v>
      </c>
      <c r="J8" s="18">
        <f t="shared" ca="1" si="0"/>
        <v>175020.24000000002</v>
      </c>
      <c r="K8" s="18">
        <f t="shared" ca="1" si="0"/>
        <v>0</v>
      </c>
      <c r="L8" s="18">
        <f t="shared" ca="1" si="0"/>
        <v>0</v>
      </c>
      <c r="M8" s="18">
        <f t="shared" ca="1" si="0"/>
        <v>3131736.2</v>
      </c>
      <c r="N8" s="18">
        <f t="shared" ca="1" si="0"/>
        <v>378904619.95000005</v>
      </c>
      <c r="O8" s="18">
        <f t="shared" ca="1" si="0"/>
        <v>313335.51</v>
      </c>
      <c r="P8" s="18">
        <f t="shared" ca="1" si="0"/>
        <v>23217749.969999999</v>
      </c>
      <c r="Q8" s="18">
        <f t="shared" ca="1" si="0"/>
        <v>241155.20000000001</v>
      </c>
      <c r="R8" s="18">
        <f t="shared" ca="1" si="0"/>
        <v>0</v>
      </c>
      <c r="S8" s="18">
        <f t="shared" ca="1" si="0"/>
        <v>623480.21</v>
      </c>
      <c r="T8" s="18">
        <f t="shared" ca="1" si="0"/>
        <v>2177590.11</v>
      </c>
      <c r="U8" s="19">
        <f t="shared" ca="1" si="1"/>
        <v>1189681833.5799999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3143064.56</v>
      </c>
      <c r="E9" s="18">
        <f t="shared" ca="1" si="0"/>
        <v>91641627.479999989</v>
      </c>
      <c r="F9" s="18">
        <f t="shared" ca="1" si="0"/>
        <v>275765856.85999995</v>
      </c>
      <c r="G9" s="18">
        <f t="shared" ca="1" si="0"/>
        <v>8902234.9000000004</v>
      </c>
      <c r="H9" s="18">
        <f t="shared" ca="1" si="0"/>
        <v>12655810.530000001</v>
      </c>
      <c r="I9" s="18">
        <f t="shared" ca="1" si="0"/>
        <v>65314863.650000006</v>
      </c>
      <c r="J9" s="18">
        <f t="shared" ca="1" si="0"/>
        <v>158878.69</v>
      </c>
      <c r="K9" s="18">
        <f t="shared" ca="1" si="0"/>
        <v>0</v>
      </c>
      <c r="L9" s="18">
        <f t="shared" ca="1" si="0"/>
        <v>0</v>
      </c>
      <c r="M9" s="18">
        <f t="shared" ca="1" si="0"/>
        <v>4480045.4399999995</v>
      </c>
      <c r="N9" s="18">
        <f t="shared" ca="1" si="0"/>
        <v>72069518.189999998</v>
      </c>
      <c r="O9" s="18">
        <f t="shared" ca="1" si="0"/>
        <v>270305.48</v>
      </c>
      <c r="P9" s="18">
        <f t="shared" ca="1" si="0"/>
        <v>50368698.25</v>
      </c>
      <c r="Q9" s="18">
        <f t="shared" ca="1" si="0"/>
        <v>0</v>
      </c>
      <c r="R9" s="18">
        <f t="shared" ca="1" si="0"/>
        <v>0</v>
      </c>
      <c r="S9" s="18">
        <f t="shared" ca="1" si="0"/>
        <v>283745.5</v>
      </c>
      <c r="T9" s="18">
        <f t="shared" ca="1" si="0"/>
        <v>2821053.28</v>
      </c>
      <c r="U9" s="19">
        <f t="shared" ca="1" si="1"/>
        <v>587875702.80999994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31516226.510006499</v>
      </c>
      <c r="E10" s="18">
        <f t="shared" ca="1" si="0"/>
        <v>67540339.919998392</v>
      </c>
      <c r="F10" s="18">
        <f t="shared" ca="1" si="0"/>
        <v>462307187.99999595</v>
      </c>
      <c r="G10" s="18">
        <f t="shared" ca="1" si="0"/>
        <v>18085421.239999998</v>
      </c>
      <c r="H10" s="18">
        <f t="shared" ca="1" si="0"/>
        <v>107352388.05</v>
      </c>
      <c r="I10" s="18">
        <f t="shared" ca="1" si="0"/>
        <v>133454357.849999</v>
      </c>
      <c r="J10" s="18">
        <f t="shared" ca="1" si="0"/>
        <v>780247.1</v>
      </c>
      <c r="K10" s="18">
        <f t="shared" ca="1" si="0"/>
        <v>0</v>
      </c>
      <c r="L10" s="18">
        <f t="shared" ca="1" si="0"/>
        <v>86114049.129999995</v>
      </c>
      <c r="M10" s="18">
        <f t="shared" ca="1" si="0"/>
        <v>22562855.699999999</v>
      </c>
      <c r="N10" s="18">
        <f t="shared" ca="1" si="0"/>
        <v>880190472.38999903</v>
      </c>
      <c r="O10" s="18">
        <f t="shared" ca="1" si="0"/>
        <v>7476796.2599999998</v>
      </c>
      <c r="P10" s="18">
        <f t="shared" ca="1" si="0"/>
        <v>125847149.56999999</v>
      </c>
      <c r="Q10" s="18">
        <f t="shared" ca="1" si="0"/>
        <v>2931737.29</v>
      </c>
      <c r="R10" s="18">
        <f t="shared" ca="1" si="0"/>
        <v>0</v>
      </c>
      <c r="S10" s="18">
        <f t="shared" ca="1" si="0"/>
        <v>1288575.53</v>
      </c>
      <c r="T10" s="18">
        <f t="shared" ca="1" si="0"/>
        <v>12339535.92</v>
      </c>
      <c r="U10" s="19">
        <f t="shared" ca="1" si="1"/>
        <v>1959787340.4599988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21508.93</v>
      </c>
      <c r="F11" s="18">
        <f t="shared" ca="1" si="0"/>
        <v>1130894.7050999999</v>
      </c>
      <c r="G11" s="18">
        <f t="shared" ca="1" si="0"/>
        <v>586290.73</v>
      </c>
      <c r="H11" s="18">
        <f t="shared" ca="1" si="0"/>
        <v>661488.6</v>
      </c>
      <c r="I11" s="18">
        <f t="shared" ca="1" si="0"/>
        <v>1030143.8005</v>
      </c>
      <c r="J11" s="18">
        <f t="shared" ca="1" si="0"/>
        <v>117387.55</v>
      </c>
      <c r="K11" s="18">
        <f t="shared" ca="1" si="0"/>
        <v>0</v>
      </c>
      <c r="L11" s="18">
        <f t="shared" ca="1" si="0"/>
        <v>0</v>
      </c>
      <c r="M11" s="18">
        <f t="shared" ca="1" si="0"/>
        <v>3044766.29</v>
      </c>
      <c r="N11" s="18">
        <f t="shared" ca="1" si="0"/>
        <v>249749093.71999997</v>
      </c>
      <c r="O11" s="18">
        <f t="shared" ca="1" si="0"/>
        <v>210347.82</v>
      </c>
      <c r="P11" s="18">
        <f t="shared" ca="1" si="0"/>
        <v>19571475.420000002</v>
      </c>
      <c r="Q11" s="18">
        <f t="shared" ca="1" si="0"/>
        <v>0</v>
      </c>
      <c r="R11" s="18">
        <f t="shared" ca="1" si="0"/>
        <v>0</v>
      </c>
      <c r="S11" s="18">
        <f t="shared" ca="1" si="0"/>
        <v>9797523.5899999999</v>
      </c>
      <c r="T11" s="18">
        <f t="shared" ca="1" si="0"/>
        <v>1963393.5699999998</v>
      </c>
      <c r="U11" s="19">
        <f t="shared" ca="1" si="1"/>
        <v>287884314.72559994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801008.23</v>
      </c>
      <c r="E13" s="18">
        <f t="shared" ca="1" si="0"/>
        <v>6182727.4400000004</v>
      </c>
      <c r="F13" s="18">
        <f t="shared" ca="1" si="0"/>
        <v>70150503.259999976</v>
      </c>
      <c r="G13" s="18">
        <f t="shared" ca="1" si="0"/>
        <v>407127.86</v>
      </c>
      <c r="H13" s="18">
        <f t="shared" ca="1" si="0"/>
        <v>81764684.700000003</v>
      </c>
      <c r="I13" s="18">
        <f t="shared" ca="1" si="0"/>
        <v>8687819.9399999995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167993871.42999998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24235284.829999998</v>
      </c>
      <c r="E14" s="18">
        <f t="shared" ca="1" si="0"/>
        <v>101332235.48999999</v>
      </c>
      <c r="F14" s="18">
        <f t="shared" ca="1" si="0"/>
        <v>231842474.25</v>
      </c>
      <c r="G14" s="18">
        <f t="shared" ca="1" si="0"/>
        <v>40232748.630000003</v>
      </c>
      <c r="H14" s="18">
        <f t="shared" ca="1" si="0"/>
        <v>178020901.07999998</v>
      </c>
      <c r="I14" s="18">
        <f t="shared" ca="1" si="0"/>
        <v>302278602.35000002</v>
      </c>
      <c r="J14" s="18">
        <f t="shared" ca="1" si="0"/>
        <v>229418.22999999998</v>
      </c>
      <c r="K14" s="18">
        <f t="shared" ca="1" si="0"/>
        <v>0</v>
      </c>
      <c r="L14" s="18">
        <f t="shared" ca="1" si="0"/>
        <v>0</v>
      </c>
      <c r="M14" s="18">
        <f t="shared" ca="1" si="0"/>
        <v>7300848.7400000002</v>
      </c>
      <c r="N14" s="18">
        <f t="shared" ca="1" si="0"/>
        <v>641778698.73000002</v>
      </c>
      <c r="O14" s="18">
        <f t="shared" ca="1" si="0"/>
        <v>1437064.55</v>
      </c>
      <c r="P14" s="18">
        <f t="shared" ca="1" si="0"/>
        <v>49285082.079999998</v>
      </c>
      <c r="Q14" s="18">
        <f t="shared" ca="1" si="0"/>
        <v>0</v>
      </c>
      <c r="R14" s="18">
        <f t="shared" ca="1" si="0"/>
        <v>0</v>
      </c>
      <c r="S14" s="18">
        <f t="shared" ca="1" si="0"/>
        <v>526550.52</v>
      </c>
      <c r="T14" s="18">
        <f t="shared" ca="1" si="0"/>
        <v>3089656.8899999997</v>
      </c>
      <c r="U14" s="19">
        <f t="shared" ca="1" si="1"/>
        <v>1581589566.3699999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4223557.8400000175</v>
      </c>
      <c r="F15" s="18">
        <f t="shared" ca="1" si="0"/>
        <v>55617399.088571616</v>
      </c>
      <c r="G15" s="18">
        <f t="shared" ca="1" si="0"/>
        <v>0</v>
      </c>
      <c r="H15" s="18">
        <f t="shared" ca="1" si="0"/>
        <v>0</v>
      </c>
      <c r="I15" s="18">
        <f t="shared" ca="1" si="0"/>
        <v>1059979161.873333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1119820118.8019047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3084545</v>
      </c>
      <c r="E17" s="18">
        <f t="shared" ca="1" si="0"/>
        <v>11775519</v>
      </c>
      <c r="F17" s="18">
        <f t="shared" ca="1" si="0"/>
        <v>91598367</v>
      </c>
      <c r="G17" s="18">
        <f t="shared" ca="1" si="0"/>
        <v>11535089</v>
      </c>
      <c r="H17" s="18">
        <f t="shared" ca="1" si="0"/>
        <v>159691694</v>
      </c>
      <c r="I17" s="18">
        <f t="shared" ca="1" si="0"/>
        <v>22754868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300440082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1254250.2799999998</v>
      </c>
      <c r="E18" s="18">
        <f t="shared" ca="1" si="0"/>
        <v>2408707.88</v>
      </c>
      <c r="F18" s="18">
        <f t="shared" ca="1" si="0"/>
        <v>75540448.829999998</v>
      </c>
      <c r="G18" s="18">
        <f t="shared" ca="1" si="0"/>
        <v>26030967.43</v>
      </c>
      <c r="H18" s="18">
        <f t="shared" ca="1" si="0"/>
        <v>80986004.409999996</v>
      </c>
      <c r="I18" s="18">
        <f t="shared" ca="1" si="0"/>
        <v>11975281.030000001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198195659.85999998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53155345.729999989</v>
      </c>
      <c r="E20" s="18">
        <f t="shared" ca="1" si="0"/>
        <v>123858692.26000001</v>
      </c>
      <c r="F20" s="18">
        <f t="shared" ca="1" si="0"/>
        <v>161961941.23999998</v>
      </c>
      <c r="G20" s="18">
        <f t="shared" ca="1" si="0"/>
        <v>15787324.1</v>
      </c>
      <c r="H20" s="18">
        <f t="shared" ca="1" si="0"/>
        <v>72588008.870000005</v>
      </c>
      <c r="I20" s="18">
        <f t="shared" ca="1" si="0"/>
        <v>82244228.730000004</v>
      </c>
      <c r="J20" s="18">
        <f t="shared" ca="1" si="0"/>
        <v>0</v>
      </c>
      <c r="K20" s="18">
        <f t="shared" ca="1" si="0"/>
        <v>0</v>
      </c>
      <c r="L20" s="18">
        <f t="shared" ca="1" si="0"/>
        <v>92694534.439999998</v>
      </c>
      <c r="M20" s="18">
        <f t="shared" ca="1" si="0"/>
        <v>880060.08000000007</v>
      </c>
      <c r="N20" s="18">
        <f t="shared" ca="1" si="0"/>
        <v>79942981.319999993</v>
      </c>
      <c r="O20" s="18">
        <f t="shared" ca="1" si="0"/>
        <v>1174199.9099999999</v>
      </c>
      <c r="P20" s="18">
        <f t="shared" ca="1" si="0"/>
        <v>17228377.439999998</v>
      </c>
      <c r="Q20" s="18">
        <f t="shared" ca="1" si="0"/>
        <v>0</v>
      </c>
      <c r="R20" s="18">
        <f t="shared" ca="1" si="0"/>
        <v>0</v>
      </c>
      <c r="S20" s="18">
        <f t="shared" ca="1" si="0"/>
        <v>5359906.4400000004</v>
      </c>
      <c r="T20" s="18">
        <f t="shared" ca="1" si="0"/>
        <v>3385.12</v>
      </c>
      <c r="U20" s="19">
        <f t="shared" ca="1" si="1"/>
        <v>706878985.68000019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676443.97</v>
      </c>
      <c r="E21" s="18">
        <f t="shared" ca="1" si="0"/>
        <v>144747.87</v>
      </c>
      <c r="F21" s="18">
        <f t="shared" ca="1" si="0"/>
        <v>5233711.49</v>
      </c>
      <c r="G21" s="18">
        <f t="shared" ca="1" si="0"/>
        <v>4648469.3899999997</v>
      </c>
      <c r="H21" s="18">
        <f t="shared" ca="1" si="0"/>
        <v>18354320.109999999</v>
      </c>
      <c r="I21" s="18">
        <f t="shared" ca="1" si="0"/>
        <v>3779548.1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105236.44</v>
      </c>
      <c r="N21" s="18">
        <f t="shared" ca="1" si="0"/>
        <v>7691793.0499999998</v>
      </c>
      <c r="O21" s="18">
        <f t="shared" ca="1" si="0"/>
        <v>0</v>
      </c>
      <c r="P21" s="18">
        <f t="shared" ca="1" si="0"/>
        <v>456260.82</v>
      </c>
      <c r="Q21" s="18">
        <f t="shared" ca="1" si="0"/>
        <v>0</v>
      </c>
      <c r="R21" s="18">
        <f t="shared" ca="1" si="0"/>
        <v>0</v>
      </c>
      <c r="S21" s="18">
        <f t="shared" ca="1" si="0"/>
        <v>670970.9</v>
      </c>
      <c r="T21" s="18">
        <f t="shared" ca="1" si="0"/>
        <v>0</v>
      </c>
      <c r="U21" s="19">
        <f t="shared" ca="1" si="1"/>
        <v>41761502.140000001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-97.59</v>
      </c>
      <c r="E22" s="18">
        <f t="shared" ca="1" si="2"/>
        <v>238918592.17000002</v>
      </c>
      <c r="F22" s="18">
        <f t="shared" ca="1" si="2"/>
        <v>572576438.51999998</v>
      </c>
      <c r="G22" s="18">
        <f t="shared" ca="1" si="2"/>
        <v>34212620.969999999</v>
      </c>
      <c r="H22" s="18">
        <f t="shared" ca="1" si="2"/>
        <v>3313764527.4499998</v>
      </c>
      <c r="I22" s="18">
        <f t="shared" ca="1" si="2"/>
        <v>304945400.13</v>
      </c>
      <c r="J22" s="18">
        <f t="shared" ca="1" si="2"/>
        <v>24054618.120000005</v>
      </c>
      <c r="K22" s="18">
        <f t="shared" ca="1" si="2"/>
        <v>0</v>
      </c>
      <c r="L22" s="18">
        <f t="shared" ca="1" si="2"/>
        <v>0</v>
      </c>
      <c r="M22" s="18">
        <f t="shared" ca="1" si="2"/>
        <v>260518027.26999998</v>
      </c>
      <c r="N22" s="18">
        <f t="shared" ca="1" si="2"/>
        <v>4930071067.79</v>
      </c>
      <c r="O22" s="18">
        <f t="shared" ca="1" si="2"/>
        <v>36159127.780000001</v>
      </c>
      <c r="P22" s="18">
        <f t="shared" ca="1" si="2"/>
        <v>2253830798.3799996</v>
      </c>
      <c r="Q22" s="18">
        <f t="shared" ca="1" si="2"/>
        <v>21590.68</v>
      </c>
      <c r="R22" s="18">
        <f t="shared" ca="1" si="2"/>
        <v>0</v>
      </c>
      <c r="S22" s="18">
        <f t="shared" ca="1" si="2"/>
        <v>29112288.75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286887391.59000003</v>
      </c>
      <c r="U22" s="19">
        <f t="shared" ca="1" si="1"/>
        <v>12285072392.009998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ca="1" si="2"/>
        <v>0</v>
      </c>
      <c r="E23" s="18">
        <f t="shared" ca="1" si="2"/>
        <v>3976681.48</v>
      </c>
      <c r="F23" s="18">
        <f t="shared" ca="1" si="2"/>
        <v>176450574.21000001</v>
      </c>
      <c r="G23" s="18">
        <f t="shared" ca="1" si="2"/>
        <v>14497052.539999999</v>
      </c>
      <c r="H23" s="18">
        <f t="shared" ca="1" si="2"/>
        <v>46567120.32</v>
      </c>
      <c r="I23" s="18">
        <f t="shared" ca="1" si="2"/>
        <v>70426659.290000007</v>
      </c>
      <c r="J23" s="18">
        <f t="shared" ca="1" si="2"/>
        <v>20243.400000000001</v>
      </c>
      <c r="K23" s="18">
        <f t="shared" ca="1" si="2"/>
        <v>0</v>
      </c>
      <c r="L23" s="18">
        <f t="shared" ca="1" si="2"/>
        <v>0</v>
      </c>
      <c r="M23" s="18">
        <f t="shared" ca="1" si="2"/>
        <v>2825454.49</v>
      </c>
      <c r="N23" s="18">
        <f t="shared" ca="1" si="3"/>
        <v>921753643.85000002</v>
      </c>
      <c r="O23" s="18">
        <f t="shared" ca="1" si="3"/>
        <v>0</v>
      </c>
      <c r="P23" s="18">
        <f t="shared" ca="1" si="3"/>
        <v>23324675.390000001</v>
      </c>
      <c r="Q23" s="18">
        <f t="shared" ca="1" si="3"/>
        <v>0</v>
      </c>
      <c r="R23" s="18">
        <f t="shared" ca="1" si="3"/>
        <v>0</v>
      </c>
      <c r="S23" s="18">
        <f t="shared" ca="1" si="3"/>
        <v>1484772.84</v>
      </c>
      <c r="T23" s="18">
        <f t="shared" ca="1" si="3"/>
        <v>279222.21000000002</v>
      </c>
      <c r="U23" s="19">
        <f t="shared" ca="1" si="1"/>
        <v>1261606100.02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3827004.17000004</v>
      </c>
      <c r="E24" s="18">
        <f t="shared" ca="1" si="2"/>
        <v>4977503.870000002</v>
      </c>
      <c r="F24" s="18">
        <f t="shared" ca="1" si="2"/>
        <v>59061205.240000106</v>
      </c>
      <c r="G24" s="18">
        <f t="shared" ca="1" si="2"/>
        <v>0</v>
      </c>
      <c r="H24" s="18">
        <f t="shared" ca="1" si="2"/>
        <v>20686254</v>
      </c>
      <c r="I24" s="18">
        <f t="shared" ca="1" si="2"/>
        <v>11349675.020000082</v>
      </c>
      <c r="J24" s="18">
        <f t="shared" ca="1" si="2"/>
        <v>1361454.8212000001</v>
      </c>
      <c r="K24" s="18">
        <f t="shared" ca="1" si="2"/>
        <v>0</v>
      </c>
      <c r="L24" s="18">
        <f t="shared" ca="1" si="2"/>
        <v>0</v>
      </c>
      <c r="M24" s="18">
        <f t="shared" ca="1" si="2"/>
        <v>18631268.489850007</v>
      </c>
      <c r="N24" s="18">
        <f t="shared" ca="1" si="3"/>
        <v>1927698629.86446</v>
      </c>
      <c r="O24" s="18">
        <f t="shared" ca="1" si="3"/>
        <v>2152115.1338499999</v>
      </c>
      <c r="P24" s="18">
        <f t="shared" ca="1" si="3"/>
        <v>218838379.23295301</v>
      </c>
      <c r="Q24" s="18">
        <f t="shared" ca="1" si="3"/>
        <v>0</v>
      </c>
      <c r="R24" s="18">
        <f t="shared" ca="1" si="3"/>
        <v>0</v>
      </c>
      <c r="S24" s="18">
        <f t="shared" ca="1" si="3"/>
        <v>1924278.45575</v>
      </c>
      <c r="T24" s="18">
        <f t="shared" ca="1" si="3"/>
        <v>23389233.097199999</v>
      </c>
      <c r="U24" s="19">
        <f t="shared" ca="1" si="1"/>
        <v>2293897001.3952632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473381.02445100009</v>
      </c>
      <c r="E25" s="18">
        <f t="shared" ca="1" si="2"/>
        <v>440926.7515350001</v>
      </c>
      <c r="F25" s="18">
        <f t="shared" ca="1" si="2"/>
        <v>4867091.1727090012</v>
      </c>
      <c r="G25" s="18">
        <f t="shared" ca="1" si="2"/>
        <v>396540.77999999997</v>
      </c>
      <c r="H25" s="18">
        <f t="shared" ca="1" si="2"/>
        <v>11114039.82</v>
      </c>
      <c r="I25" s="18">
        <f t="shared" ca="1" si="2"/>
        <v>4532358.1819600007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8">
        <f t="shared" ca="1" si="2"/>
        <v>0</v>
      </c>
      <c r="N25" s="18">
        <f t="shared" ca="1" si="3"/>
        <v>3535005.82</v>
      </c>
      <c r="O25" s="18">
        <f t="shared" ca="1" si="3"/>
        <v>0</v>
      </c>
      <c r="P25" s="18">
        <f t="shared" ca="1" si="3"/>
        <v>95596.92</v>
      </c>
      <c r="Q25" s="18">
        <f t="shared" ca="1" si="3"/>
        <v>155042.75</v>
      </c>
      <c r="R25" s="18">
        <f t="shared" ca="1" si="3"/>
        <v>0</v>
      </c>
      <c r="S25" s="18">
        <f t="shared" ca="1" si="3"/>
        <v>24000</v>
      </c>
      <c r="T25" s="18">
        <f t="shared" ca="1" si="3"/>
        <v>51748.3</v>
      </c>
      <c r="U25" s="19">
        <f t="shared" ca="1" si="1"/>
        <v>25685731.520655006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4073014.47</v>
      </c>
      <c r="E26" s="18">
        <f t="shared" ca="1" si="2"/>
        <v>18566442.719999999</v>
      </c>
      <c r="F26" s="18">
        <f t="shared" ca="1" si="2"/>
        <v>158391242.19</v>
      </c>
      <c r="G26" s="18">
        <f t="shared" ca="1" si="2"/>
        <v>72732120.379999995</v>
      </c>
      <c r="H26" s="18">
        <f t="shared" ca="1" si="2"/>
        <v>88060983.920000002</v>
      </c>
      <c r="I26" s="18">
        <f t="shared" ca="1" si="2"/>
        <v>141410175.13999999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11659990.4</v>
      </c>
      <c r="O26" s="18">
        <f t="shared" ca="1" si="3"/>
        <v>0</v>
      </c>
      <c r="P26" s="18">
        <f t="shared" ca="1" si="3"/>
        <v>467068.75</v>
      </c>
      <c r="Q26" s="18">
        <f t="shared" ca="1" si="3"/>
        <v>0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495361037.96999997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1689511.32</v>
      </c>
      <c r="E27" s="18">
        <f t="shared" ca="1" si="2"/>
        <v>3398860.04</v>
      </c>
      <c r="F27" s="18">
        <f t="shared" ca="1" si="2"/>
        <v>160146597.72</v>
      </c>
      <c r="G27" s="18">
        <f t="shared" ca="1" si="2"/>
        <v>4499258.91</v>
      </c>
      <c r="H27" s="18">
        <f t="shared" ca="1" si="2"/>
        <v>38903319.990000002</v>
      </c>
      <c r="I27" s="18">
        <f t="shared" ca="1" si="2"/>
        <v>124921222.14</v>
      </c>
      <c r="J27" s="18">
        <f t="shared" ca="1" si="2"/>
        <v>95751.85</v>
      </c>
      <c r="K27" s="18">
        <f t="shared" ca="1" si="2"/>
        <v>0</v>
      </c>
      <c r="L27" s="18">
        <f t="shared" ca="1" si="2"/>
        <v>0</v>
      </c>
      <c r="M27" s="18">
        <f t="shared" ca="1" si="2"/>
        <v>5018225.5299999993</v>
      </c>
      <c r="N27" s="18">
        <f t="shared" ca="1" si="3"/>
        <v>312252228.65999997</v>
      </c>
      <c r="O27" s="18">
        <f t="shared" ca="1" si="3"/>
        <v>191922.19</v>
      </c>
      <c r="P27" s="18">
        <f t="shared" ca="1" si="3"/>
        <v>27579819.449999999</v>
      </c>
      <c r="Q27" s="18">
        <f t="shared" ca="1" si="3"/>
        <v>0</v>
      </c>
      <c r="R27" s="18">
        <f t="shared" ca="1" si="3"/>
        <v>0</v>
      </c>
      <c r="S27" s="18">
        <f t="shared" ca="1" si="3"/>
        <v>305528.82</v>
      </c>
      <c r="T27" s="18">
        <f t="shared" ca="1" si="3"/>
        <v>1514631.42</v>
      </c>
      <c r="U27" s="19">
        <f t="shared" ca="1" si="1"/>
        <v>680516878.04000008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49899.75</v>
      </c>
      <c r="E28" s="18">
        <f t="shared" ca="1" si="2"/>
        <v>48410.26</v>
      </c>
      <c r="F28" s="18">
        <f t="shared" ca="1" si="2"/>
        <v>2093986.82</v>
      </c>
      <c r="G28" s="18">
        <f t="shared" ca="1" si="2"/>
        <v>26303.45</v>
      </c>
      <c r="H28" s="18">
        <f t="shared" ca="1" si="2"/>
        <v>3148857.89</v>
      </c>
      <c r="I28" s="18">
        <f t="shared" ca="1" si="2"/>
        <v>4586033.8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8">
        <f t="shared" ca="1" si="2"/>
        <v>0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8">
        <f t="shared" ca="1" si="3"/>
        <v>0</v>
      </c>
      <c r="S28" s="18">
        <f t="shared" ca="1" si="3"/>
        <v>0</v>
      </c>
      <c r="T28" s="18">
        <f t="shared" ca="1" si="3"/>
        <v>0</v>
      </c>
      <c r="U28" s="19">
        <f t="shared" ca="1" si="1"/>
        <v>9953491.9699999988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4217457.4429000001</v>
      </c>
      <c r="E29" s="18">
        <f t="shared" ca="1" si="2"/>
        <v>55505467.342799999</v>
      </c>
      <c r="F29" s="18">
        <f t="shared" ca="1" si="2"/>
        <v>126835946.44299999</v>
      </c>
      <c r="G29" s="18">
        <f t="shared" ca="1" si="2"/>
        <v>20842711.291199997</v>
      </c>
      <c r="H29" s="18">
        <f t="shared" ca="1" si="2"/>
        <v>109561445.54350001</v>
      </c>
      <c r="I29" s="18">
        <f t="shared" ca="1" si="2"/>
        <v>126881590.1162</v>
      </c>
      <c r="J29" s="18">
        <f t="shared" ca="1" si="2"/>
        <v>170876.01</v>
      </c>
      <c r="K29" s="18">
        <f t="shared" ca="1" si="2"/>
        <v>0</v>
      </c>
      <c r="L29" s="18">
        <f t="shared" ca="1" si="2"/>
        <v>0</v>
      </c>
      <c r="M29" s="18">
        <f t="shared" ca="1" si="2"/>
        <v>8342963.4199999999</v>
      </c>
      <c r="N29" s="18">
        <f t="shared" ca="1" si="3"/>
        <v>467254689.99000001</v>
      </c>
      <c r="O29" s="18">
        <f t="shared" ca="1" si="3"/>
        <v>651114.05000000005</v>
      </c>
      <c r="P29" s="18">
        <f t="shared" ca="1" si="3"/>
        <v>4713089.0100000007</v>
      </c>
      <c r="Q29" s="18">
        <f t="shared" ca="1" si="3"/>
        <v>0</v>
      </c>
      <c r="R29" s="18">
        <f t="shared" ca="1" si="3"/>
        <v>393815.21</v>
      </c>
      <c r="S29" s="18">
        <f t="shared" ca="1" si="3"/>
        <v>27717931.149999999</v>
      </c>
      <c r="T29" s="18">
        <f t="shared" ca="1" si="3"/>
        <v>2149988.36</v>
      </c>
      <c r="U29" s="19">
        <f t="shared" ca="1" si="1"/>
        <v>955239085.37960005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434227.54</v>
      </c>
      <c r="E30" s="18">
        <f t="shared" ca="1" si="2"/>
        <v>11313851.23</v>
      </c>
      <c r="F30" s="18">
        <f t="shared" ca="1" si="2"/>
        <v>4456172.12</v>
      </c>
      <c r="G30" s="18">
        <f t="shared" ca="1" si="2"/>
        <v>292025.22000000003</v>
      </c>
      <c r="H30" s="18">
        <f t="shared" ca="1" si="2"/>
        <v>9120970.75</v>
      </c>
      <c r="I30" s="18">
        <f t="shared" ca="1" si="2"/>
        <v>1549959.99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8">
        <f t="shared" ca="1" si="2"/>
        <v>165935.42000000001</v>
      </c>
      <c r="N30" s="18">
        <f t="shared" ca="1" si="3"/>
        <v>34586643.410000004</v>
      </c>
      <c r="O30" s="18">
        <f t="shared" ca="1" si="3"/>
        <v>0</v>
      </c>
      <c r="P30" s="18">
        <f t="shared" ca="1" si="3"/>
        <v>1142560.83</v>
      </c>
      <c r="Q30" s="18">
        <f t="shared" ca="1" si="3"/>
        <v>0</v>
      </c>
      <c r="R30" s="18">
        <f t="shared" ca="1" si="3"/>
        <v>0</v>
      </c>
      <c r="S30" s="18">
        <f t="shared" ca="1" si="3"/>
        <v>0</v>
      </c>
      <c r="T30" s="18">
        <f t="shared" ca="1" si="3"/>
        <v>0</v>
      </c>
      <c r="U30" s="19">
        <f t="shared" ca="1" si="1"/>
        <v>63062346.510000005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9299696.6900059991</v>
      </c>
      <c r="E31" s="18">
        <f t="shared" ca="1" si="2"/>
        <v>55421994.859337002</v>
      </c>
      <c r="F31" s="18">
        <f t="shared" ca="1" si="2"/>
        <v>146464626.61000001</v>
      </c>
      <c r="G31" s="18">
        <f t="shared" ca="1" si="2"/>
        <v>44217150.850000001</v>
      </c>
      <c r="H31" s="18">
        <f t="shared" ca="1" si="2"/>
        <v>127798228.62640899</v>
      </c>
      <c r="I31" s="18">
        <f t="shared" ca="1" si="2"/>
        <v>65220215.509999998</v>
      </c>
      <c r="J31" s="18">
        <f t="shared" ca="1" si="2"/>
        <v>58693.82</v>
      </c>
      <c r="K31" s="18">
        <f t="shared" ca="1" si="2"/>
        <v>0</v>
      </c>
      <c r="L31" s="18">
        <f t="shared" ca="1" si="2"/>
        <v>0</v>
      </c>
      <c r="M31" s="18">
        <f t="shared" ca="1" si="2"/>
        <v>3454339.35</v>
      </c>
      <c r="N31" s="18">
        <f t="shared" ca="1" si="3"/>
        <v>136742994.48000002</v>
      </c>
      <c r="O31" s="18">
        <f t="shared" ca="1" si="3"/>
        <v>210923.1</v>
      </c>
      <c r="P31" s="18">
        <f t="shared" ca="1" si="3"/>
        <v>15668954.93</v>
      </c>
      <c r="Q31" s="18">
        <f t="shared" ca="1" si="3"/>
        <v>0</v>
      </c>
      <c r="R31" s="18">
        <f t="shared" ca="1" si="3"/>
        <v>0</v>
      </c>
      <c r="S31" s="18">
        <f t="shared" ca="1" si="3"/>
        <v>322792.73</v>
      </c>
      <c r="T31" s="18">
        <f t="shared" ca="1" si="3"/>
        <v>1348637.8599999999</v>
      </c>
      <c r="U31" s="19">
        <f t="shared" ca="1" si="1"/>
        <v>606229249.41575205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4010097.9399999375</v>
      </c>
      <c r="E32" s="18">
        <f t="shared" ca="1" si="2"/>
        <v>6840180.410000491</v>
      </c>
      <c r="F32" s="18">
        <f t="shared" ca="1" si="2"/>
        <v>22251577.959999971</v>
      </c>
      <c r="G32" s="18">
        <f t="shared" ca="1" si="2"/>
        <v>638327.64999999991</v>
      </c>
      <c r="H32" s="18">
        <f t="shared" ca="1" si="2"/>
        <v>16540411.780000005</v>
      </c>
      <c r="I32" s="18">
        <f t="shared" ca="1" si="2"/>
        <v>17519914.45000001</v>
      </c>
      <c r="J32" s="18">
        <f t="shared" ca="1" si="2"/>
        <v>87219.43</v>
      </c>
      <c r="K32" s="18">
        <f t="shared" ca="1" si="2"/>
        <v>0</v>
      </c>
      <c r="L32" s="18">
        <f t="shared" ca="1" si="2"/>
        <v>0</v>
      </c>
      <c r="M32" s="18">
        <f t="shared" ca="1" si="2"/>
        <v>7298332.8299999982</v>
      </c>
      <c r="N32" s="18">
        <f t="shared" ca="1" si="3"/>
        <v>371196186.41000021</v>
      </c>
      <c r="O32" s="18">
        <f t="shared" ca="1" si="3"/>
        <v>190487.75</v>
      </c>
      <c r="P32" s="18">
        <f t="shared" ca="1" si="3"/>
        <v>17660430.790000014</v>
      </c>
      <c r="Q32" s="18">
        <f t="shared" ca="1" si="3"/>
        <v>0</v>
      </c>
      <c r="R32" s="18">
        <f t="shared" ca="1" si="3"/>
        <v>0</v>
      </c>
      <c r="S32" s="18">
        <f t="shared" ca="1" si="3"/>
        <v>214815.37</v>
      </c>
      <c r="T32" s="18">
        <f t="shared" ca="1" si="3"/>
        <v>1211951.1600000001</v>
      </c>
      <c r="U32" s="19">
        <f t="shared" ca="1" si="1"/>
        <v>465659933.93000066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312096.72000000224</v>
      </c>
      <c r="E33" s="18">
        <f t="shared" ca="1" si="2"/>
        <v>9246451.1899999846</v>
      </c>
      <c r="F33" s="18">
        <f t="shared" ca="1" si="2"/>
        <v>22622600.249999985</v>
      </c>
      <c r="G33" s="18">
        <f t="shared" ca="1" si="2"/>
        <v>0</v>
      </c>
      <c r="H33" s="18">
        <f t="shared" ca="1" si="2"/>
        <v>59150.15</v>
      </c>
      <c r="I33" s="18">
        <f t="shared" ca="1" si="2"/>
        <v>5482475.0699999845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8">
        <f t="shared" ca="1" si="2"/>
        <v>4309569.8</v>
      </c>
      <c r="N33" s="18">
        <f t="shared" ca="1" si="3"/>
        <v>85384856</v>
      </c>
      <c r="O33" s="18">
        <f t="shared" ca="1" si="3"/>
        <v>0</v>
      </c>
      <c r="P33" s="18">
        <f t="shared" ca="1" si="3"/>
        <v>133692.88999999998</v>
      </c>
      <c r="Q33" s="18">
        <f t="shared" ca="1" si="3"/>
        <v>32983.97</v>
      </c>
      <c r="R33" s="18">
        <f t="shared" ca="1" si="3"/>
        <v>0</v>
      </c>
      <c r="S33" s="18">
        <f t="shared" ca="1" si="3"/>
        <v>0</v>
      </c>
      <c r="T33" s="18">
        <f t="shared" ca="1" si="3"/>
        <v>0</v>
      </c>
      <c r="U33" s="19">
        <f t="shared" ca="1" si="1"/>
        <v>127583876.03999995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2110168.1800000002</v>
      </c>
      <c r="E34" s="18">
        <f t="shared" ca="1" si="2"/>
        <v>17269740.940000001</v>
      </c>
      <c r="F34" s="18">
        <f t="shared" ca="1" si="2"/>
        <v>9087193.3100000005</v>
      </c>
      <c r="G34" s="18">
        <f t="shared" ca="1" si="2"/>
        <v>1339713.92</v>
      </c>
      <c r="H34" s="18">
        <f t="shared" ca="1" si="2"/>
        <v>3347727.8</v>
      </c>
      <c r="I34" s="18">
        <f t="shared" ca="1" si="2"/>
        <v>1233500008.77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0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1266654552.9200001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616475.59</v>
      </c>
      <c r="E35" s="18">
        <f t="shared" ca="1" si="2"/>
        <v>2428823</v>
      </c>
      <c r="F35" s="18">
        <f t="shared" ca="1" si="2"/>
        <v>1634555</v>
      </c>
      <c r="G35" s="18">
        <f t="shared" ca="1" si="2"/>
        <v>6941.63</v>
      </c>
      <c r="H35" s="18">
        <f t="shared" ca="1" si="2"/>
        <v>5825106</v>
      </c>
      <c r="I35" s="18">
        <f t="shared" ca="1" si="2"/>
        <v>2980421.67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13492322.889999999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5992609.5600000005</v>
      </c>
      <c r="E37" s="18">
        <f t="shared" ca="1" si="2"/>
        <v>25846620.66</v>
      </c>
      <c r="F37" s="18">
        <f t="shared" ca="1" si="2"/>
        <v>173610229.84</v>
      </c>
      <c r="G37" s="18">
        <f t="shared" ca="1" si="2"/>
        <v>1961908.15</v>
      </c>
      <c r="H37" s="18">
        <f t="shared" ca="1" si="2"/>
        <v>5461698.1899999995</v>
      </c>
      <c r="I37" s="18">
        <f t="shared" ca="1" si="2"/>
        <v>17226157.309999999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53146.12</v>
      </c>
      <c r="N37" s="18">
        <f t="shared" ca="1" si="2"/>
        <v>29242793.34</v>
      </c>
      <c r="O37" s="18">
        <f t="shared" ca="1" si="2"/>
        <v>0</v>
      </c>
      <c r="P37" s="18">
        <f t="shared" ca="1" si="2"/>
        <v>2297910.61</v>
      </c>
      <c r="Q37" s="18">
        <f t="shared" ca="1" si="2"/>
        <v>1098155.1299999999</v>
      </c>
      <c r="R37" s="18">
        <f t="shared" ca="1" si="2"/>
        <v>0</v>
      </c>
      <c r="S37" s="18">
        <f t="shared" ca="1" si="2"/>
        <v>0</v>
      </c>
      <c r="T37" s="18">
        <f t="shared" ca="1" si="3"/>
        <v>0</v>
      </c>
      <c r="U37" s="19">
        <f t="shared" ca="1" si="1"/>
        <v>262791228.91000003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5611777.5300000003</v>
      </c>
      <c r="E38" s="18">
        <f t="shared" ca="1" si="4"/>
        <v>5833796.9299999997</v>
      </c>
      <c r="F38" s="18">
        <f t="shared" ca="1" si="4"/>
        <v>91899.44</v>
      </c>
      <c r="G38" s="18">
        <f t="shared" ca="1" si="4"/>
        <v>0</v>
      </c>
      <c r="H38" s="18">
        <f t="shared" ca="1" si="4"/>
        <v>0</v>
      </c>
      <c r="I38" s="18">
        <f t="shared" ca="1" si="4"/>
        <v>1571948.87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8">
        <f t="shared" ca="1" si="4"/>
        <v>0</v>
      </c>
      <c r="P38" s="18">
        <f t="shared" ca="1" si="4"/>
        <v>0</v>
      </c>
      <c r="Q38" s="18">
        <f t="shared" ca="1" si="4"/>
        <v>0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13109422.77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ca="1" si="4"/>
        <v>405575.09624300001</v>
      </c>
      <c r="E39" s="18">
        <f t="shared" ca="1" si="4"/>
        <v>1449504.3920239999</v>
      </c>
      <c r="F39" s="18">
        <f t="shared" ca="1" si="4"/>
        <v>72407493.847854003</v>
      </c>
      <c r="G39" s="18">
        <f t="shared" ca="1" si="4"/>
        <v>5318270.5265920004</v>
      </c>
      <c r="H39" s="18">
        <f t="shared" ca="1" si="4"/>
        <v>34944132.800858997</v>
      </c>
      <c r="I39" s="18">
        <f t="shared" ca="1" si="4"/>
        <v>2693548.1303150002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39575.83</v>
      </c>
      <c r="N39" s="18">
        <f t="shared" ca="1" si="5"/>
        <v>19632184.350000001</v>
      </c>
      <c r="O39" s="18">
        <f t="shared" ca="1" si="5"/>
        <v>0</v>
      </c>
      <c r="P39" s="18">
        <f t="shared" ca="1" si="5"/>
        <v>2027586.3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112437.84</v>
      </c>
      <c r="U39" s="19">
        <f t="shared" ca="1" si="1"/>
        <v>139030309.11388704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4"/>
        <v>129120.2</v>
      </c>
      <c r="E40" s="18">
        <f t="shared" ca="1" si="4"/>
        <v>341263.32</v>
      </c>
      <c r="F40" s="18">
        <f t="shared" ca="1" si="4"/>
        <v>1157032.75</v>
      </c>
      <c r="G40" s="18">
        <f t="shared" ca="1" si="4"/>
        <v>0</v>
      </c>
      <c r="H40" s="18">
        <f t="shared" ca="1" si="4"/>
        <v>2722410.9899999998</v>
      </c>
      <c r="I40" s="18">
        <f t="shared" ca="1" si="4"/>
        <v>607366.40999999992</v>
      </c>
      <c r="J40" s="18">
        <f t="shared" ca="1" si="4"/>
        <v>0</v>
      </c>
      <c r="K40" s="18">
        <f t="shared" ca="1" si="4"/>
        <v>0</v>
      </c>
      <c r="L40" s="18">
        <f t="shared" ca="1" si="4"/>
        <v>0</v>
      </c>
      <c r="M40" s="18">
        <f t="shared" ca="1" si="4"/>
        <v>0</v>
      </c>
      <c r="N40" s="18">
        <f t="shared" ca="1" si="5"/>
        <v>0</v>
      </c>
      <c r="O40" s="18">
        <f t="shared" ca="1" si="5"/>
        <v>0</v>
      </c>
      <c r="P40" s="18">
        <f t="shared" ca="1" si="5"/>
        <v>0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0</v>
      </c>
      <c r="U40" s="19">
        <f t="shared" ca="1" si="1"/>
        <v>4957193.67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4"/>
        <v>628656</v>
      </c>
      <c r="E42" s="18">
        <f t="shared" ca="1" si="4"/>
        <v>5773708</v>
      </c>
      <c r="F42" s="18">
        <f t="shared" ca="1" si="4"/>
        <v>23209086</v>
      </c>
      <c r="G42" s="18">
        <f t="shared" ca="1" si="4"/>
        <v>0</v>
      </c>
      <c r="H42" s="18">
        <f t="shared" ca="1" si="4"/>
        <v>173616</v>
      </c>
      <c r="I42" s="18">
        <f t="shared" ca="1" si="4"/>
        <v>16649423</v>
      </c>
      <c r="J42" s="18">
        <f t="shared" ca="1" si="4"/>
        <v>216100.50293333331</v>
      </c>
      <c r="K42" s="18">
        <f t="shared" ca="1" si="4"/>
        <v>0</v>
      </c>
      <c r="L42" s="18">
        <f t="shared" ca="1" si="4"/>
        <v>0</v>
      </c>
      <c r="M42" s="18">
        <f t="shared" ca="1" si="4"/>
        <v>3241683.1835999996</v>
      </c>
      <c r="N42" s="18">
        <f t="shared" ca="1" si="5"/>
        <v>125429337.21293333</v>
      </c>
      <c r="O42" s="18">
        <f t="shared" ca="1" si="5"/>
        <v>562074.9221333334</v>
      </c>
      <c r="P42" s="18">
        <f t="shared" ca="1" si="5"/>
        <v>25228941.578400001</v>
      </c>
      <c r="Q42" s="18">
        <f t="shared" ca="1" si="5"/>
        <v>0</v>
      </c>
      <c r="R42" s="18">
        <f t="shared" ca="1" si="5"/>
        <v>0</v>
      </c>
      <c r="S42" s="18">
        <f t="shared" ca="1" si="5"/>
        <v>583967.48586666666</v>
      </c>
      <c r="T42" s="18">
        <f t="shared" ca="1" si="5"/>
        <v>2948807.5841333331</v>
      </c>
      <c r="U42" s="19">
        <f t="shared" ca="1" si="1"/>
        <v>204645401.46999997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4"/>
        <v>834846.26000000129</v>
      </c>
      <c r="E43" s="18">
        <f t="shared" ca="1" si="4"/>
        <v>420485.4700000023</v>
      </c>
      <c r="F43" s="18">
        <f t="shared" ca="1" si="4"/>
        <v>241215.03000000076</v>
      </c>
      <c r="G43" s="18">
        <f t="shared" ca="1" si="4"/>
        <v>0</v>
      </c>
      <c r="H43" s="18">
        <f t="shared" ca="1" si="4"/>
        <v>0</v>
      </c>
      <c r="I43" s="18">
        <f t="shared" ca="1" si="4"/>
        <v>621767.23000000312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548109.51999999979</v>
      </c>
      <c r="N43" s="18">
        <f t="shared" ca="1" si="5"/>
        <v>68253038.740000144</v>
      </c>
      <c r="O43" s="18">
        <f t="shared" ca="1" si="5"/>
        <v>0</v>
      </c>
      <c r="P43" s="18">
        <f t="shared" ca="1" si="5"/>
        <v>5160655.09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43877.810000000005</v>
      </c>
      <c r="U43" s="19">
        <f t="shared" ca="1" si="1"/>
        <v>76123995.150000155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4"/>
        <v>-204.26000000000002</v>
      </c>
      <c r="E44" s="18">
        <f t="shared" ca="1" si="4"/>
        <v>-254439.81</v>
      </c>
      <c r="F44" s="18">
        <f t="shared" ca="1" si="4"/>
        <v>-6784859.2000000002</v>
      </c>
      <c r="G44" s="18">
        <f t="shared" ca="1" si="4"/>
        <v>0</v>
      </c>
      <c r="H44" s="18">
        <f t="shared" ca="1" si="4"/>
        <v>-13069134.680000002</v>
      </c>
      <c r="I44" s="18">
        <f t="shared" ca="1" si="4"/>
        <v>-98.13</v>
      </c>
      <c r="J44" s="18">
        <f t="shared" ca="1" si="4"/>
        <v>0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5"/>
        <v>0</v>
      </c>
      <c r="O44" s="18">
        <f t="shared" ca="1" si="5"/>
        <v>0</v>
      </c>
      <c r="P44" s="18">
        <f t="shared" ca="1" si="5"/>
        <v>0</v>
      </c>
      <c r="Q44" s="18">
        <f t="shared" ca="1" si="5"/>
        <v>0</v>
      </c>
      <c r="R44" s="18">
        <f t="shared" ca="1" si="5"/>
        <v>0</v>
      </c>
      <c r="S44" s="18">
        <f t="shared" ca="1" si="5"/>
        <v>0</v>
      </c>
      <c r="T44" s="18">
        <f t="shared" ca="1" si="5"/>
        <v>0</v>
      </c>
      <c r="U44" s="19">
        <f t="shared" ca="1" si="1"/>
        <v>-20108736.080000002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4"/>
        <v>123614.28</v>
      </c>
      <c r="E45" s="18">
        <f t="shared" ca="1" si="4"/>
        <v>11703005.310000001</v>
      </c>
      <c r="F45" s="18">
        <f t="shared" ca="1" si="4"/>
        <v>22725764.5</v>
      </c>
      <c r="G45" s="18">
        <f t="shared" ca="1" si="4"/>
        <v>82732</v>
      </c>
      <c r="H45" s="18">
        <f t="shared" ca="1" si="4"/>
        <v>26895313.129999999</v>
      </c>
      <c r="I45" s="18">
        <f t="shared" ca="1" si="4"/>
        <v>11274502.370000001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0</v>
      </c>
      <c r="N45" s="18">
        <f t="shared" ca="1" si="5"/>
        <v>0</v>
      </c>
      <c r="O45" s="18">
        <f t="shared" ca="1" si="5"/>
        <v>0</v>
      </c>
      <c r="P45" s="18">
        <f t="shared" ca="1" si="5"/>
        <v>0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0</v>
      </c>
      <c r="U45" s="19">
        <f t="shared" ca="1" si="1"/>
        <v>72804931.590000004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4"/>
        <v>1761.67</v>
      </c>
      <c r="E46" s="18">
        <f t="shared" ca="1" si="4"/>
        <v>365.93999999999869</v>
      </c>
      <c r="F46" s="18">
        <f t="shared" ca="1" si="4"/>
        <v>95253.7</v>
      </c>
      <c r="G46" s="18">
        <f t="shared" ca="1" si="4"/>
        <v>0</v>
      </c>
      <c r="H46" s="18">
        <f t="shared" ca="1" si="4"/>
        <v>32222897.50000003</v>
      </c>
      <c r="I46" s="18">
        <f t="shared" ca="1" si="4"/>
        <v>-923.98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32319354.830000028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4"/>
        <v>130421.41</v>
      </c>
      <c r="E47" s="18">
        <f t="shared" ca="1" si="4"/>
        <v>500012.82</v>
      </c>
      <c r="F47" s="18">
        <f t="shared" ca="1" si="4"/>
        <v>54691.479999999996</v>
      </c>
      <c r="G47" s="18">
        <f t="shared" ca="1" si="4"/>
        <v>0</v>
      </c>
      <c r="H47" s="18">
        <f t="shared" ca="1" si="4"/>
        <v>0</v>
      </c>
      <c r="I47" s="18">
        <f t="shared" ca="1" si="4"/>
        <v>307420.33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992546.04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4"/>
        <v>757982.01999999909</v>
      </c>
      <c r="E48" s="18">
        <f t="shared" ca="1" si="4"/>
        <v>15955866.320000019</v>
      </c>
      <c r="F48" s="18">
        <f t="shared" ca="1" si="4"/>
        <v>87455438.309999898</v>
      </c>
      <c r="G48" s="18">
        <f t="shared" ca="1" si="4"/>
        <v>37746.28</v>
      </c>
      <c r="H48" s="18">
        <f t="shared" ca="1" si="4"/>
        <v>669048.78</v>
      </c>
      <c r="I48" s="18">
        <f t="shared" ca="1" si="4"/>
        <v>1034622.1499999999</v>
      </c>
      <c r="J48" s="18">
        <f t="shared" ca="1" si="4"/>
        <v>0</v>
      </c>
      <c r="K48" s="18">
        <f t="shared" ca="1" si="4"/>
        <v>0</v>
      </c>
      <c r="L48" s="18">
        <f t="shared" ca="1" si="4"/>
        <v>5425603.6199999973</v>
      </c>
      <c r="M48" s="18">
        <f t="shared" ca="1" si="4"/>
        <v>379433.84000000008</v>
      </c>
      <c r="N48" s="18">
        <f t="shared" ca="1" si="5"/>
        <v>130566993.92999996</v>
      </c>
      <c r="O48" s="18">
        <f t="shared" ca="1" si="5"/>
        <v>0</v>
      </c>
      <c r="P48" s="18">
        <f t="shared" ca="1" si="5"/>
        <v>10170236.010000005</v>
      </c>
      <c r="Q48" s="18">
        <f t="shared" ca="1" si="5"/>
        <v>334296.67000000004</v>
      </c>
      <c r="R48" s="18">
        <f t="shared" ca="1" si="5"/>
        <v>0</v>
      </c>
      <c r="S48" s="18">
        <f t="shared" ca="1" si="5"/>
        <v>0</v>
      </c>
      <c r="T48" s="18">
        <f t="shared" ca="1" si="5"/>
        <v>30582.809999999998</v>
      </c>
      <c r="U48" s="19">
        <f t="shared" ca="1" si="1"/>
        <v>252817850.73999986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4"/>
        <v>432067.86</v>
      </c>
      <c r="E49" s="18">
        <f t="shared" ca="1" si="4"/>
        <v>758458.77</v>
      </c>
      <c r="F49" s="18">
        <f t="shared" ca="1" si="4"/>
        <v>-4313958.7699999996</v>
      </c>
      <c r="G49" s="18">
        <f t="shared" ca="1" si="4"/>
        <v>0</v>
      </c>
      <c r="H49" s="18">
        <f t="shared" ca="1" si="4"/>
        <v>953712.7</v>
      </c>
      <c r="I49" s="18">
        <f t="shared" ca="1" si="4"/>
        <v>1829371.68</v>
      </c>
      <c r="J49" s="18">
        <f t="shared" ca="1" si="4"/>
        <v>8366.17</v>
      </c>
      <c r="K49" s="18">
        <f t="shared" ca="1" si="4"/>
        <v>0</v>
      </c>
      <c r="L49" s="18">
        <f t="shared" ca="1" si="4"/>
        <v>0</v>
      </c>
      <c r="M49" s="18">
        <f t="shared" ca="1" si="4"/>
        <v>316284.49</v>
      </c>
      <c r="N49" s="18">
        <f t="shared" ca="1" si="5"/>
        <v>23113771.120000001</v>
      </c>
      <c r="O49" s="18">
        <f t="shared" ca="1" si="5"/>
        <v>640979.31000000006</v>
      </c>
      <c r="P49" s="18">
        <f t="shared" ca="1" si="5"/>
        <v>1322598.7</v>
      </c>
      <c r="Q49" s="18">
        <f t="shared" ca="1" si="5"/>
        <v>0</v>
      </c>
      <c r="R49" s="18">
        <f t="shared" ca="1" si="5"/>
        <v>0</v>
      </c>
      <c r="S49" s="18">
        <f t="shared" ca="1" si="5"/>
        <v>596941.5</v>
      </c>
      <c r="T49" s="18">
        <f t="shared" ca="1" si="5"/>
        <v>343112.67</v>
      </c>
      <c r="U49" s="19">
        <f t="shared" ca="1" si="1"/>
        <v>26001706.200000003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4"/>
        <v>4968.33</v>
      </c>
      <c r="E50" s="18">
        <f t="shared" ca="1" si="4"/>
        <v>7174.4299999999994</v>
      </c>
      <c r="F50" s="18">
        <f t="shared" ca="1" si="4"/>
        <v>20054.79</v>
      </c>
      <c r="G50" s="18">
        <f t="shared" ca="1" si="4"/>
        <v>0</v>
      </c>
      <c r="H50" s="18">
        <f t="shared" ca="1" si="4"/>
        <v>0</v>
      </c>
      <c r="I50" s="18">
        <f t="shared" ca="1" si="4"/>
        <v>341691.41000000003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373888.96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4"/>
        <v>6415.880000000001</v>
      </c>
      <c r="E51" s="18">
        <f t="shared" ca="1" si="4"/>
        <v>802813.03999999876</v>
      </c>
      <c r="F51" s="18">
        <f t="shared" ca="1" si="4"/>
        <v>36609808.129999965</v>
      </c>
      <c r="G51" s="18">
        <f t="shared" ca="1" si="4"/>
        <v>26056.7</v>
      </c>
      <c r="H51" s="18">
        <f t="shared" ca="1" si="4"/>
        <v>1399894.01</v>
      </c>
      <c r="I51" s="18">
        <f t="shared" ca="1" si="4"/>
        <v>3895011.5199999977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42739999.279999964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4"/>
        <v>15182279.279999999</v>
      </c>
      <c r="E52" s="18">
        <f t="shared" ca="1" si="4"/>
        <v>8840604.8100000005</v>
      </c>
      <c r="F52" s="18">
        <f t="shared" ca="1" si="4"/>
        <v>343608.06</v>
      </c>
      <c r="G52" s="18">
        <f t="shared" ca="1" si="4"/>
        <v>0</v>
      </c>
      <c r="H52" s="18">
        <f t="shared" ca="1" si="4"/>
        <v>0</v>
      </c>
      <c r="I52" s="18">
        <f t="shared" ca="1" si="4"/>
        <v>20342010.920000002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ref="U52" ca="1" si="6">+SUM(D52:T52)</f>
        <v>44708503.07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88577475.540000007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ref="U53:U55" ca="1" si="7">+SUM(D53:T53)</f>
        <v>88577475.540000007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ref="D54:S69" ca="1" si="8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8">
        <f t="shared" ca="1" si="8"/>
        <v>0</v>
      </c>
      <c r="P54" s="18">
        <f t="shared" ca="1" si="8"/>
        <v>0</v>
      </c>
      <c r="Q54" s="18">
        <f t="shared" ca="1" si="8"/>
        <v>0</v>
      </c>
      <c r="R54" s="18">
        <f t="shared" ca="1" si="8"/>
        <v>0</v>
      </c>
      <c r="S54" s="18">
        <f t="shared" ca="1" si="8"/>
        <v>0</v>
      </c>
      <c r="T54" s="18">
        <f t="shared" ref="N54:T69" ca="1" si="9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7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ca="1" si="8"/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8">
        <f t="shared" ca="1" si="8"/>
        <v>0</v>
      </c>
      <c r="L55" s="18">
        <f t="shared" ca="1" si="8"/>
        <v>0</v>
      </c>
      <c r="M55" s="18">
        <f t="shared" ca="1" si="8"/>
        <v>0</v>
      </c>
      <c r="N55" s="18">
        <f t="shared" ca="1" si="9"/>
        <v>0</v>
      </c>
      <c r="O55" s="18">
        <f t="shared" ca="1" si="9"/>
        <v>0</v>
      </c>
      <c r="P55" s="18">
        <f t="shared" ca="1" si="9"/>
        <v>0</v>
      </c>
      <c r="Q55" s="18">
        <f t="shared" ca="1" si="9"/>
        <v>0</v>
      </c>
      <c r="R55" s="18">
        <f t="shared" ca="1" si="9"/>
        <v>0</v>
      </c>
      <c r="S55" s="18">
        <f t="shared" ca="1" si="9"/>
        <v>0</v>
      </c>
      <c r="T55" s="18">
        <f t="shared" ca="1" si="9"/>
        <v>0</v>
      </c>
      <c r="U55" s="19">
        <f t="shared" ca="1" si="7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8">
        <f t="shared" ca="1" si="8"/>
        <v>0</v>
      </c>
      <c r="L56" s="18">
        <f t="shared" ca="1" si="8"/>
        <v>0</v>
      </c>
      <c r="M56" s="18">
        <f t="shared" ca="1" si="8"/>
        <v>0</v>
      </c>
      <c r="N56" s="18">
        <f t="shared" ca="1" si="9"/>
        <v>0</v>
      </c>
      <c r="O56" s="18">
        <f t="shared" ca="1" si="9"/>
        <v>0</v>
      </c>
      <c r="P56" s="18">
        <f t="shared" ca="1" si="9"/>
        <v>0</v>
      </c>
      <c r="Q56" s="18">
        <f t="shared" ca="1" si="9"/>
        <v>0</v>
      </c>
      <c r="R56" s="18">
        <f t="shared" ca="1" si="9"/>
        <v>0</v>
      </c>
      <c r="S56" s="18">
        <f t="shared" ca="1" si="9"/>
        <v>0</v>
      </c>
      <c r="T56" s="18">
        <f t="shared" ca="1" si="9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8">
        <f t="shared" ca="1" si="8"/>
        <v>0</v>
      </c>
      <c r="L57" s="18">
        <f t="shared" ca="1" si="8"/>
        <v>0</v>
      </c>
      <c r="M57" s="18">
        <f t="shared" ca="1" si="8"/>
        <v>0</v>
      </c>
      <c r="N57" s="18">
        <f t="shared" ca="1" si="9"/>
        <v>0</v>
      </c>
      <c r="O57" s="18">
        <f t="shared" ca="1" si="9"/>
        <v>0</v>
      </c>
      <c r="P57" s="18">
        <f t="shared" ca="1" si="9"/>
        <v>0</v>
      </c>
      <c r="Q57" s="18">
        <f t="shared" ca="1" si="9"/>
        <v>0</v>
      </c>
      <c r="R57" s="18">
        <f t="shared" ca="1" si="9"/>
        <v>0</v>
      </c>
      <c r="S57" s="18">
        <f t="shared" ca="1" si="9"/>
        <v>0</v>
      </c>
      <c r="T57" s="18">
        <f t="shared" ca="1" si="9"/>
        <v>0</v>
      </c>
      <c r="U57" s="19">
        <f t="shared" ca="1" si="1"/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8">
        <f t="shared" ca="1" si="8"/>
        <v>0</v>
      </c>
      <c r="L58" s="18">
        <f t="shared" ca="1" si="8"/>
        <v>0</v>
      </c>
      <c r="M58" s="18">
        <f t="shared" ca="1" si="8"/>
        <v>0</v>
      </c>
      <c r="N58" s="18">
        <f t="shared" ca="1" si="9"/>
        <v>0</v>
      </c>
      <c r="O58" s="18">
        <f t="shared" ca="1" si="9"/>
        <v>0</v>
      </c>
      <c r="P58" s="18">
        <f t="shared" ca="1" si="9"/>
        <v>0</v>
      </c>
      <c r="Q58" s="18">
        <f t="shared" ca="1" si="9"/>
        <v>0</v>
      </c>
      <c r="R58" s="18">
        <f t="shared" ca="1" si="9"/>
        <v>0</v>
      </c>
      <c r="S58" s="18">
        <f t="shared" ca="1" si="9"/>
        <v>0</v>
      </c>
      <c r="T58" s="18">
        <f t="shared" ca="1" si="9"/>
        <v>0</v>
      </c>
      <c r="U58" s="19">
        <f t="shared" ca="1" si="1"/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8">
        <f t="shared" ca="1" si="8"/>
        <v>0</v>
      </c>
      <c r="L59" s="18">
        <f t="shared" ca="1" si="8"/>
        <v>0</v>
      </c>
      <c r="M59" s="18">
        <f t="shared" ca="1" si="8"/>
        <v>0</v>
      </c>
      <c r="N59" s="18">
        <f t="shared" ca="1" si="9"/>
        <v>0</v>
      </c>
      <c r="O59" s="18">
        <f t="shared" ca="1" si="9"/>
        <v>0</v>
      </c>
      <c r="P59" s="18">
        <f t="shared" ca="1" si="9"/>
        <v>0</v>
      </c>
      <c r="Q59" s="18">
        <f t="shared" ca="1" si="9"/>
        <v>0</v>
      </c>
      <c r="R59" s="18">
        <f t="shared" ca="1" si="9"/>
        <v>0</v>
      </c>
      <c r="S59" s="18">
        <f t="shared" ca="1" si="9"/>
        <v>0</v>
      </c>
      <c r="T59" s="18">
        <f t="shared" ca="1" si="9"/>
        <v>0</v>
      </c>
      <c r="U59" s="19">
        <f t="shared" ca="1" si="1"/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8">
        <f t="shared" ca="1" si="8"/>
        <v>0</v>
      </c>
      <c r="L60" s="18">
        <f t="shared" ca="1" si="8"/>
        <v>0</v>
      </c>
      <c r="M60" s="18">
        <f t="shared" ca="1" si="8"/>
        <v>0</v>
      </c>
      <c r="N60" s="18">
        <f t="shared" ca="1" si="9"/>
        <v>0</v>
      </c>
      <c r="O60" s="18">
        <f t="shared" ca="1" si="9"/>
        <v>0</v>
      </c>
      <c r="P60" s="18">
        <f t="shared" ca="1" si="9"/>
        <v>0</v>
      </c>
      <c r="Q60" s="18">
        <f t="shared" ca="1" si="9"/>
        <v>0</v>
      </c>
      <c r="R60" s="18">
        <f t="shared" ca="1" si="9"/>
        <v>0</v>
      </c>
      <c r="S60" s="18">
        <f t="shared" ca="1" si="9"/>
        <v>0</v>
      </c>
      <c r="T60" s="18">
        <f t="shared" ca="1" si="9"/>
        <v>0</v>
      </c>
      <c r="U60" s="19">
        <f t="shared" ref="U60" ca="1" si="10">+SUM(D60:T60)</f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8">
        <f t="shared" ca="1" si="8"/>
        <v>0</v>
      </c>
      <c r="L61" s="18">
        <f t="shared" ca="1" si="8"/>
        <v>0</v>
      </c>
      <c r="M61" s="18">
        <f t="shared" ca="1" si="8"/>
        <v>0</v>
      </c>
      <c r="N61" s="18">
        <f t="shared" ca="1" si="9"/>
        <v>0</v>
      </c>
      <c r="O61" s="18">
        <f t="shared" ca="1" si="9"/>
        <v>0</v>
      </c>
      <c r="P61" s="18">
        <f t="shared" ca="1" si="9"/>
        <v>0</v>
      </c>
      <c r="Q61" s="18">
        <f t="shared" ca="1" si="9"/>
        <v>0</v>
      </c>
      <c r="R61" s="18">
        <f t="shared" ca="1" si="9"/>
        <v>0</v>
      </c>
      <c r="S61" s="18">
        <f t="shared" ca="1" si="9"/>
        <v>0</v>
      </c>
      <c r="T61" s="18">
        <f t="shared" ca="1" si="9"/>
        <v>0</v>
      </c>
      <c r="U61" s="19">
        <f t="shared" ref="U61:U75" ca="1" si="11">+SUM(D61:T61)</f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8">
        <f t="shared" ca="1" si="8"/>
        <v>0</v>
      </c>
      <c r="L62" s="18">
        <f t="shared" ca="1" si="8"/>
        <v>0</v>
      </c>
      <c r="M62" s="18">
        <f t="shared" ca="1" si="8"/>
        <v>0</v>
      </c>
      <c r="N62" s="18">
        <f t="shared" ca="1" si="9"/>
        <v>0</v>
      </c>
      <c r="O62" s="18">
        <f t="shared" ca="1" si="9"/>
        <v>0</v>
      </c>
      <c r="P62" s="18">
        <f t="shared" ca="1" si="9"/>
        <v>0</v>
      </c>
      <c r="Q62" s="18">
        <f t="shared" ca="1" si="9"/>
        <v>0</v>
      </c>
      <c r="R62" s="18">
        <f t="shared" ca="1" si="9"/>
        <v>0</v>
      </c>
      <c r="S62" s="18">
        <f t="shared" ca="1" si="9"/>
        <v>0</v>
      </c>
      <c r="T62" s="18">
        <f t="shared" ca="1" si="9"/>
        <v>0</v>
      </c>
      <c r="U62" s="19">
        <f t="shared" ca="1" si="11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8">
        <f t="shared" ca="1" si="8"/>
        <v>0</v>
      </c>
      <c r="L63" s="18">
        <f t="shared" ca="1" si="8"/>
        <v>0</v>
      </c>
      <c r="M63" s="18">
        <f t="shared" ca="1" si="8"/>
        <v>0</v>
      </c>
      <c r="N63" s="18">
        <f t="shared" ca="1" si="9"/>
        <v>0</v>
      </c>
      <c r="O63" s="18">
        <f t="shared" ca="1" si="9"/>
        <v>0</v>
      </c>
      <c r="P63" s="18">
        <f t="shared" ca="1" si="9"/>
        <v>0</v>
      </c>
      <c r="Q63" s="18">
        <f t="shared" ca="1" si="9"/>
        <v>0</v>
      </c>
      <c r="R63" s="18">
        <f t="shared" ca="1" si="9"/>
        <v>0</v>
      </c>
      <c r="S63" s="18">
        <f t="shared" ca="1" si="9"/>
        <v>0</v>
      </c>
      <c r="T63" s="18">
        <f t="shared" ca="1" si="9"/>
        <v>0</v>
      </c>
      <c r="U63" s="19">
        <f t="shared" ca="1" si="11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8">
        <f t="shared" ca="1" si="8"/>
        <v>0</v>
      </c>
      <c r="L64" s="18">
        <f t="shared" ca="1" si="8"/>
        <v>0</v>
      </c>
      <c r="M64" s="18">
        <f t="shared" ca="1" si="8"/>
        <v>0</v>
      </c>
      <c r="N64" s="18">
        <f t="shared" ca="1" si="9"/>
        <v>0</v>
      </c>
      <c r="O64" s="18">
        <f t="shared" ca="1" si="9"/>
        <v>0</v>
      </c>
      <c r="P64" s="18">
        <f t="shared" ca="1" si="9"/>
        <v>0</v>
      </c>
      <c r="Q64" s="18">
        <f t="shared" ca="1" si="9"/>
        <v>0</v>
      </c>
      <c r="R64" s="18">
        <f t="shared" ca="1" si="9"/>
        <v>0</v>
      </c>
      <c r="S64" s="18">
        <f t="shared" ca="1" si="9"/>
        <v>0</v>
      </c>
      <c r="T64" s="18">
        <f t="shared" ca="1" si="9"/>
        <v>0</v>
      </c>
      <c r="U64" s="19">
        <f t="shared" ca="1" si="11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8">
        <f t="shared" ca="1" si="8"/>
        <v>0</v>
      </c>
      <c r="L65" s="18">
        <f t="shared" ca="1" si="8"/>
        <v>0</v>
      </c>
      <c r="M65" s="18">
        <f t="shared" ca="1" si="8"/>
        <v>0</v>
      </c>
      <c r="N65" s="18">
        <f t="shared" ca="1" si="9"/>
        <v>0</v>
      </c>
      <c r="O65" s="18">
        <f t="shared" ca="1" si="9"/>
        <v>0</v>
      </c>
      <c r="P65" s="18">
        <f t="shared" ca="1" si="9"/>
        <v>0</v>
      </c>
      <c r="Q65" s="18">
        <f t="shared" ca="1" si="9"/>
        <v>0</v>
      </c>
      <c r="R65" s="18">
        <f t="shared" ca="1" si="9"/>
        <v>0</v>
      </c>
      <c r="S65" s="18">
        <f t="shared" ca="1" si="9"/>
        <v>0</v>
      </c>
      <c r="T65" s="18">
        <f t="shared" ca="1" si="9"/>
        <v>0</v>
      </c>
      <c r="U65" s="19">
        <f t="shared" ca="1" si="11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8">
        <f t="shared" ca="1" si="8"/>
        <v>0</v>
      </c>
      <c r="L66" s="18">
        <f t="shared" ca="1" si="8"/>
        <v>0</v>
      </c>
      <c r="M66" s="18">
        <f t="shared" ca="1" si="8"/>
        <v>0</v>
      </c>
      <c r="N66" s="18">
        <f t="shared" ca="1" si="9"/>
        <v>0</v>
      </c>
      <c r="O66" s="18">
        <f t="shared" ca="1" si="9"/>
        <v>0</v>
      </c>
      <c r="P66" s="18">
        <f t="shared" ca="1" si="9"/>
        <v>0</v>
      </c>
      <c r="Q66" s="18">
        <f t="shared" ca="1" si="9"/>
        <v>0</v>
      </c>
      <c r="R66" s="18">
        <f t="shared" ca="1" si="9"/>
        <v>0</v>
      </c>
      <c r="S66" s="18">
        <f t="shared" ca="1" si="9"/>
        <v>0</v>
      </c>
      <c r="T66" s="18">
        <f t="shared" ca="1" si="9"/>
        <v>0</v>
      </c>
      <c r="U66" s="19">
        <f t="shared" ca="1" si="11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8">
        <f t="shared" ca="1" si="8"/>
        <v>0</v>
      </c>
      <c r="L67" s="18">
        <f t="shared" ca="1" si="8"/>
        <v>0</v>
      </c>
      <c r="M67" s="18">
        <f t="shared" ca="1" si="8"/>
        <v>0</v>
      </c>
      <c r="N67" s="18">
        <f t="shared" ca="1" si="9"/>
        <v>0</v>
      </c>
      <c r="O67" s="18">
        <f t="shared" ca="1" si="9"/>
        <v>0</v>
      </c>
      <c r="P67" s="18">
        <f t="shared" ca="1" si="9"/>
        <v>0</v>
      </c>
      <c r="Q67" s="18">
        <f t="shared" ca="1" si="9"/>
        <v>0</v>
      </c>
      <c r="R67" s="18">
        <f t="shared" ca="1" si="9"/>
        <v>0</v>
      </c>
      <c r="S67" s="18">
        <f t="shared" ca="1" si="9"/>
        <v>0</v>
      </c>
      <c r="T67" s="18">
        <f t="shared" ca="1" si="9"/>
        <v>0</v>
      </c>
      <c r="U67" s="19">
        <f t="shared" ca="1" si="11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8">
        <f t="shared" ca="1" si="8"/>
        <v>0</v>
      </c>
      <c r="L68" s="18">
        <f t="shared" ca="1" si="8"/>
        <v>0</v>
      </c>
      <c r="M68" s="18">
        <f t="shared" ca="1" si="8"/>
        <v>0</v>
      </c>
      <c r="N68" s="18">
        <f t="shared" ca="1" si="9"/>
        <v>0</v>
      </c>
      <c r="O68" s="18">
        <f t="shared" ca="1" si="9"/>
        <v>0</v>
      </c>
      <c r="P68" s="18">
        <f t="shared" ca="1" si="9"/>
        <v>0</v>
      </c>
      <c r="Q68" s="18">
        <f t="shared" ca="1" si="9"/>
        <v>0</v>
      </c>
      <c r="R68" s="18">
        <f t="shared" ca="1" si="9"/>
        <v>0</v>
      </c>
      <c r="S68" s="18">
        <f t="shared" ca="1" si="9"/>
        <v>0</v>
      </c>
      <c r="T68" s="18">
        <f t="shared" ca="1" si="9"/>
        <v>0</v>
      </c>
      <c r="U68" s="19">
        <f t="shared" ca="1" si="11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8">
        <f t="shared" ca="1" si="8"/>
        <v>0</v>
      </c>
      <c r="L69" s="18">
        <f t="shared" ca="1" si="8"/>
        <v>0</v>
      </c>
      <c r="M69" s="18">
        <f t="shared" ca="1" si="8"/>
        <v>0</v>
      </c>
      <c r="N69" s="18">
        <f t="shared" ca="1" si="9"/>
        <v>0</v>
      </c>
      <c r="O69" s="18">
        <f t="shared" ca="1" si="9"/>
        <v>0</v>
      </c>
      <c r="P69" s="18">
        <f t="shared" ca="1" si="9"/>
        <v>0</v>
      </c>
      <c r="Q69" s="18">
        <f t="shared" ca="1" si="9"/>
        <v>0</v>
      </c>
      <c r="R69" s="18">
        <f t="shared" ca="1" si="9"/>
        <v>0</v>
      </c>
      <c r="S69" s="18">
        <f t="shared" ca="1" si="9"/>
        <v>0</v>
      </c>
      <c r="T69" s="18">
        <f t="shared" ca="1" si="9"/>
        <v>0</v>
      </c>
      <c r="U69" s="19">
        <f t="shared" ca="1" si="11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ref="D70:S75" ca="1" si="12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2"/>
        <v>0</v>
      </c>
      <c r="F70" s="18">
        <f t="shared" ca="1" si="12"/>
        <v>0</v>
      </c>
      <c r="G70" s="18">
        <f t="shared" ca="1" si="12"/>
        <v>0</v>
      </c>
      <c r="H70" s="18">
        <f t="shared" ca="1" si="12"/>
        <v>0</v>
      </c>
      <c r="I70" s="18">
        <f t="shared" ca="1" si="12"/>
        <v>0</v>
      </c>
      <c r="J70" s="18">
        <f t="shared" ca="1" si="12"/>
        <v>0</v>
      </c>
      <c r="K70" s="18">
        <f t="shared" ca="1" si="12"/>
        <v>0</v>
      </c>
      <c r="L70" s="18">
        <f t="shared" ca="1" si="12"/>
        <v>0</v>
      </c>
      <c r="M70" s="18">
        <f t="shared" ca="1" si="12"/>
        <v>0</v>
      </c>
      <c r="N70" s="18">
        <f t="shared" ca="1" si="12"/>
        <v>0</v>
      </c>
      <c r="O70" s="18">
        <f t="shared" ca="1" si="12"/>
        <v>0</v>
      </c>
      <c r="P70" s="18">
        <f t="shared" ca="1" si="12"/>
        <v>0</v>
      </c>
      <c r="Q70" s="18">
        <f t="shared" ca="1" si="12"/>
        <v>0</v>
      </c>
      <c r="R70" s="18">
        <f t="shared" ca="1" si="12"/>
        <v>0</v>
      </c>
      <c r="S70" s="18">
        <f t="shared" ca="1" si="12"/>
        <v>0</v>
      </c>
      <c r="T70" s="18">
        <f t="shared" ref="N70:T75" ca="1" si="13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11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ca="1" si="12"/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0</v>
      </c>
      <c r="H71" s="18">
        <f t="shared" ca="1" si="12"/>
        <v>0</v>
      </c>
      <c r="I71" s="18">
        <f t="shared" ca="1" si="12"/>
        <v>0</v>
      </c>
      <c r="J71" s="18">
        <f t="shared" ca="1" si="12"/>
        <v>0</v>
      </c>
      <c r="K71" s="18">
        <f t="shared" ca="1" si="12"/>
        <v>0</v>
      </c>
      <c r="L71" s="18">
        <f t="shared" ca="1" si="12"/>
        <v>0</v>
      </c>
      <c r="M71" s="18">
        <f t="shared" ca="1" si="12"/>
        <v>0</v>
      </c>
      <c r="N71" s="18">
        <f t="shared" ca="1" si="13"/>
        <v>0</v>
      </c>
      <c r="O71" s="18">
        <f t="shared" ca="1" si="13"/>
        <v>0</v>
      </c>
      <c r="P71" s="18">
        <f t="shared" ca="1" si="13"/>
        <v>0</v>
      </c>
      <c r="Q71" s="18">
        <f t="shared" ca="1" si="13"/>
        <v>0</v>
      </c>
      <c r="R71" s="18">
        <f t="shared" ca="1" si="13"/>
        <v>0</v>
      </c>
      <c r="S71" s="18">
        <f t="shared" ca="1" si="13"/>
        <v>0</v>
      </c>
      <c r="T71" s="18">
        <f t="shared" ca="1" si="13"/>
        <v>0</v>
      </c>
      <c r="U71" s="19">
        <f t="shared" ca="1" si="11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0</v>
      </c>
      <c r="H72" s="18">
        <f t="shared" ca="1" si="12"/>
        <v>0</v>
      </c>
      <c r="I72" s="18">
        <f t="shared" ca="1" si="12"/>
        <v>0</v>
      </c>
      <c r="J72" s="18">
        <f t="shared" ca="1" si="12"/>
        <v>0</v>
      </c>
      <c r="K72" s="18">
        <f t="shared" ca="1" si="12"/>
        <v>0</v>
      </c>
      <c r="L72" s="18">
        <f t="shared" ca="1" si="12"/>
        <v>0</v>
      </c>
      <c r="M72" s="18">
        <f t="shared" ca="1" si="12"/>
        <v>0</v>
      </c>
      <c r="N72" s="18">
        <f t="shared" ca="1" si="13"/>
        <v>0</v>
      </c>
      <c r="O72" s="18">
        <f t="shared" ca="1" si="13"/>
        <v>0</v>
      </c>
      <c r="P72" s="18">
        <f t="shared" ca="1" si="13"/>
        <v>0</v>
      </c>
      <c r="Q72" s="18">
        <f t="shared" ca="1" si="13"/>
        <v>0</v>
      </c>
      <c r="R72" s="18">
        <f t="shared" ca="1" si="13"/>
        <v>0</v>
      </c>
      <c r="S72" s="18">
        <f t="shared" ca="1" si="13"/>
        <v>0</v>
      </c>
      <c r="T72" s="18">
        <f t="shared" ca="1" si="13"/>
        <v>0</v>
      </c>
      <c r="U72" s="19">
        <f t="shared" ca="1" si="11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0</v>
      </c>
      <c r="H73" s="18">
        <f t="shared" ca="1" si="12"/>
        <v>0</v>
      </c>
      <c r="I73" s="18">
        <f t="shared" ca="1" si="12"/>
        <v>0</v>
      </c>
      <c r="J73" s="18">
        <f t="shared" ca="1" si="12"/>
        <v>0</v>
      </c>
      <c r="K73" s="18">
        <f t="shared" ca="1" si="12"/>
        <v>0</v>
      </c>
      <c r="L73" s="18">
        <f t="shared" ca="1" si="12"/>
        <v>0</v>
      </c>
      <c r="M73" s="18">
        <f t="shared" ca="1" si="12"/>
        <v>0</v>
      </c>
      <c r="N73" s="18">
        <f t="shared" ca="1" si="13"/>
        <v>0</v>
      </c>
      <c r="O73" s="18">
        <f t="shared" ca="1" si="13"/>
        <v>0</v>
      </c>
      <c r="P73" s="18">
        <f t="shared" ca="1" si="13"/>
        <v>0</v>
      </c>
      <c r="Q73" s="18">
        <f t="shared" ca="1" si="13"/>
        <v>0</v>
      </c>
      <c r="R73" s="18">
        <f t="shared" ca="1" si="13"/>
        <v>0</v>
      </c>
      <c r="S73" s="18">
        <f t="shared" ca="1" si="13"/>
        <v>0</v>
      </c>
      <c r="T73" s="18">
        <f t="shared" ca="1" si="13"/>
        <v>0</v>
      </c>
      <c r="U73" s="19">
        <f t="shared" ca="1" si="11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2"/>
        <v>0</v>
      </c>
      <c r="E74" s="18">
        <f t="shared" ca="1" si="12"/>
        <v>0</v>
      </c>
      <c r="F74" s="18">
        <f t="shared" ca="1" si="12"/>
        <v>0</v>
      </c>
      <c r="G74" s="18">
        <f t="shared" ca="1" si="12"/>
        <v>0</v>
      </c>
      <c r="H74" s="18">
        <f t="shared" ca="1" si="12"/>
        <v>0</v>
      </c>
      <c r="I74" s="18">
        <f t="shared" ca="1" si="12"/>
        <v>0</v>
      </c>
      <c r="J74" s="18">
        <f t="shared" ca="1" si="12"/>
        <v>0</v>
      </c>
      <c r="K74" s="18">
        <f t="shared" ca="1" si="12"/>
        <v>0</v>
      </c>
      <c r="L74" s="18">
        <f t="shared" ca="1" si="12"/>
        <v>0</v>
      </c>
      <c r="M74" s="18">
        <f t="shared" ca="1" si="12"/>
        <v>0</v>
      </c>
      <c r="N74" s="18">
        <f t="shared" ca="1" si="13"/>
        <v>0</v>
      </c>
      <c r="O74" s="18">
        <f t="shared" ca="1" si="13"/>
        <v>0</v>
      </c>
      <c r="P74" s="18">
        <f t="shared" ca="1" si="13"/>
        <v>0</v>
      </c>
      <c r="Q74" s="18">
        <f t="shared" ca="1" si="13"/>
        <v>0</v>
      </c>
      <c r="R74" s="18">
        <f t="shared" ca="1" si="13"/>
        <v>0</v>
      </c>
      <c r="S74" s="18">
        <f t="shared" ca="1" si="13"/>
        <v>0</v>
      </c>
      <c r="T74" s="18">
        <f t="shared" ca="1" si="13"/>
        <v>0</v>
      </c>
      <c r="U74" s="19">
        <f t="shared" ca="1" si="11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12"/>
        <v>0</v>
      </c>
      <c r="E75" s="18">
        <f t="shared" ca="1" si="12"/>
        <v>0</v>
      </c>
      <c r="F75" s="18">
        <f t="shared" ca="1" si="12"/>
        <v>0</v>
      </c>
      <c r="G75" s="18">
        <f t="shared" ca="1" si="12"/>
        <v>0</v>
      </c>
      <c r="H75" s="18">
        <f t="shared" ca="1" si="12"/>
        <v>0</v>
      </c>
      <c r="I75" s="18">
        <f t="shared" ca="1" si="12"/>
        <v>0</v>
      </c>
      <c r="J75" s="18">
        <f t="shared" ca="1" si="12"/>
        <v>0</v>
      </c>
      <c r="K75" s="18">
        <f t="shared" ca="1" si="12"/>
        <v>0</v>
      </c>
      <c r="L75" s="18">
        <f t="shared" ca="1" si="12"/>
        <v>0</v>
      </c>
      <c r="M75" s="18">
        <f t="shared" ca="1" si="12"/>
        <v>0</v>
      </c>
      <c r="N75" s="18">
        <f t="shared" ca="1" si="13"/>
        <v>0</v>
      </c>
      <c r="O75" s="18">
        <f t="shared" ca="1" si="13"/>
        <v>0</v>
      </c>
      <c r="P75" s="18">
        <f t="shared" ca="1" si="13"/>
        <v>0</v>
      </c>
      <c r="Q75" s="18">
        <f t="shared" ca="1" si="13"/>
        <v>0</v>
      </c>
      <c r="R75" s="18">
        <f t="shared" ca="1" si="13"/>
        <v>0</v>
      </c>
      <c r="S75" s="18">
        <f t="shared" ca="1" si="13"/>
        <v>0</v>
      </c>
      <c r="T75" s="18">
        <f t="shared" ca="1" si="13"/>
        <v>0</v>
      </c>
      <c r="U75" s="19">
        <f t="shared" ca="1" si="11"/>
        <v>0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U76" ca="1" si="14">SUMIF($C$7:$C$75,"HD",D$7:D$75)</f>
        <v>222156200.63360646</v>
      </c>
      <c r="E76" s="49">
        <f t="shared" ca="1" si="14"/>
        <v>1074650525.2456951</v>
      </c>
      <c r="F76" s="49">
        <f t="shared" ca="1" si="14"/>
        <v>3696727347.3672314</v>
      </c>
      <c r="G76" s="49">
        <f t="shared" ca="1" si="14"/>
        <v>333912041.64779198</v>
      </c>
      <c r="H76" s="49">
        <f t="shared" ca="1" si="14"/>
        <v>4691912780.9307671</v>
      </c>
      <c r="I76" s="49">
        <f t="shared" ca="1" si="14"/>
        <v>4159246624.1323056</v>
      </c>
      <c r="J76" s="49">
        <f t="shared" ca="1" si="14"/>
        <v>27534275.934133343</v>
      </c>
      <c r="K76" s="49">
        <f t="shared" ca="1" si="14"/>
        <v>0</v>
      </c>
      <c r="L76" s="49">
        <f t="shared" ca="1" si="14"/>
        <v>184234187.19</v>
      </c>
      <c r="M76" s="49">
        <f t="shared" ca="1" si="14"/>
        <v>356647898.47344995</v>
      </c>
      <c r="N76" s="49">
        <f t="shared" ca="1" si="14"/>
        <v>11908701232.717392</v>
      </c>
      <c r="O76" s="49">
        <f t="shared" ca="1" si="14"/>
        <v>51640793.765983336</v>
      </c>
      <c r="P76" s="49">
        <f t="shared" ca="1" si="14"/>
        <v>2895637788.4113526</v>
      </c>
      <c r="Q76" s="49">
        <f t="shared" ca="1" si="14"/>
        <v>4814961.6900000004</v>
      </c>
      <c r="R76" s="49">
        <f t="shared" ca="1" si="14"/>
        <v>393815.21</v>
      </c>
      <c r="S76" s="49">
        <f t="shared" ca="1" si="14"/>
        <v>80838069.791616678</v>
      </c>
      <c r="T76" s="49">
        <f t="shared" ca="1" si="14"/>
        <v>342706237.60133338</v>
      </c>
      <c r="U76" s="49">
        <f t="shared" ca="1" si="14"/>
        <v>30031754780.742668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t="shared" ref="D77:U77" ca="1" si="15">SUMIF($C$7:$C$75,"H",D$7:D$75)+SUMIF($C$7:$C$75,"E",D$7:D$75)</f>
        <v>0</v>
      </c>
      <c r="E77" s="49">
        <f t="shared" ca="1" si="15"/>
        <v>0</v>
      </c>
      <c r="F77" s="49">
        <f t="shared" ca="1" si="15"/>
        <v>0</v>
      </c>
      <c r="G77" s="49">
        <f t="shared" ca="1" si="15"/>
        <v>0</v>
      </c>
      <c r="H77" s="49">
        <f ca="1">SUMIF($C$7:$C$75,"H",H$7:H$75)+SUMIF($C$7:$C$75,"E",H$7:H$75)</f>
        <v>0</v>
      </c>
      <c r="I77" s="49">
        <f t="shared" ca="1" si="15"/>
        <v>0</v>
      </c>
      <c r="J77" s="49">
        <f t="shared" ca="1" si="15"/>
        <v>0</v>
      </c>
      <c r="K77" s="49">
        <f t="shared" ca="1" si="15"/>
        <v>0</v>
      </c>
      <c r="L77" s="49">
        <f t="shared" ca="1" si="15"/>
        <v>0</v>
      </c>
      <c r="M77" s="49">
        <f t="shared" ca="1" si="15"/>
        <v>0</v>
      </c>
      <c r="N77" s="49">
        <f t="shared" ca="1" si="15"/>
        <v>0</v>
      </c>
      <c r="O77" s="49">
        <f t="shared" ca="1" si="15"/>
        <v>0</v>
      </c>
      <c r="P77" s="49">
        <f t="shared" ca="1" si="15"/>
        <v>0</v>
      </c>
      <c r="Q77" s="49">
        <f t="shared" ca="1" si="15"/>
        <v>0</v>
      </c>
      <c r="R77" s="49">
        <f t="shared" ca="1" si="15"/>
        <v>0</v>
      </c>
      <c r="S77" s="49">
        <f t="shared" ca="1" si="15"/>
        <v>0</v>
      </c>
      <c r="T77" s="49">
        <f t="shared" ca="1" si="15"/>
        <v>0</v>
      </c>
      <c r="U77" s="49">
        <f t="shared" ca="1" si="15"/>
        <v>0</v>
      </c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U78" ca="1" si="16">D76+D77</f>
        <v>222156200.63360646</v>
      </c>
      <c r="E78" s="49">
        <f t="shared" ca="1" si="16"/>
        <v>1074650525.2456951</v>
      </c>
      <c r="F78" s="49">
        <f ca="1">F76+F77</f>
        <v>3696727347.3672314</v>
      </c>
      <c r="G78" s="49">
        <f ca="1">G76+G77</f>
        <v>333912041.64779198</v>
      </c>
      <c r="H78" s="49">
        <f ca="1">H76+H77</f>
        <v>4691912780.9307671</v>
      </c>
      <c r="I78" s="49">
        <f ca="1">I76+I77</f>
        <v>4159246624.1323056</v>
      </c>
      <c r="J78" s="49">
        <f ca="1">J76+J77</f>
        <v>27534275.934133343</v>
      </c>
      <c r="K78" s="49">
        <f t="shared" ca="1" si="16"/>
        <v>0</v>
      </c>
      <c r="L78" s="49">
        <f t="shared" ca="1" si="16"/>
        <v>184234187.19</v>
      </c>
      <c r="M78" s="49">
        <f t="shared" ca="1" si="16"/>
        <v>356647898.47344995</v>
      </c>
      <c r="N78" s="49">
        <f t="shared" ca="1" si="16"/>
        <v>11908701232.717392</v>
      </c>
      <c r="O78" s="49">
        <f t="shared" ca="1" si="16"/>
        <v>51640793.765983336</v>
      </c>
      <c r="P78" s="49">
        <f t="shared" ca="1" si="16"/>
        <v>2895637788.4113526</v>
      </c>
      <c r="Q78" s="49">
        <f t="shared" ca="1" si="16"/>
        <v>4814961.6900000004</v>
      </c>
      <c r="R78" s="49">
        <f t="shared" ca="1" si="16"/>
        <v>393815.21</v>
      </c>
      <c r="S78" s="49">
        <f t="shared" ca="1" si="16"/>
        <v>80838069.791616678</v>
      </c>
      <c r="T78" s="49">
        <f t="shared" ca="1" si="16"/>
        <v>342706237.60133338</v>
      </c>
      <c r="U78" s="49">
        <f t="shared" ca="1" si="16"/>
        <v>30031754780.742668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 xr:uid="{C34E88A3-B230-433A-94F8-F537E9ED579B}">
      <formula1>"Toplam,Direkt,Endirekt"</formula1>
    </dataValidation>
    <dataValidation type="list" allowBlank="1" showInputMessage="1" showErrorMessage="1" sqref="C2" xr:uid="{EBDDCAF1-0FB2-43FE-AF0E-18B9095F5B07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05D9-77BB-4FBD-A975-5908D611BEC6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341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60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1835526616.9000001</v>
      </c>
      <c r="F8" s="18">
        <f t="shared" ca="1" si="0"/>
        <v>0</v>
      </c>
      <c r="G8" s="18">
        <f t="shared" ca="1" si="0"/>
        <v>274192189.45999998</v>
      </c>
      <c r="H8" s="19">
        <f t="shared" ca="1" si="1"/>
        <v>2109718806.3600001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3510367954.9200001</v>
      </c>
      <c r="F9" s="18">
        <f t="shared" ca="1" si="0"/>
        <v>75807768.530000001</v>
      </c>
      <c r="G9" s="18">
        <f t="shared" ca="1" si="0"/>
        <v>375339531.99000001</v>
      </c>
      <c r="H9" s="19">
        <f t="shared" ca="1" si="1"/>
        <v>3961515255.4400005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2588637577.4093804</v>
      </c>
      <c r="F10" s="18">
        <f t="shared" ca="1" si="0"/>
        <v>253333008.19999999</v>
      </c>
      <c r="G10" s="18">
        <f t="shared" ca="1" si="0"/>
        <v>854780050.92988491</v>
      </c>
      <c r="H10" s="19">
        <f t="shared" ca="1" si="1"/>
        <v>3696750636.5392652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1625955142.3099999</v>
      </c>
      <c r="F11" s="18">
        <f t="shared" ca="1" si="0"/>
        <v>11358336.006899999</v>
      </c>
      <c r="G11" s="18">
        <f t="shared" ca="1" si="0"/>
        <v>125123822.62</v>
      </c>
      <c r="H11" s="19">
        <f t="shared" ca="1" si="1"/>
        <v>1762437300.9369001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2512947409.6465998</v>
      </c>
      <c r="F13" s="18">
        <f t="shared" ca="1" si="0"/>
        <v>2720615.2884269999</v>
      </c>
      <c r="G13" s="18">
        <f t="shared" ca="1" si="0"/>
        <v>130581437.31999999</v>
      </c>
      <c r="H13" s="19">
        <f t="shared" ca="1" si="1"/>
        <v>2646249462.2550268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3664624329.3799953</v>
      </c>
      <c r="F14" s="18">
        <f t="shared" ca="1" si="0"/>
        <v>47705753.259999998</v>
      </c>
      <c r="G14" s="18">
        <f t="shared" ca="1" si="0"/>
        <v>510982303.62</v>
      </c>
      <c r="H14" s="19">
        <f t="shared" ca="1" si="1"/>
        <v>4223312386.2599955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733202184.76999998</v>
      </c>
      <c r="F17" s="18">
        <f t="shared" ca="1" si="0"/>
        <v>2440506.2599999998</v>
      </c>
      <c r="G17" s="18">
        <f t="shared" ca="1" si="0"/>
        <v>165457228.28999999</v>
      </c>
      <c r="H17" s="19">
        <f t="shared" ca="1" si="1"/>
        <v>901099919.31999993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832785566.71999979</v>
      </c>
      <c r="F20" s="18">
        <f t="shared" ca="1" si="0"/>
        <v>2812179.24</v>
      </c>
      <c r="G20" s="18">
        <f t="shared" ca="1" si="0"/>
        <v>104731085.21999998</v>
      </c>
      <c r="H20" s="19">
        <f t="shared" ca="1" si="1"/>
        <v>940328831.17999983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-2142.4</v>
      </c>
      <c r="F21" s="18">
        <f t="shared" ca="1" si="0"/>
        <v>0</v>
      </c>
      <c r="G21" s="18">
        <f t="shared" ca="1" si="0"/>
        <v>-491.41</v>
      </c>
      <c r="H21" s="19">
        <f t="shared" ca="1" si="1"/>
        <v>-2633.81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E22" s="18">
        <f t="shared" ca="1" si="2"/>
        <v>3431442928.8699999</v>
      </c>
      <c r="F22" s="18">
        <f t="shared" ca="1" si="0"/>
        <v>239802516.56</v>
      </c>
      <c r="G22" s="18">
        <f t="shared" ca="1" si="0"/>
        <v>453166697.01999998</v>
      </c>
      <c r="H22" s="19">
        <f t="shared" ca="1" si="1"/>
        <v>4124412142.4499998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D75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3206308677.1699996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140502001.91</v>
      </c>
      <c r="G23" s="18">
        <f t="shared" ca="1" si="4"/>
        <v>719711245.34000003</v>
      </c>
      <c r="H23" s="19">
        <f t="shared" ca="1" si="1"/>
        <v>4066521924.4199996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3"/>
        <v>0</v>
      </c>
      <c r="E24" s="18">
        <f t="shared" ca="1" si="2"/>
        <v>1697653691.7306566</v>
      </c>
      <c r="F24" s="18">
        <f t="shared" ca="1" si="4"/>
        <v>3402900.27</v>
      </c>
      <c r="G24" s="18">
        <f t="shared" ca="1" si="4"/>
        <v>333073926.84000063</v>
      </c>
      <c r="H24" s="19">
        <f t="shared" ca="1" si="1"/>
        <v>2034130518.8406572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3"/>
        <v>0</v>
      </c>
      <c r="E25" s="18">
        <f t="shared" ca="1" si="2"/>
        <v>465064744.19999993</v>
      </c>
      <c r="F25" s="18">
        <f t="shared" ca="1" si="4"/>
        <v>16942865.797984</v>
      </c>
      <c r="G25" s="18">
        <f t="shared" ca="1" si="4"/>
        <v>66390862.834765971</v>
      </c>
      <c r="H25" s="19">
        <f t="shared" ca="1" si="1"/>
        <v>548398472.83274984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3"/>
        <v>0</v>
      </c>
      <c r="E26" s="18">
        <f t="shared" ca="1" si="2"/>
        <v>843655923.14547396</v>
      </c>
      <c r="F26" s="18">
        <f t="shared" ca="1" si="4"/>
        <v>11862928.144526005</v>
      </c>
      <c r="G26" s="18">
        <f t="shared" ca="1" si="4"/>
        <v>146828057.94999999</v>
      </c>
      <c r="H26" s="19">
        <f t="shared" ca="1" si="1"/>
        <v>1002346909.24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3"/>
        <v>0</v>
      </c>
      <c r="E27" s="18">
        <f t="shared" ca="1" si="2"/>
        <v>2409685384.3499999</v>
      </c>
      <c r="F27" s="18">
        <f t="shared" ca="1" si="4"/>
        <v>2442064.5699999998</v>
      </c>
      <c r="G27" s="18">
        <f t="shared" ca="1" si="4"/>
        <v>266805953.24000001</v>
      </c>
      <c r="H27" s="19">
        <f t="shared" ca="1" si="1"/>
        <v>2678933402.1599998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3"/>
        <v>0</v>
      </c>
      <c r="E28" s="18">
        <f t="shared" ca="1" si="2"/>
        <v>1643.18</v>
      </c>
      <c r="F28" s="18">
        <f t="shared" ca="1" si="4"/>
        <v>0</v>
      </c>
      <c r="G28" s="18">
        <f t="shared" ca="1" si="4"/>
        <v>0</v>
      </c>
      <c r="H28" s="19">
        <f t="shared" ca="1" si="1"/>
        <v>1643.18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3"/>
        <v>0</v>
      </c>
      <c r="E29" s="18">
        <f t="shared" ca="1" si="2"/>
        <v>2825002976.3905997</v>
      </c>
      <c r="F29" s="18">
        <f t="shared" ca="1" si="4"/>
        <v>1109543.0348</v>
      </c>
      <c r="G29" s="18">
        <f t="shared" ca="1" si="4"/>
        <v>184715381.80000001</v>
      </c>
      <c r="H29" s="19">
        <f t="shared" ca="1" si="1"/>
        <v>3010827901.2254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3"/>
        <v>0</v>
      </c>
      <c r="E30" s="18">
        <f t="shared" ca="1" si="2"/>
        <v>469304192.84000003</v>
      </c>
      <c r="F30" s="18">
        <f t="shared" ca="1" si="4"/>
        <v>2994455</v>
      </c>
      <c r="G30" s="18">
        <f t="shared" ca="1" si="4"/>
        <v>2350668.4000000004</v>
      </c>
      <c r="H30" s="19">
        <f t="shared" ca="1" si="1"/>
        <v>474649316.24000001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3"/>
        <v>0</v>
      </c>
      <c r="E31" s="18">
        <f t="shared" ca="1" si="2"/>
        <v>4275211722.6200004</v>
      </c>
      <c r="F31" s="18">
        <f t="shared" ca="1" si="4"/>
        <v>0</v>
      </c>
      <c r="G31" s="18">
        <f t="shared" ca="1" si="4"/>
        <v>486838138.49000001</v>
      </c>
      <c r="H31" s="19">
        <f t="shared" ca="1" si="1"/>
        <v>4762049861.1100006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3"/>
        <v>0</v>
      </c>
      <c r="E32" s="18">
        <f t="shared" ca="1" si="2"/>
        <v>2041710000.3603864</v>
      </c>
      <c r="F32" s="18">
        <f t="shared" ca="1" si="4"/>
        <v>80205154.249999866</v>
      </c>
      <c r="G32" s="18">
        <f t="shared" ca="1" si="4"/>
        <v>171584568.49000031</v>
      </c>
      <c r="H32" s="19">
        <f t="shared" ca="1" si="1"/>
        <v>2293499723.1003866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3"/>
        <v>0</v>
      </c>
      <c r="E33" s="18">
        <f t="shared" ca="1" si="2"/>
        <v>740581127.49973094</v>
      </c>
      <c r="F33" s="18">
        <f t="shared" ca="1" si="4"/>
        <v>2440665.17</v>
      </c>
      <c r="G33" s="18">
        <f t="shared" ca="1" si="4"/>
        <v>66263836.849993885</v>
      </c>
      <c r="H33" s="19">
        <f t="shared" ca="1" si="1"/>
        <v>809285629.51972485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3"/>
        <v>0</v>
      </c>
      <c r="E34" s="18">
        <f t="shared" ca="1" si="2"/>
        <v>28994.33</v>
      </c>
      <c r="F34" s="18">
        <f t="shared" ca="1" si="4"/>
        <v>0</v>
      </c>
      <c r="G34" s="18">
        <f t="shared" ca="1" si="4"/>
        <v>0</v>
      </c>
      <c r="H34" s="19">
        <f t="shared" ca="1" si="1"/>
        <v>28994.33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3"/>
        <v>0</v>
      </c>
      <c r="E35" s="18">
        <f t="shared" ca="1" si="2"/>
        <v>450301839.34000003</v>
      </c>
      <c r="F35" s="18">
        <f t="shared" ca="1" si="4"/>
        <v>3257372</v>
      </c>
      <c r="G35" s="18">
        <f t="shared" ca="1" si="4"/>
        <v>73221891.620000005</v>
      </c>
      <c r="H35" s="19">
        <f t="shared" ca="1" si="1"/>
        <v>526781102.96000004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3"/>
        <v>0</v>
      </c>
      <c r="E36" s="18">
        <f t="shared" ca="1" si="2"/>
        <v>0</v>
      </c>
      <c r="F36" s="18">
        <f t="shared" ca="1" si="4"/>
        <v>0</v>
      </c>
      <c r="G36" s="18">
        <f t="shared" ca="1" si="4"/>
        <v>0</v>
      </c>
      <c r="H36" s="19">
        <f t="shared" ca="1" si="1"/>
        <v>0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3"/>
        <v>0</v>
      </c>
      <c r="E37" s="18">
        <f t="shared" ca="1" si="2"/>
        <v>836360734.10000014</v>
      </c>
      <c r="F37" s="18">
        <f t="shared" ca="1" si="4"/>
        <v>0</v>
      </c>
      <c r="G37" s="18">
        <f t="shared" ca="1" si="4"/>
        <v>81648614.969999999</v>
      </c>
      <c r="H37" s="19">
        <f t="shared" ca="1" si="1"/>
        <v>918009349.07000017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3"/>
        <v>0</v>
      </c>
      <c r="E38" s="18">
        <f t="shared" ca="1" si="2"/>
        <v>2376173275.5</v>
      </c>
      <c r="F38" s="18">
        <f t="shared" ca="1" si="4"/>
        <v>2428190.4500000002</v>
      </c>
      <c r="G38" s="18">
        <f t="shared" ca="1" si="4"/>
        <v>78076616.670000002</v>
      </c>
      <c r="H38" s="19">
        <f t="shared" ca="1" si="1"/>
        <v>2456678082.6199999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ca="1" si="3"/>
        <v>0</v>
      </c>
      <c r="E39" s="18">
        <f t="shared" ca="1" si="2"/>
        <v>2669030794.1900001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2440665.17</v>
      </c>
      <c r="G39" s="18">
        <f t="shared" ca="1" si="5"/>
        <v>928274744.45000005</v>
      </c>
      <c r="H39" s="19">
        <f t="shared" ca="1" si="1"/>
        <v>3599746203.8100004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0</v>
      </c>
      <c r="E40" s="18">
        <f t="shared" ca="1" si="2"/>
        <v>0</v>
      </c>
      <c r="F40" s="18">
        <f t="shared" ca="1" si="5"/>
        <v>0</v>
      </c>
      <c r="G40" s="18">
        <f t="shared" ca="1" si="5"/>
        <v>0</v>
      </c>
      <c r="H40" s="19">
        <f t="shared" ca="1" si="1"/>
        <v>0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0</v>
      </c>
      <c r="E42" s="18">
        <f t="shared" ca="1" si="2"/>
        <v>227769816.98725</v>
      </c>
      <c r="F42" s="18">
        <f t="shared" ca="1" si="5"/>
        <v>2466579.0516633401</v>
      </c>
      <c r="G42" s="18">
        <f t="shared" ca="1" si="5"/>
        <v>13593443</v>
      </c>
      <c r="H42" s="19">
        <f t="shared" ca="1" si="1"/>
        <v>243829839.03891334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0</v>
      </c>
      <c r="E43" s="18">
        <f t="shared" ca="1" si="2"/>
        <v>283059104.41998684</v>
      </c>
      <c r="F43" s="18">
        <f t="shared" ca="1" si="5"/>
        <v>5439487.0800000001</v>
      </c>
      <c r="G43" s="18">
        <f t="shared" ca="1" si="5"/>
        <v>45738884.810000248</v>
      </c>
      <c r="H43" s="19">
        <f t="shared" ca="1" si="1"/>
        <v>334237476.30998707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0</v>
      </c>
      <c r="E44" s="18">
        <f t="shared" ca="1" si="2"/>
        <v>0</v>
      </c>
      <c r="F44" s="18">
        <f t="shared" ca="1" si="5"/>
        <v>0</v>
      </c>
      <c r="G44" s="18">
        <f t="shared" ca="1" si="5"/>
        <v>0</v>
      </c>
      <c r="H44" s="19">
        <f t="shared" ca="1" si="1"/>
        <v>0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690180.61000000034</v>
      </c>
      <c r="H46" s="19">
        <f t="shared" ca="1" si="1"/>
        <v>690180.61000000034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0</v>
      </c>
      <c r="E47" s="18">
        <f t="shared" ca="1" si="2"/>
        <v>2398073251.7900009</v>
      </c>
      <c r="F47" s="18">
        <f t="shared" ca="1" si="5"/>
        <v>2447182.469999</v>
      </c>
      <c r="G47" s="18">
        <f t="shared" ca="1" si="5"/>
        <v>250553294.75999999</v>
      </c>
      <c r="H47" s="19">
        <f t="shared" ca="1" si="1"/>
        <v>2651073729.0199995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0</v>
      </c>
      <c r="E48" s="18">
        <f t="shared" ca="1" si="2"/>
        <v>0</v>
      </c>
      <c r="F48" s="18">
        <f t="shared" ca="1" si="5"/>
        <v>0</v>
      </c>
      <c r="G48" s="18">
        <f t="shared" ca="1" si="5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0</v>
      </c>
      <c r="E50" s="18">
        <f t="shared" ca="1" si="2"/>
        <v>315939661.63999194</v>
      </c>
      <c r="F50" s="18">
        <f t="shared" ca="1" si="5"/>
        <v>2440978.9900000002</v>
      </c>
      <c r="G50" s="18">
        <f t="shared" ca="1" si="5"/>
        <v>13234593.950000074</v>
      </c>
      <c r="H50" s="19">
        <f t="shared" ca="1" si="1"/>
        <v>331615234.579992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0</v>
      </c>
      <c r="E51" s="18">
        <f t="shared" ca="1" si="2"/>
        <v>0</v>
      </c>
      <c r="F51" s="18">
        <f t="shared" ca="1" si="5"/>
        <v>0</v>
      </c>
      <c r="G51" s="18">
        <f t="shared" ca="1" si="5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ref="H52" ca="1" si="6">+SUM(D52:G52)</f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ref="H53:H55" ca="1" si="7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7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ca="1" si="3"/>
        <v>0</v>
      </c>
      <c r="E55" s="18">
        <f t="shared" ca="1" si="2"/>
        <v>0</v>
      </c>
      <c r="F55" s="18">
        <f t="shared" ref="F55:G70" ca="1" si="8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8"/>
        <v>0</v>
      </c>
      <c r="H55" s="19">
        <f t="shared" ca="1" si="7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3"/>
        <v>0</v>
      </c>
      <c r="E56" s="18">
        <f t="shared" ca="1" si="2"/>
        <v>0</v>
      </c>
      <c r="F56" s="18">
        <f t="shared" ca="1" si="8"/>
        <v>0</v>
      </c>
      <c r="G56" s="18">
        <f t="shared" ca="1" si="8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3"/>
        <v>0</v>
      </c>
      <c r="E57" s="18">
        <f t="shared" ca="1" si="2"/>
        <v>0</v>
      </c>
      <c r="F57" s="18">
        <f t="shared" ca="1" si="8"/>
        <v>0</v>
      </c>
      <c r="G57" s="18">
        <f t="shared" ca="1" si="8"/>
        <v>0</v>
      </c>
      <c r="H57" s="19">
        <f t="shared" ca="1" si="1"/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3"/>
        <v>0</v>
      </c>
      <c r="E58" s="18">
        <f t="shared" ca="1" si="2"/>
        <v>0</v>
      </c>
      <c r="F58" s="18">
        <f t="shared" ca="1" si="8"/>
        <v>0</v>
      </c>
      <c r="G58" s="18">
        <f t="shared" ca="1" si="8"/>
        <v>0</v>
      </c>
      <c r="H58" s="19">
        <f t="shared" ca="1" si="1"/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3"/>
        <v>0</v>
      </c>
      <c r="E59" s="18">
        <f t="shared" ca="1" si="2"/>
        <v>0</v>
      </c>
      <c r="F59" s="18">
        <f t="shared" ca="1" si="8"/>
        <v>0</v>
      </c>
      <c r="G59" s="18">
        <f t="shared" ca="1" si="8"/>
        <v>0</v>
      </c>
      <c r="H59" s="19">
        <f t="shared" ca="1" si="1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3"/>
        <v>0</v>
      </c>
      <c r="E60" s="18">
        <f t="shared" ca="1" si="2"/>
        <v>0</v>
      </c>
      <c r="F60" s="18">
        <f t="shared" ca="1" si="8"/>
        <v>0</v>
      </c>
      <c r="G60" s="18">
        <f t="shared" ca="1" si="8"/>
        <v>0</v>
      </c>
      <c r="H60" s="19">
        <f t="shared" ca="1" si="1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3"/>
        <v>0</v>
      </c>
      <c r="E61" s="18">
        <f t="shared" ca="1" si="2"/>
        <v>0</v>
      </c>
      <c r="F61" s="18">
        <f t="shared" ca="1" si="8"/>
        <v>0</v>
      </c>
      <c r="G61" s="18">
        <f t="shared" ca="1" si="8"/>
        <v>0</v>
      </c>
      <c r="H61" s="19">
        <f t="shared" ref="H61:H75" ca="1" si="9">+SUM(D61:G61)</f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3"/>
        <v>0</v>
      </c>
      <c r="E62" s="18">
        <f t="shared" ca="1" si="2"/>
        <v>0</v>
      </c>
      <c r="F62" s="18">
        <f t="shared" ca="1" si="8"/>
        <v>0</v>
      </c>
      <c r="G62" s="18">
        <f t="shared" ca="1" si="8"/>
        <v>0</v>
      </c>
      <c r="H62" s="19">
        <f t="shared" ca="1" si="9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3"/>
        <v>0</v>
      </c>
      <c r="E63" s="18">
        <f t="shared" ca="1" si="2"/>
        <v>0</v>
      </c>
      <c r="F63" s="18">
        <f t="shared" ca="1" si="8"/>
        <v>0</v>
      </c>
      <c r="G63" s="18">
        <f t="shared" ca="1" si="8"/>
        <v>0</v>
      </c>
      <c r="H63" s="19">
        <f t="shared" ca="1" si="9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3"/>
        <v>0</v>
      </c>
      <c r="E64" s="18">
        <f t="shared" ca="1" si="2"/>
        <v>0</v>
      </c>
      <c r="F64" s="18">
        <f t="shared" ca="1" si="8"/>
        <v>0</v>
      </c>
      <c r="G64" s="18">
        <f t="shared" ca="1" si="8"/>
        <v>0</v>
      </c>
      <c r="H64" s="19">
        <f t="shared" ca="1" si="9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3"/>
        <v>0</v>
      </c>
      <c r="E65" s="18">
        <f t="shared" ca="1" si="2"/>
        <v>0</v>
      </c>
      <c r="F65" s="18">
        <f t="shared" ca="1" si="8"/>
        <v>0</v>
      </c>
      <c r="G65" s="18">
        <f t="shared" ca="1" si="8"/>
        <v>0</v>
      </c>
      <c r="H65" s="19">
        <f t="shared" ca="1" si="9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3"/>
        <v>0</v>
      </c>
      <c r="E66" s="18">
        <f t="shared" ca="1" si="2"/>
        <v>0</v>
      </c>
      <c r="F66" s="18">
        <f t="shared" ca="1" si="8"/>
        <v>0</v>
      </c>
      <c r="G66" s="18">
        <f t="shared" ca="1" si="8"/>
        <v>0</v>
      </c>
      <c r="H66" s="19">
        <f t="shared" ca="1" si="9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3"/>
        <v>0</v>
      </c>
      <c r="E67" s="18">
        <f t="shared" ca="1" si="2"/>
        <v>0</v>
      </c>
      <c r="F67" s="18">
        <f t="shared" ca="1" si="8"/>
        <v>0</v>
      </c>
      <c r="G67" s="18">
        <f t="shared" ca="1" si="8"/>
        <v>0</v>
      </c>
      <c r="H67" s="19">
        <f t="shared" ca="1" si="9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3"/>
        <v>0</v>
      </c>
      <c r="E68" s="18">
        <f t="shared" ca="1" si="2"/>
        <v>0</v>
      </c>
      <c r="F68" s="18">
        <f t="shared" ca="1" si="8"/>
        <v>0</v>
      </c>
      <c r="G68" s="18">
        <f t="shared" ca="1" si="8"/>
        <v>0</v>
      </c>
      <c r="H68" s="19">
        <f t="shared" ca="1" si="9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3"/>
        <v>0</v>
      </c>
      <c r="E69" s="18">
        <f t="shared" ca="1" si="2"/>
        <v>0</v>
      </c>
      <c r="F69" s="18">
        <f t="shared" ca="1" si="8"/>
        <v>0</v>
      </c>
      <c r="G69" s="18">
        <f t="shared" ca="1" si="8"/>
        <v>0</v>
      </c>
      <c r="H69" s="19">
        <f t="shared" ca="1" si="9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3"/>
        <v>0</v>
      </c>
      <c r="E70" s="18">
        <f t="shared" ca="1" si="2"/>
        <v>0</v>
      </c>
      <c r="F70" s="18">
        <f t="shared" ca="1" si="8"/>
        <v>0</v>
      </c>
      <c r="G70" s="18">
        <f t="shared" ca="1" si="8"/>
        <v>0</v>
      </c>
      <c r="H70" s="19">
        <f t="shared" ca="1" si="9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ca="1" si="3"/>
        <v>0</v>
      </c>
      <c r="E71" s="18">
        <f t="shared" ca="1" si="2"/>
        <v>0</v>
      </c>
      <c r="F71" s="18">
        <f t="shared" ref="F71:G75" ca="1" si="10">IFERROR(IF($C$2="Yurtiçi",INDIRECT("'"&amp;$B$2&amp;"'!"&amp;ADDRESS(MATCH($B71,INDIRECT("'"&amp;$B$2&amp;"'!$B$1:$B$1095"),0),MATCH(F$5,INDIRECT("'"&amp;$B$2&amp;"'!5:5"),0))),IF($C$2="Yurtdışı",INDIRECT("'"&amp;$B$2&amp;"'!"&amp;ADDRESS(MATCH($B71,INDIRECT("'"&amp;$B$2&amp;"'!$B$1:$B$1095"),0),MATCH(F$5,INDIRECT("'"&amp;$B$2&amp;"'!5:5"),0)+1)),INDIRECT("'"&amp;$B$2&amp;"'!"&amp;ADDRESS(MATCH($B71,INDIRECT("'"&amp;$B$2&amp;"'!$B$1:$B$1095"),0),MATCH(F$5,INDIRECT("'"&amp;$B$2&amp;"'!5:5"),0)))+INDIRECT("'"&amp;$B$2&amp;"'!"&amp;ADDRESS(MATCH($B71,INDIRECT("'"&amp;$B$2&amp;"'!$B$1:$B$1095"),0),MATCH(F$5,INDIRECT("'"&amp;$B$2&amp;"'!5:5"),0)+1)))),0)</f>
        <v>0</v>
      </c>
      <c r="G71" s="18">
        <f t="shared" ca="1" si="10"/>
        <v>0</v>
      </c>
      <c r="H71" s="19">
        <f t="shared" ca="1" si="9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3"/>
        <v>0</v>
      </c>
      <c r="E72" s="18">
        <f t="shared" ref="E72:E75" ca="1" si="11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10"/>
        <v>0</v>
      </c>
      <c r="G72" s="18">
        <f t="shared" ca="1" si="10"/>
        <v>0</v>
      </c>
      <c r="H72" s="19">
        <f t="shared" ca="1" si="9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3"/>
        <v>0</v>
      </c>
      <c r="E73" s="18">
        <f t="shared" ca="1" si="11"/>
        <v>0</v>
      </c>
      <c r="F73" s="18">
        <f t="shared" ca="1" si="10"/>
        <v>0</v>
      </c>
      <c r="G73" s="18">
        <f t="shared" ca="1" si="10"/>
        <v>0</v>
      </c>
      <c r="H73" s="19">
        <f t="shared" ca="1" si="9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3"/>
        <v>0</v>
      </c>
      <c r="E74" s="18">
        <f t="shared" ca="1" si="11"/>
        <v>0</v>
      </c>
      <c r="F74" s="18">
        <f t="shared" ca="1" si="10"/>
        <v>0</v>
      </c>
      <c r="G74" s="18">
        <f t="shared" ca="1" si="10"/>
        <v>0</v>
      </c>
      <c r="H74" s="19">
        <f t="shared" ca="1" si="9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3"/>
        <v>0</v>
      </c>
      <c r="E75" s="18">
        <f t="shared" ca="1" si="11"/>
        <v>0</v>
      </c>
      <c r="F75" s="18">
        <f t="shared" ca="1" si="10"/>
        <v>0</v>
      </c>
      <c r="G75" s="18">
        <f t="shared" ca="1" si="10"/>
        <v>0</v>
      </c>
      <c r="H75" s="19">
        <f t="shared" ca="1" si="9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ca="1">SUMIF($C$7:$C$75,"HD",D$7:D$75)</f>
        <v>0</v>
      </c>
      <c r="E76" s="49">
        <f ca="1">SUMIF($C$7:$C$75,"HD",E$7:E$75)</f>
        <v>49266405124.310051</v>
      </c>
      <c r="F76" s="49">
        <f ca="1">SUMIF($C$7:$C$75,"HD",F$7:F$75)</f>
        <v>918803716.70429933</v>
      </c>
      <c r="G76" s="49">
        <f ca="1">SUMIF($C$7:$C$75,"HD",G$7:G$75)</f>
        <v>6923948760.1346455</v>
      </c>
      <c r="H76" s="49">
        <f ca="1">SUMIF($C$7:$C$75,"HD",H$7:H$75)</f>
        <v>57109157601.148994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ca="1">D76+D77</f>
        <v>0</v>
      </c>
      <c r="E78" s="49">
        <f ca="1">E76+E77</f>
        <v>49266405124.310051</v>
      </c>
      <c r="F78" s="49">
        <f ca="1">F76+F77</f>
        <v>918803716.70429933</v>
      </c>
      <c r="G78" s="49">
        <f ca="1">G76+G77</f>
        <v>6923948760.1346455</v>
      </c>
      <c r="H78" s="49">
        <f ca="1">H76+H77</f>
        <v>57109157601.148994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 xr:uid="{E0ABE2A6-D78C-4A7B-98A2-479B06D4C8F9}">
      <formula1>"Toplam,Yurtiçi,Yurtdışı"</formula1>
    </dataValidation>
    <dataValidation type="list" allowBlank="1" showInputMessage="1" showErrorMessage="1" sqref="B2" xr:uid="{4E027BA7-F4F3-4222-B378-693D1C3A66A4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2825-AB9C-4613-BA72-D4967007A285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9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1835526616.9000001</v>
      </c>
      <c r="E8" s="18">
        <f t="shared" ca="1" si="0"/>
        <v>0</v>
      </c>
      <c r="F8" s="19">
        <f t="shared" ca="1" si="1"/>
        <v>1835526616.9000001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3510367954.9200001</v>
      </c>
      <c r="E9" s="18">
        <f t="shared" ca="1" si="0"/>
        <v>75807768.530000001</v>
      </c>
      <c r="F9" s="19">
        <f t="shared" ca="1" si="1"/>
        <v>3586175723.4500003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2588637577.4093804</v>
      </c>
      <c r="E10" s="18">
        <f t="shared" ca="1" si="0"/>
        <v>253333008.19999999</v>
      </c>
      <c r="F10" s="19">
        <f t="shared" ca="1" si="1"/>
        <v>2841970585.6093802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1625955142.3099999</v>
      </c>
      <c r="E11" s="18">
        <f t="shared" ca="1" si="0"/>
        <v>11358336.006899999</v>
      </c>
      <c r="F11" s="19">
        <f t="shared" ca="1" si="1"/>
        <v>1637313478.3169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2512947409.6465998</v>
      </c>
      <c r="E13" s="18">
        <f t="shared" ca="1" si="0"/>
        <v>2720615.2884269999</v>
      </c>
      <c r="F13" s="19">
        <f t="shared" ca="1" si="1"/>
        <v>2515668024.9350266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2"/>
        <v>3664624329.3799953</v>
      </c>
      <c r="E14" s="18">
        <f t="shared" ca="1" si="0"/>
        <v>47705753.259999998</v>
      </c>
      <c r="F14" s="19">
        <f t="shared" ca="1" si="1"/>
        <v>3712330082.6399956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2"/>
        <v>733202184.76999998</v>
      </c>
      <c r="E17" s="18">
        <f t="shared" ca="1" si="0"/>
        <v>2440506.2599999998</v>
      </c>
      <c r="F17" s="19">
        <f t="shared" ca="1" si="1"/>
        <v>735642691.02999997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2"/>
        <v>832785566.71999979</v>
      </c>
      <c r="E20" s="18">
        <f t="shared" ca="1" si="0"/>
        <v>2812179.24</v>
      </c>
      <c r="F20" s="19">
        <f t="shared" ca="1" si="1"/>
        <v>835597745.9599998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2"/>
        <v>-2142.4</v>
      </c>
      <c r="E21" s="18">
        <f t="shared" ca="1" si="0"/>
        <v>0</v>
      </c>
      <c r="F21" s="19">
        <f t="shared" ca="1" si="1"/>
        <v>-2142.4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2"/>
        <v>3431442928.8699999</v>
      </c>
      <c r="E22" s="18">
        <f t="shared" ca="1" si="0"/>
        <v>239802516.56</v>
      </c>
      <c r="F22" s="19">
        <f t="shared" ca="1" si="1"/>
        <v>3671245445.4299998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ca="1" si="2"/>
        <v>3206308677.1699996</v>
      </c>
      <c r="E23" s="18">
        <f t="shared" ca="1" si="0"/>
        <v>140502001.91</v>
      </c>
      <c r="F23" s="19">
        <f t="shared" ca="1" si="1"/>
        <v>3346810679.0799994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1697653691.7306566</v>
      </c>
      <c r="E24" s="18">
        <f t="shared" ca="1" si="0"/>
        <v>3402900.27</v>
      </c>
      <c r="F24" s="19">
        <f t="shared" ca="1" si="1"/>
        <v>1701056592.0006566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465064744.19999993</v>
      </c>
      <c r="E25" s="18">
        <f t="shared" ca="1" si="0"/>
        <v>16942865.797984</v>
      </c>
      <c r="F25" s="19">
        <f t="shared" ca="1" si="1"/>
        <v>482007609.99798393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843655923.14547396</v>
      </c>
      <c r="E26" s="18">
        <f t="shared" ca="1" si="0"/>
        <v>11862928.144526005</v>
      </c>
      <c r="F26" s="19">
        <f t="shared" ca="1" si="1"/>
        <v>855518851.28999996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2409685384.3499999</v>
      </c>
      <c r="E27" s="18">
        <f t="shared" ca="1" si="0"/>
        <v>2442064.5699999998</v>
      </c>
      <c r="F27" s="19">
        <f t="shared" ca="1" si="1"/>
        <v>2412127448.9200001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1643.18</v>
      </c>
      <c r="E28" s="18">
        <f t="shared" ca="1" si="0"/>
        <v>0</v>
      </c>
      <c r="F28" s="19">
        <f t="shared" ca="1" si="1"/>
        <v>1643.18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2825002976.3905997</v>
      </c>
      <c r="E29" s="18">
        <f t="shared" ca="1" si="0"/>
        <v>1109543.0348</v>
      </c>
      <c r="F29" s="19">
        <f t="shared" ca="1" si="1"/>
        <v>2826112519.4253998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469304192.84000003</v>
      </c>
      <c r="E30" s="18">
        <f t="shared" ca="1" si="0"/>
        <v>2994455</v>
      </c>
      <c r="F30" s="19">
        <f t="shared" ca="1" si="1"/>
        <v>472298647.84000003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4275211722.6200004</v>
      </c>
      <c r="E31" s="18">
        <f t="shared" ca="1" si="0"/>
        <v>0</v>
      </c>
      <c r="F31" s="19">
        <f t="shared" ca="1" si="1"/>
        <v>4275211722.6200004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2041710000.3603864</v>
      </c>
      <c r="E32" s="18">
        <f t="shared" ca="1" si="0"/>
        <v>80205154.249999866</v>
      </c>
      <c r="F32" s="19">
        <f t="shared" ca="1" si="1"/>
        <v>2121915154.6103861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740581127.49973094</v>
      </c>
      <c r="E33" s="18">
        <f t="shared" ca="1" si="0"/>
        <v>2440665.17</v>
      </c>
      <c r="F33" s="19">
        <f t="shared" ca="1" si="1"/>
        <v>743021792.6697309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28994.33</v>
      </c>
      <c r="E34" s="18">
        <f t="shared" ca="1" si="0"/>
        <v>0</v>
      </c>
      <c r="F34" s="19">
        <f t="shared" ca="1" si="1"/>
        <v>28994.33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450301839.34000003</v>
      </c>
      <c r="E35" s="18">
        <f t="shared" ca="1" si="0"/>
        <v>3257372</v>
      </c>
      <c r="F35" s="19">
        <f t="shared" ca="1" si="1"/>
        <v>453559211.34000003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0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836360734.10000014</v>
      </c>
      <c r="E37" s="18">
        <f t="shared" ca="1" si="0"/>
        <v>0</v>
      </c>
      <c r="F37" s="19">
        <f t="shared" ca="1" si="1"/>
        <v>836360734.10000014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2376173275.5</v>
      </c>
      <c r="E38" s="18">
        <f t="shared" ca="1" si="0"/>
        <v>2428190.4500000002</v>
      </c>
      <c r="F38" s="19">
        <f t="shared" ca="1" si="1"/>
        <v>2378601465.9499998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2"/>
        <v>2669030794.1900001</v>
      </c>
      <c r="E39" s="18">
        <f t="shared" ca="1" si="0"/>
        <v>2440665.17</v>
      </c>
      <c r="F39" s="19">
        <f t="shared" ca="1" si="1"/>
        <v>2671471459.3600001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2"/>
        <v>0</v>
      </c>
      <c r="E40" s="18">
        <f t="shared" ca="1" si="0"/>
        <v>0</v>
      </c>
      <c r="F40" s="19">
        <f t="shared" ca="1" si="1"/>
        <v>0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2"/>
        <v>227769816.98725</v>
      </c>
      <c r="E42" s="18">
        <f t="shared" ca="1" si="0"/>
        <v>2466579.0516633401</v>
      </c>
      <c r="F42" s="19">
        <f t="shared" ca="1" si="1"/>
        <v>230236396.03891334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2"/>
        <v>283059104.41998684</v>
      </c>
      <c r="E43" s="18">
        <f t="shared" ca="1" si="0"/>
        <v>5439487.0800000001</v>
      </c>
      <c r="F43" s="19">
        <f t="shared" ca="1" si="1"/>
        <v>288498591.49998683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2"/>
        <v>0</v>
      </c>
      <c r="E44" s="18">
        <f t="shared" ca="1" si="0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2"/>
        <v>2398073251.7900009</v>
      </c>
      <c r="E47" s="18">
        <f t="shared" ca="1" si="0"/>
        <v>2447182.469999</v>
      </c>
      <c r="F47" s="19">
        <f t="shared" ca="1" si="1"/>
        <v>2400520434.2599998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2"/>
        <v>0</v>
      </c>
      <c r="E48" s="18">
        <f t="shared" ca="1" si="0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2"/>
        <v>315939661.63999194</v>
      </c>
      <c r="E50" s="18">
        <f t="shared" ca="1" si="0"/>
        <v>2440978.9900000002</v>
      </c>
      <c r="F50" s="19">
        <f t="shared" ca="1" si="1"/>
        <v>318380640.62999195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2"/>
        <v>0</v>
      </c>
      <c r="E51" s="18">
        <f t="shared" ca="1" si="0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ref="F52" ca="1" si="3">+SUM(D52:E52)</f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ref="F53:F56" ca="1" si="4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2"/>
        <v>0</v>
      </c>
      <c r="E54" s="18">
        <f t="shared" ca="1" si="0"/>
        <v>0</v>
      </c>
      <c r="F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2"/>
        <v>0</v>
      </c>
      <c r="E55" s="18">
        <f t="shared" ca="1" si="0"/>
        <v>0</v>
      </c>
      <c r="F55" s="19">
        <f t="shared" ca="1" si="4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2"/>
        <v>0</v>
      </c>
      <c r="E56" s="18">
        <f t="shared" ca="1" si="0"/>
        <v>0</v>
      </c>
      <c r="F56" s="19">
        <f t="shared" ca="1" si="4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2"/>
        <v>0</v>
      </c>
      <c r="E57" s="18">
        <f t="shared" ca="1" si="0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2"/>
        <v>0</v>
      </c>
      <c r="E58" s="18">
        <f t="shared" ca="1" si="0"/>
        <v>0</v>
      </c>
      <c r="F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2"/>
        <v>0</v>
      </c>
      <c r="E59" s="18">
        <f t="shared" ca="1" si="0"/>
        <v>0</v>
      </c>
      <c r="F59" s="19">
        <f t="shared" ca="1" si="1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2"/>
        <v>0</v>
      </c>
      <c r="E60" s="18">
        <f t="shared" ca="1" si="0"/>
        <v>0</v>
      </c>
      <c r="F60" s="19">
        <f t="shared" ref="F60" ca="1" si="5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2"/>
        <v>0</v>
      </c>
      <c r="E61" s="18">
        <f t="shared" ca="1" si="0"/>
        <v>0</v>
      </c>
      <c r="F61" s="19">
        <f t="shared" ref="F61:F75" ca="1" si="6">+SUM(D61:E61)</f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2"/>
        <v>0</v>
      </c>
      <c r="E62" s="18">
        <f t="shared" ca="1" si="0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2"/>
        <v>0</v>
      </c>
      <c r="E63" s="18">
        <f t="shared" ca="1" si="0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2"/>
        <v>0</v>
      </c>
      <c r="E64" s="18">
        <f t="shared" ca="1" si="0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2"/>
        <v>0</v>
      </c>
      <c r="E65" s="18">
        <f t="shared" ca="1" si="0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2"/>
        <v>0</v>
      </c>
      <c r="E66" s="18">
        <f t="shared" ca="1" si="0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2"/>
        <v>0</v>
      </c>
      <c r="E67" s="18">
        <f t="shared" ca="1" si="0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2"/>
        <v>0</v>
      </c>
      <c r="E68" s="18">
        <f t="shared" ca="1" si="0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2"/>
        <v>0</v>
      </c>
      <c r="E69" s="18">
        <f t="shared" ca="1" si="0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2"/>
        <v>0</v>
      </c>
      <c r="E70" s="18">
        <f t="shared" ca="1" si="0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ca="1" si="2"/>
        <v>0</v>
      </c>
      <c r="E71" s="18">
        <f t="shared" ref="E71:E75" ca="1" si="7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ref="D72:D75" ca="1" si="8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7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8"/>
        <v>0</v>
      </c>
      <c r="E73" s="18">
        <f t="shared" ca="1" si="7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8"/>
        <v>0</v>
      </c>
      <c r="E74" s="18">
        <f t="shared" ca="1" si="7"/>
        <v>0</v>
      </c>
      <c r="F74" s="19">
        <f t="shared" ca="1" si="6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8"/>
        <v>0</v>
      </c>
      <c r="E75" s="18">
        <f t="shared" ca="1" si="7"/>
        <v>0</v>
      </c>
      <c r="F75" s="19">
        <f t="shared" ca="1" si="6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49266405124.310051</v>
      </c>
      <c r="E76" s="49">
        <f ca="1">SUMIF($C$7:$C$75,"HD",E$7:E$75)</f>
        <v>918803716.70429933</v>
      </c>
      <c r="F76" s="49">
        <f ca="1">SUMIF($C$7:$C$75,"HD",F$7:F$75)</f>
        <v>50185208841.014343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49266405124.310051</v>
      </c>
      <c r="E78" s="49">
        <f ca="1">E76+E77</f>
        <v>918803716.70429933</v>
      </c>
      <c r="F78" s="49">
        <f ca="1">F76+F77</f>
        <v>50185208841.014343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 xr:uid="{39708D38-B7E7-43C3-966B-39A0F813BBC1}">
      <formula1>"Toplam,Yurtiçi,Yurtdışı"</formula1>
    </dataValidation>
    <dataValidation type="list" allowBlank="1" showInputMessage="1" showErrorMessage="1" sqref="B2" xr:uid="{6EF8ED90-8029-4099-8D34-604E27003230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B5CE2-00FE-43CA-BE17-9C8A94B0D186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345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41724014.590000004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4724575.0299999993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127581158.25999999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333483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110148.52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9366573.0199999996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482689.5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821503479.82000005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0"/>
        <v>106334.53000000001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0"/>
        <v>1331949.97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0"/>
        <v>249.25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0"/>
        <v>1183010.6499999999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0"/>
        <v>2728452.4196640002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1011176118.559664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1011176118.559664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 xr:uid="{DD19E15A-9BE1-4EFD-BD61-B9AEADC96690}">
      <formula1>"Toplam,Yurtiçi,Yurtdışı"</formula1>
    </dataValidation>
    <dataValidation type="list" allowBlank="1" showInputMessage="1" showErrorMessage="1" sqref="B2" xr:uid="{2D716A64-EE87-4CB3-B448-410CDCBB55BA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B817-F082-480A-9DCC-027D29CCF468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346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0"/>
        <v>366958.91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0"/>
        <v>2945981.18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0"/>
        <v>296210360.78999996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299523300.87999994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299523300.87999994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 xr:uid="{DA199B03-0419-4516-A2CB-DAF44598CD87}">
      <formula1>"Toplam,Direkt,Endirekt"</formula1>
    </dataValidation>
    <dataValidation type="list" allowBlank="1" showInputMessage="1" showErrorMessage="1" sqref="C2" xr:uid="{F3A79CFC-7453-4234-A442-0A0A67327702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BAB91-836A-4946-B25C-2197DEF9E7EA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347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6544901</v>
      </c>
      <c r="E7" s="18">
        <f t="shared" ca="1" si="0"/>
        <v>201393055.51999998</v>
      </c>
      <c r="F7" s="18">
        <f t="shared" ca="1" si="0"/>
        <v>0</v>
      </c>
      <c r="G7" s="18">
        <f t="shared" ca="1" si="0"/>
        <v>4712256.6500000004</v>
      </c>
      <c r="H7" s="18">
        <f t="shared" ca="1" si="0"/>
        <v>0</v>
      </c>
      <c r="I7" s="18">
        <f t="shared" ca="1" si="0"/>
        <v>0</v>
      </c>
      <c r="J7" s="18">
        <f t="shared" ca="1" si="0"/>
        <v>174315.66</v>
      </c>
      <c r="K7" s="18">
        <f t="shared" ca="1" si="0"/>
        <v>0</v>
      </c>
      <c r="L7" s="18">
        <f t="shared" ca="1" si="0"/>
        <v>0</v>
      </c>
      <c r="M7" s="18">
        <f t="shared" ca="1" si="0"/>
        <v>74422748.379999995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27877440.07</v>
      </c>
      <c r="R7" s="19">
        <f ca="1">+SUM(D7:Q7)</f>
        <v>315124717.27999997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93478895.219999999</v>
      </c>
      <c r="E8" s="18">
        <f t="shared" ca="1" si="0"/>
        <v>236259386.53999999</v>
      </c>
      <c r="F8" s="18">
        <f t="shared" ca="1" si="0"/>
        <v>26929.95</v>
      </c>
      <c r="G8" s="18">
        <f t="shared" ca="1" si="0"/>
        <v>0</v>
      </c>
      <c r="H8" s="18">
        <f t="shared" ca="1" si="0"/>
        <v>0</v>
      </c>
      <c r="I8" s="18">
        <f t="shared" ca="1" si="0"/>
        <v>9511655.3800000008</v>
      </c>
      <c r="J8" s="18">
        <f t="shared" ca="1" si="0"/>
        <v>1424703.93</v>
      </c>
      <c r="K8" s="18">
        <f t="shared" ca="1" si="0"/>
        <v>294294.24</v>
      </c>
      <c r="L8" s="18">
        <f t="shared" ca="1" si="0"/>
        <v>0</v>
      </c>
      <c r="M8" s="18">
        <f t="shared" ca="1" si="0"/>
        <v>124962967.20999999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95534661.829999998</v>
      </c>
      <c r="R8" s="19">
        <f t="shared" ref="R8:R18" ca="1" si="1">+SUM(D8:Q8)</f>
        <v>561493494.29999995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73060018.519999996</v>
      </c>
      <c r="E9" s="18">
        <f t="shared" ca="1" si="0"/>
        <v>71121119.910000011</v>
      </c>
      <c r="F9" s="18">
        <f t="shared" ca="1" si="0"/>
        <v>117825.28</v>
      </c>
      <c r="G9" s="18">
        <f t="shared" ca="1" si="0"/>
        <v>0</v>
      </c>
      <c r="H9" s="18">
        <f t="shared" ca="1" si="0"/>
        <v>0</v>
      </c>
      <c r="I9" s="18">
        <f t="shared" ca="1" si="0"/>
        <v>24672571.02</v>
      </c>
      <c r="J9" s="18">
        <f t="shared" ca="1" si="0"/>
        <v>1986879.6099999999</v>
      </c>
      <c r="K9" s="18">
        <f t="shared" ca="1" si="0"/>
        <v>194687.06999999998</v>
      </c>
      <c r="L9" s="18">
        <f t="shared" ca="1" si="0"/>
        <v>0</v>
      </c>
      <c r="M9" s="18">
        <f t="shared" ca="1" si="0"/>
        <v>15348658.09</v>
      </c>
      <c r="N9" s="18">
        <f t="shared" ca="1" si="0"/>
        <v>134796.79</v>
      </c>
      <c r="O9" s="18">
        <f t="shared" ca="1" si="0"/>
        <v>0</v>
      </c>
      <c r="P9" s="18">
        <f t="shared" ca="1" si="0"/>
        <v>0</v>
      </c>
      <c r="Q9" s="18">
        <f t="shared" ca="1" si="0"/>
        <v>60224282.260000005</v>
      </c>
      <c r="R9" s="19">
        <f t="shared" ca="1" si="1"/>
        <v>246860838.55000001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217156485.70999998</v>
      </c>
      <c r="E10" s="18">
        <f t="shared" ca="1" si="0"/>
        <v>186383064.170414</v>
      </c>
      <c r="F10" s="18">
        <f t="shared" ca="1" si="0"/>
        <v>331313.15999999997</v>
      </c>
      <c r="G10" s="18">
        <f t="shared" ca="1" si="0"/>
        <v>0</v>
      </c>
      <c r="H10" s="18">
        <f t="shared" ca="1" si="0"/>
        <v>11023027.800000001</v>
      </c>
      <c r="I10" s="18">
        <f t="shared" ca="1" si="0"/>
        <v>36719499.810000002</v>
      </c>
      <c r="J10" s="18">
        <f t="shared" ca="1" si="0"/>
        <v>8853716.6699999999</v>
      </c>
      <c r="K10" s="18">
        <f t="shared" ca="1" si="0"/>
        <v>1974005.77000001</v>
      </c>
      <c r="L10" s="18">
        <f t="shared" ca="1" si="0"/>
        <v>0</v>
      </c>
      <c r="M10" s="18">
        <f t="shared" ca="1" si="0"/>
        <v>58057951.8499998</v>
      </c>
      <c r="N10" s="18">
        <f t="shared" ca="1" si="0"/>
        <v>2136985.31</v>
      </c>
      <c r="O10" s="18">
        <f t="shared" ca="1" si="0"/>
        <v>0</v>
      </c>
      <c r="P10" s="18">
        <f t="shared" ca="1" si="0"/>
        <v>0</v>
      </c>
      <c r="Q10" s="18">
        <f t="shared" ca="1" si="0"/>
        <v>28528624.260000002</v>
      </c>
      <c r="R10" s="19">
        <f t="shared" ca="1" si="1"/>
        <v>551164674.51041389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270493.11910000001</v>
      </c>
      <c r="E11" s="18">
        <f t="shared" ca="1" si="0"/>
        <v>3650624.6190999998</v>
      </c>
      <c r="F11" s="18">
        <f t="shared" ca="1" si="0"/>
        <v>552.54</v>
      </c>
      <c r="G11" s="18">
        <f t="shared" ca="1" si="0"/>
        <v>0</v>
      </c>
      <c r="H11" s="18">
        <f t="shared" ca="1" si="0"/>
        <v>0</v>
      </c>
      <c r="I11" s="18">
        <f t="shared" ca="1" si="0"/>
        <v>92883.01</v>
      </c>
      <c r="J11" s="18">
        <f t="shared" ca="1" si="0"/>
        <v>275810.95</v>
      </c>
      <c r="K11" s="18">
        <f t="shared" ca="1" si="0"/>
        <v>38042.68</v>
      </c>
      <c r="L11" s="18">
        <f t="shared" ca="1" si="0"/>
        <v>0</v>
      </c>
      <c r="M11" s="18">
        <f t="shared" ca="1" si="0"/>
        <v>74247.92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4402654.8381999992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18551026.779999997</v>
      </c>
      <c r="E13" s="18">
        <f t="shared" ca="1" si="0"/>
        <v>19341860.049999997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47441.09</v>
      </c>
      <c r="J13" s="18">
        <f t="shared" ca="1" si="0"/>
        <v>198866.28</v>
      </c>
      <c r="K13" s="18">
        <f t="shared" ca="1" si="0"/>
        <v>7587.65</v>
      </c>
      <c r="L13" s="18">
        <f t="shared" ca="1" si="0"/>
        <v>0</v>
      </c>
      <c r="M13" s="18">
        <f t="shared" ca="1" si="0"/>
        <v>167181746.66000003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205328528.51000002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188022763.10999998</v>
      </c>
      <c r="E14" s="18">
        <f t="shared" ca="1" si="0"/>
        <v>158659869.31</v>
      </c>
      <c r="F14" s="18">
        <f t="shared" ca="1" si="0"/>
        <v>7290.29</v>
      </c>
      <c r="G14" s="18">
        <f t="shared" ca="1" si="0"/>
        <v>0</v>
      </c>
      <c r="H14" s="18">
        <f t="shared" ca="1" si="0"/>
        <v>64000</v>
      </c>
      <c r="I14" s="18">
        <f t="shared" ca="1" si="0"/>
        <v>3522743.18</v>
      </c>
      <c r="J14" s="18">
        <f t="shared" ca="1" si="0"/>
        <v>1297098.17</v>
      </c>
      <c r="K14" s="18">
        <f t="shared" ca="1" si="0"/>
        <v>-87.43</v>
      </c>
      <c r="L14" s="18">
        <f t="shared" ca="1" si="0"/>
        <v>0</v>
      </c>
      <c r="M14" s="18">
        <f t="shared" ca="1" si="0"/>
        <v>17382754.940000001</v>
      </c>
      <c r="N14" s="18">
        <f t="shared" ca="1" si="0"/>
        <v>241918</v>
      </c>
      <c r="O14" s="18">
        <f t="shared" ca="1" si="0"/>
        <v>0</v>
      </c>
      <c r="P14" s="18">
        <f t="shared" ca="1" si="0"/>
        <v>0</v>
      </c>
      <c r="Q14" s="18">
        <f t="shared" ca="1" si="0"/>
        <v>564285109.88</v>
      </c>
      <c r="R14" s="19">
        <f t="shared" ca="1" si="1"/>
        <v>933483459.45000005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913907.30000002135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163227.78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1077135.0800000213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75487704</v>
      </c>
      <c r="E17" s="18">
        <f t="shared" ca="1" si="0"/>
        <v>34061855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723483</v>
      </c>
      <c r="J17" s="18">
        <f t="shared" ca="1" si="0"/>
        <v>214186</v>
      </c>
      <c r="K17" s="18">
        <f t="shared" ca="1" si="0"/>
        <v>3176</v>
      </c>
      <c r="L17" s="18">
        <f t="shared" ca="1" si="0"/>
        <v>0</v>
      </c>
      <c r="M17" s="18">
        <f t="shared" ca="1" si="0"/>
        <v>3328427</v>
      </c>
      <c r="N17" s="18">
        <f t="shared" ca="1" si="0"/>
        <v>2000</v>
      </c>
      <c r="O17" s="18">
        <f t="shared" ca="1" si="0"/>
        <v>0</v>
      </c>
      <c r="P17" s="18">
        <f t="shared" ca="1" si="0"/>
        <v>0</v>
      </c>
      <c r="Q17" s="18">
        <f t="shared" ca="1" si="0"/>
        <v>21120833</v>
      </c>
      <c r="R17" s="19">
        <f t="shared" ca="1" si="1"/>
        <v>134941664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23766814.669999998</v>
      </c>
      <c r="E18" s="18">
        <f t="shared" ca="1" si="0"/>
        <v>4795694.0999999996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2813490.63</v>
      </c>
      <c r="J18" s="18">
        <f t="shared" ca="1" si="0"/>
        <v>53554.65</v>
      </c>
      <c r="K18" s="18">
        <f t="shared" ca="1" si="0"/>
        <v>584728.14</v>
      </c>
      <c r="L18" s="18">
        <f t="shared" ca="1" si="0"/>
        <v>0</v>
      </c>
      <c r="M18" s="18">
        <f t="shared" ca="1" si="0"/>
        <v>11350478.889999999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36085810.450000003</v>
      </c>
      <c r="R18" s="19">
        <f t="shared" ca="1" si="1"/>
        <v>79450571.530000001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0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64389112.049999997</v>
      </c>
      <c r="E20" s="18">
        <f t="shared" ca="1" si="0"/>
        <v>50088318.219999991</v>
      </c>
      <c r="F20" s="18">
        <f t="shared" ca="1" si="0"/>
        <v>0</v>
      </c>
      <c r="G20" s="18">
        <f t="shared" ca="1" si="0"/>
        <v>23087.39</v>
      </c>
      <c r="H20" s="18">
        <f t="shared" ca="1" si="0"/>
        <v>0</v>
      </c>
      <c r="I20" s="18">
        <f t="shared" ca="1" si="0"/>
        <v>791883.1399999999</v>
      </c>
      <c r="J20" s="18">
        <f t="shared" ca="1" si="0"/>
        <v>209453.88</v>
      </c>
      <c r="K20" s="18">
        <f t="shared" ca="1" si="0"/>
        <v>0</v>
      </c>
      <c r="L20" s="18">
        <f t="shared" ca="1" si="0"/>
        <v>0</v>
      </c>
      <c r="M20" s="18">
        <f t="shared" ca="1" si="0"/>
        <v>705009.83000000007</v>
      </c>
      <c r="N20" s="18">
        <f t="shared" ca="1" si="0"/>
        <v>115417.68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116322282.18999998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2577564.08</v>
      </c>
      <c r="E21" s="18">
        <f t="shared" ca="1" si="0"/>
        <v>10973362.210000001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270550</v>
      </c>
      <c r="J21" s="18">
        <f t="shared" ca="1" si="0"/>
        <v>73951.75</v>
      </c>
      <c r="K21" s="18">
        <f t="shared" ca="1" si="0"/>
        <v>1800.89</v>
      </c>
      <c r="L21" s="18">
        <f t="shared" ca="1" si="0"/>
        <v>0</v>
      </c>
      <c r="M21" s="18">
        <f t="shared" ca="1" si="0"/>
        <v>950.06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6539019.7199999997</v>
      </c>
      <c r="R21" s="19">
        <f t="shared" ca="1" si="2"/>
        <v>20437198.710000001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247051616.31</v>
      </c>
      <c r="E22" s="18">
        <f t="shared" ca="1" si="0"/>
        <v>458272196.06999999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25481169.739999998</v>
      </c>
      <c r="J22" s="18">
        <f t="shared" ca="1" si="0"/>
        <v>9211765.709999999</v>
      </c>
      <c r="K22" s="18">
        <f t="shared" ca="1" si="0"/>
        <v>338149.4</v>
      </c>
      <c r="L22" s="18">
        <f t="shared" ca="1" si="0"/>
        <v>0</v>
      </c>
      <c r="M22" s="18">
        <f t="shared" ca="1" si="0"/>
        <v>137358736.75999999</v>
      </c>
      <c r="N22" s="18">
        <f t="shared" ca="1" si="0"/>
        <v>4963121.6100000003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882676755.60000002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92049576.840000004</v>
      </c>
      <c r="E23" s="18">
        <f t="shared" ca="1" si="3"/>
        <v>109707463.04000001</v>
      </c>
      <c r="F23" s="18">
        <f t="shared" ca="1" si="3"/>
        <v>15951.95</v>
      </c>
      <c r="G23" s="18">
        <f t="shared" ca="1" si="3"/>
        <v>0</v>
      </c>
      <c r="H23" s="18">
        <f t="shared" ca="1" si="3"/>
        <v>52500</v>
      </c>
      <c r="I23" s="18">
        <f t="shared" ca="1" si="3"/>
        <v>3523995.6</v>
      </c>
      <c r="J23" s="18">
        <f t="shared" ca="1" si="3"/>
        <v>282644.65999999997</v>
      </c>
      <c r="K23" s="18">
        <f t="shared" ca="1" si="3"/>
        <v>1725276.17</v>
      </c>
      <c r="L23" s="18">
        <f t="shared" ca="1" si="3"/>
        <v>0</v>
      </c>
      <c r="M23" s="18">
        <f t="shared" ca="1" si="3"/>
        <v>11185607.24</v>
      </c>
      <c r="N23" s="18">
        <f t="shared" ca="1" si="3"/>
        <v>0</v>
      </c>
      <c r="O23" s="18">
        <f t="shared" ca="1" si="3"/>
        <v>0</v>
      </c>
      <c r="P23" s="18">
        <f t="shared" ca="1" si="3"/>
        <v>60267.77</v>
      </c>
      <c r="Q23" s="18">
        <f t="shared" ca="1" si="3"/>
        <v>23898713.48</v>
      </c>
      <c r="R23" s="19">
        <f t="shared" ca="1" si="2"/>
        <v>242501996.74999997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3"/>
        <v>8088950.47000001</v>
      </c>
      <c r="E24" s="18">
        <f t="shared" ca="1" si="3"/>
        <v>12402205.350000069</v>
      </c>
      <c r="F24" s="18">
        <f t="shared" ca="1" si="3"/>
        <v>0</v>
      </c>
      <c r="G24" s="18">
        <f t="shared" ca="1" si="3"/>
        <v>0</v>
      </c>
      <c r="H24" s="18">
        <f t="shared" ca="1" si="3"/>
        <v>0</v>
      </c>
      <c r="I24" s="18">
        <f t="shared" ca="1" si="3"/>
        <v>2479062.9700000002</v>
      </c>
      <c r="J24" s="18">
        <f t="shared" ca="1" si="3"/>
        <v>475196.10612894199</v>
      </c>
      <c r="K24" s="18">
        <f t="shared" ca="1" si="3"/>
        <v>23792.89</v>
      </c>
      <c r="L24" s="18">
        <f t="shared" ca="1" si="3"/>
        <v>0</v>
      </c>
      <c r="M24" s="18">
        <f t="shared" ca="1" si="3"/>
        <v>892235.84000000008</v>
      </c>
      <c r="N24" s="18">
        <f t="shared" ca="1" si="3"/>
        <v>17000</v>
      </c>
      <c r="O24" s="18">
        <f t="shared" ca="1" si="3"/>
        <v>0</v>
      </c>
      <c r="P24" s="18">
        <f t="shared" ca="1" si="3"/>
        <v>0</v>
      </c>
      <c r="Q24" s="18">
        <f t="shared" ca="1" si="3"/>
        <v>0</v>
      </c>
      <c r="R24" s="19">
        <f t="shared" ca="1" si="2"/>
        <v>24378443.62612902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3"/>
        <v>7679221.0443709996</v>
      </c>
      <c r="E25" s="18">
        <f t="shared" ca="1" si="3"/>
        <v>10611736.379291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0</v>
      </c>
      <c r="J25" s="18">
        <f t="shared" ca="1" si="3"/>
        <v>726330.65</v>
      </c>
      <c r="K25" s="18">
        <f t="shared" ca="1" si="3"/>
        <v>1962.08</v>
      </c>
      <c r="L25" s="18">
        <f t="shared" ca="1" si="3"/>
        <v>0</v>
      </c>
      <c r="M25" s="18">
        <f t="shared" ca="1" si="3"/>
        <v>810990.64</v>
      </c>
      <c r="N25" s="18">
        <f t="shared" ca="1" si="3"/>
        <v>0</v>
      </c>
      <c r="O25" s="18">
        <f t="shared" ca="1" si="3"/>
        <v>0</v>
      </c>
      <c r="P25" s="18">
        <f t="shared" ca="1" si="3"/>
        <v>0</v>
      </c>
      <c r="Q25" s="18">
        <f t="shared" ca="1" si="3"/>
        <v>942353.96</v>
      </c>
      <c r="R25" s="19">
        <f t="shared" ca="1" si="2"/>
        <v>20772594.753661998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3"/>
        <v>60579853.219999999</v>
      </c>
      <c r="E26" s="18">
        <f t="shared" ca="1" si="3"/>
        <v>40327352.25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959479.58999999985</v>
      </c>
      <c r="J26" s="18">
        <f t="shared" ca="1" si="3"/>
        <v>220757.94</v>
      </c>
      <c r="K26" s="18">
        <f t="shared" ca="1" si="3"/>
        <v>44565.560000000005</v>
      </c>
      <c r="L26" s="18">
        <f t="shared" ca="1" si="3"/>
        <v>0</v>
      </c>
      <c r="M26" s="18">
        <f t="shared" ca="1" si="3"/>
        <v>10708934.399000002</v>
      </c>
      <c r="N26" s="18">
        <f t="shared" ca="1" si="3"/>
        <v>11092.38</v>
      </c>
      <c r="O26" s="18">
        <f t="shared" ca="1" si="3"/>
        <v>0</v>
      </c>
      <c r="P26" s="18">
        <f t="shared" ca="1" si="3"/>
        <v>0</v>
      </c>
      <c r="Q26" s="18">
        <f t="shared" ca="1" si="3"/>
        <v>0</v>
      </c>
      <c r="R26" s="19">
        <f t="shared" ca="1" si="2"/>
        <v>112852035.339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3"/>
        <v>49711415.509999998</v>
      </c>
      <c r="E27" s="18">
        <f t="shared" ca="1" si="3"/>
        <v>43519564.530000001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3180429</v>
      </c>
      <c r="J27" s="18">
        <f t="shared" ca="1" si="3"/>
        <v>265761.93</v>
      </c>
      <c r="K27" s="18">
        <f t="shared" ca="1" si="3"/>
        <v>19319.669999999998</v>
      </c>
      <c r="L27" s="18">
        <f t="shared" ca="1" si="3"/>
        <v>0</v>
      </c>
      <c r="M27" s="18">
        <f t="shared" ca="1" si="3"/>
        <v>10709823.07</v>
      </c>
      <c r="N27" s="18">
        <f t="shared" ca="1" si="3"/>
        <v>0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107406313.71000001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3"/>
        <v>1634728.34</v>
      </c>
      <c r="E28" s="18">
        <f t="shared" ca="1" si="3"/>
        <v>1399727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0</v>
      </c>
      <c r="J28" s="18">
        <f t="shared" ca="1" si="3"/>
        <v>165822.35999999999</v>
      </c>
      <c r="K28" s="18">
        <f t="shared" ca="1" si="3"/>
        <v>0</v>
      </c>
      <c r="L28" s="18">
        <f t="shared" ca="1" si="3"/>
        <v>0</v>
      </c>
      <c r="M28" s="18">
        <f t="shared" ca="1" si="3"/>
        <v>0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3200277.6999999997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3"/>
        <v>51820972.902400002</v>
      </c>
      <c r="E29" s="18">
        <f t="shared" ca="1" si="3"/>
        <v>100237286.961</v>
      </c>
      <c r="F29" s="18">
        <f t="shared" ca="1" si="3"/>
        <v>6016</v>
      </c>
      <c r="G29" s="18">
        <f t="shared" ca="1" si="3"/>
        <v>0</v>
      </c>
      <c r="H29" s="18">
        <f t="shared" ca="1" si="3"/>
        <v>0</v>
      </c>
      <c r="I29" s="18">
        <f t="shared" ca="1" si="3"/>
        <v>5972473.75</v>
      </c>
      <c r="J29" s="18">
        <f t="shared" ca="1" si="3"/>
        <v>515154.04</v>
      </c>
      <c r="K29" s="18">
        <f t="shared" ca="1" si="3"/>
        <v>64866.64</v>
      </c>
      <c r="L29" s="18">
        <f t="shared" ca="1" si="3"/>
        <v>0</v>
      </c>
      <c r="M29" s="18">
        <f t="shared" ca="1" si="3"/>
        <v>413450.28779999999</v>
      </c>
      <c r="N29" s="18">
        <f t="shared" ca="1" si="3"/>
        <v>623041.11</v>
      </c>
      <c r="O29" s="18">
        <f t="shared" ca="1" si="3"/>
        <v>0</v>
      </c>
      <c r="P29" s="18">
        <f t="shared" ca="1" si="3"/>
        <v>0</v>
      </c>
      <c r="Q29" s="18">
        <f t="shared" ca="1" si="3"/>
        <v>84950521.185900003</v>
      </c>
      <c r="R29" s="19">
        <f t="shared" ca="1" si="2"/>
        <v>244603782.87709999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3"/>
        <v>2145140.12</v>
      </c>
      <c r="E30" s="18">
        <f t="shared" ca="1" si="3"/>
        <v>5385700.1299999999</v>
      </c>
      <c r="F30" s="18">
        <f t="shared" ca="1" si="3"/>
        <v>0</v>
      </c>
      <c r="G30" s="18">
        <f t="shared" ca="1" si="3"/>
        <v>0</v>
      </c>
      <c r="H30" s="18">
        <f t="shared" ca="1" si="3"/>
        <v>0</v>
      </c>
      <c r="I30" s="18">
        <f t="shared" ca="1" si="3"/>
        <v>0</v>
      </c>
      <c r="J30" s="18">
        <f t="shared" ca="1" si="3"/>
        <v>53554.65</v>
      </c>
      <c r="K30" s="18">
        <f t="shared" ca="1" si="3"/>
        <v>120767.70999999999</v>
      </c>
      <c r="L30" s="18">
        <f t="shared" ca="1" si="3"/>
        <v>0</v>
      </c>
      <c r="M30" s="18">
        <f t="shared" ca="1" si="3"/>
        <v>6142.87</v>
      </c>
      <c r="N30" s="18">
        <f t="shared" ca="1" si="3"/>
        <v>0</v>
      </c>
      <c r="O30" s="18">
        <f t="shared" ca="1" si="3"/>
        <v>0</v>
      </c>
      <c r="P30" s="18">
        <f t="shared" ca="1" si="3"/>
        <v>0</v>
      </c>
      <c r="Q30" s="18">
        <f t="shared" ca="1" si="3"/>
        <v>0</v>
      </c>
      <c r="R30" s="19">
        <f t="shared" ca="1" si="2"/>
        <v>7711305.4800000004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3"/>
        <v>62956121.930000007</v>
      </c>
      <c r="E31" s="18">
        <f t="shared" ca="1" si="3"/>
        <v>13506124.349999998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9087454.1999999993</v>
      </c>
      <c r="J31" s="18">
        <f t="shared" ca="1" si="3"/>
        <v>1092590.29</v>
      </c>
      <c r="K31" s="18">
        <f t="shared" ca="1" si="3"/>
        <v>4672027.7300000004</v>
      </c>
      <c r="L31" s="18">
        <f t="shared" ca="1" si="3"/>
        <v>0</v>
      </c>
      <c r="M31" s="18">
        <f t="shared" ca="1" si="3"/>
        <v>20605016.129999999</v>
      </c>
      <c r="N31" s="18">
        <f t="shared" ca="1" si="3"/>
        <v>621625.12</v>
      </c>
      <c r="O31" s="18">
        <f t="shared" ca="1" si="3"/>
        <v>0</v>
      </c>
      <c r="P31" s="18">
        <f t="shared" ca="1" si="3"/>
        <v>0</v>
      </c>
      <c r="Q31" s="18">
        <f t="shared" ca="1" si="3"/>
        <v>13030151.960000001</v>
      </c>
      <c r="R31" s="19">
        <f t="shared" ca="1" si="2"/>
        <v>125571111.71000001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3"/>
        <v>20513532.849999998</v>
      </c>
      <c r="E32" s="18">
        <f t="shared" ca="1" si="3"/>
        <v>106108136.41000031</v>
      </c>
      <c r="F32" s="18">
        <f t="shared" ca="1" si="3"/>
        <v>110121.75000000004</v>
      </c>
      <c r="G32" s="18">
        <f t="shared" ca="1" si="3"/>
        <v>0</v>
      </c>
      <c r="H32" s="18">
        <f t="shared" ca="1" si="3"/>
        <v>11000</v>
      </c>
      <c r="I32" s="18">
        <f t="shared" ca="1" si="3"/>
        <v>652067.37</v>
      </c>
      <c r="J32" s="18">
        <f t="shared" ca="1" si="3"/>
        <v>217043.50999999998</v>
      </c>
      <c r="K32" s="18">
        <f t="shared" ca="1" si="3"/>
        <v>177445.58</v>
      </c>
      <c r="L32" s="18">
        <f t="shared" ca="1" si="3"/>
        <v>0</v>
      </c>
      <c r="M32" s="18">
        <f t="shared" ca="1" si="3"/>
        <v>21361.409999999996</v>
      </c>
      <c r="N32" s="18">
        <f t="shared" ca="1" si="3"/>
        <v>0</v>
      </c>
      <c r="O32" s="18">
        <f t="shared" ca="1" si="3"/>
        <v>0</v>
      </c>
      <c r="P32" s="18">
        <f t="shared" ca="1" si="3"/>
        <v>0</v>
      </c>
      <c r="Q32" s="18">
        <f t="shared" ca="1" si="3"/>
        <v>0</v>
      </c>
      <c r="R32" s="19">
        <f t="shared" ca="1" si="2"/>
        <v>127810708.88000031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3"/>
        <v>3301636.02</v>
      </c>
      <c r="E33" s="18">
        <f t="shared" ca="1" si="3"/>
        <v>16651089.609999999</v>
      </c>
      <c r="F33" s="18">
        <f t="shared" ca="1" si="3"/>
        <v>830</v>
      </c>
      <c r="G33" s="18">
        <f t="shared" ca="1" si="3"/>
        <v>0</v>
      </c>
      <c r="H33" s="18">
        <f t="shared" ca="1" si="3"/>
        <v>0</v>
      </c>
      <c r="I33" s="18">
        <f t="shared" ca="1" si="3"/>
        <v>39382.06</v>
      </c>
      <c r="J33" s="18">
        <f t="shared" ca="1" si="3"/>
        <v>356704.54</v>
      </c>
      <c r="K33" s="18">
        <f t="shared" ca="1" si="3"/>
        <v>38047.189999999988</v>
      </c>
      <c r="L33" s="18">
        <f t="shared" ca="1" si="3"/>
        <v>0</v>
      </c>
      <c r="M33" s="18">
        <f t="shared" ca="1" si="3"/>
        <v>179507.53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20567196.949999999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3"/>
        <v>76372258.069999993</v>
      </c>
      <c r="E34" s="18">
        <f t="shared" ca="1" si="3"/>
        <v>31904183.309999999</v>
      </c>
      <c r="F34" s="18">
        <f t="shared" ca="1" si="3"/>
        <v>0</v>
      </c>
      <c r="G34" s="18">
        <f t="shared" ca="1" si="3"/>
        <v>0</v>
      </c>
      <c r="H34" s="18">
        <f t="shared" ca="1" si="3"/>
        <v>0</v>
      </c>
      <c r="I34" s="18">
        <f t="shared" ca="1" si="3"/>
        <v>2358389.79</v>
      </c>
      <c r="J34" s="18">
        <f t="shared" ca="1" si="3"/>
        <v>199352.78</v>
      </c>
      <c r="K34" s="18">
        <f t="shared" ca="1" si="3"/>
        <v>26051.52</v>
      </c>
      <c r="L34" s="18">
        <f t="shared" ca="1" si="3"/>
        <v>0</v>
      </c>
      <c r="M34" s="18">
        <f t="shared" ca="1" si="3"/>
        <v>85871134.950000003</v>
      </c>
      <c r="N34" s="18">
        <f t="shared" ca="1" si="3"/>
        <v>5051922.99</v>
      </c>
      <c r="O34" s="18">
        <f t="shared" ca="1" si="3"/>
        <v>0</v>
      </c>
      <c r="P34" s="18">
        <f t="shared" ca="1" si="3"/>
        <v>0</v>
      </c>
      <c r="Q34" s="18">
        <f t="shared" ca="1" si="3"/>
        <v>35826315.189999998</v>
      </c>
      <c r="R34" s="19">
        <f t="shared" ca="1" si="2"/>
        <v>237609608.60000002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3"/>
        <v>11132971.699999999</v>
      </c>
      <c r="E35" s="18">
        <f t="shared" ca="1" si="3"/>
        <v>8143943.9199999999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137001.65</v>
      </c>
      <c r="J35" s="18">
        <f t="shared" ca="1" si="3"/>
        <v>601793</v>
      </c>
      <c r="K35" s="18">
        <f t="shared" ca="1" si="3"/>
        <v>51641</v>
      </c>
      <c r="L35" s="18">
        <f t="shared" ca="1" si="3"/>
        <v>0</v>
      </c>
      <c r="M35" s="18">
        <f t="shared" ca="1" si="3"/>
        <v>5289550.5999999996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9">
        <f t="shared" ca="1" si="2"/>
        <v>25356901.869999997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3"/>
        <v>0</v>
      </c>
      <c r="E36" s="18">
        <f t="shared" ca="1" si="3"/>
        <v>0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0</v>
      </c>
      <c r="J36" s="18">
        <f t="shared" ca="1" si="3"/>
        <v>0</v>
      </c>
      <c r="K36" s="18">
        <f t="shared" ca="1" si="3"/>
        <v>0</v>
      </c>
      <c r="L36" s="18">
        <f t="shared" ca="1" si="3"/>
        <v>0</v>
      </c>
      <c r="M36" s="18">
        <f t="shared" ca="1" si="3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0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3"/>
        <v>28660467.469999999</v>
      </c>
      <c r="E37" s="18">
        <f t="shared" ca="1" si="3"/>
        <v>37158096.5</v>
      </c>
      <c r="F37" s="18">
        <f t="shared" ca="1" si="3"/>
        <v>0</v>
      </c>
      <c r="G37" s="18">
        <f t="shared" ca="1" si="3"/>
        <v>0</v>
      </c>
      <c r="H37" s="18">
        <f t="shared" ca="1" si="3"/>
        <v>4987908.97</v>
      </c>
      <c r="I37" s="18">
        <f t="shared" ca="1" si="3"/>
        <v>4854012.62</v>
      </c>
      <c r="J37" s="18">
        <f t="shared" ca="1" si="3"/>
        <v>346658.02999999997</v>
      </c>
      <c r="K37" s="18">
        <f t="shared" ca="1" si="3"/>
        <v>213437.36</v>
      </c>
      <c r="L37" s="18">
        <f t="shared" ca="1" si="3"/>
        <v>0</v>
      </c>
      <c r="M37" s="18">
        <f t="shared" ca="1" si="3"/>
        <v>43882743.350000001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24060959.41</v>
      </c>
      <c r="R37" s="19">
        <f t="shared" ca="1" si="2"/>
        <v>144164283.71000001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3"/>
        <v>373352.24</v>
      </c>
      <c r="E38" s="18">
        <f t="shared" ca="1" si="3"/>
        <v>1352480.44</v>
      </c>
      <c r="F38" s="18">
        <f t="shared" ca="1" si="3"/>
        <v>0</v>
      </c>
      <c r="G38" s="18">
        <f t="shared" ca="1" si="3"/>
        <v>0</v>
      </c>
      <c r="H38" s="18">
        <f t="shared" ca="1" si="3"/>
        <v>0</v>
      </c>
      <c r="I38" s="18">
        <f t="shared" ca="1" si="3"/>
        <v>0</v>
      </c>
      <c r="J38" s="18">
        <f t="shared" ca="1" si="3"/>
        <v>209057.68</v>
      </c>
      <c r="K38" s="18">
        <f t="shared" ca="1" si="3"/>
        <v>0</v>
      </c>
      <c r="L38" s="18">
        <f t="shared" ca="1" si="3"/>
        <v>0</v>
      </c>
      <c r="M38" s="18">
        <f t="shared" ca="1" si="3"/>
        <v>0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0</v>
      </c>
      <c r="R38" s="19">
        <f t="shared" ca="1" si="2"/>
        <v>1934890.3599999999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16343048.642011</v>
      </c>
      <c r="E39" s="18">
        <f t="shared" ca="1" si="4"/>
        <v>12265044.235193999</v>
      </c>
      <c r="F39" s="18">
        <f t="shared" ca="1" si="4"/>
        <v>0</v>
      </c>
      <c r="G39" s="18">
        <f t="shared" ca="1" si="4"/>
        <v>0</v>
      </c>
      <c r="H39" s="18">
        <f t="shared" ca="1" si="4"/>
        <v>3500</v>
      </c>
      <c r="I39" s="18">
        <f t="shared" ca="1" si="4"/>
        <v>460911.07</v>
      </c>
      <c r="J39" s="18">
        <f t="shared" ca="1" si="4"/>
        <v>1601569.21</v>
      </c>
      <c r="K39" s="18">
        <f t="shared" ca="1" si="4"/>
        <v>20561.3</v>
      </c>
      <c r="L39" s="18">
        <f t="shared" ca="1" si="4"/>
        <v>0</v>
      </c>
      <c r="M39" s="18">
        <f t="shared" ca="1" si="4"/>
        <v>673564.78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31368199.237205002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4"/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8">
        <f t="shared" ca="1" si="4"/>
        <v>0</v>
      </c>
      <c r="K40" s="18">
        <f t="shared" ca="1" si="4"/>
        <v>0</v>
      </c>
      <c r="L40" s="18">
        <f t="shared" ca="1" si="4"/>
        <v>0</v>
      </c>
      <c r="M40" s="18">
        <f t="shared" ca="1" si="4"/>
        <v>0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0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ref="R41:R59" ca="1" si="5">+SUM(D41:Q41)</f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4"/>
        <v>4202719</v>
      </c>
      <c r="E42" s="18">
        <f t="shared" ca="1" si="4"/>
        <v>3844392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1000</v>
      </c>
      <c r="J42" s="18">
        <f t="shared" ca="1" si="4"/>
        <v>322234.89064050006</v>
      </c>
      <c r="K42" s="18">
        <f t="shared" ca="1" si="4"/>
        <v>0</v>
      </c>
      <c r="L42" s="18">
        <f t="shared" ca="1" si="4"/>
        <v>0</v>
      </c>
      <c r="M42" s="18">
        <f t="shared" ca="1" si="4"/>
        <v>13399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13399</v>
      </c>
      <c r="R42" s="19">
        <f t="shared" ref="R42" ca="1" si="6">+SUM(D42:Q42)</f>
        <v>8397143.8906405009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4"/>
        <v>43545.869999999995</v>
      </c>
      <c r="E43" s="18">
        <f t="shared" ca="1" si="4"/>
        <v>151252.86000000013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218814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ca="1" si="5"/>
        <v>413612.7300000001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4"/>
        <v>-80335.229999999981</v>
      </c>
      <c r="E44" s="18">
        <f t="shared" ca="1" si="4"/>
        <v>-522353.56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163227.28</v>
      </c>
      <c r="K44" s="18">
        <f t="shared" ca="1" si="4"/>
        <v>-74201.829999999958</v>
      </c>
      <c r="L44" s="18">
        <f t="shared" ca="1" si="4"/>
        <v>0</v>
      </c>
      <c r="M44" s="18">
        <f t="shared" ca="1" si="4"/>
        <v>-1674191.43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-624582.24</v>
      </c>
      <c r="R44" s="19">
        <f t="shared" ca="1" si="5"/>
        <v>-2812437.01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4"/>
        <v>18191402.77</v>
      </c>
      <c r="E45" s="18">
        <f t="shared" ca="1" si="4"/>
        <v>31106684.390000001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119536.3</v>
      </c>
      <c r="J45" s="18">
        <f t="shared" ca="1" si="4"/>
        <v>122477.5</v>
      </c>
      <c r="K45" s="18">
        <f t="shared" ca="1" si="4"/>
        <v>0</v>
      </c>
      <c r="L45" s="18">
        <f t="shared" ca="1" si="4"/>
        <v>0</v>
      </c>
      <c r="M45" s="18">
        <f t="shared" ca="1" si="4"/>
        <v>5577293.3200000003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0</v>
      </c>
      <c r="R45" s="19">
        <f t="shared" ca="1" si="5"/>
        <v>55117394.279999994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4"/>
        <v>520.21</v>
      </c>
      <c r="E46" s="18">
        <f t="shared" ca="1" si="4"/>
        <v>1714229.4399999997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1714749.6499999997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4"/>
        <v>0</v>
      </c>
      <c r="E47" s="18">
        <f t="shared" ca="1" si="4"/>
        <v>1087751.21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137833.81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2559744</v>
      </c>
      <c r="R47" s="19">
        <f t="shared" ca="1" si="5"/>
        <v>3785329.02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4"/>
        <v>1477399.8499999999</v>
      </c>
      <c r="E48" s="18">
        <f t="shared" ca="1" si="4"/>
        <v>1436012.4199999953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11971.96</v>
      </c>
      <c r="J48" s="18">
        <f t="shared" ca="1" si="4"/>
        <v>14099.060000000001</v>
      </c>
      <c r="K48" s="18">
        <f t="shared" ca="1" si="4"/>
        <v>0</v>
      </c>
      <c r="L48" s="18">
        <f t="shared" ca="1" si="4"/>
        <v>0</v>
      </c>
      <c r="M48" s="18">
        <f t="shared" ca="1" si="4"/>
        <v>111428.4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0</v>
      </c>
      <c r="R48" s="19">
        <f t="shared" ca="1" si="5"/>
        <v>3050911.6899999948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4"/>
        <v>1182845.42</v>
      </c>
      <c r="E49" s="18">
        <f t="shared" ca="1" si="4"/>
        <v>1583290.43</v>
      </c>
      <c r="F49" s="18">
        <f t="shared" ca="1" si="4"/>
        <v>9560.17</v>
      </c>
      <c r="G49" s="18">
        <f t="shared" ca="1" si="4"/>
        <v>83769.820000000007</v>
      </c>
      <c r="H49" s="18">
        <f t="shared" ca="1" si="4"/>
        <v>0</v>
      </c>
      <c r="I49" s="18">
        <f t="shared" ca="1" si="4"/>
        <v>16393.05</v>
      </c>
      <c r="J49" s="18">
        <f t="shared" ca="1" si="4"/>
        <v>229031.72</v>
      </c>
      <c r="K49" s="18">
        <f t="shared" ca="1" si="4"/>
        <v>461.1</v>
      </c>
      <c r="L49" s="18">
        <f t="shared" ca="1" si="4"/>
        <v>0</v>
      </c>
      <c r="M49" s="18">
        <f t="shared" ca="1" si="4"/>
        <v>674273.4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3779625.1099999994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4"/>
        <v>22881.58</v>
      </c>
      <c r="E50" s="18">
        <f t="shared" ca="1" si="4"/>
        <v>14400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8">
        <f t="shared" ca="1" si="4"/>
        <v>135238.73000000001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172520.31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4"/>
        <v>2034719.9100000001</v>
      </c>
      <c r="E51" s="18">
        <f t="shared" ca="1" si="4"/>
        <v>605863.17000000004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158342.1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2798925.18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4"/>
        <v>43507593.75</v>
      </c>
      <c r="E52" s="18">
        <f t="shared" ca="1" si="4"/>
        <v>43681765.109999999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133368</v>
      </c>
      <c r="K52" s="18">
        <f t="shared" ca="1" si="4"/>
        <v>0</v>
      </c>
      <c r="L52" s="18">
        <f t="shared" ca="1" si="4"/>
        <v>0</v>
      </c>
      <c r="M52" s="18">
        <f t="shared" ca="1" si="4"/>
        <v>617755.74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ref="R52" ca="1" si="7">+SUM(D52:Q52)</f>
        <v>87940482.599999994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297279.89333333337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ref="R53" ca="1" si="8">+SUM(D53:Q53)</f>
        <v>297279.89333333337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8">
        <f t="shared" ca="1" si="4"/>
        <v>0</v>
      </c>
      <c r="L54" s="18">
        <f t="shared" ca="1" si="4"/>
        <v>0</v>
      </c>
      <c r="M54" s="18">
        <f t="shared" ca="1" si="4"/>
        <v>0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ref="R54:R55" ca="1" si="9">+SUM(D54:Q54)</f>
        <v>0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ref="D55:Q70" ca="1" si="10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0"/>
        <v>0</v>
      </c>
      <c r="F55" s="18">
        <f t="shared" ca="1" si="10"/>
        <v>0</v>
      </c>
      <c r="G55" s="18">
        <f t="shared" ca="1" si="10"/>
        <v>0</v>
      </c>
      <c r="H55" s="18">
        <f t="shared" ca="1" si="10"/>
        <v>0</v>
      </c>
      <c r="I55" s="18">
        <f t="shared" ca="1" si="10"/>
        <v>0</v>
      </c>
      <c r="J55" s="18">
        <f t="shared" ca="1" si="10"/>
        <v>0</v>
      </c>
      <c r="K55" s="18">
        <f t="shared" ca="1" si="10"/>
        <v>0</v>
      </c>
      <c r="L55" s="18">
        <f t="shared" ca="1" si="10"/>
        <v>0</v>
      </c>
      <c r="M55" s="18">
        <f t="shared" ca="1" si="10"/>
        <v>0</v>
      </c>
      <c r="N55" s="18">
        <f t="shared" ca="1" si="10"/>
        <v>0</v>
      </c>
      <c r="O55" s="18">
        <f t="shared" ca="1" si="10"/>
        <v>0</v>
      </c>
      <c r="P55" s="18">
        <f t="shared" ca="1" si="10"/>
        <v>0</v>
      </c>
      <c r="Q55" s="18">
        <f t="shared" ca="1" si="10"/>
        <v>0</v>
      </c>
      <c r="R55" s="19">
        <f t="shared" ca="1" si="9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10"/>
        <v>0</v>
      </c>
      <c r="E56" s="18">
        <f t="shared" ca="1" si="10"/>
        <v>0</v>
      </c>
      <c r="F56" s="18">
        <f t="shared" ca="1" si="10"/>
        <v>0</v>
      </c>
      <c r="G56" s="18">
        <f t="shared" ca="1" si="10"/>
        <v>0</v>
      </c>
      <c r="H56" s="18">
        <f t="shared" ca="1" si="10"/>
        <v>0</v>
      </c>
      <c r="I56" s="18">
        <f t="shared" ca="1" si="10"/>
        <v>0</v>
      </c>
      <c r="J56" s="18">
        <f t="shared" ca="1" si="10"/>
        <v>0</v>
      </c>
      <c r="K56" s="18">
        <f t="shared" ca="1" si="10"/>
        <v>0</v>
      </c>
      <c r="L56" s="18">
        <f t="shared" ca="1" si="10"/>
        <v>0</v>
      </c>
      <c r="M56" s="18">
        <f t="shared" ca="1" si="10"/>
        <v>0</v>
      </c>
      <c r="N56" s="18">
        <f t="shared" ca="1" si="10"/>
        <v>0</v>
      </c>
      <c r="O56" s="18">
        <f t="shared" ca="1" si="10"/>
        <v>0</v>
      </c>
      <c r="P56" s="18">
        <f t="shared" ca="1" si="10"/>
        <v>0</v>
      </c>
      <c r="Q56" s="18">
        <f t="shared" ca="1" si="10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10"/>
        <v>0</v>
      </c>
      <c r="E57" s="18">
        <f t="shared" ca="1" si="10"/>
        <v>0</v>
      </c>
      <c r="F57" s="18">
        <f t="shared" ca="1" si="10"/>
        <v>0</v>
      </c>
      <c r="G57" s="18">
        <f t="shared" ca="1" si="10"/>
        <v>0</v>
      </c>
      <c r="H57" s="18">
        <f t="shared" ca="1" si="10"/>
        <v>0</v>
      </c>
      <c r="I57" s="18">
        <f t="shared" ca="1" si="10"/>
        <v>0</v>
      </c>
      <c r="J57" s="18">
        <f t="shared" ca="1" si="10"/>
        <v>0</v>
      </c>
      <c r="K57" s="18">
        <f t="shared" ca="1" si="10"/>
        <v>0</v>
      </c>
      <c r="L57" s="18">
        <f t="shared" ca="1" si="10"/>
        <v>0</v>
      </c>
      <c r="M57" s="18">
        <f t="shared" ca="1" si="10"/>
        <v>0</v>
      </c>
      <c r="N57" s="18">
        <f t="shared" ca="1" si="10"/>
        <v>0</v>
      </c>
      <c r="O57" s="18">
        <f t="shared" ca="1" si="10"/>
        <v>0</v>
      </c>
      <c r="P57" s="18">
        <f t="shared" ca="1" si="10"/>
        <v>0</v>
      </c>
      <c r="Q57" s="18">
        <f t="shared" ca="1" si="10"/>
        <v>0</v>
      </c>
      <c r="R57" s="19">
        <f t="shared" ca="1" si="5"/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10"/>
        <v>0</v>
      </c>
      <c r="E58" s="18">
        <f t="shared" ca="1" si="10"/>
        <v>0</v>
      </c>
      <c r="F58" s="18">
        <f t="shared" ca="1" si="10"/>
        <v>0</v>
      </c>
      <c r="G58" s="18">
        <f t="shared" ca="1" si="10"/>
        <v>0</v>
      </c>
      <c r="H58" s="18">
        <f t="shared" ca="1" si="10"/>
        <v>0</v>
      </c>
      <c r="I58" s="18">
        <f t="shared" ca="1" si="10"/>
        <v>0</v>
      </c>
      <c r="J58" s="18">
        <f t="shared" ca="1" si="10"/>
        <v>0</v>
      </c>
      <c r="K58" s="18">
        <f t="shared" ca="1" si="10"/>
        <v>0</v>
      </c>
      <c r="L58" s="18">
        <f t="shared" ca="1" si="10"/>
        <v>0</v>
      </c>
      <c r="M58" s="18">
        <f t="shared" ca="1" si="10"/>
        <v>0</v>
      </c>
      <c r="N58" s="18">
        <f t="shared" ca="1" si="10"/>
        <v>0</v>
      </c>
      <c r="O58" s="18">
        <f t="shared" ca="1" si="10"/>
        <v>0</v>
      </c>
      <c r="P58" s="18">
        <f t="shared" ca="1" si="10"/>
        <v>0</v>
      </c>
      <c r="Q58" s="18">
        <f t="shared" ca="1" si="10"/>
        <v>0</v>
      </c>
      <c r="R58" s="19">
        <f t="shared" ca="1" si="5"/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10"/>
        <v>0</v>
      </c>
      <c r="E59" s="18">
        <f t="shared" ca="1" si="10"/>
        <v>0</v>
      </c>
      <c r="F59" s="18">
        <f t="shared" ca="1" si="10"/>
        <v>0</v>
      </c>
      <c r="G59" s="18">
        <f t="shared" ca="1" si="10"/>
        <v>0</v>
      </c>
      <c r="H59" s="18">
        <f t="shared" ca="1" si="10"/>
        <v>0</v>
      </c>
      <c r="I59" s="18">
        <f t="shared" ca="1" si="10"/>
        <v>0</v>
      </c>
      <c r="J59" s="18">
        <f t="shared" ca="1" si="10"/>
        <v>0</v>
      </c>
      <c r="K59" s="18">
        <f t="shared" ca="1" si="10"/>
        <v>0</v>
      </c>
      <c r="L59" s="18">
        <f t="shared" ca="1" si="10"/>
        <v>0</v>
      </c>
      <c r="M59" s="18">
        <f t="shared" ca="1" si="10"/>
        <v>0</v>
      </c>
      <c r="N59" s="18">
        <f t="shared" ca="1" si="10"/>
        <v>0</v>
      </c>
      <c r="O59" s="18">
        <f t="shared" ca="1" si="10"/>
        <v>0</v>
      </c>
      <c r="P59" s="18">
        <f t="shared" ca="1" si="10"/>
        <v>0</v>
      </c>
      <c r="Q59" s="18">
        <f t="shared" ca="1" si="10"/>
        <v>0</v>
      </c>
      <c r="R59" s="19">
        <f t="shared" ca="1" si="5"/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10"/>
        <v>0</v>
      </c>
      <c r="E60" s="18">
        <f t="shared" ca="1" si="10"/>
        <v>0</v>
      </c>
      <c r="F60" s="18">
        <f t="shared" ca="1" si="10"/>
        <v>0</v>
      </c>
      <c r="G60" s="18">
        <f t="shared" ca="1" si="10"/>
        <v>0</v>
      </c>
      <c r="H60" s="18">
        <f t="shared" ca="1" si="10"/>
        <v>0</v>
      </c>
      <c r="I60" s="18">
        <f t="shared" ca="1" si="10"/>
        <v>0</v>
      </c>
      <c r="J60" s="18">
        <f t="shared" ca="1" si="10"/>
        <v>0</v>
      </c>
      <c r="K60" s="18">
        <f t="shared" ca="1" si="10"/>
        <v>0</v>
      </c>
      <c r="L60" s="18">
        <f t="shared" ca="1" si="10"/>
        <v>0</v>
      </c>
      <c r="M60" s="18">
        <f t="shared" ca="1" si="10"/>
        <v>0</v>
      </c>
      <c r="N60" s="18">
        <f t="shared" ca="1" si="10"/>
        <v>0</v>
      </c>
      <c r="O60" s="18">
        <f t="shared" ca="1" si="10"/>
        <v>0</v>
      </c>
      <c r="P60" s="18">
        <f t="shared" ca="1" si="10"/>
        <v>0</v>
      </c>
      <c r="Q60" s="18">
        <f t="shared" ca="1" si="10"/>
        <v>0</v>
      </c>
      <c r="R60" s="19">
        <f t="shared" ref="R60" ca="1" si="11">+SUM(D60:Q60)</f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10"/>
        <v>0</v>
      </c>
      <c r="E61" s="18">
        <f t="shared" ca="1" si="10"/>
        <v>0</v>
      </c>
      <c r="F61" s="18">
        <f t="shared" ca="1" si="10"/>
        <v>0</v>
      </c>
      <c r="G61" s="18">
        <f t="shared" ca="1" si="10"/>
        <v>0</v>
      </c>
      <c r="H61" s="18">
        <f t="shared" ca="1" si="10"/>
        <v>0</v>
      </c>
      <c r="I61" s="18">
        <f t="shared" ca="1" si="10"/>
        <v>0</v>
      </c>
      <c r="J61" s="18">
        <f t="shared" ca="1" si="10"/>
        <v>0</v>
      </c>
      <c r="K61" s="18">
        <f t="shared" ca="1" si="10"/>
        <v>0</v>
      </c>
      <c r="L61" s="18">
        <f t="shared" ca="1" si="10"/>
        <v>0</v>
      </c>
      <c r="M61" s="18">
        <f t="shared" ca="1" si="10"/>
        <v>0</v>
      </c>
      <c r="N61" s="18">
        <f t="shared" ca="1" si="10"/>
        <v>0</v>
      </c>
      <c r="O61" s="18">
        <f t="shared" ca="1" si="10"/>
        <v>0</v>
      </c>
      <c r="P61" s="18">
        <f t="shared" ca="1" si="10"/>
        <v>0</v>
      </c>
      <c r="Q61" s="18">
        <f t="shared" ca="1" si="10"/>
        <v>0</v>
      </c>
      <c r="R61" s="19">
        <f t="shared" ref="R61:R78" ca="1" si="12">+SUM(D61:Q61)</f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10"/>
        <v>0</v>
      </c>
      <c r="E62" s="18">
        <f t="shared" ca="1" si="10"/>
        <v>0</v>
      </c>
      <c r="F62" s="18">
        <f t="shared" ca="1" si="10"/>
        <v>0</v>
      </c>
      <c r="G62" s="18">
        <f t="shared" ca="1" si="10"/>
        <v>0</v>
      </c>
      <c r="H62" s="18">
        <f t="shared" ca="1" si="10"/>
        <v>0</v>
      </c>
      <c r="I62" s="18">
        <f t="shared" ca="1" si="10"/>
        <v>0</v>
      </c>
      <c r="J62" s="18">
        <f t="shared" ca="1" si="10"/>
        <v>0</v>
      </c>
      <c r="K62" s="18">
        <f t="shared" ca="1" si="10"/>
        <v>0</v>
      </c>
      <c r="L62" s="18">
        <f t="shared" ca="1" si="10"/>
        <v>0</v>
      </c>
      <c r="M62" s="18">
        <f t="shared" ca="1" si="10"/>
        <v>0</v>
      </c>
      <c r="N62" s="18">
        <f t="shared" ca="1" si="10"/>
        <v>0</v>
      </c>
      <c r="O62" s="18">
        <f t="shared" ca="1" si="10"/>
        <v>0</v>
      </c>
      <c r="P62" s="18">
        <f t="shared" ca="1" si="10"/>
        <v>0</v>
      </c>
      <c r="Q62" s="18">
        <f t="shared" ca="1" si="10"/>
        <v>0</v>
      </c>
      <c r="R62" s="19">
        <f t="shared" ca="1" si="12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10"/>
        <v>0</v>
      </c>
      <c r="E63" s="18">
        <f t="shared" ca="1" si="10"/>
        <v>0</v>
      </c>
      <c r="F63" s="18">
        <f t="shared" ca="1" si="10"/>
        <v>0</v>
      </c>
      <c r="G63" s="18">
        <f t="shared" ca="1" si="10"/>
        <v>0</v>
      </c>
      <c r="H63" s="18">
        <f t="shared" ca="1" si="10"/>
        <v>0</v>
      </c>
      <c r="I63" s="18">
        <f t="shared" ca="1" si="10"/>
        <v>0</v>
      </c>
      <c r="J63" s="18">
        <f t="shared" ca="1" si="10"/>
        <v>0</v>
      </c>
      <c r="K63" s="18">
        <f t="shared" ca="1" si="10"/>
        <v>0</v>
      </c>
      <c r="L63" s="18">
        <f t="shared" ca="1" si="10"/>
        <v>0</v>
      </c>
      <c r="M63" s="18">
        <f t="shared" ca="1" si="10"/>
        <v>0</v>
      </c>
      <c r="N63" s="18">
        <f t="shared" ca="1" si="10"/>
        <v>0</v>
      </c>
      <c r="O63" s="18">
        <f t="shared" ca="1" si="10"/>
        <v>0</v>
      </c>
      <c r="P63" s="18">
        <f t="shared" ca="1" si="10"/>
        <v>0</v>
      </c>
      <c r="Q63" s="18">
        <f t="shared" ca="1" si="10"/>
        <v>0</v>
      </c>
      <c r="R63" s="19">
        <f t="shared" ca="1" si="12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10"/>
        <v>0</v>
      </c>
      <c r="E64" s="18">
        <f t="shared" ca="1" si="10"/>
        <v>0</v>
      </c>
      <c r="F64" s="18">
        <f t="shared" ca="1" si="10"/>
        <v>0</v>
      </c>
      <c r="G64" s="18">
        <f t="shared" ca="1" si="10"/>
        <v>0</v>
      </c>
      <c r="H64" s="18">
        <f t="shared" ca="1" si="10"/>
        <v>0</v>
      </c>
      <c r="I64" s="18">
        <f t="shared" ca="1" si="10"/>
        <v>0</v>
      </c>
      <c r="J64" s="18">
        <f t="shared" ca="1" si="10"/>
        <v>0</v>
      </c>
      <c r="K64" s="18">
        <f t="shared" ca="1" si="10"/>
        <v>0</v>
      </c>
      <c r="L64" s="18">
        <f t="shared" ca="1" si="10"/>
        <v>0</v>
      </c>
      <c r="M64" s="18">
        <f t="shared" ca="1" si="10"/>
        <v>0</v>
      </c>
      <c r="N64" s="18">
        <f t="shared" ca="1" si="10"/>
        <v>0</v>
      </c>
      <c r="O64" s="18">
        <f t="shared" ca="1" si="10"/>
        <v>0</v>
      </c>
      <c r="P64" s="18">
        <f t="shared" ca="1" si="10"/>
        <v>0</v>
      </c>
      <c r="Q64" s="18">
        <f t="shared" ca="1" si="10"/>
        <v>0</v>
      </c>
      <c r="R64" s="19">
        <f t="shared" ca="1" si="12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10"/>
        <v>0</v>
      </c>
      <c r="E65" s="18">
        <f t="shared" ca="1" si="10"/>
        <v>0</v>
      </c>
      <c r="F65" s="18">
        <f t="shared" ca="1" si="10"/>
        <v>0</v>
      </c>
      <c r="G65" s="18">
        <f t="shared" ca="1" si="10"/>
        <v>0</v>
      </c>
      <c r="H65" s="18">
        <f t="shared" ca="1" si="10"/>
        <v>0</v>
      </c>
      <c r="I65" s="18">
        <f t="shared" ca="1" si="10"/>
        <v>0</v>
      </c>
      <c r="J65" s="18">
        <f t="shared" ca="1" si="10"/>
        <v>0</v>
      </c>
      <c r="K65" s="18">
        <f t="shared" ca="1" si="10"/>
        <v>0</v>
      </c>
      <c r="L65" s="18">
        <f t="shared" ca="1" si="10"/>
        <v>0</v>
      </c>
      <c r="M65" s="18">
        <f t="shared" ca="1" si="10"/>
        <v>0</v>
      </c>
      <c r="N65" s="18">
        <f t="shared" ca="1" si="10"/>
        <v>0</v>
      </c>
      <c r="O65" s="18">
        <f t="shared" ca="1" si="10"/>
        <v>0</v>
      </c>
      <c r="P65" s="18">
        <f t="shared" ca="1" si="10"/>
        <v>0</v>
      </c>
      <c r="Q65" s="18">
        <f t="shared" ca="1" si="10"/>
        <v>0</v>
      </c>
      <c r="R65" s="19">
        <f t="shared" ca="1" si="12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10"/>
        <v>0</v>
      </c>
      <c r="E66" s="18">
        <f t="shared" ca="1" si="10"/>
        <v>0</v>
      </c>
      <c r="F66" s="18">
        <f t="shared" ca="1" si="10"/>
        <v>0</v>
      </c>
      <c r="G66" s="18">
        <f t="shared" ca="1" si="10"/>
        <v>0</v>
      </c>
      <c r="H66" s="18">
        <f t="shared" ca="1" si="10"/>
        <v>0</v>
      </c>
      <c r="I66" s="18">
        <f t="shared" ca="1" si="10"/>
        <v>0</v>
      </c>
      <c r="J66" s="18">
        <f t="shared" ca="1" si="10"/>
        <v>0</v>
      </c>
      <c r="K66" s="18">
        <f t="shared" ca="1" si="10"/>
        <v>0</v>
      </c>
      <c r="L66" s="18">
        <f t="shared" ca="1" si="10"/>
        <v>0</v>
      </c>
      <c r="M66" s="18">
        <f t="shared" ca="1" si="10"/>
        <v>0</v>
      </c>
      <c r="N66" s="18">
        <f t="shared" ca="1" si="10"/>
        <v>0</v>
      </c>
      <c r="O66" s="18">
        <f t="shared" ca="1" si="10"/>
        <v>0</v>
      </c>
      <c r="P66" s="18">
        <f t="shared" ca="1" si="10"/>
        <v>0</v>
      </c>
      <c r="Q66" s="18">
        <f t="shared" ca="1" si="10"/>
        <v>0</v>
      </c>
      <c r="R66" s="19">
        <f t="shared" ca="1" si="12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10"/>
        <v>0</v>
      </c>
      <c r="E67" s="18">
        <f t="shared" ca="1" si="10"/>
        <v>0</v>
      </c>
      <c r="F67" s="18">
        <f t="shared" ca="1" si="10"/>
        <v>0</v>
      </c>
      <c r="G67" s="18">
        <f t="shared" ca="1" si="10"/>
        <v>0</v>
      </c>
      <c r="H67" s="18">
        <f t="shared" ca="1" si="10"/>
        <v>0</v>
      </c>
      <c r="I67" s="18">
        <f t="shared" ca="1" si="10"/>
        <v>0</v>
      </c>
      <c r="J67" s="18">
        <f t="shared" ca="1" si="10"/>
        <v>0</v>
      </c>
      <c r="K67" s="18">
        <f t="shared" ca="1" si="10"/>
        <v>0</v>
      </c>
      <c r="L67" s="18">
        <f t="shared" ca="1" si="10"/>
        <v>0</v>
      </c>
      <c r="M67" s="18">
        <f t="shared" ca="1" si="10"/>
        <v>0</v>
      </c>
      <c r="N67" s="18">
        <f t="shared" ca="1" si="10"/>
        <v>0</v>
      </c>
      <c r="O67" s="18">
        <f t="shared" ca="1" si="10"/>
        <v>0</v>
      </c>
      <c r="P67" s="18">
        <f t="shared" ca="1" si="10"/>
        <v>0</v>
      </c>
      <c r="Q67" s="18">
        <f t="shared" ca="1" si="10"/>
        <v>0</v>
      </c>
      <c r="R67" s="19">
        <f t="shared" ca="1" si="12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10"/>
        <v>0</v>
      </c>
      <c r="E68" s="18">
        <f t="shared" ca="1" si="10"/>
        <v>0</v>
      </c>
      <c r="F68" s="18">
        <f t="shared" ca="1" si="10"/>
        <v>0</v>
      </c>
      <c r="G68" s="18">
        <f t="shared" ca="1" si="10"/>
        <v>0</v>
      </c>
      <c r="H68" s="18">
        <f t="shared" ca="1" si="10"/>
        <v>0</v>
      </c>
      <c r="I68" s="18">
        <f t="shared" ca="1" si="10"/>
        <v>0</v>
      </c>
      <c r="J68" s="18">
        <f t="shared" ca="1" si="10"/>
        <v>0</v>
      </c>
      <c r="K68" s="18">
        <f t="shared" ca="1" si="10"/>
        <v>0</v>
      </c>
      <c r="L68" s="18">
        <f t="shared" ca="1" si="10"/>
        <v>0</v>
      </c>
      <c r="M68" s="18">
        <f t="shared" ca="1" si="10"/>
        <v>0</v>
      </c>
      <c r="N68" s="18">
        <f t="shared" ca="1" si="10"/>
        <v>0</v>
      </c>
      <c r="O68" s="18">
        <f t="shared" ca="1" si="10"/>
        <v>0</v>
      </c>
      <c r="P68" s="18">
        <f t="shared" ca="1" si="10"/>
        <v>0</v>
      </c>
      <c r="Q68" s="18">
        <f t="shared" ca="1" si="10"/>
        <v>0</v>
      </c>
      <c r="R68" s="19">
        <f t="shared" ca="1" si="12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10"/>
        <v>0</v>
      </c>
      <c r="E69" s="18">
        <f t="shared" ca="1" si="10"/>
        <v>0</v>
      </c>
      <c r="F69" s="18">
        <f t="shared" ca="1" si="10"/>
        <v>0</v>
      </c>
      <c r="G69" s="18">
        <f t="shared" ca="1" si="10"/>
        <v>0</v>
      </c>
      <c r="H69" s="18">
        <f t="shared" ca="1" si="10"/>
        <v>0</v>
      </c>
      <c r="I69" s="18">
        <f t="shared" ca="1" si="10"/>
        <v>0</v>
      </c>
      <c r="J69" s="18">
        <f t="shared" ca="1" si="10"/>
        <v>0</v>
      </c>
      <c r="K69" s="18">
        <f t="shared" ca="1" si="10"/>
        <v>0</v>
      </c>
      <c r="L69" s="18">
        <f t="shared" ca="1" si="10"/>
        <v>0</v>
      </c>
      <c r="M69" s="18">
        <f t="shared" ca="1" si="10"/>
        <v>0</v>
      </c>
      <c r="N69" s="18">
        <f t="shared" ca="1" si="10"/>
        <v>0</v>
      </c>
      <c r="O69" s="18">
        <f t="shared" ca="1" si="10"/>
        <v>0</v>
      </c>
      <c r="P69" s="18">
        <f t="shared" ca="1" si="10"/>
        <v>0</v>
      </c>
      <c r="Q69" s="18">
        <f t="shared" ca="1" si="10"/>
        <v>0</v>
      </c>
      <c r="R69" s="19">
        <f t="shared" ca="1" si="12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10"/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0</v>
      </c>
      <c r="H70" s="18">
        <f t="shared" ca="1" si="10"/>
        <v>0</v>
      </c>
      <c r="I70" s="18">
        <f t="shared" ca="1" si="10"/>
        <v>0</v>
      </c>
      <c r="J70" s="18">
        <f t="shared" ca="1" si="10"/>
        <v>0</v>
      </c>
      <c r="K70" s="18">
        <f t="shared" ca="1" si="10"/>
        <v>0</v>
      </c>
      <c r="L70" s="18">
        <f t="shared" ca="1" si="10"/>
        <v>0</v>
      </c>
      <c r="M70" s="18">
        <f t="shared" ca="1" si="10"/>
        <v>0</v>
      </c>
      <c r="N70" s="18">
        <f t="shared" ca="1" si="10"/>
        <v>0</v>
      </c>
      <c r="O70" s="18">
        <f t="shared" ca="1" si="10"/>
        <v>0</v>
      </c>
      <c r="P70" s="18">
        <f t="shared" ca="1" si="10"/>
        <v>0</v>
      </c>
      <c r="Q70" s="18">
        <f t="shared" ca="1" si="10"/>
        <v>0</v>
      </c>
      <c r="R70" s="19">
        <f t="shared" ca="1" si="12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Q75" ca="1" si="1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3"/>
        <v>0</v>
      </c>
      <c r="F71" s="18">
        <f t="shared" ca="1" si="13"/>
        <v>0</v>
      </c>
      <c r="G71" s="18">
        <f t="shared" ca="1" si="13"/>
        <v>0</v>
      </c>
      <c r="H71" s="18">
        <f t="shared" ca="1" si="13"/>
        <v>0</v>
      </c>
      <c r="I71" s="18">
        <f t="shared" ca="1" si="13"/>
        <v>0</v>
      </c>
      <c r="J71" s="18">
        <f t="shared" ca="1" si="13"/>
        <v>0</v>
      </c>
      <c r="K71" s="18">
        <f t="shared" ca="1" si="13"/>
        <v>0</v>
      </c>
      <c r="L71" s="18">
        <f t="shared" ca="1" si="13"/>
        <v>0</v>
      </c>
      <c r="M71" s="18">
        <f t="shared" ca="1" si="13"/>
        <v>0</v>
      </c>
      <c r="N71" s="18">
        <f t="shared" ca="1" si="13"/>
        <v>0</v>
      </c>
      <c r="O71" s="18">
        <f t="shared" ca="1" si="13"/>
        <v>0</v>
      </c>
      <c r="P71" s="18">
        <f t="shared" ca="1" si="13"/>
        <v>0</v>
      </c>
      <c r="Q71" s="18">
        <f t="shared" ca="1" si="13"/>
        <v>0</v>
      </c>
      <c r="R71" s="19">
        <f t="shared" ca="1" si="12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3"/>
        <v>0</v>
      </c>
      <c r="E72" s="18">
        <f t="shared" ca="1" si="13"/>
        <v>0</v>
      </c>
      <c r="F72" s="18">
        <f t="shared" ca="1" si="13"/>
        <v>0</v>
      </c>
      <c r="G72" s="18">
        <f t="shared" ca="1" si="13"/>
        <v>0</v>
      </c>
      <c r="H72" s="18">
        <f t="shared" ca="1" si="13"/>
        <v>0</v>
      </c>
      <c r="I72" s="18">
        <f t="shared" ca="1" si="13"/>
        <v>0</v>
      </c>
      <c r="J72" s="18">
        <f t="shared" ca="1" si="13"/>
        <v>0</v>
      </c>
      <c r="K72" s="18">
        <f t="shared" ca="1" si="13"/>
        <v>0</v>
      </c>
      <c r="L72" s="18">
        <f t="shared" ca="1" si="13"/>
        <v>0</v>
      </c>
      <c r="M72" s="18">
        <f t="shared" ca="1" si="13"/>
        <v>0</v>
      </c>
      <c r="N72" s="18">
        <f t="shared" ca="1" si="13"/>
        <v>0</v>
      </c>
      <c r="O72" s="18">
        <f t="shared" ca="1" si="13"/>
        <v>0</v>
      </c>
      <c r="P72" s="18">
        <f t="shared" ca="1" si="13"/>
        <v>0</v>
      </c>
      <c r="Q72" s="18">
        <f t="shared" ca="1" si="13"/>
        <v>0</v>
      </c>
      <c r="R72" s="19">
        <f t="shared" ca="1" si="12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3"/>
        <v>0</v>
      </c>
      <c r="E73" s="18">
        <f t="shared" ca="1" si="13"/>
        <v>0</v>
      </c>
      <c r="F73" s="18">
        <f t="shared" ca="1" si="13"/>
        <v>0</v>
      </c>
      <c r="G73" s="18">
        <f t="shared" ca="1" si="13"/>
        <v>0</v>
      </c>
      <c r="H73" s="18">
        <f t="shared" ca="1" si="13"/>
        <v>0</v>
      </c>
      <c r="I73" s="18">
        <f t="shared" ca="1" si="13"/>
        <v>0</v>
      </c>
      <c r="J73" s="18">
        <f t="shared" ca="1" si="13"/>
        <v>0</v>
      </c>
      <c r="K73" s="18">
        <f t="shared" ca="1" si="13"/>
        <v>0</v>
      </c>
      <c r="L73" s="18">
        <f t="shared" ca="1" si="13"/>
        <v>0</v>
      </c>
      <c r="M73" s="18">
        <f t="shared" ca="1" si="13"/>
        <v>0</v>
      </c>
      <c r="N73" s="18">
        <f t="shared" ca="1" si="13"/>
        <v>0</v>
      </c>
      <c r="O73" s="18">
        <f t="shared" ca="1" si="13"/>
        <v>0</v>
      </c>
      <c r="P73" s="18">
        <f t="shared" ca="1" si="13"/>
        <v>0</v>
      </c>
      <c r="Q73" s="18">
        <f t="shared" ca="1" si="13"/>
        <v>0</v>
      </c>
      <c r="R73" s="19">
        <f t="shared" ca="1" si="12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3"/>
        <v>0</v>
      </c>
      <c r="E74" s="18">
        <f t="shared" ca="1" si="13"/>
        <v>0</v>
      </c>
      <c r="F74" s="18">
        <f t="shared" ca="1" si="13"/>
        <v>0</v>
      </c>
      <c r="G74" s="18">
        <f t="shared" ca="1" si="13"/>
        <v>0</v>
      </c>
      <c r="H74" s="18">
        <f t="shared" ca="1" si="13"/>
        <v>0</v>
      </c>
      <c r="I74" s="18">
        <f t="shared" ca="1" si="13"/>
        <v>0</v>
      </c>
      <c r="J74" s="18">
        <f t="shared" ca="1" si="13"/>
        <v>0</v>
      </c>
      <c r="K74" s="18">
        <f t="shared" ca="1" si="13"/>
        <v>0</v>
      </c>
      <c r="L74" s="18">
        <f t="shared" ca="1" si="13"/>
        <v>0</v>
      </c>
      <c r="M74" s="18">
        <f t="shared" ca="1" si="13"/>
        <v>0</v>
      </c>
      <c r="N74" s="18">
        <f t="shared" ca="1" si="13"/>
        <v>0</v>
      </c>
      <c r="O74" s="18">
        <f t="shared" ca="1" si="13"/>
        <v>0</v>
      </c>
      <c r="P74" s="18">
        <f t="shared" ca="1" si="13"/>
        <v>0</v>
      </c>
      <c r="Q74" s="18">
        <f t="shared" ca="1" si="13"/>
        <v>0</v>
      </c>
      <c r="R74" s="19">
        <f t="shared" ca="1" si="12"/>
        <v>0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13"/>
        <v>0</v>
      </c>
      <c r="E75" s="18">
        <f t="shared" ca="1" si="13"/>
        <v>0</v>
      </c>
      <c r="F75" s="18">
        <f t="shared" ca="1" si="13"/>
        <v>0</v>
      </c>
      <c r="G75" s="18">
        <f t="shared" ca="1" si="13"/>
        <v>0</v>
      </c>
      <c r="H75" s="18">
        <f t="shared" ca="1" si="13"/>
        <v>0</v>
      </c>
      <c r="I75" s="18">
        <f t="shared" ca="1" si="13"/>
        <v>0</v>
      </c>
      <c r="J75" s="18">
        <f t="shared" ca="1" si="13"/>
        <v>0</v>
      </c>
      <c r="K75" s="18">
        <f t="shared" ca="1" si="13"/>
        <v>0</v>
      </c>
      <c r="L75" s="18">
        <f t="shared" ca="1" si="13"/>
        <v>0</v>
      </c>
      <c r="M75" s="18">
        <f t="shared" ca="1" si="13"/>
        <v>0</v>
      </c>
      <c r="N75" s="18">
        <f t="shared" ca="1" si="13"/>
        <v>0</v>
      </c>
      <c r="O75" s="18">
        <f t="shared" ca="1" si="13"/>
        <v>0</v>
      </c>
      <c r="P75" s="18">
        <f t="shared" ca="1" si="13"/>
        <v>0</v>
      </c>
      <c r="Q75" s="18">
        <f t="shared" ca="1" si="13"/>
        <v>0</v>
      </c>
      <c r="R75" s="19">
        <f t="shared" ca="1" si="12"/>
        <v>0</v>
      </c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Q76" ca="1" si="14">SUMIF($C$7:$C$75,"HD",D$7:D$75)</f>
        <v>1574303935.0678813</v>
      </c>
      <c r="E76" s="49">
        <f t="shared" ca="1" si="14"/>
        <v>2071297734.9049997</v>
      </c>
      <c r="F76" s="49">
        <f t="shared" ca="1" si="14"/>
        <v>626391.09000000008</v>
      </c>
      <c r="G76" s="49">
        <f t="shared" ca="1" si="14"/>
        <v>4819113.8600000003</v>
      </c>
      <c r="H76" s="49">
        <f t="shared" ca="1" si="14"/>
        <v>16141936.77</v>
      </c>
      <c r="I76" s="49">
        <f t="shared" ca="1" si="14"/>
        <v>138500930.98000005</v>
      </c>
      <c r="J76" s="49">
        <f t="shared" ca="1" si="14"/>
        <v>33399469.400102776</v>
      </c>
      <c r="K76" s="49">
        <f t="shared" ca="1" si="14"/>
        <v>10562406.080000008</v>
      </c>
      <c r="L76" s="49">
        <f t="shared" ca="1" si="14"/>
        <v>0</v>
      </c>
      <c r="M76" s="49">
        <f t="shared" ca="1" si="14"/>
        <v>806744699.11679995</v>
      </c>
      <c r="N76" s="49">
        <f t="shared" ca="1" si="14"/>
        <v>13918920.99</v>
      </c>
      <c r="O76" s="49">
        <f t="shared" ca="1" si="14"/>
        <v>0</v>
      </c>
      <c r="P76" s="49">
        <f t="shared" ca="1" si="14"/>
        <v>60267.77</v>
      </c>
      <c r="Q76" s="49">
        <f t="shared" ca="1" si="14"/>
        <v>1024853357.4159001</v>
      </c>
      <c r="R76" s="49">
        <f t="shared" ca="1" si="12"/>
        <v>5695229163.4456844</v>
      </c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t="shared" ref="D77:Q77" ca="1" si="15">SUMIF($C$7:$C$75,"H",D$7:D$75)+SUMIF($C$7:$C$75,"E",D$7:D$75)</f>
        <v>0</v>
      </c>
      <c r="E77" s="49">
        <f ca="1">SUMIF($C$7:$C$75,"H",E$7:E$75)+SUMIF($C$7:$C$75,"E",E$7:E$75)</f>
        <v>0</v>
      </c>
      <c r="F77" s="49">
        <f t="shared" ca="1" si="15"/>
        <v>0</v>
      </c>
      <c r="G77" s="49">
        <f t="shared" ca="1" si="15"/>
        <v>0</v>
      </c>
      <c r="H77" s="49">
        <f t="shared" ca="1" si="15"/>
        <v>0</v>
      </c>
      <c r="I77" s="49">
        <f t="shared" ca="1" si="15"/>
        <v>0</v>
      </c>
      <c r="J77" s="49">
        <f t="shared" ca="1" si="15"/>
        <v>0</v>
      </c>
      <c r="K77" s="49">
        <f t="shared" ca="1" si="15"/>
        <v>0</v>
      </c>
      <c r="L77" s="49">
        <f t="shared" ca="1" si="15"/>
        <v>0</v>
      </c>
      <c r="M77" s="49">
        <f t="shared" ca="1" si="15"/>
        <v>0</v>
      </c>
      <c r="N77" s="49">
        <f t="shared" ca="1" si="15"/>
        <v>0</v>
      </c>
      <c r="O77" s="49">
        <f t="shared" ca="1" si="15"/>
        <v>0</v>
      </c>
      <c r="P77" s="49">
        <f t="shared" ca="1" si="15"/>
        <v>0</v>
      </c>
      <c r="Q77" s="49">
        <f t="shared" ca="1" si="15"/>
        <v>0</v>
      </c>
      <c r="R77" s="49">
        <f t="shared" ca="1" si="12"/>
        <v>0</v>
      </c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P78" ca="1" si="16">D76+D77</f>
        <v>1574303935.0678813</v>
      </c>
      <c r="E78" s="49">
        <f t="shared" ca="1" si="16"/>
        <v>2071297734.9049997</v>
      </c>
      <c r="F78" s="49">
        <f t="shared" ca="1" si="16"/>
        <v>626391.09000000008</v>
      </c>
      <c r="G78" s="49">
        <f t="shared" ca="1" si="16"/>
        <v>4819113.8600000003</v>
      </c>
      <c r="H78" s="49">
        <f t="shared" ca="1" si="16"/>
        <v>16141936.77</v>
      </c>
      <c r="I78" s="49">
        <f t="shared" ca="1" si="16"/>
        <v>138500930.98000005</v>
      </c>
      <c r="J78" s="49">
        <f t="shared" ca="1" si="16"/>
        <v>33399469.400102776</v>
      </c>
      <c r="K78" s="49">
        <f t="shared" ca="1" si="16"/>
        <v>10562406.080000008</v>
      </c>
      <c r="L78" s="49">
        <f t="shared" ca="1" si="16"/>
        <v>0</v>
      </c>
      <c r="M78" s="49">
        <f t="shared" ca="1" si="16"/>
        <v>806744699.11679995</v>
      </c>
      <c r="N78" s="49">
        <f t="shared" ca="1" si="16"/>
        <v>13918920.99</v>
      </c>
      <c r="O78" s="49">
        <f t="shared" ca="1" si="16"/>
        <v>0</v>
      </c>
      <c r="P78" s="49">
        <f t="shared" ca="1" si="16"/>
        <v>60267.77</v>
      </c>
      <c r="Q78" s="49">
        <f ca="1">Q76+Q77</f>
        <v>1024853357.4159001</v>
      </c>
      <c r="R78" s="49">
        <f t="shared" ca="1" si="12"/>
        <v>5695229163.4456844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 xr:uid="{98CFA82D-5B5B-4C27-A0BA-22518756ACC2}">
      <formula1>"Toplam,Direkt,Endirekt"</formula1>
    </dataValidation>
    <dataValidation type="list" allowBlank="1" showInputMessage="1" showErrorMessage="1" sqref="C2" xr:uid="{3396B34C-42B0-409B-AF82-8E49CC12DA0D}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3898B-275F-4A94-927F-A7046C400F59}">
  <dimension ref="A1:IA7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8" ht="15" customHeight="1">
      <c r="A3" s="5" t="s">
        <v>363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349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1384638.45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2942855.16</v>
      </c>
      <c r="I8" s="18">
        <f t="shared" ca="1" si="0"/>
        <v>0</v>
      </c>
      <c r="J8" s="19">
        <f t="shared" ref="J8:J22" ca="1" si="1">+SUM(D8:I8)</f>
        <v>4327493.6100000003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378141.38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378141.38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649990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8574819.9199999999</v>
      </c>
      <c r="I10" s="18">
        <f t="shared" ca="1" si="0"/>
        <v>942474.56</v>
      </c>
      <c r="J10" s="19">
        <f t="shared" ca="1" si="1"/>
        <v>10167284.48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176321933.33910391</v>
      </c>
      <c r="I12" s="18">
        <f t="shared" ca="1" si="0"/>
        <v>0</v>
      </c>
      <c r="J12" s="19">
        <f t="shared" ca="1" si="1"/>
        <v>176321933.33910391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-39894.129999999997</v>
      </c>
      <c r="I13" s="18">
        <f t="shared" ca="1" si="0"/>
        <v>0</v>
      </c>
      <c r="J13" s="19">
        <f t="shared" ca="1" si="1"/>
        <v>-39894.129999999997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275000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275000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218781177.66095099</v>
      </c>
      <c r="I16" s="18">
        <f t="shared" ca="1" si="0"/>
        <v>148999326.95529398</v>
      </c>
      <c r="J16" s="19">
        <f t="shared" ca="1" si="1"/>
        <v>367780504.61624497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9">
        <f t="shared" ca="1" si="1"/>
        <v>0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115547703.90000001</v>
      </c>
      <c r="I19" s="18">
        <f t="shared" ca="1" si="0"/>
        <v>57780314.119999997</v>
      </c>
      <c r="J19" s="19">
        <f t="shared" ca="1" si="1"/>
        <v>173328018.02000001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1357430.42</v>
      </c>
      <c r="I20" s="18">
        <f t="shared" ca="1" si="0"/>
        <v>0</v>
      </c>
      <c r="J20" s="19">
        <f t="shared" ca="1" si="1"/>
        <v>1357430.42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25895006.640000001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12843842.219999999</v>
      </c>
      <c r="I22" s="18">
        <f t="shared" ca="1" si="0"/>
        <v>0</v>
      </c>
      <c r="J22" s="19">
        <f t="shared" ca="1" si="1"/>
        <v>38738848.859999999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178</v>
      </c>
      <c r="B23" s="17">
        <v>1022</v>
      </c>
      <c r="C23" s="58" t="s">
        <v>146</v>
      </c>
      <c r="D23" s="18">
        <f t="shared" ref="D23:I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9">
        <f t="shared" ref="J23:J41" ca="1" si="3">+SUM(D23:I23)</f>
        <v>0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107932.73999999999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ca="1" si="3"/>
        <v>107932.73999999999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4893500.7699999996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4893500.7699999996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0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441753</v>
      </c>
      <c r="I34" s="18">
        <f t="shared" ca="1" si="2"/>
        <v>0</v>
      </c>
      <c r="J34" s="19">
        <f t="shared" ca="1" si="3"/>
        <v>441753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9">
        <f t="shared" ca="1" si="3"/>
        <v>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210</v>
      </c>
      <c r="B39" s="17">
        <v>1045</v>
      </c>
      <c r="C39" s="58" t="s">
        <v>146</v>
      </c>
      <c r="D39" s="18">
        <f t="shared" ref="D39:I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652808.01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9">
        <f t="shared" ca="1" si="3"/>
        <v>652808.01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212</v>
      </c>
      <c r="B40" s="17">
        <v>1046</v>
      </c>
      <c r="C40" s="58" t="s">
        <v>146</v>
      </c>
      <c r="D40" s="18">
        <f t="shared" ca="1" si="4"/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214</v>
      </c>
      <c r="B41" s="17">
        <v>1047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216</v>
      </c>
      <c r="B42" s="17">
        <v>1048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ref="J42" ca="1" si="5">+SUM(D42:I42)</f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218</v>
      </c>
      <c r="B43" s="17">
        <v>1049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ref="J43:J51" ca="1" si="6">+SUM(D43:I43)</f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220</v>
      </c>
      <c r="B44" s="17">
        <v>1050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6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222</v>
      </c>
      <c r="B45" s="17">
        <v>1051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6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224</v>
      </c>
      <c r="B46" s="17">
        <v>1052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6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226</v>
      </c>
      <c r="B47" s="17">
        <v>1053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6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228</v>
      </c>
      <c r="B48" s="17">
        <v>1054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6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230</v>
      </c>
      <c r="B49" s="17">
        <v>1055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6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232</v>
      </c>
      <c r="B50" s="17">
        <v>1056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6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234</v>
      </c>
      <c r="B51" s="17">
        <v>1057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6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236</v>
      </c>
      <c r="B52" s="17">
        <v>1058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ref="J52" ca="1" si="7">+SUM(D52:I52)</f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238</v>
      </c>
      <c r="B53" s="17">
        <v>1059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t="shared" ref="J53:J55" ca="1" si="8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240</v>
      </c>
      <c r="B54" s="17">
        <v>1060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t="shared" ca="1" si="8"/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242</v>
      </c>
      <c r="B55" s="17">
        <v>1061</v>
      </c>
      <c r="C55" s="58" t="s">
        <v>146</v>
      </c>
      <c r="D55" s="18">
        <f t="shared" ref="D55:I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0</v>
      </c>
      <c r="H55" s="18">
        <f t="shared" ca="1" si="9"/>
        <v>0</v>
      </c>
      <c r="I55" s="18">
        <f t="shared" ca="1" si="9"/>
        <v>0</v>
      </c>
      <c r="J55" s="19">
        <f t="shared" ca="1" si="8"/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244</v>
      </c>
      <c r="B56" s="17">
        <v>2001</v>
      </c>
      <c r="C56" s="58" t="s">
        <v>146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0</v>
      </c>
      <c r="H56" s="18">
        <f t="shared" ca="1" si="9"/>
        <v>0</v>
      </c>
      <c r="I56" s="18">
        <f t="shared" ca="1" si="9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246</v>
      </c>
      <c r="B57" s="17">
        <v>2002</v>
      </c>
      <c r="C57" s="58" t="s">
        <v>247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0</v>
      </c>
      <c r="H57" s="18">
        <f t="shared" ca="1" si="9"/>
        <v>0</v>
      </c>
      <c r="I57" s="18">
        <f t="shared" ca="1" si="9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249</v>
      </c>
      <c r="B58" s="17">
        <v>2005</v>
      </c>
      <c r="C58" s="58" t="s">
        <v>247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0</v>
      </c>
      <c r="H58" s="18">
        <f t="shared" ca="1" si="9"/>
        <v>0</v>
      </c>
      <c r="I58" s="18">
        <f t="shared" ca="1" si="9"/>
        <v>0</v>
      </c>
      <c r="J58" s="19">
        <f ca="1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251</v>
      </c>
      <c r="B59" s="17">
        <v>2006</v>
      </c>
      <c r="C59" s="58" t="s">
        <v>247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0</v>
      </c>
      <c r="H59" s="18">
        <f t="shared" ca="1" si="9"/>
        <v>0</v>
      </c>
      <c r="I59" s="18">
        <f t="shared" ca="1" si="9"/>
        <v>0</v>
      </c>
      <c r="J59" s="19">
        <f ca="1">+SUM(D59:I59)</f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253</v>
      </c>
      <c r="B60" s="17">
        <v>2007</v>
      </c>
      <c r="C60" s="58" t="s">
        <v>247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0</v>
      </c>
      <c r="H60" s="18">
        <f t="shared" ca="1" si="9"/>
        <v>0</v>
      </c>
      <c r="I60" s="18">
        <f t="shared" ca="1" si="9"/>
        <v>0</v>
      </c>
      <c r="J60" s="19">
        <f ca="1">+SUM(D60:I60)</f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255</v>
      </c>
      <c r="B61" s="17">
        <v>3001</v>
      </c>
      <c r="C61" s="58" t="s">
        <v>256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0</v>
      </c>
      <c r="H61" s="18">
        <f t="shared" ca="1" si="9"/>
        <v>0</v>
      </c>
      <c r="I61" s="18">
        <f t="shared" ca="1" si="9"/>
        <v>0</v>
      </c>
      <c r="J61" s="19">
        <f t="shared" ref="J61:J75" ca="1" si="10">+SUM(D61:I61)</f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258</v>
      </c>
      <c r="B62" s="17">
        <v>3002</v>
      </c>
      <c r="C62" s="58" t="s">
        <v>256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0</v>
      </c>
      <c r="H62" s="18">
        <f t="shared" ca="1" si="9"/>
        <v>0</v>
      </c>
      <c r="I62" s="18">
        <f t="shared" ca="1" si="9"/>
        <v>0</v>
      </c>
      <c r="J62" s="19">
        <f t="shared" ca="1" si="10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260</v>
      </c>
      <c r="B63" s="17">
        <v>3003</v>
      </c>
      <c r="C63" s="58" t="s">
        <v>256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0</v>
      </c>
      <c r="H63" s="18">
        <f t="shared" ca="1" si="9"/>
        <v>0</v>
      </c>
      <c r="I63" s="18">
        <f t="shared" ca="1" si="9"/>
        <v>0</v>
      </c>
      <c r="J63" s="19">
        <f t="shared" ca="1" si="10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262</v>
      </c>
      <c r="B64" s="17">
        <v>3004</v>
      </c>
      <c r="C64" s="58" t="s">
        <v>256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0</v>
      </c>
      <c r="H64" s="18">
        <f t="shared" ca="1" si="9"/>
        <v>0</v>
      </c>
      <c r="I64" s="18">
        <f t="shared" ca="1" si="9"/>
        <v>0</v>
      </c>
      <c r="J64" s="19">
        <f t="shared" ca="1" si="10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0</v>
      </c>
      <c r="H65" s="18">
        <f t="shared" ca="1" si="9"/>
        <v>0</v>
      </c>
      <c r="I65" s="18">
        <f t="shared" ca="1" si="9"/>
        <v>0</v>
      </c>
      <c r="J65" s="19">
        <f t="shared" ca="1" si="10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0</v>
      </c>
      <c r="H66" s="18">
        <f t="shared" ca="1" si="9"/>
        <v>0</v>
      </c>
      <c r="I66" s="18">
        <f t="shared" ca="1" si="9"/>
        <v>0</v>
      </c>
      <c r="J66" s="19">
        <f t="shared" ca="1" si="10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0</v>
      </c>
      <c r="H67" s="18">
        <f t="shared" ca="1" si="9"/>
        <v>0</v>
      </c>
      <c r="I67" s="18">
        <f t="shared" ca="1" si="9"/>
        <v>0</v>
      </c>
      <c r="J67" s="19">
        <f t="shared" ca="1" si="10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0</v>
      </c>
      <c r="H68" s="18">
        <f t="shared" ca="1" si="9"/>
        <v>0</v>
      </c>
      <c r="I68" s="18">
        <f t="shared" ca="1" si="9"/>
        <v>0</v>
      </c>
      <c r="J68" s="19">
        <f t="shared" ca="1" si="10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0</v>
      </c>
      <c r="H69" s="18">
        <f t="shared" ca="1" si="9"/>
        <v>0</v>
      </c>
      <c r="I69" s="18">
        <f t="shared" ca="1" si="9"/>
        <v>0</v>
      </c>
      <c r="J69" s="19">
        <f t="shared" ca="1" si="10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0</v>
      </c>
      <c r="H70" s="18">
        <f t="shared" ca="1" si="9"/>
        <v>0</v>
      </c>
      <c r="I70" s="18">
        <f t="shared" ca="1" si="9"/>
        <v>0</v>
      </c>
      <c r="J70" s="19">
        <f t="shared" ca="1" si="10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I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9">
        <f t="shared" ca="1" si="10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9">
        <f t="shared" ca="1" si="10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9">
        <f t="shared" ca="1" si="10"/>
        <v>0</v>
      </c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9">
        <f t="shared" ca="1" si="10"/>
        <v>0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HW74" s="35"/>
      <c r="HX74" s="35"/>
      <c r="HY74" s="35"/>
      <c r="HZ74" s="35"/>
      <c r="IA74" s="35"/>
    </row>
    <row r="75" spans="1:235" s="35" customFormat="1">
      <c r="A75" s="57" t="s">
        <v>284</v>
      </c>
      <c r="B75" s="17">
        <v>3018</v>
      </c>
      <c r="C75" s="58" t="s">
        <v>256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9">
        <f t="shared" ca="1" si="10"/>
        <v>0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</row>
    <row r="76" spans="1:235" s="35" customFormat="1">
      <c r="A76" s="59" t="s">
        <v>286</v>
      </c>
      <c r="B76" s="48">
        <v>9000</v>
      </c>
      <c r="C76" s="58" t="s">
        <v>287</v>
      </c>
      <c r="D76" s="49">
        <f t="shared" ref="D76:J76" ca="1" si="12">SUMIF($C$7:$C$75,"HD",D$7:D$75)</f>
        <v>34237017.989999995</v>
      </c>
      <c r="E76" s="49">
        <f t="shared" ca="1" si="12"/>
        <v>0</v>
      </c>
      <c r="F76" s="49">
        <f t="shared" ca="1" si="12"/>
        <v>0</v>
      </c>
      <c r="G76" s="49">
        <f t="shared" ca="1" si="12"/>
        <v>0</v>
      </c>
      <c r="H76" s="49">
        <f t="shared" ca="1" si="12"/>
        <v>536771621.49005485</v>
      </c>
      <c r="I76" s="49">
        <f t="shared" ca="1" si="12"/>
        <v>207722115.63529399</v>
      </c>
      <c r="J76" s="49">
        <f t="shared" ca="1" si="12"/>
        <v>778730755.11534882</v>
      </c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t="shared" ref="D77:J77" ca="1" si="13">SUMIF($C$7:$C$75,"H",D$7:D$75)+SUMIF($C$7:$C$75,"E",D$7:D$75)</f>
        <v>0</v>
      </c>
      <c r="E77" s="49">
        <f t="shared" ca="1" si="13"/>
        <v>0</v>
      </c>
      <c r="F77" s="49">
        <f t="shared" ca="1" si="13"/>
        <v>0</v>
      </c>
      <c r="G77" s="49">
        <f t="shared" ca="1" si="13"/>
        <v>0</v>
      </c>
      <c r="H77" s="49">
        <f t="shared" ca="1" si="13"/>
        <v>0</v>
      </c>
      <c r="I77" s="49">
        <f t="shared" ca="1" si="13"/>
        <v>0</v>
      </c>
      <c r="J77" s="49">
        <f t="shared" ca="1" si="13"/>
        <v>0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ca="1">D76+D77</f>
        <v>34237017.989999995</v>
      </c>
      <c r="E78" s="49">
        <f t="shared" ref="E78:J78" ca="1" si="14">E76+E77</f>
        <v>0</v>
      </c>
      <c r="F78" s="49">
        <f t="shared" ca="1" si="14"/>
        <v>0</v>
      </c>
      <c r="G78" s="49">
        <f t="shared" ca="1" si="14"/>
        <v>0</v>
      </c>
      <c r="H78" s="49">
        <f t="shared" ca="1" si="14"/>
        <v>536771621.49005485</v>
      </c>
      <c r="I78" s="49">
        <f t="shared" ca="1" si="14"/>
        <v>207722115.63529399</v>
      </c>
      <c r="J78" s="49">
        <f t="shared" ca="1" si="14"/>
        <v>778730755.11534882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53"/>
      <c r="B79" s="53"/>
      <c r="C79" s="5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</row>
  </sheetData>
  <mergeCells count="1">
    <mergeCell ref="E2:G2"/>
  </mergeCells>
  <dataValidations count="2">
    <dataValidation type="list" allowBlank="1" showInputMessage="1" showErrorMessage="1" sqref="B2" xr:uid="{1B75EE4F-DA63-4562-8DDC-43C1EA2728AA}">
      <formula1>"Toplam,Direkt,Endirekt"</formula1>
    </dataValidation>
    <dataValidation type="list" allowBlank="1" showInputMessage="1" showErrorMessage="1" sqref="C2" xr:uid="{6E7AC24E-0F60-4847-B7DF-56417F9058F5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26C9-92A7-4DB5-9308-BA4865B45435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350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1" ht="15" customHeight="1">
      <c r="A3" s="5" t="s">
        <v>363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351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2143687.3499999996</v>
      </c>
      <c r="H7" s="19">
        <f ca="1">+SUM(D7:G7)</f>
        <v>2143687.3499999996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1859028.57</v>
      </c>
      <c r="E8" s="18">
        <f t="shared" ca="1" si="0"/>
        <v>0</v>
      </c>
      <c r="F8" s="18">
        <f t="shared" ca="1" si="0"/>
        <v>0</v>
      </c>
      <c r="G8" s="18">
        <f t="shared" ca="1" si="0"/>
        <v>5193163.68</v>
      </c>
      <c r="H8" s="19">
        <f t="shared" ref="H8:H22" ca="1" si="1">+SUM(D8:G8)</f>
        <v>7052192.25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20258346.140000001</v>
      </c>
      <c r="E10" s="18">
        <f t="shared" ca="1" si="0"/>
        <v>0</v>
      </c>
      <c r="F10" s="18">
        <f t="shared" ca="1" si="0"/>
        <v>0</v>
      </c>
      <c r="G10" s="18">
        <f t="shared" ca="1" si="0"/>
        <v>11562625.050000001</v>
      </c>
      <c r="H10" s="19">
        <f t="shared" ca="1" si="1"/>
        <v>31820971.190000001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5625677.7199999997</v>
      </c>
      <c r="E11" s="18">
        <f t="shared" ca="1" si="0"/>
        <v>0</v>
      </c>
      <c r="F11" s="18">
        <f t="shared" ca="1" si="0"/>
        <v>0</v>
      </c>
      <c r="G11" s="18">
        <f t="shared" ca="1" si="0"/>
        <v>22989.38</v>
      </c>
      <c r="H11" s="19">
        <f t="shared" ca="1" si="1"/>
        <v>5648667.0999999996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410510.55999999994</v>
      </c>
      <c r="H13" s="19">
        <f t="shared" ca="1" si="1"/>
        <v>410510.55999999994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8389516.3000000007</v>
      </c>
      <c r="H14" s="19">
        <f t="shared" ca="1" si="1"/>
        <v>8389516.3000000007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2947517</v>
      </c>
      <c r="H17" s="19">
        <f t="shared" ca="1" si="1"/>
        <v>2947517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459177.39</v>
      </c>
      <c r="H18" s="19">
        <f t="shared" ca="1" si="1"/>
        <v>459177.39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-1160076.9300059967</v>
      </c>
      <c r="F19" s="18">
        <f t="shared" ca="1" si="0"/>
        <v>0</v>
      </c>
      <c r="G19" s="18">
        <f t="shared" ca="1" si="0"/>
        <v>0</v>
      </c>
      <c r="H19" s="19">
        <f t="shared" ca="1" si="1"/>
        <v>-1160076.9300059967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500</v>
      </c>
      <c r="F20" s="18">
        <f t="shared" ca="1" si="0"/>
        <v>0</v>
      </c>
      <c r="G20" s="18">
        <f t="shared" ca="1" si="0"/>
        <v>0</v>
      </c>
      <c r="H20" s="19">
        <f t="shared" ca="1" si="1"/>
        <v>500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303742.02</v>
      </c>
      <c r="H21" s="19">
        <f t="shared" ca="1" si="1"/>
        <v>303742.02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7945581.1499999994</v>
      </c>
      <c r="E22" s="18">
        <f t="shared" ca="1" si="0"/>
        <v>0</v>
      </c>
      <c r="F22" s="18">
        <f t="shared" ca="1" si="0"/>
        <v>0</v>
      </c>
      <c r="G22" s="18">
        <f t="shared" ca="1" si="0"/>
        <v>13209408.74</v>
      </c>
      <c r="H22" s="19">
        <f t="shared" ca="1" si="1"/>
        <v>21154989.890000001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178</v>
      </c>
      <c r="B23" s="17">
        <v>1022</v>
      </c>
      <c r="C23" s="58" t="s">
        <v>146</v>
      </c>
      <c r="D23" s="18">
        <f t="shared" ref="D23:G42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4135746.15</v>
      </c>
      <c r="E23" s="18">
        <f t="shared" ca="1" si="2"/>
        <v>0</v>
      </c>
      <c r="F23" s="18">
        <f t="shared" ca="1" si="2"/>
        <v>0</v>
      </c>
      <c r="G23" s="18">
        <f t="shared" ca="1" si="2"/>
        <v>4031895.01</v>
      </c>
      <c r="H23" s="19">
        <f t="shared" ref="H23:H41" ca="1" si="3">+SUM(D23:G23)</f>
        <v>8167641.1600000001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-577598.07999999996</v>
      </c>
      <c r="E24" s="18">
        <f t="shared" ca="1" si="2"/>
        <v>0</v>
      </c>
      <c r="F24" s="18">
        <f t="shared" ca="1" si="2"/>
        <v>0</v>
      </c>
      <c r="G24" s="18">
        <f t="shared" ca="1" si="2"/>
        <v>876150.7</v>
      </c>
      <c r="H24" s="19">
        <f t="shared" ca="1" si="3"/>
        <v>298552.62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74068.12</v>
      </c>
      <c r="E25" s="18">
        <f t="shared" ca="1" si="2"/>
        <v>0</v>
      </c>
      <c r="F25" s="18">
        <f t="shared" ca="1" si="2"/>
        <v>0</v>
      </c>
      <c r="G25" s="18">
        <f t="shared" ca="1" si="2"/>
        <v>160951.75</v>
      </c>
      <c r="H25" s="19">
        <f t="shared" ca="1" si="3"/>
        <v>235019.87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3145186.82</v>
      </c>
      <c r="H26" s="19">
        <f t="shared" ca="1" si="3"/>
        <v>3145186.82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13836311.83</v>
      </c>
      <c r="E27" s="18">
        <f t="shared" ca="1" si="2"/>
        <v>0</v>
      </c>
      <c r="F27" s="18">
        <f t="shared" ca="1" si="2"/>
        <v>0</v>
      </c>
      <c r="G27" s="18">
        <f t="shared" ca="1" si="2"/>
        <v>23414823.780000001</v>
      </c>
      <c r="H27" s="19">
        <f t="shared" ca="1" si="3"/>
        <v>37251135.609999999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89334.19</v>
      </c>
      <c r="H28" s="19">
        <f t="shared" ca="1" si="3"/>
        <v>89334.19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6220559.4275000002</v>
      </c>
      <c r="H29" s="19">
        <f t="shared" ca="1" si="3"/>
        <v>6220559.4275000002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9">
        <f t="shared" ca="1" si="3"/>
        <v>0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3527021.74</v>
      </c>
      <c r="E31" s="18">
        <f t="shared" ca="1" si="2"/>
        <v>0</v>
      </c>
      <c r="F31" s="18">
        <f t="shared" ca="1" si="2"/>
        <v>0</v>
      </c>
      <c r="G31" s="18">
        <f t="shared" ca="1" si="2"/>
        <v>1810660.9</v>
      </c>
      <c r="H31" s="19">
        <f t="shared" ca="1" si="3"/>
        <v>5337682.6400000006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1483659.1599999997</v>
      </c>
      <c r="E32" s="18">
        <f t="shared" ca="1" si="2"/>
        <v>0</v>
      </c>
      <c r="F32" s="18">
        <f t="shared" ca="1" si="2"/>
        <v>0</v>
      </c>
      <c r="G32" s="18">
        <f t="shared" ca="1" si="2"/>
        <v>1036617.3899999998</v>
      </c>
      <c r="H32" s="19">
        <f t="shared" ca="1" si="3"/>
        <v>2520276.5499999993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2041123.2299999946</v>
      </c>
      <c r="E33" s="18">
        <f t="shared" ca="1" si="2"/>
        <v>0</v>
      </c>
      <c r="F33" s="18">
        <f t="shared" ca="1" si="2"/>
        <v>0</v>
      </c>
      <c r="G33" s="18">
        <f t="shared" ca="1" si="2"/>
        <v>23122.75</v>
      </c>
      <c r="H33" s="19">
        <f t="shared" ca="1" si="3"/>
        <v>2064245.9799999946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11413091.869999999</v>
      </c>
      <c r="H34" s="19">
        <f t="shared" ca="1" si="3"/>
        <v>11413091.869999999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9152</v>
      </c>
      <c r="H35" s="19">
        <f t="shared" ca="1" si="3"/>
        <v>9152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9">
        <f t="shared" ca="1" si="3"/>
        <v>0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6784929.2800000003</v>
      </c>
      <c r="H37" s="19">
        <f t="shared" ca="1" si="3"/>
        <v>6784929.2800000003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56079.78</v>
      </c>
      <c r="H38" s="19">
        <f t="shared" ca="1" si="3"/>
        <v>56079.78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210</v>
      </c>
      <c r="B39" s="17">
        <v>1045</v>
      </c>
      <c r="C39" s="58" t="s">
        <v>146</v>
      </c>
      <c r="D39" s="18">
        <f t="shared" ca="1" si="2"/>
        <v>6177723.2400000002</v>
      </c>
      <c r="E39" s="18">
        <f t="shared" ca="1" si="2"/>
        <v>0</v>
      </c>
      <c r="F39" s="18">
        <f t="shared" ca="1" si="2"/>
        <v>673260.65</v>
      </c>
      <c r="G39" s="18">
        <f t="shared" ca="1" si="2"/>
        <v>37308.949999999997</v>
      </c>
      <c r="H39" s="19">
        <f t="shared" ca="1" si="3"/>
        <v>6888292.8400000008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212</v>
      </c>
      <c r="B40" s="17">
        <v>1046</v>
      </c>
      <c r="C40" s="58" t="s">
        <v>146</v>
      </c>
      <c r="D40" s="18">
        <f t="shared" ca="1" si="2"/>
        <v>55858.69</v>
      </c>
      <c r="E40" s="18">
        <f t="shared" ca="1" si="2"/>
        <v>0</v>
      </c>
      <c r="F40" s="18">
        <f t="shared" ca="1" si="2"/>
        <v>0</v>
      </c>
      <c r="G40" s="18">
        <f t="shared" ca="1" si="2"/>
        <v>0</v>
      </c>
      <c r="H40" s="19">
        <f t="shared" ca="1" si="3"/>
        <v>55858.69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214</v>
      </c>
      <c r="B41" s="17">
        <v>1047</v>
      </c>
      <c r="C41" s="58" t="s">
        <v>146</v>
      </c>
      <c r="D41" s="18">
        <f t="shared" ca="1" si="2"/>
        <v>0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216</v>
      </c>
      <c r="B42" s="17">
        <v>1048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192279</v>
      </c>
      <c r="H42" s="19">
        <f t="shared" ref="H42:H52" ca="1" si="4">+SUM(D42:G42)</f>
        <v>192279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218</v>
      </c>
      <c r="B43" s="17">
        <v>1049</v>
      </c>
      <c r="C43" s="58" t="s">
        <v>146</v>
      </c>
      <c r="D43" s="18">
        <f t="shared" ref="D43:G58" ca="1" si="5">IFERROR(IF($C$2="Yurtiçi",INDIRECT("'"&amp;$B$2&amp;"'!"&amp;ADDRESS(MATCH($B43,INDIRECT("'"&amp;$B$2&amp;"'!$B$1:$B$1095"),0),MATCH(D$5,INDIRECT("'"&amp;$B$2&amp;"'!5:5"),0))),IF($C$2="Yurtdışı",INDIRECT("'"&amp;$B$2&amp;"'!"&amp;ADDRESS(MATCH($B43,INDIRECT("'"&amp;$B$2&amp;"'!$B$1:$B$1095"),0),MATCH(D$5,INDIRECT("'"&amp;$B$2&amp;"'!5:5"),0)+1)),INDIRECT("'"&amp;$B$2&amp;"'!"&amp;ADDRESS(MATCH($B43,INDIRECT("'"&amp;$B$2&amp;"'!$B$1:$B$1095"),0),MATCH(D$5,INDIRECT("'"&amp;$B$2&amp;"'!5:5"),0)))+INDIRECT("'"&amp;$B$2&amp;"'!"&amp;ADDRESS(MATCH($B43,INDIRECT("'"&amp;$B$2&amp;"'!$B$1:$B$1095"),0),MATCH(D$5,INDIRECT("'"&amp;$B$2&amp;"'!5:5"),0)+1)))),0)</f>
        <v>0</v>
      </c>
      <c r="E43" s="18">
        <f t="shared" ca="1" si="5"/>
        <v>0</v>
      </c>
      <c r="F43" s="18">
        <f t="shared" ca="1" si="5"/>
        <v>0</v>
      </c>
      <c r="G43" s="18">
        <f t="shared" ca="1" si="5"/>
        <v>8773.9699999999993</v>
      </c>
      <c r="H43" s="19">
        <f t="shared" ca="1" si="4"/>
        <v>8773.9699999999993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220</v>
      </c>
      <c r="B44" s="17">
        <v>1050</v>
      </c>
      <c r="C44" s="58" t="s">
        <v>146</v>
      </c>
      <c r="D44" s="18">
        <f t="shared" ca="1" si="5"/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0</v>
      </c>
      <c r="H44" s="19">
        <f t="shared" ca="1" si="4"/>
        <v>0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222</v>
      </c>
      <c r="B45" s="17">
        <v>1051</v>
      </c>
      <c r="C45" s="58" t="s">
        <v>146</v>
      </c>
      <c r="D45" s="18">
        <f t="shared" ca="1" si="5"/>
        <v>52340139.449999996</v>
      </c>
      <c r="E45" s="18">
        <f t="shared" ca="1" si="5"/>
        <v>0</v>
      </c>
      <c r="F45" s="18">
        <f t="shared" ca="1" si="5"/>
        <v>0</v>
      </c>
      <c r="G45" s="18">
        <f t="shared" ca="1" si="5"/>
        <v>695535.81</v>
      </c>
      <c r="H45" s="19">
        <f t="shared" ca="1" si="4"/>
        <v>53035675.259999998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224</v>
      </c>
      <c r="B46" s="17">
        <v>1052</v>
      </c>
      <c r="C46" s="58" t="s">
        <v>146</v>
      </c>
      <c r="D46" s="18">
        <f t="shared" ca="1" si="5"/>
        <v>0</v>
      </c>
      <c r="E46" s="18">
        <f t="shared" ca="1" si="5"/>
        <v>0</v>
      </c>
      <c r="F46" s="18">
        <f t="shared" ca="1" si="5"/>
        <v>0</v>
      </c>
      <c r="G46" s="18">
        <f t="shared" ca="1" si="5"/>
        <v>91</v>
      </c>
      <c r="H46" s="19">
        <f t="shared" ca="1" si="4"/>
        <v>91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226</v>
      </c>
      <c r="B47" s="17">
        <v>1053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0</v>
      </c>
      <c r="H47" s="19">
        <f t="shared" ca="1" si="4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228</v>
      </c>
      <c r="B48" s="17">
        <v>1054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6821.36</v>
      </c>
      <c r="H48" s="19">
        <f t="shared" ca="1" si="4"/>
        <v>6821.36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230</v>
      </c>
      <c r="B49" s="17">
        <v>1055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0</v>
      </c>
      <c r="H49" s="19">
        <f t="shared" ca="1" si="4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232</v>
      </c>
      <c r="B50" s="17">
        <v>1056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3562.62</v>
      </c>
      <c r="H50" s="19">
        <f t="shared" ca="1" si="4"/>
        <v>3562.62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234</v>
      </c>
      <c r="B51" s="17">
        <v>1057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259627.99</v>
      </c>
      <c r="H51" s="19">
        <f t="shared" ca="1" si="4"/>
        <v>259627.99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236</v>
      </c>
      <c r="B52" s="17">
        <v>1058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8679555.1799999997</v>
      </c>
      <c r="H52" s="19">
        <f t="shared" ca="1" si="4"/>
        <v>8679555.1799999997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238</v>
      </c>
      <c r="B53" s="17">
        <v>1059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9">
        <f t="shared" ref="H53" ca="1" si="6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240</v>
      </c>
      <c r="B54" s="17">
        <v>1060</v>
      </c>
      <c r="C54" s="58" t="s">
        <v>146</v>
      </c>
      <c r="D54" s="18">
        <f t="shared" ca="1" si="5"/>
        <v>2801981.95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t="shared" ref="H54:H56" ca="1" si="7">+SUM(D54:G54)</f>
        <v>2801981.95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242</v>
      </c>
      <c r="B55" s="17">
        <v>1061</v>
      </c>
      <c r="C55" s="58" t="s">
        <v>146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t="shared" ref="H55" ca="1" si="8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244</v>
      </c>
      <c r="B56" s="17">
        <v>2001</v>
      </c>
      <c r="C56" s="58" t="s">
        <v>146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t="shared" ca="1" si="7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246</v>
      </c>
      <c r="B57" s="17">
        <v>2002</v>
      </c>
      <c r="C57" s="58" t="s">
        <v>247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249</v>
      </c>
      <c r="B58" s="17">
        <v>2005</v>
      </c>
      <c r="C58" s="58" t="s">
        <v>247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251</v>
      </c>
      <c r="B59" s="17">
        <v>2006</v>
      </c>
      <c r="C59" s="58" t="s">
        <v>247</v>
      </c>
      <c r="D59" s="18">
        <f t="shared" ref="D59:G75" ca="1" si="9">IFERROR(IF($C$2="Yurtiçi",INDIRECT("'"&amp;$B$2&amp;"'!"&amp;ADDRESS(MATCH($B59,INDIRECT("'"&amp;$B$2&amp;"'!$B$1:$B$1095"),0),MATCH(D$5,INDIRECT("'"&amp;$B$2&amp;"'!5:5"),0))),IF($C$2="Yurtdışı",INDIRECT("'"&amp;$B$2&amp;"'!"&amp;ADDRESS(MATCH($B59,INDIRECT("'"&amp;$B$2&amp;"'!$B$1:$B$1095"),0),MATCH(D$5,INDIRECT("'"&amp;$B$2&amp;"'!5:5"),0)+1)),INDIRECT("'"&amp;$B$2&amp;"'!"&amp;ADDRESS(MATCH($B59,INDIRECT("'"&amp;$B$2&amp;"'!$B$1:$B$1095"),0),MATCH(D$5,INDIRECT("'"&amp;$B$2&amp;"'!5:5"),0)))+INDIRECT("'"&amp;$B$2&amp;"'!"&amp;ADDRESS(MATCH($B59,INDIRECT("'"&amp;$B$2&amp;"'!$B$1:$B$1095"),0),MATCH(D$5,INDIRECT("'"&amp;$B$2&amp;"'!5:5"),0)+1)))),0)</f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253</v>
      </c>
      <c r="B60" s="17">
        <v>2007</v>
      </c>
      <c r="C60" s="58" t="s">
        <v>247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0</v>
      </c>
      <c r="H60" s="19">
        <f ca="1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255</v>
      </c>
      <c r="B61" s="17">
        <v>3001</v>
      </c>
      <c r="C61" s="58" t="s">
        <v>256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0</v>
      </c>
      <c r="H61" s="19">
        <f t="shared" ref="H61:H75" ca="1" si="10">+SUM(D61:G61)</f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258</v>
      </c>
      <c r="B62" s="17">
        <v>3002</v>
      </c>
      <c r="C62" s="58" t="s">
        <v>256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0</v>
      </c>
      <c r="H62" s="19">
        <f t="shared" ca="1" si="10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260</v>
      </c>
      <c r="B63" s="17">
        <v>3003</v>
      </c>
      <c r="C63" s="58" t="s">
        <v>256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0</v>
      </c>
      <c r="H63" s="19">
        <f t="shared" ca="1" si="10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262</v>
      </c>
      <c r="B64" s="17">
        <v>3004</v>
      </c>
      <c r="C64" s="58" t="s">
        <v>256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0</v>
      </c>
      <c r="H64" s="19">
        <f t="shared" ca="1" si="10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0</v>
      </c>
      <c r="H65" s="19">
        <f t="shared" ca="1" si="10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0</v>
      </c>
      <c r="H66" s="19">
        <f t="shared" ca="1" si="10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0</v>
      </c>
      <c r="H67" s="19">
        <f t="shared" ca="1" si="10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0</v>
      </c>
      <c r="H68" s="19">
        <f t="shared" ca="1" si="10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0</v>
      </c>
      <c r="H69" s="19">
        <f t="shared" ca="1" si="10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0</v>
      </c>
      <c r="H70" s="19">
        <f t="shared" ca="1" si="10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ca="1" si="9"/>
        <v>0</v>
      </c>
      <c r="E71" s="18">
        <f t="shared" ca="1" si="9"/>
        <v>0</v>
      </c>
      <c r="F71" s="18">
        <f t="shared" ca="1" si="9"/>
        <v>0</v>
      </c>
      <c r="G71" s="18">
        <f t="shared" ca="1" si="9"/>
        <v>0</v>
      </c>
      <c r="H71" s="19">
        <f t="shared" ca="1" si="10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9"/>
        <v>0</v>
      </c>
      <c r="E72" s="18">
        <f t="shared" ca="1" si="9"/>
        <v>0</v>
      </c>
      <c r="F72" s="18">
        <f t="shared" ca="1" si="9"/>
        <v>0</v>
      </c>
      <c r="G72" s="18">
        <f t="shared" ca="1" si="9"/>
        <v>0</v>
      </c>
      <c r="H72" s="19">
        <f t="shared" ca="1" si="10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9"/>
        <v>0</v>
      </c>
      <c r="E73" s="18">
        <f t="shared" ca="1" si="9"/>
        <v>0</v>
      </c>
      <c r="F73" s="18">
        <f t="shared" ca="1" si="9"/>
        <v>0</v>
      </c>
      <c r="G73" s="18">
        <f t="shared" ca="1" si="9"/>
        <v>0</v>
      </c>
      <c r="H73" s="19">
        <f t="shared" ca="1" si="10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9"/>
        <v>0</v>
      </c>
      <c r="E74" s="18">
        <f t="shared" ca="1" si="9"/>
        <v>0</v>
      </c>
      <c r="F74" s="18">
        <f t="shared" ca="1" si="9"/>
        <v>0</v>
      </c>
      <c r="G74" s="18">
        <f t="shared" ca="1" si="9"/>
        <v>0</v>
      </c>
      <c r="H74" s="19">
        <f t="shared" ca="1" si="10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9"/>
        <v>0</v>
      </c>
      <c r="E75" s="18">
        <f t="shared" ca="1" si="9"/>
        <v>0</v>
      </c>
      <c r="F75" s="18">
        <f t="shared" ca="1" si="9"/>
        <v>0</v>
      </c>
      <c r="G75" s="18">
        <f t="shared" ca="1" si="9"/>
        <v>0</v>
      </c>
      <c r="H75" s="19">
        <f t="shared" ca="1" si="10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ca="1">SUMIF($C$7:$C$75,"HD",D$7:D$75)</f>
        <v>121584669.05999999</v>
      </c>
      <c r="E76" s="49">
        <f ca="1">SUMIF($C$7:$C$75,"HD",E$7:E$75)</f>
        <v>-1159576.9300059967</v>
      </c>
      <c r="F76" s="49">
        <f ca="1">SUMIF($C$7:$C$75,"HD",F$7:F$75)</f>
        <v>673260.65</v>
      </c>
      <c r="G76" s="49">
        <f ca="1">SUMIF($C$7:$C$75,"HD",G$7:G$75)</f>
        <v>113598448.9975</v>
      </c>
      <c r="H76" s="49">
        <f ca="1">SUMIF($C$7:$C$75,"HD",H$7:H$75)</f>
        <v>234696801.77749404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ca="1">D76+D77</f>
        <v>121584669.05999999</v>
      </c>
      <c r="E78" s="49">
        <f ca="1">E76+E77</f>
        <v>-1159576.9300059967</v>
      </c>
      <c r="F78" s="49">
        <f ca="1">F76+F77</f>
        <v>673260.65</v>
      </c>
      <c r="G78" s="49">
        <f ca="1">G76+G77</f>
        <v>113598448.9975</v>
      </c>
      <c r="H78" s="49">
        <f ca="1">H76+H77</f>
        <v>234696801.77749404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 xr:uid="{1E6CE36D-201E-4686-9B9C-0507803C14A0}">
      <formula1>"Toplam,Yurtiçi,Yurtdışı"</formula1>
    </dataValidation>
    <dataValidation type="list" allowBlank="1" showInputMessage="1" showErrorMessage="1" sqref="B2" xr:uid="{850AA6F3-C7A3-4E76-9C4A-B94F5A3C92C6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5CA5-7DB9-472A-9580-74289947F1F0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352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353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7074241.5999999996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41" ca="1" si="1">+SUM(D7:L7)</f>
        <v>7074241.5999999996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315117982.80000001</v>
      </c>
      <c r="E8" s="18">
        <f t="shared" ca="1" si="0"/>
        <v>56525418.369999997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101790962.56999999</v>
      </c>
      <c r="M8" s="19">
        <f t="shared" ca="1" si="1"/>
        <v>473434363.74000001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218700379.13000003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8495953.3699999992</v>
      </c>
      <c r="M9" s="19">
        <f t="shared" ca="1" si="1"/>
        <v>227196332.50000003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108572829.72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54268020.210000105</v>
      </c>
      <c r="M10" s="19">
        <f t="shared" ca="1" si="1"/>
        <v>162840849.9300001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12480.1296</v>
      </c>
      <c r="L11" s="18">
        <f t="shared" ca="1" si="0"/>
        <v>0</v>
      </c>
      <c r="M11" s="19">
        <f t="shared" ca="1" si="1"/>
        <v>12480.1296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22946819.629999999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22946819.629999999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238344655.31999999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-30047.43</v>
      </c>
      <c r="L14" s="18">
        <f t="shared" ca="1" si="0"/>
        <v>0</v>
      </c>
      <c r="M14" s="19">
        <f t="shared" ca="1" si="1"/>
        <v>238314607.88999999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47394.740476192004</v>
      </c>
      <c r="L15" s="18">
        <f t="shared" ca="1" si="0"/>
        <v>20471510.033753999</v>
      </c>
      <c r="M15" s="19">
        <f t="shared" ca="1" si="1"/>
        <v>20518904.77423019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27685901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27685901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17417444.48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17417444.48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143805082.88999999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742586.92999999993</v>
      </c>
      <c r="M20" s="19">
        <f t="shared" ca="1" si="1"/>
        <v>144547669.81999999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295.06</v>
      </c>
      <c r="M21" s="19">
        <f t="shared" ca="1" si="1"/>
        <v>295.06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51521622.119999997</v>
      </c>
      <c r="E22" s="18">
        <f t="shared" ca="1" si="0"/>
        <v>0</v>
      </c>
      <c r="F22" s="18">
        <f t="shared" ca="1" si="0"/>
        <v>1568989.37</v>
      </c>
      <c r="G22" s="18">
        <f t="shared" ca="1" si="0"/>
        <v>0</v>
      </c>
      <c r="H22" s="18">
        <f t="shared" ca="1" si="0"/>
        <v>0</v>
      </c>
      <c r="I22" s="18">
        <f t="shared" ca="1" si="0"/>
        <v>1050062.69</v>
      </c>
      <c r="J22" s="18">
        <f t="shared" ca="1" si="0"/>
        <v>0</v>
      </c>
      <c r="K22" s="18">
        <f t="shared" ca="1" si="0"/>
        <v>4891897.9200000009</v>
      </c>
      <c r="L22" s="18">
        <f t="shared" ca="1" si="0"/>
        <v>0</v>
      </c>
      <c r="M22" s="19">
        <f t="shared" ca="1" si="1"/>
        <v>59032572.099999994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8">
        <f t="shared" ca="1" si="2"/>
        <v>0</v>
      </c>
      <c r="L23" s="18">
        <f t="shared" ca="1" si="2"/>
        <v>0</v>
      </c>
      <c r="M23" s="19">
        <f t="shared" ca="1" si="1"/>
        <v>0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3881020.69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0</v>
      </c>
      <c r="M24" s="19">
        <f t="shared" ca="1" si="1"/>
        <v>3881020.69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267981.56983399997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2524299.29</v>
      </c>
      <c r="M25" s="19">
        <f t="shared" ca="1" si="1"/>
        <v>2792280.859834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8373797.9500000002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9">
        <f t="shared" ca="1" si="1"/>
        <v>8373797.9500000002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4253582.08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4253582.08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1421.08</v>
      </c>
      <c r="E28" s="18">
        <f t="shared" ca="1" si="2"/>
        <v>9998.5300000000007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11419.61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295332518.75300002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9">
        <f t="shared" ca="1" si="1"/>
        <v>295332518.75300002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644887.89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140620.78999999998</v>
      </c>
      <c r="L30" s="18">
        <f t="shared" ca="1" si="2"/>
        <v>0</v>
      </c>
      <c r="M30" s="19">
        <f t="shared" ca="1" si="1"/>
        <v>785508.67999999993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40923925.732727006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1074648.46</v>
      </c>
      <c r="L31" s="18">
        <f t="shared" ca="1" si="2"/>
        <v>0</v>
      </c>
      <c r="M31" s="19">
        <f t="shared" ca="1" si="1"/>
        <v>41998574.192727007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2139512.7800000003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0</v>
      </c>
      <c r="L32" s="18">
        <f t="shared" ca="1" si="2"/>
        <v>0</v>
      </c>
      <c r="M32" s="19">
        <f t="shared" ca="1" si="1"/>
        <v>2139512.7800000003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0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123095754.53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2.7</v>
      </c>
      <c r="M34" s="19">
        <f t="shared" ca="1" si="1"/>
        <v>123095757.23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9">
        <f t="shared" ca="1" si="1"/>
        <v>0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2200848.54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-5641.56</v>
      </c>
      <c r="L37" s="18">
        <f t="shared" ca="1" si="2"/>
        <v>-41.57</v>
      </c>
      <c r="M37" s="19">
        <f t="shared" ca="1" si="1"/>
        <v>2195165.41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0</v>
      </c>
      <c r="L38" s="18">
        <f t="shared" ca="1" si="2"/>
        <v>0</v>
      </c>
      <c r="M38" s="19">
        <f t="shared" ca="1" si="1"/>
        <v>0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304938.985995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304938.985995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71190.47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71190.47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0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137050</v>
      </c>
      <c r="L42" s="18">
        <f t="shared" ca="1" si="3"/>
        <v>0</v>
      </c>
      <c r="M42" s="19">
        <f t="shared" ref="M42" ca="1" si="4">+SUM(D42:L42)</f>
        <v>137050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0</v>
      </c>
      <c r="L43" s="18">
        <f t="shared" ca="1" si="3"/>
        <v>0</v>
      </c>
      <c r="M43" s="19">
        <f t="shared" ref="M43:M51" ca="1" si="5">+SUM(D43:L43)</f>
        <v>0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5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801342.32000000007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4723.6000000000004</v>
      </c>
      <c r="L45" s="18">
        <f t="shared" ca="1" si="3"/>
        <v>7812133.3600000003</v>
      </c>
      <c r="M45" s="19">
        <f t="shared" ca="1" si="5"/>
        <v>8618199.2800000012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69307.360000000001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0</v>
      </c>
      <c r="L46" s="18">
        <f t="shared" ca="1" si="3"/>
        <v>0</v>
      </c>
      <c r="M46" s="19">
        <f t="shared" ca="1" si="5"/>
        <v>69307.360000000001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168297.25</v>
      </c>
      <c r="L47" s="18">
        <f t="shared" ca="1" si="3"/>
        <v>0</v>
      </c>
      <c r="M47" s="19">
        <f t="shared" ca="1" si="5"/>
        <v>168297.25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635233.9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5"/>
        <v>635233.9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10990.58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5"/>
        <v>10990.58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5"/>
        <v>0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338.55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5"/>
        <v>338.55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858.47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272.81</v>
      </c>
      <c r="L52" s="18">
        <f t="shared" ca="1" si="3"/>
        <v>19809.52</v>
      </c>
      <c r="M52" s="19">
        <f t="shared" ref="M52" ca="1" si="6">+SUM(D52:L52)</f>
        <v>20940.8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23045482.850000001</v>
      </c>
      <c r="M53" s="19">
        <f t="shared" ref="M53:M56" ca="1" si="7">+SUM(D53:L53)</f>
        <v>23045482.850000001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0</v>
      </c>
      <c r="L54" s="18">
        <f t="shared" ca="1" si="3"/>
        <v>0</v>
      </c>
      <c r="M54" s="19">
        <f t="shared" ca="1" si="7"/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ref="D55:L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8">
        <f t="shared" ca="1" si="8"/>
        <v>0</v>
      </c>
      <c r="L55" s="18">
        <f t="shared" ca="1" si="8"/>
        <v>0</v>
      </c>
      <c r="M55" s="19">
        <f t="shared" ca="1" si="7"/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8">
        <f t="shared" ca="1" si="8"/>
        <v>0</v>
      </c>
      <c r="L56" s="18">
        <f t="shared" ca="1" si="8"/>
        <v>0</v>
      </c>
      <c r="M56" s="19">
        <f t="shared" ca="1" si="7"/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8">
        <f t="shared" ca="1" si="8"/>
        <v>0</v>
      </c>
      <c r="L57" s="18">
        <f t="shared" ca="1" si="8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8">
        <f t="shared" ca="1" si="8"/>
        <v>0</v>
      </c>
      <c r="L58" s="18">
        <f t="shared" ca="1" si="8"/>
        <v>0</v>
      </c>
      <c r="M58" s="19">
        <f ca="1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8">
        <f t="shared" ca="1" si="8"/>
        <v>0</v>
      </c>
      <c r="L59" s="18">
        <f t="shared" ca="1" si="8"/>
        <v>0</v>
      </c>
      <c r="M59" s="19">
        <f ca="1">+SUM(D59:L59)</f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8">
        <f t="shared" ca="1" si="8"/>
        <v>0</v>
      </c>
      <c r="L60" s="18">
        <f t="shared" ca="1" si="8"/>
        <v>0</v>
      </c>
      <c r="M60" s="19">
        <f ca="1">+SUM(D60:L60)</f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8">
        <f t="shared" ca="1" si="8"/>
        <v>0</v>
      </c>
      <c r="L61" s="18">
        <f t="shared" ca="1" si="8"/>
        <v>0</v>
      </c>
      <c r="M61" s="19">
        <f t="shared" ref="M61:M75" ca="1" si="9">+SUM(D61:L61)</f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8">
        <f t="shared" ca="1" si="8"/>
        <v>0</v>
      </c>
      <c r="L62" s="18">
        <f t="shared" ca="1" si="8"/>
        <v>0</v>
      </c>
      <c r="M62" s="19">
        <f t="shared" ca="1" si="9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8">
        <f t="shared" ca="1" si="8"/>
        <v>0</v>
      </c>
      <c r="L63" s="18">
        <f t="shared" ca="1" si="8"/>
        <v>0</v>
      </c>
      <c r="M63" s="19">
        <f t="shared" ca="1" si="9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8">
        <f t="shared" ca="1" si="8"/>
        <v>0</v>
      </c>
      <c r="L64" s="18">
        <f t="shared" ca="1" si="8"/>
        <v>0</v>
      </c>
      <c r="M64" s="19">
        <f t="shared" ca="1" si="9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8">
        <f t="shared" ca="1" si="8"/>
        <v>0</v>
      </c>
      <c r="L65" s="18">
        <f t="shared" ca="1" si="8"/>
        <v>0</v>
      </c>
      <c r="M65" s="19">
        <f t="shared" ca="1" si="9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8">
        <f t="shared" ca="1" si="8"/>
        <v>0</v>
      </c>
      <c r="L66" s="18">
        <f t="shared" ca="1" si="8"/>
        <v>0</v>
      </c>
      <c r="M66" s="19">
        <f t="shared" ca="1" si="9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8">
        <f t="shared" ca="1" si="8"/>
        <v>0</v>
      </c>
      <c r="L67" s="18">
        <f t="shared" ca="1" si="8"/>
        <v>0</v>
      </c>
      <c r="M67" s="19">
        <f t="shared" ca="1" si="9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8">
        <f t="shared" ca="1" si="8"/>
        <v>0</v>
      </c>
      <c r="L68" s="18">
        <f t="shared" ca="1" si="8"/>
        <v>0</v>
      </c>
      <c r="M68" s="19">
        <f t="shared" ca="1" si="9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8">
        <f t="shared" ca="1" si="8"/>
        <v>0</v>
      </c>
      <c r="L69" s="18">
        <f t="shared" ca="1" si="8"/>
        <v>0</v>
      </c>
      <c r="M69" s="19">
        <f t="shared" ca="1" si="9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8">
        <f t="shared" ca="1" si="8"/>
        <v>0</v>
      </c>
      <c r="L70" s="18">
        <f t="shared" ca="1" si="8"/>
        <v>0</v>
      </c>
      <c r="M70" s="19">
        <f t="shared" ca="1" si="9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L75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9">
        <f t="shared" ca="1" si="9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9">
        <f t="shared" ca="1" si="9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9">
        <f t="shared" ca="1" si="9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0"/>
        <v>0</v>
      </c>
      <c r="E74" s="18">
        <f t="shared" ca="1" si="10"/>
        <v>0</v>
      </c>
      <c r="F74" s="18">
        <f t="shared" ca="1" si="10"/>
        <v>0</v>
      </c>
      <c r="G74" s="18">
        <f t="shared" ca="1" si="10"/>
        <v>0</v>
      </c>
      <c r="H74" s="18">
        <f t="shared" ca="1" si="10"/>
        <v>0</v>
      </c>
      <c r="I74" s="18">
        <f t="shared" ca="1" si="10"/>
        <v>0</v>
      </c>
      <c r="J74" s="18">
        <f t="shared" ca="1" si="10"/>
        <v>0</v>
      </c>
      <c r="K74" s="18">
        <f t="shared" ca="1" si="10"/>
        <v>0</v>
      </c>
      <c r="L74" s="18">
        <f t="shared" ca="1" si="10"/>
        <v>0</v>
      </c>
      <c r="M74" s="19">
        <f t="shared" ca="1" si="9"/>
        <v>0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10"/>
        <v>0</v>
      </c>
      <c r="E75" s="18">
        <f t="shared" ca="1" si="10"/>
        <v>0</v>
      </c>
      <c r="F75" s="18">
        <f t="shared" ca="1" si="10"/>
        <v>0</v>
      </c>
      <c r="G75" s="18">
        <f t="shared" ca="1" si="10"/>
        <v>0</v>
      </c>
      <c r="H75" s="18">
        <f t="shared" ca="1" si="10"/>
        <v>0</v>
      </c>
      <c r="I75" s="18">
        <f t="shared" ca="1" si="10"/>
        <v>0</v>
      </c>
      <c r="J75" s="18">
        <f t="shared" ca="1" si="10"/>
        <v>0</v>
      </c>
      <c r="K75" s="18">
        <f t="shared" ca="1" si="10"/>
        <v>0</v>
      </c>
      <c r="L75" s="18">
        <f t="shared" ca="1" si="10"/>
        <v>0</v>
      </c>
      <c r="M75" s="19">
        <f t="shared" ca="1" si="9"/>
        <v>0</v>
      </c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M76" ca="1" si="11">SUMIF($C$7:$C$75,"HD",D$7:D$75)</f>
        <v>1634196410.921556</v>
      </c>
      <c r="E76" s="49">
        <f t="shared" ca="1" si="11"/>
        <v>56535416.899999999</v>
      </c>
      <c r="F76" s="49">
        <f t="shared" ca="1" si="11"/>
        <v>1568989.37</v>
      </c>
      <c r="G76" s="49">
        <f t="shared" ca="1" si="11"/>
        <v>0</v>
      </c>
      <c r="H76" s="49">
        <f t="shared" ca="1" si="11"/>
        <v>0</v>
      </c>
      <c r="I76" s="49">
        <f t="shared" ca="1" si="11"/>
        <v>1050062.69</v>
      </c>
      <c r="J76" s="49">
        <f t="shared" ca="1" si="11"/>
        <v>0</v>
      </c>
      <c r="K76" s="49">
        <f t="shared" ca="1" si="11"/>
        <v>6441696.7100761924</v>
      </c>
      <c r="L76" s="49">
        <f t="shared" ca="1" si="11"/>
        <v>219171014.3237541</v>
      </c>
      <c r="M76" s="49">
        <f t="shared" ca="1" si="11"/>
        <v>1918963590.915386</v>
      </c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t="shared" ref="E77:M77" ca="1" si="12">SUMIF($C$7:$C$75,"H",E$7:E$75)+SUMIF($C$7:$C$75,"E",E$7:E$75)</f>
        <v>0</v>
      </c>
      <c r="F77" s="49">
        <f t="shared" ca="1" si="12"/>
        <v>0</v>
      </c>
      <c r="G77" s="49">
        <f t="shared" ca="1" si="12"/>
        <v>0</v>
      </c>
      <c r="H77" s="49">
        <f t="shared" ca="1" si="12"/>
        <v>0</v>
      </c>
      <c r="I77" s="49">
        <f t="shared" ca="1" si="12"/>
        <v>0</v>
      </c>
      <c r="J77" s="49">
        <f t="shared" ca="1" si="12"/>
        <v>0</v>
      </c>
      <c r="K77" s="49">
        <f t="shared" ca="1" si="12"/>
        <v>0</v>
      </c>
      <c r="L77" s="49">
        <f t="shared" ca="1" si="12"/>
        <v>0</v>
      </c>
      <c r="M77" s="49">
        <f t="shared" ca="1" si="12"/>
        <v>0</v>
      </c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M78" ca="1" si="13">D76+D77</f>
        <v>1634196410.921556</v>
      </c>
      <c r="E78" s="49">
        <f t="shared" ca="1" si="13"/>
        <v>56535416.899999999</v>
      </c>
      <c r="F78" s="49">
        <f t="shared" ca="1" si="13"/>
        <v>1568989.37</v>
      </c>
      <c r="G78" s="49">
        <f t="shared" ca="1" si="13"/>
        <v>0</v>
      </c>
      <c r="H78" s="49">
        <f t="shared" ca="1" si="13"/>
        <v>0</v>
      </c>
      <c r="I78" s="49">
        <f t="shared" ca="1" si="13"/>
        <v>1050062.69</v>
      </c>
      <c r="J78" s="49">
        <f t="shared" ca="1" si="13"/>
        <v>0</v>
      </c>
      <c r="K78" s="49">
        <f t="shared" ca="1" si="13"/>
        <v>6441696.7100761924</v>
      </c>
      <c r="L78" s="49">
        <f t="shared" ca="1" si="13"/>
        <v>219171014.3237541</v>
      </c>
      <c r="M78" s="49">
        <f t="shared" ca="1" si="13"/>
        <v>1918963590.915386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 xr:uid="{49416075-6982-444D-B76C-B66B93577BCA}">
      <formula1>"Toplam,Direkt,Endirekt"</formula1>
    </dataValidation>
    <dataValidation type="list" allowBlank="1" showInputMessage="1" showErrorMessage="1" sqref="C2" xr:uid="{B977775C-08BA-49A2-B778-8BEBE53323E9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D030-7595-4ECD-AA3F-DA7F6C6F55AB}">
  <dimension ref="A1:IB82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2491571.59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827502.6399999999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100228692.970024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42070991.649999999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123257796.07000001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93472692.5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38177.220000000118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1321.22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51845549.499999993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141408.24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86324699.159999996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ca="1" si="0"/>
        <v>48113374.100000001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0"/>
        <v>95281061.710003838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0"/>
        <v>3936216.1299680015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0"/>
        <v>315447.81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0"/>
        <v>29547570.210000001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0"/>
        <v>7013157.8099999996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0"/>
        <v>59842583.243900001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0"/>
        <v>263018.44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0"/>
        <v>107325995.969997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0"/>
        <v>1749860.3800000018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0"/>
        <v>1270964.3999999764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0"/>
        <v>2761260.13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0"/>
        <v>26968213.379999999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0"/>
        <v>5099792.4895329997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0"/>
        <v>8566778.2200000007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0"/>
        <v>-428.15999999999991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0"/>
        <v>1279635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0"/>
        <v>7843589.5500003397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0"/>
        <v>9860521.870000001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0"/>
        <v>23820.310000000005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0"/>
        <v>4876059.07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0"/>
        <v>1531685.28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0"/>
        <v>11960189.75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0"/>
        <v>706134.34000000008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0"/>
        <v>13073109.830000015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0"/>
        <v>159361629.12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0"/>
        <v>8580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1109280223.1434264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1109280223.1434264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3:153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73:153"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</sheetData>
  <mergeCells count="1">
    <mergeCell ref="E2:G2"/>
  </mergeCells>
  <dataValidations count="2">
    <dataValidation type="list" allowBlank="1" showInputMessage="1" showErrorMessage="1" sqref="B2" xr:uid="{4E69C3D6-77FA-4D68-B69F-7301A6D3BBF4}">
      <formula1>"Toplam,Direkt,Endirekt"</formula1>
    </dataValidation>
    <dataValidation type="list" allowBlank="1" showInputMessage="1" showErrorMessage="1" sqref="C2" xr:uid="{5842F956-25A8-478C-9119-BA8E67B4E21F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6E5E4-5D2E-46FD-9E24-1D24B3546739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354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355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41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0</v>
      </c>
      <c r="E31" s="18">
        <f t="shared" ca="1" si="2"/>
        <v>195003.93</v>
      </c>
      <c r="F31" s="19">
        <f t="shared" ca="1" si="1"/>
        <v>195003.93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267297642.16999999</v>
      </c>
      <c r="E39" s="18">
        <f t="shared" ca="1" si="3"/>
        <v>0</v>
      </c>
      <c r="F39" s="19">
        <f t="shared" ca="1" si="1"/>
        <v>267297642.16999999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ref="F42" ca="1" si="4">+SUM(D42:E42)</f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ref="F43:F51" ca="1" si="5">+SUM(D43:E43)</f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5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5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5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0</v>
      </c>
      <c r="E47" s="18">
        <f t="shared" ca="1" si="3"/>
        <v>954963.06</v>
      </c>
      <c r="F47" s="19">
        <f t="shared" ca="1" si="5"/>
        <v>954963.06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5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5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6549252.2999999952</v>
      </c>
      <c r="E50" s="18">
        <f t="shared" ca="1" si="3"/>
        <v>3111444.1799999997</v>
      </c>
      <c r="F50" s="19">
        <f t="shared" ca="1" si="5"/>
        <v>9660696.4799999949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5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ref="F52" ca="1" si="6">+SUM(D52:E52)</f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:F55" ca="1" si="7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7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ref="D55:E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9">
        <f t="shared" ca="1" si="7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8"/>
        <v>0</v>
      </c>
      <c r="E56" s="18">
        <f t="shared" ca="1" si="8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8"/>
        <v>0</v>
      </c>
      <c r="E57" s="18">
        <f t="shared" ca="1" si="8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8"/>
        <v>0</v>
      </c>
      <c r="E58" s="18">
        <f t="shared" ca="1" si="8"/>
        <v>0</v>
      </c>
      <c r="F58" s="19">
        <f ca="1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8"/>
        <v>0</v>
      </c>
      <c r="E59" s="18">
        <f t="shared" ca="1" si="8"/>
        <v>0</v>
      </c>
      <c r="F59" s="19">
        <f ca="1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8"/>
        <v>0</v>
      </c>
      <c r="E60" s="18">
        <f t="shared" ca="1" si="8"/>
        <v>0</v>
      </c>
      <c r="F60" s="19">
        <f ca="1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8"/>
        <v>0</v>
      </c>
      <c r="E61" s="18">
        <f t="shared" ca="1" si="8"/>
        <v>0</v>
      </c>
      <c r="F61" s="19">
        <f t="shared" ref="F61:F75" ca="1" si="9">+SUM(D61:E61)</f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8"/>
        <v>0</v>
      </c>
      <c r="E62" s="18">
        <f t="shared" ca="1" si="8"/>
        <v>0</v>
      </c>
      <c r="F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8"/>
        <v>0</v>
      </c>
      <c r="E63" s="18">
        <f t="shared" ca="1" si="8"/>
        <v>0</v>
      </c>
      <c r="F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8"/>
        <v>0</v>
      </c>
      <c r="E64" s="18">
        <f t="shared" ca="1" si="8"/>
        <v>0</v>
      </c>
      <c r="F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8"/>
        <v>0</v>
      </c>
      <c r="E65" s="18">
        <f t="shared" ca="1" si="8"/>
        <v>0</v>
      </c>
      <c r="F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8"/>
        <v>0</v>
      </c>
      <c r="E66" s="18">
        <f t="shared" ca="1" si="8"/>
        <v>0</v>
      </c>
      <c r="F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8"/>
        <v>0</v>
      </c>
      <c r="E67" s="18">
        <f t="shared" ca="1" si="8"/>
        <v>0</v>
      </c>
      <c r="F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8"/>
        <v>0</v>
      </c>
      <c r="E68" s="18">
        <f t="shared" ca="1" si="8"/>
        <v>0</v>
      </c>
      <c r="F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8"/>
        <v>0</v>
      </c>
      <c r="E69" s="18">
        <f t="shared" ca="1" si="8"/>
        <v>0</v>
      </c>
      <c r="F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8"/>
        <v>0</v>
      </c>
      <c r="E70" s="18">
        <f t="shared" ca="1" si="8"/>
        <v>0</v>
      </c>
      <c r="F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E75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10"/>
        <v>0</v>
      </c>
      <c r="E72" s="18">
        <f t="shared" ca="1" si="10"/>
        <v>0</v>
      </c>
      <c r="F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10"/>
        <v>0</v>
      </c>
      <c r="E73" s="18">
        <f t="shared" ca="1" si="10"/>
        <v>0</v>
      </c>
      <c r="F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10"/>
        <v>0</v>
      </c>
      <c r="E74" s="18">
        <f t="shared" ca="1" si="10"/>
        <v>0</v>
      </c>
      <c r="F74" s="19">
        <f t="shared" ca="1" si="9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10"/>
        <v>0</v>
      </c>
      <c r="E75" s="18">
        <f t="shared" ca="1" si="10"/>
        <v>0</v>
      </c>
      <c r="F75" s="19">
        <f t="shared" ca="1" si="9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273846894.46999997</v>
      </c>
      <c r="E76" s="49">
        <f ca="1">SUMIF($C$7:$C$75,"HD",E$7:E$75)</f>
        <v>4261411.17</v>
      </c>
      <c r="F76" s="49">
        <f ca="1">SUMIF($C$7:$C$75,"HD",F$7:F$75)</f>
        <v>278108305.63999999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273846894.46999997</v>
      </c>
      <c r="E78" s="49">
        <f ca="1">E76+E77</f>
        <v>4261411.17</v>
      </c>
      <c r="F78" s="49">
        <f ca="1">F76+F77</f>
        <v>278108305.63999999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 xr:uid="{D16E626D-D872-4FA6-B1DE-BBF0666C693F}">
      <formula1>"Toplam,Direkt,Endirekt"</formula1>
    </dataValidation>
    <dataValidation type="list" allowBlank="1" showInputMessage="1" showErrorMessage="1" sqref="C2" xr:uid="{D4EF61D6-16B2-4734-86D6-B57566EB15E9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B3ECA-7E31-46EB-8149-1F9C24B02B72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2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175020.24000000002</v>
      </c>
      <c r="E8" s="18">
        <f t="shared" ca="1" si="0"/>
        <v>3131736.2</v>
      </c>
      <c r="F8" s="18">
        <f t="shared" ca="1" si="0"/>
        <v>378904619.95000005</v>
      </c>
      <c r="G8" s="18">
        <f t="shared" ca="1" si="0"/>
        <v>313335.51</v>
      </c>
      <c r="H8" s="18">
        <f t="shared" ca="1" si="0"/>
        <v>23217749.969999999</v>
      </c>
      <c r="I8" s="18">
        <f t="shared" ca="1" si="0"/>
        <v>623480.21</v>
      </c>
      <c r="J8" s="18">
        <f t="shared" ca="1" si="0"/>
        <v>2177590.11</v>
      </c>
      <c r="K8" s="19">
        <f t="shared" ca="1" si="1"/>
        <v>408543532.19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158878.69</v>
      </c>
      <c r="E9" s="18">
        <f t="shared" ca="1" si="0"/>
        <v>4480045.4399999995</v>
      </c>
      <c r="F9" s="18">
        <f t="shared" ca="1" si="0"/>
        <v>72069518.189999998</v>
      </c>
      <c r="G9" s="18">
        <f t="shared" ca="1" si="0"/>
        <v>270305.48</v>
      </c>
      <c r="H9" s="18">
        <f t="shared" ca="1" si="0"/>
        <v>50368698.25</v>
      </c>
      <c r="I9" s="18">
        <f t="shared" ca="1" si="0"/>
        <v>283745.5</v>
      </c>
      <c r="J9" s="18">
        <f t="shared" ca="1" si="0"/>
        <v>2821053.28</v>
      </c>
      <c r="K9" s="19">
        <f t="shared" ca="1" si="1"/>
        <v>130452244.83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780247.1</v>
      </c>
      <c r="E10" s="18">
        <f t="shared" ca="1" si="0"/>
        <v>22562855.699999999</v>
      </c>
      <c r="F10" s="18">
        <f t="shared" ca="1" si="0"/>
        <v>880190472.38999903</v>
      </c>
      <c r="G10" s="18">
        <f t="shared" ca="1" si="0"/>
        <v>7476796.2599999998</v>
      </c>
      <c r="H10" s="18">
        <f t="shared" ca="1" si="0"/>
        <v>125847149.56999999</v>
      </c>
      <c r="I10" s="18">
        <f t="shared" ca="1" si="0"/>
        <v>1288575.53</v>
      </c>
      <c r="J10" s="18">
        <f t="shared" ca="1" si="0"/>
        <v>12339535.92</v>
      </c>
      <c r="K10" s="19">
        <f t="shared" ca="1" si="1"/>
        <v>1050485632.469999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117387.55</v>
      </c>
      <c r="E11" s="18">
        <f t="shared" ca="1" si="0"/>
        <v>3044766.29</v>
      </c>
      <c r="F11" s="18">
        <f t="shared" ca="1" si="0"/>
        <v>249749093.71999997</v>
      </c>
      <c r="G11" s="18">
        <f t="shared" ca="1" si="0"/>
        <v>210347.82</v>
      </c>
      <c r="H11" s="18">
        <f t="shared" ca="1" si="0"/>
        <v>19571475.420000002</v>
      </c>
      <c r="I11" s="18">
        <f t="shared" ca="1" si="0"/>
        <v>9797523.5899999999</v>
      </c>
      <c r="J11" s="18">
        <f t="shared" ca="1" si="0"/>
        <v>1963393.5699999998</v>
      </c>
      <c r="K11" s="19">
        <f t="shared" ca="1" si="1"/>
        <v>284453987.95999992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229418.22999999998</v>
      </c>
      <c r="E14" s="18">
        <f t="shared" ca="1" si="0"/>
        <v>7300848.7400000002</v>
      </c>
      <c r="F14" s="18">
        <f t="shared" ca="1" si="0"/>
        <v>641778698.73000002</v>
      </c>
      <c r="G14" s="18">
        <f t="shared" ca="1" si="0"/>
        <v>1437064.55</v>
      </c>
      <c r="H14" s="18">
        <f t="shared" ca="1" si="0"/>
        <v>49285082.079999998</v>
      </c>
      <c r="I14" s="18">
        <f t="shared" ca="1" si="0"/>
        <v>526550.52</v>
      </c>
      <c r="J14" s="18">
        <f t="shared" ca="1" si="0"/>
        <v>3089656.8899999997</v>
      </c>
      <c r="K14" s="19">
        <f t="shared" ca="1" si="1"/>
        <v>703647319.74000001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880060.08000000007</v>
      </c>
      <c r="F20" s="18">
        <f t="shared" ca="1" si="0"/>
        <v>79942981.319999993</v>
      </c>
      <c r="G20" s="18">
        <f t="shared" ca="1" si="0"/>
        <v>1174199.9099999999</v>
      </c>
      <c r="H20" s="18">
        <f t="shared" ca="1" si="0"/>
        <v>17228377.439999998</v>
      </c>
      <c r="I20" s="18">
        <f t="shared" ca="1" si="0"/>
        <v>5359906.4400000004</v>
      </c>
      <c r="J20" s="18">
        <f t="shared" ca="1" si="0"/>
        <v>3385.12</v>
      </c>
      <c r="K20" s="19">
        <f t="shared" ca="1" si="1"/>
        <v>104588910.30999999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105236.44</v>
      </c>
      <c r="F21" s="18">
        <f t="shared" ca="1" si="0"/>
        <v>7691793.0499999998</v>
      </c>
      <c r="G21" s="18">
        <f t="shared" ca="1" si="0"/>
        <v>0</v>
      </c>
      <c r="H21" s="18">
        <f t="shared" ca="1" si="0"/>
        <v>456260.82</v>
      </c>
      <c r="I21" s="18">
        <f t="shared" ca="1" si="0"/>
        <v>670970.9</v>
      </c>
      <c r="J21" s="18">
        <f t="shared" ca="1" si="0"/>
        <v>0</v>
      </c>
      <c r="K21" s="19">
        <f t="shared" ca="1" si="1"/>
        <v>8924261.2100000009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24054618.120000005</v>
      </c>
      <c r="E22" s="18">
        <f t="shared" ca="1" si="0"/>
        <v>260518027.26999998</v>
      </c>
      <c r="F22" s="18">
        <f t="shared" ca="1" si="0"/>
        <v>4930071067.79</v>
      </c>
      <c r="G22" s="18">
        <f t="shared" ca="1" si="0"/>
        <v>36159127.780000001</v>
      </c>
      <c r="H22" s="18">
        <f t="shared" ca="1" si="0"/>
        <v>2253830798.3799996</v>
      </c>
      <c r="I22" s="18">
        <f t="shared" ca="1" si="0"/>
        <v>29112288.75</v>
      </c>
      <c r="J22" s="18">
        <f t="shared" ca="1" si="0"/>
        <v>286887391.59000003</v>
      </c>
      <c r="K22" s="19">
        <f t="shared" ca="1" si="1"/>
        <v>7820633319.6800003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20243.400000000001</v>
      </c>
      <c r="E23" s="18">
        <f t="shared" ca="1" si="2"/>
        <v>2825454.49</v>
      </c>
      <c r="F23" s="18">
        <f t="shared" ca="1" si="2"/>
        <v>921753643.85000002</v>
      </c>
      <c r="G23" s="18">
        <f t="shared" ca="1" si="2"/>
        <v>0</v>
      </c>
      <c r="H23" s="18">
        <f t="shared" ca="1" si="2"/>
        <v>23324675.390000001</v>
      </c>
      <c r="I23" s="18">
        <f t="shared" ca="1" si="2"/>
        <v>1484772.84</v>
      </c>
      <c r="J23" s="18">
        <f t="shared" ca="1" si="2"/>
        <v>279222.21000000002</v>
      </c>
      <c r="K23" s="19">
        <f ca="1">+SUM(D23:J23)</f>
        <v>949688012.18000007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1361454.8212000001</v>
      </c>
      <c r="E24" s="18">
        <f t="shared" ca="1" si="2"/>
        <v>18631268.489850007</v>
      </c>
      <c r="F24" s="18">
        <f t="shared" ca="1" si="2"/>
        <v>1927698629.86446</v>
      </c>
      <c r="G24" s="18">
        <f t="shared" ca="1" si="2"/>
        <v>2152115.1338499999</v>
      </c>
      <c r="H24" s="18">
        <f t="shared" ca="1" si="2"/>
        <v>218838379.23295301</v>
      </c>
      <c r="I24" s="18">
        <f t="shared" ca="1" si="2"/>
        <v>1924278.45575</v>
      </c>
      <c r="J24" s="18">
        <f t="shared" ca="1" si="2"/>
        <v>23389233.097199999</v>
      </c>
      <c r="K24" s="19">
        <f ca="1">+SUM(D24:J24)</f>
        <v>2193995359.095263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3535005.82</v>
      </c>
      <c r="G25" s="18">
        <f t="shared" ca="1" si="2"/>
        <v>0</v>
      </c>
      <c r="H25" s="18">
        <f t="shared" ca="1" si="2"/>
        <v>95596.92</v>
      </c>
      <c r="I25" s="18">
        <f t="shared" ca="1" si="2"/>
        <v>24000</v>
      </c>
      <c r="J25" s="18">
        <f t="shared" ca="1" si="2"/>
        <v>51748.3</v>
      </c>
      <c r="K25" s="19">
        <f t="shared" ref="K25:K46" ca="1" si="3">+SUM(D25:J25)</f>
        <v>3706351.0399999996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11659990.4</v>
      </c>
      <c r="G26" s="18">
        <f t="shared" ca="1" si="2"/>
        <v>0</v>
      </c>
      <c r="H26" s="18">
        <f t="shared" ca="1" si="2"/>
        <v>467068.75</v>
      </c>
      <c r="I26" s="18">
        <f t="shared" ca="1" si="2"/>
        <v>0</v>
      </c>
      <c r="J26" s="18">
        <f t="shared" ca="1" si="2"/>
        <v>0</v>
      </c>
      <c r="K26" s="19">
        <f t="shared" ca="1" si="3"/>
        <v>12127059.15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95751.85</v>
      </c>
      <c r="E27" s="18">
        <f t="shared" ca="1" si="2"/>
        <v>5018225.5299999993</v>
      </c>
      <c r="F27" s="18">
        <f t="shared" ca="1" si="2"/>
        <v>312252228.65999997</v>
      </c>
      <c r="G27" s="18">
        <f t="shared" ca="1" si="2"/>
        <v>191922.19</v>
      </c>
      <c r="H27" s="18">
        <f t="shared" ca="1" si="2"/>
        <v>27579819.449999999</v>
      </c>
      <c r="I27" s="18">
        <f t="shared" ca="1" si="2"/>
        <v>305528.82</v>
      </c>
      <c r="J27" s="18">
        <f t="shared" ca="1" si="2"/>
        <v>1514631.42</v>
      </c>
      <c r="K27" s="19">
        <f t="shared" ca="1" si="3"/>
        <v>346958107.91999996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3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170876.01</v>
      </c>
      <c r="E29" s="18">
        <f t="shared" ca="1" si="2"/>
        <v>8342963.4199999999</v>
      </c>
      <c r="F29" s="18">
        <f t="shared" ca="1" si="2"/>
        <v>467254689.99000001</v>
      </c>
      <c r="G29" s="18">
        <f t="shared" ca="1" si="2"/>
        <v>651114.05000000005</v>
      </c>
      <c r="H29" s="18">
        <f t="shared" ca="1" si="2"/>
        <v>4713089.0100000007</v>
      </c>
      <c r="I29" s="18">
        <f t="shared" ca="1" si="2"/>
        <v>27717931.149999999</v>
      </c>
      <c r="J29" s="18">
        <f t="shared" ca="1" si="2"/>
        <v>2149988.36</v>
      </c>
      <c r="K29" s="19">
        <f t="shared" ca="1" si="3"/>
        <v>511000651.99000001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0</v>
      </c>
      <c r="E30" s="18">
        <f t="shared" ca="1" si="2"/>
        <v>165935.42000000001</v>
      </c>
      <c r="F30" s="18">
        <f t="shared" ca="1" si="2"/>
        <v>34586643.410000004</v>
      </c>
      <c r="G30" s="18">
        <f t="shared" ca="1" si="2"/>
        <v>0</v>
      </c>
      <c r="H30" s="18">
        <f t="shared" ca="1" si="2"/>
        <v>1142560.83</v>
      </c>
      <c r="I30" s="18">
        <f t="shared" ca="1" si="2"/>
        <v>0</v>
      </c>
      <c r="J30" s="18">
        <f t="shared" ca="1" si="2"/>
        <v>0</v>
      </c>
      <c r="K30" s="19">
        <f t="shared" ca="1" si="3"/>
        <v>35895139.660000004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58693.82</v>
      </c>
      <c r="E31" s="18">
        <f t="shared" ca="1" si="2"/>
        <v>3454339.35</v>
      </c>
      <c r="F31" s="18">
        <f t="shared" ca="1" si="2"/>
        <v>136742994.48000002</v>
      </c>
      <c r="G31" s="18">
        <f t="shared" ca="1" si="2"/>
        <v>210923.1</v>
      </c>
      <c r="H31" s="18">
        <f t="shared" ca="1" si="2"/>
        <v>15668954.93</v>
      </c>
      <c r="I31" s="18">
        <f t="shared" ca="1" si="2"/>
        <v>322792.73</v>
      </c>
      <c r="J31" s="18">
        <f t="shared" ca="1" si="2"/>
        <v>1348637.8599999999</v>
      </c>
      <c r="K31" s="19">
        <f t="shared" ca="1" si="3"/>
        <v>157807336.27000001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87219.43</v>
      </c>
      <c r="E32" s="18">
        <f t="shared" ca="1" si="2"/>
        <v>7298332.8299999982</v>
      </c>
      <c r="F32" s="18">
        <f t="shared" ca="1" si="2"/>
        <v>371196186.41000021</v>
      </c>
      <c r="G32" s="18">
        <f t="shared" ca="1" si="2"/>
        <v>190487.75</v>
      </c>
      <c r="H32" s="18">
        <f t="shared" ca="1" si="2"/>
        <v>17660430.790000014</v>
      </c>
      <c r="I32" s="18">
        <f t="shared" ca="1" si="2"/>
        <v>214815.37</v>
      </c>
      <c r="J32" s="18">
        <f t="shared" ca="1" si="2"/>
        <v>1211951.1600000001</v>
      </c>
      <c r="K32" s="19">
        <f t="shared" ca="1" si="3"/>
        <v>397859423.74000025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0</v>
      </c>
      <c r="E33" s="18">
        <f t="shared" ca="1" si="2"/>
        <v>4309569.8</v>
      </c>
      <c r="F33" s="18">
        <f t="shared" ca="1" si="2"/>
        <v>85384856</v>
      </c>
      <c r="G33" s="18">
        <f t="shared" ca="1" si="2"/>
        <v>0</v>
      </c>
      <c r="H33" s="18">
        <f t="shared" ca="1" si="2"/>
        <v>133692.88999999998</v>
      </c>
      <c r="I33" s="18">
        <f t="shared" ca="1" si="2"/>
        <v>0</v>
      </c>
      <c r="J33" s="18">
        <f t="shared" ca="1" si="2"/>
        <v>0</v>
      </c>
      <c r="K33" s="19">
        <f t="shared" ca="1" si="3"/>
        <v>89828118.689999998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0</v>
      </c>
      <c r="E37" s="18">
        <f t="shared" ca="1" si="2"/>
        <v>53146.12</v>
      </c>
      <c r="F37" s="18">
        <f t="shared" ca="1" si="2"/>
        <v>29242793.34</v>
      </c>
      <c r="G37" s="18">
        <f t="shared" ca="1" si="2"/>
        <v>0</v>
      </c>
      <c r="H37" s="18">
        <f t="shared" ca="1" si="2"/>
        <v>2297910.61</v>
      </c>
      <c r="I37" s="18">
        <f t="shared" ca="1" si="2"/>
        <v>0</v>
      </c>
      <c r="J37" s="18">
        <f t="shared" ca="1" si="2"/>
        <v>0</v>
      </c>
      <c r="K37" s="19">
        <f t="shared" ca="1" si="3"/>
        <v>31593850.07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3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39575.83</v>
      </c>
      <c r="F39" s="18">
        <f t="shared" ca="1" si="4"/>
        <v>19632184.350000001</v>
      </c>
      <c r="G39" s="18">
        <f t="shared" ca="1" si="4"/>
        <v>0</v>
      </c>
      <c r="H39" s="18">
        <f t="shared" ca="1" si="4"/>
        <v>2027586.3</v>
      </c>
      <c r="I39" s="18">
        <f t="shared" ca="1" si="4"/>
        <v>0</v>
      </c>
      <c r="J39" s="18">
        <f t="shared" ca="1" si="4"/>
        <v>112437.84</v>
      </c>
      <c r="K39" s="19">
        <f t="shared" ca="1" si="3"/>
        <v>21811784.32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4"/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8">
        <f t="shared" ca="1" si="4"/>
        <v>0</v>
      </c>
      <c r="K40" s="19">
        <f t="shared" ca="1" si="3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4"/>
        <v>216100.50293333331</v>
      </c>
      <c r="E42" s="18">
        <f t="shared" ca="1" si="4"/>
        <v>3241683.1835999996</v>
      </c>
      <c r="F42" s="18">
        <f t="shared" ca="1" si="4"/>
        <v>125429337.21293333</v>
      </c>
      <c r="G42" s="18">
        <f t="shared" ca="1" si="4"/>
        <v>562074.9221333334</v>
      </c>
      <c r="H42" s="18">
        <f t="shared" ca="1" si="4"/>
        <v>25228941.578400001</v>
      </c>
      <c r="I42" s="18">
        <f t="shared" ca="1" si="4"/>
        <v>583967.48586666666</v>
      </c>
      <c r="J42" s="18">
        <f t="shared" ca="1" si="4"/>
        <v>2948807.5841333331</v>
      </c>
      <c r="K42" s="19">
        <f t="shared" ref="K42" ca="1" si="5">+SUM(D42:J42)</f>
        <v>158210912.46999997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4"/>
        <v>0</v>
      </c>
      <c r="E43" s="18">
        <f t="shared" ca="1" si="4"/>
        <v>548109.51999999979</v>
      </c>
      <c r="F43" s="18">
        <f t="shared" ca="1" si="4"/>
        <v>68253038.740000144</v>
      </c>
      <c r="G43" s="18">
        <f t="shared" ca="1" si="4"/>
        <v>0</v>
      </c>
      <c r="H43" s="18">
        <f t="shared" ca="1" si="4"/>
        <v>5160655.09</v>
      </c>
      <c r="I43" s="18">
        <f t="shared" ca="1" si="4"/>
        <v>0</v>
      </c>
      <c r="J43" s="18">
        <f t="shared" ca="1" si="4"/>
        <v>43877.810000000005</v>
      </c>
      <c r="K43" s="19">
        <f t="shared" ca="1" si="3"/>
        <v>74005681.160000145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0</v>
      </c>
      <c r="K44" s="19">
        <f t="shared" ca="1" si="3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0</v>
      </c>
      <c r="K45" s="19">
        <f t="shared" ca="1" si="3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ref="K47:K60" ca="1" si="6">+SUM(D47:J47)</f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4"/>
        <v>0</v>
      </c>
      <c r="E48" s="18">
        <f t="shared" ca="1" si="4"/>
        <v>379433.84000000008</v>
      </c>
      <c r="F48" s="18">
        <f t="shared" ca="1" si="4"/>
        <v>130566993.92999996</v>
      </c>
      <c r="G48" s="18">
        <f t="shared" ca="1" si="4"/>
        <v>0</v>
      </c>
      <c r="H48" s="18">
        <f t="shared" ca="1" si="4"/>
        <v>10170236.010000005</v>
      </c>
      <c r="I48" s="18">
        <f t="shared" ca="1" si="4"/>
        <v>0</v>
      </c>
      <c r="J48" s="18">
        <f t="shared" ca="1" si="4"/>
        <v>30582.809999999998</v>
      </c>
      <c r="K48" s="19">
        <f t="shared" ca="1" si="6"/>
        <v>141147246.58999997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4"/>
        <v>8366.17</v>
      </c>
      <c r="E49" s="18">
        <f t="shared" ca="1" si="4"/>
        <v>316284.49</v>
      </c>
      <c r="F49" s="18">
        <f t="shared" ca="1" si="4"/>
        <v>23113771.120000001</v>
      </c>
      <c r="G49" s="18">
        <f t="shared" ca="1" si="4"/>
        <v>640979.31000000006</v>
      </c>
      <c r="H49" s="18">
        <f t="shared" ca="1" si="4"/>
        <v>1322598.7</v>
      </c>
      <c r="I49" s="18">
        <f t="shared" ca="1" si="4"/>
        <v>596941.5</v>
      </c>
      <c r="J49" s="18">
        <f t="shared" ca="1" si="4"/>
        <v>343112.67</v>
      </c>
      <c r="K49" s="19">
        <f t="shared" ca="1" si="6"/>
        <v>26342053.960000001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8">
        <f t="shared" ca="1" si="4"/>
        <v>0</v>
      </c>
      <c r="K50" s="19">
        <f t="shared" ca="1" si="6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ref="K52" ca="1" si="7">+SUM(D52:J52)</f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ref="K53:K55" ca="1" si="8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8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ref="D55:J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0</v>
      </c>
      <c r="H55" s="18">
        <f t="shared" ca="1" si="9"/>
        <v>0</v>
      </c>
      <c r="I55" s="18">
        <f t="shared" ca="1" si="9"/>
        <v>0</v>
      </c>
      <c r="J55" s="18">
        <f t="shared" ca="1" si="9"/>
        <v>0</v>
      </c>
      <c r="K55" s="19">
        <f t="shared" ca="1" si="8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0</v>
      </c>
      <c r="H56" s="18">
        <f t="shared" ca="1" si="9"/>
        <v>0</v>
      </c>
      <c r="I56" s="18">
        <f t="shared" ca="1" si="9"/>
        <v>0</v>
      </c>
      <c r="J56" s="18">
        <f t="shared" ca="1" si="9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0</v>
      </c>
      <c r="H57" s="18">
        <f t="shared" ca="1" si="9"/>
        <v>0</v>
      </c>
      <c r="I57" s="18">
        <f t="shared" ca="1" si="9"/>
        <v>0</v>
      </c>
      <c r="J57" s="18">
        <f t="shared" ca="1" si="9"/>
        <v>0</v>
      </c>
      <c r="K57" s="19">
        <f t="shared" ca="1" si="6"/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0</v>
      </c>
      <c r="H58" s="18">
        <f t="shared" ca="1" si="9"/>
        <v>0</v>
      </c>
      <c r="I58" s="18">
        <f t="shared" ca="1" si="9"/>
        <v>0</v>
      </c>
      <c r="J58" s="18">
        <f t="shared" ca="1" si="9"/>
        <v>0</v>
      </c>
      <c r="K58" s="19">
        <f t="shared" ca="1" si="6"/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0</v>
      </c>
      <c r="H59" s="18">
        <f t="shared" ca="1" si="9"/>
        <v>0</v>
      </c>
      <c r="I59" s="18">
        <f t="shared" ca="1" si="9"/>
        <v>0</v>
      </c>
      <c r="J59" s="18">
        <f t="shared" ca="1" si="9"/>
        <v>0</v>
      </c>
      <c r="K59" s="19">
        <f t="shared" ca="1" si="6"/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0</v>
      </c>
      <c r="H60" s="18">
        <f t="shared" ca="1" si="9"/>
        <v>0</v>
      </c>
      <c r="I60" s="18">
        <f t="shared" ca="1" si="9"/>
        <v>0</v>
      </c>
      <c r="J60" s="18">
        <f t="shared" ca="1" si="9"/>
        <v>0</v>
      </c>
      <c r="K60" s="19">
        <f t="shared" ca="1" si="6"/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0</v>
      </c>
      <c r="H61" s="18">
        <f t="shared" ca="1" si="9"/>
        <v>0</v>
      </c>
      <c r="I61" s="18">
        <f t="shared" ca="1" si="9"/>
        <v>0</v>
      </c>
      <c r="J61" s="18">
        <f t="shared" ca="1" si="9"/>
        <v>0</v>
      </c>
      <c r="K61" s="19">
        <f t="shared" ref="K61:K75" ca="1" si="10">+SUM(D61:J61)</f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0</v>
      </c>
      <c r="H62" s="18">
        <f t="shared" ca="1" si="9"/>
        <v>0</v>
      </c>
      <c r="I62" s="18">
        <f t="shared" ca="1" si="9"/>
        <v>0</v>
      </c>
      <c r="J62" s="18">
        <f t="shared" ca="1" si="9"/>
        <v>0</v>
      </c>
      <c r="K62" s="19">
        <f t="shared" ca="1" si="10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0</v>
      </c>
      <c r="H63" s="18">
        <f t="shared" ca="1" si="9"/>
        <v>0</v>
      </c>
      <c r="I63" s="18">
        <f t="shared" ca="1" si="9"/>
        <v>0</v>
      </c>
      <c r="J63" s="18">
        <f t="shared" ca="1" si="9"/>
        <v>0</v>
      </c>
      <c r="K63" s="19">
        <f t="shared" ca="1" si="10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0</v>
      </c>
      <c r="H64" s="18">
        <f t="shared" ca="1" si="9"/>
        <v>0</v>
      </c>
      <c r="I64" s="18">
        <f t="shared" ca="1" si="9"/>
        <v>0</v>
      </c>
      <c r="J64" s="18">
        <f t="shared" ca="1" si="9"/>
        <v>0</v>
      </c>
      <c r="K64" s="19">
        <f t="shared" ca="1" si="10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0</v>
      </c>
      <c r="H65" s="18">
        <f t="shared" ca="1" si="9"/>
        <v>0</v>
      </c>
      <c r="I65" s="18">
        <f t="shared" ca="1" si="9"/>
        <v>0</v>
      </c>
      <c r="J65" s="18">
        <f t="shared" ca="1" si="9"/>
        <v>0</v>
      </c>
      <c r="K65" s="19">
        <f t="shared" ca="1" si="10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0</v>
      </c>
      <c r="H66" s="18">
        <f t="shared" ca="1" si="9"/>
        <v>0</v>
      </c>
      <c r="I66" s="18">
        <f t="shared" ca="1" si="9"/>
        <v>0</v>
      </c>
      <c r="J66" s="18">
        <f t="shared" ca="1" si="9"/>
        <v>0</v>
      </c>
      <c r="K66" s="19">
        <f t="shared" ca="1" si="10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0</v>
      </c>
      <c r="H67" s="18">
        <f t="shared" ca="1" si="9"/>
        <v>0</v>
      </c>
      <c r="I67" s="18">
        <f t="shared" ca="1" si="9"/>
        <v>0</v>
      </c>
      <c r="J67" s="18">
        <f t="shared" ca="1" si="9"/>
        <v>0</v>
      </c>
      <c r="K67" s="19">
        <f t="shared" ca="1" si="10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0</v>
      </c>
      <c r="H68" s="18">
        <f t="shared" ca="1" si="9"/>
        <v>0</v>
      </c>
      <c r="I68" s="18">
        <f t="shared" ca="1" si="9"/>
        <v>0</v>
      </c>
      <c r="J68" s="18">
        <f t="shared" ca="1" si="9"/>
        <v>0</v>
      </c>
      <c r="K68" s="19">
        <f t="shared" ca="1" si="10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0</v>
      </c>
      <c r="H69" s="18">
        <f t="shared" ca="1" si="9"/>
        <v>0</v>
      </c>
      <c r="I69" s="18">
        <f t="shared" ca="1" si="9"/>
        <v>0</v>
      </c>
      <c r="J69" s="18">
        <f t="shared" ca="1" si="9"/>
        <v>0</v>
      </c>
      <c r="K69" s="19">
        <f t="shared" ca="1" si="10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0</v>
      </c>
      <c r="H70" s="18">
        <f t="shared" ca="1" si="9"/>
        <v>0</v>
      </c>
      <c r="I70" s="18">
        <f t="shared" ca="1" si="9"/>
        <v>0</v>
      </c>
      <c r="J70" s="18">
        <f t="shared" ca="1" si="9"/>
        <v>0</v>
      </c>
      <c r="K70" s="19">
        <f t="shared" ca="1" si="10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J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9">
        <f t="shared" ca="1" si="10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9">
        <f t="shared" ca="1" si="10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9">
        <f t="shared" ca="1" si="10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9">
        <f t="shared" ca="1" si="10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9">
        <f t="shared" ca="1" si="10"/>
        <v>0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t="shared" ref="D76:K76" ca="1" si="12">SUMIF($C$7:$C$75,"HD",D$7:D$75)</f>
        <v>27534275.934133343</v>
      </c>
      <c r="E76" s="49">
        <f t="shared" ca="1" si="12"/>
        <v>356647898.47344995</v>
      </c>
      <c r="F76" s="49">
        <f t="shared" ca="1" si="12"/>
        <v>11908701232.717392</v>
      </c>
      <c r="G76" s="49">
        <f t="shared" ca="1" si="12"/>
        <v>51640793.765983336</v>
      </c>
      <c r="H76" s="49">
        <f t="shared" ca="1" si="12"/>
        <v>2895637788.4113526</v>
      </c>
      <c r="I76" s="49">
        <f t="shared" ca="1" si="12"/>
        <v>80838069.791616678</v>
      </c>
      <c r="J76" s="49">
        <f t="shared" ca="1" si="12"/>
        <v>342706237.60133338</v>
      </c>
      <c r="K76" s="49">
        <f t="shared" ca="1" si="12"/>
        <v>15663706296.695261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t="shared" ref="E77:K77" ca="1" si="13">SUMIF($C$7:$C$75,"H",E$7:E$75)+SUMIF($C$7:$C$75,"E",E$7:E$75)</f>
        <v>0</v>
      </c>
      <c r="F77" s="49">
        <f t="shared" ca="1" si="13"/>
        <v>0</v>
      </c>
      <c r="G77" s="49">
        <f t="shared" ca="1" si="13"/>
        <v>0</v>
      </c>
      <c r="H77" s="49">
        <f t="shared" ca="1" si="13"/>
        <v>0</v>
      </c>
      <c r="I77" s="49">
        <f t="shared" ca="1" si="13"/>
        <v>0</v>
      </c>
      <c r="J77" s="49">
        <f t="shared" ca="1" si="13"/>
        <v>0</v>
      </c>
      <c r="K77" s="49">
        <f t="shared" ca="1" si="13"/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t="shared" ref="D78:K78" ca="1" si="14">D76+D77</f>
        <v>27534275.934133343</v>
      </c>
      <c r="E78" s="49">
        <f t="shared" ca="1" si="14"/>
        <v>356647898.47344995</v>
      </c>
      <c r="F78" s="49">
        <f t="shared" ca="1" si="14"/>
        <v>11908701232.717392</v>
      </c>
      <c r="G78" s="49">
        <f t="shared" ca="1" si="14"/>
        <v>51640793.765983336</v>
      </c>
      <c r="H78" s="49">
        <f t="shared" ca="1" si="14"/>
        <v>2895637788.4113526</v>
      </c>
      <c r="I78" s="49">
        <f t="shared" ca="1" si="14"/>
        <v>80838069.791616678</v>
      </c>
      <c r="J78" s="49">
        <f t="shared" ca="1" si="14"/>
        <v>342706237.60133338</v>
      </c>
      <c r="K78" s="49">
        <f t="shared" ca="1" si="14"/>
        <v>15663706296.695261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B2" xr:uid="{6DF88257-6E17-4A08-B872-D541F00B951A}">
      <formula1>"Toplam,Direkt,Endirekt"</formula1>
    </dataValidation>
    <dataValidation type="list" allowBlank="1" showInputMessage="1" showErrorMessage="1" sqref="C2" xr:uid="{17718968-88D8-4B78-AD7F-B577103760A3}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53B6-F0A2-467C-89DA-7FCFF1E6BF03}">
  <dimension ref="A1:IA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358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359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23283060.43</v>
      </c>
      <c r="E7" s="18">
        <f t="shared" ca="1" si="0"/>
        <v>1184252.75</v>
      </c>
      <c r="F7" s="18">
        <f t="shared" ca="1" si="0"/>
        <v>73479418.439999998</v>
      </c>
      <c r="G7" s="18">
        <f t="shared" ca="1" si="0"/>
        <v>0</v>
      </c>
      <c r="H7" s="19">
        <f t="shared" ref="H7:H41" ca="1" si="1">+SUM(D7:G7)</f>
        <v>97946731.620000005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368432936.74000001</v>
      </c>
      <c r="E8" s="18">
        <f t="shared" ca="1" si="0"/>
        <v>5384634.3700000001</v>
      </c>
      <c r="F8" s="18">
        <f t="shared" ca="1" si="0"/>
        <v>19486328.68</v>
      </c>
      <c r="G8" s="18">
        <f t="shared" ca="1" si="0"/>
        <v>185470344.77000001</v>
      </c>
      <c r="H8" s="19">
        <f t="shared" ca="1" si="1"/>
        <v>578774244.56000006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275765856.85999995</v>
      </c>
      <c r="E9" s="18">
        <f t="shared" ca="1" si="0"/>
        <v>8902234.9000000004</v>
      </c>
      <c r="F9" s="18">
        <f t="shared" ca="1" si="0"/>
        <v>12655810.530000001</v>
      </c>
      <c r="G9" s="18">
        <f t="shared" ca="1" si="0"/>
        <v>65314863.650000006</v>
      </c>
      <c r="H9" s="19">
        <f t="shared" ca="1" si="1"/>
        <v>362638765.93999994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462307187.99999595</v>
      </c>
      <c r="E10" s="18">
        <f t="shared" ca="1" si="0"/>
        <v>18085421.239999998</v>
      </c>
      <c r="F10" s="18">
        <f t="shared" ca="1" si="0"/>
        <v>107352388.05</v>
      </c>
      <c r="G10" s="18">
        <f t="shared" ca="1" si="0"/>
        <v>133454357.849999</v>
      </c>
      <c r="H10" s="19">
        <f t="shared" ca="1" si="1"/>
        <v>721199355.13999486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1130894.7050999999</v>
      </c>
      <c r="E11" s="18">
        <f t="shared" ca="1" si="0"/>
        <v>586290.73</v>
      </c>
      <c r="F11" s="18">
        <f t="shared" ca="1" si="0"/>
        <v>661488.6</v>
      </c>
      <c r="G11" s="18">
        <f t="shared" ca="1" si="0"/>
        <v>1030143.8005</v>
      </c>
      <c r="H11" s="19">
        <f t="shared" ca="1" si="1"/>
        <v>3408817.8355999999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70150503.259999976</v>
      </c>
      <c r="E13" s="18">
        <f t="shared" ca="1" si="0"/>
        <v>407127.86</v>
      </c>
      <c r="F13" s="18">
        <f t="shared" ca="1" si="0"/>
        <v>81764684.700000003</v>
      </c>
      <c r="G13" s="18">
        <f t="shared" ca="1" si="0"/>
        <v>8687819.9399999995</v>
      </c>
      <c r="H13" s="19">
        <f t="shared" ca="1" si="1"/>
        <v>161010135.75999999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231842474.25</v>
      </c>
      <c r="E14" s="18">
        <f t="shared" ca="1" si="0"/>
        <v>40232748.630000003</v>
      </c>
      <c r="F14" s="18">
        <f t="shared" ca="1" si="0"/>
        <v>178020901.07999998</v>
      </c>
      <c r="G14" s="18">
        <f t="shared" ca="1" si="0"/>
        <v>302278602.35000002</v>
      </c>
      <c r="H14" s="19">
        <f t="shared" ca="1" si="1"/>
        <v>752374726.30999994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55617399.088571616</v>
      </c>
      <c r="E15" s="18">
        <f t="shared" ca="1" si="0"/>
        <v>0</v>
      </c>
      <c r="F15" s="18">
        <f t="shared" ca="1" si="0"/>
        <v>0</v>
      </c>
      <c r="G15" s="18">
        <f t="shared" ca="1" si="0"/>
        <v>1059979161.873333</v>
      </c>
      <c r="H15" s="19">
        <f t="shared" ca="1" si="1"/>
        <v>1115596560.9619045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91598367</v>
      </c>
      <c r="E17" s="18">
        <f t="shared" ca="1" si="0"/>
        <v>11535089</v>
      </c>
      <c r="F17" s="18">
        <f t="shared" ca="1" si="0"/>
        <v>159691694</v>
      </c>
      <c r="G17" s="18">
        <f t="shared" ca="1" si="0"/>
        <v>22754868</v>
      </c>
      <c r="H17" s="19">
        <f t="shared" ca="1" si="1"/>
        <v>285580018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75540448.829999998</v>
      </c>
      <c r="E18" s="18">
        <f t="shared" ca="1" si="0"/>
        <v>26030967.43</v>
      </c>
      <c r="F18" s="18">
        <f t="shared" ca="1" si="0"/>
        <v>80986004.409999996</v>
      </c>
      <c r="G18" s="18">
        <f t="shared" ca="1" si="0"/>
        <v>11975281.030000001</v>
      </c>
      <c r="H18" s="19">
        <f t="shared" ca="1" si="1"/>
        <v>194532701.69999999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161961941.23999998</v>
      </c>
      <c r="E20" s="18">
        <f t="shared" ca="1" si="0"/>
        <v>15787324.1</v>
      </c>
      <c r="F20" s="18">
        <f t="shared" ca="1" si="0"/>
        <v>72588008.870000005</v>
      </c>
      <c r="G20" s="18">
        <f t="shared" ca="1" si="0"/>
        <v>82244228.730000004</v>
      </c>
      <c r="H20" s="19">
        <f t="shared" ca="1" si="1"/>
        <v>332581502.94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5233711.49</v>
      </c>
      <c r="E21" s="18">
        <f t="shared" ca="1" si="0"/>
        <v>4648469.3899999997</v>
      </c>
      <c r="F21" s="18">
        <f t="shared" ca="1" si="0"/>
        <v>18354320.109999999</v>
      </c>
      <c r="G21" s="18">
        <f t="shared" ca="1" si="0"/>
        <v>3779548.1</v>
      </c>
      <c r="H21" s="19">
        <f t="shared" ca="1" si="1"/>
        <v>32016049.09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572576438.51999998</v>
      </c>
      <c r="E22" s="18">
        <f t="shared" ca="1" si="0"/>
        <v>34212620.969999999</v>
      </c>
      <c r="F22" s="18">
        <f t="shared" ca="1" si="0"/>
        <v>3313764527.4499998</v>
      </c>
      <c r="G22" s="18">
        <f t="shared" ca="1" si="0"/>
        <v>304945400.13</v>
      </c>
      <c r="H22" s="19">
        <f t="shared" ca="1" si="1"/>
        <v>4225498987.0699997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178</v>
      </c>
      <c r="B23" s="17">
        <v>1022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176450574.21000001</v>
      </c>
      <c r="E23" s="18">
        <f t="shared" ca="1" si="2"/>
        <v>14497052.539999999</v>
      </c>
      <c r="F23" s="18">
        <f t="shared" ca="1" si="2"/>
        <v>46567120.32</v>
      </c>
      <c r="G23" s="18">
        <f t="shared" ca="1" si="2"/>
        <v>70426659.290000007</v>
      </c>
      <c r="H23" s="19">
        <f t="shared" ca="1" si="1"/>
        <v>307941406.36000001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59061205.240000106</v>
      </c>
      <c r="E24" s="18">
        <f t="shared" ca="1" si="2"/>
        <v>0</v>
      </c>
      <c r="F24" s="18">
        <f t="shared" ca="1" si="2"/>
        <v>20686254</v>
      </c>
      <c r="G24" s="18">
        <f t="shared" ca="1" si="2"/>
        <v>11349675.020000082</v>
      </c>
      <c r="H24" s="19">
        <f t="shared" ca="1" si="1"/>
        <v>91097134.260000184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4867091.1727090012</v>
      </c>
      <c r="E25" s="18">
        <f t="shared" ca="1" si="2"/>
        <v>396540.77999999997</v>
      </c>
      <c r="F25" s="18">
        <f t="shared" ca="1" si="2"/>
        <v>11114039.82</v>
      </c>
      <c r="G25" s="18">
        <f t="shared" ca="1" si="2"/>
        <v>4532358.1819600007</v>
      </c>
      <c r="H25" s="19">
        <f t="shared" ca="1" si="1"/>
        <v>20910029.954669002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158391242.19</v>
      </c>
      <c r="E26" s="18">
        <f t="shared" ca="1" si="2"/>
        <v>72732120.379999995</v>
      </c>
      <c r="F26" s="18">
        <f t="shared" ca="1" si="2"/>
        <v>88060983.920000002</v>
      </c>
      <c r="G26" s="18">
        <f t="shared" ca="1" si="2"/>
        <v>141410175.13999999</v>
      </c>
      <c r="H26" s="19">
        <f t="shared" ca="1" si="1"/>
        <v>460594521.63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160146597.72</v>
      </c>
      <c r="E27" s="18">
        <f t="shared" ca="1" si="2"/>
        <v>4499258.91</v>
      </c>
      <c r="F27" s="18">
        <f t="shared" ca="1" si="2"/>
        <v>38903319.990000002</v>
      </c>
      <c r="G27" s="18">
        <f t="shared" ca="1" si="2"/>
        <v>124921222.14</v>
      </c>
      <c r="H27" s="19">
        <f t="shared" ca="1" si="1"/>
        <v>328470398.75999999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2093986.82</v>
      </c>
      <c r="E28" s="18">
        <f t="shared" ca="1" si="2"/>
        <v>26303.45</v>
      </c>
      <c r="F28" s="18">
        <f t="shared" ca="1" si="2"/>
        <v>3148857.89</v>
      </c>
      <c r="G28" s="18">
        <f t="shared" ca="1" si="2"/>
        <v>4586033.8</v>
      </c>
      <c r="H28" s="19">
        <f t="shared" ca="1" si="1"/>
        <v>9855181.9600000009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126835946.44299999</v>
      </c>
      <c r="E29" s="18">
        <f t="shared" ca="1" si="2"/>
        <v>20842711.291199997</v>
      </c>
      <c r="F29" s="18">
        <f t="shared" ca="1" si="2"/>
        <v>109561445.54350001</v>
      </c>
      <c r="G29" s="18">
        <f t="shared" ca="1" si="2"/>
        <v>126881590.1162</v>
      </c>
      <c r="H29" s="19">
        <f t="shared" ca="1" si="1"/>
        <v>384121693.39390004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4456172.12</v>
      </c>
      <c r="E30" s="18">
        <f t="shared" ca="1" si="2"/>
        <v>292025.22000000003</v>
      </c>
      <c r="F30" s="18">
        <f t="shared" ca="1" si="2"/>
        <v>9120970.75</v>
      </c>
      <c r="G30" s="18">
        <f t="shared" ca="1" si="2"/>
        <v>1549959.99</v>
      </c>
      <c r="H30" s="19">
        <f t="shared" ca="1" si="1"/>
        <v>15419128.08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146464626.61000001</v>
      </c>
      <c r="E31" s="18">
        <f t="shared" ca="1" si="2"/>
        <v>44217150.850000001</v>
      </c>
      <c r="F31" s="18">
        <f t="shared" ca="1" si="2"/>
        <v>127798228.62640899</v>
      </c>
      <c r="G31" s="18">
        <f t="shared" ca="1" si="2"/>
        <v>65220215.509999998</v>
      </c>
      <c r="H31" s="19">
        <f t="shared" ca="1" si="1"/>
        <v>383700221.59640896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22251577.959999971</v>
      </c>
      <c r="E32" s="18">
        <f t="shared" ca="1" si="2"/>
        <v>638327.64999999991</v>
      </c>
      <c r="F32" s="18">
        <f t="shared" ca="1" si="2"/>
        <v>16540411.780000005</v>
      </c>
      <c r="G32" s="18">
        <f t="shared" ca="1" si="2"/>
        <v>17519914.45000001</v>
      </c>
      <c r="H32" s="19">
        <f t="shared" ca="1" si="1"/>
        <v>56950231.839999981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22622600.249999985</v>
      </c>
      <c r="E33" s="18">
        <f t="shared" ca="1" si="2"/>
        <v>0</v>
      </c>
      <c r="F33" s="18">
        <f t="shared" ca="1" si="2"/>
        <v>59150.15</v>
      </c>
      <c r="G33" s="18">
        <f t="shared" ca="1" si="2"/>
        <v>5482475.0699999845</v>
      </c>
      <c r="H33" s="19">
        <f t="shared" ca="1" si="1"/>
        <v>28164225.469999969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9087193.3100000005</v>
      </c>
      <c r="E34" s="18">
        <f t="shared" ca="1" si="2"/>
        <v>1339713.92</v>
      </c>
      <c r="F34" s="18">
        <f t="shared" ca="1" si="2"/>
        <v>3347727.8</v>
      </c>
      <c r="G34" s="18">
        <f t="shared" ca="1" si="2"/>
        <v>1233500008.77</v>
      </c>
      <c r="H34" s="19">
        <f t="shared" ca="1" si="1"/>
        <v>1247274643.8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1634555</v>
      </c>
      <c r="E35" s="18">
        <f t="shared" ca="1" si="2"/>
        <v>6941.63</v>
      </c>
      <c r="F35" s="18">
        <f t="shared" ca="1" si="2"/>
        <v>5825106</v>
      </c>
      <c r="G35" s="18">
        <f t="shared" ca="1" si="2"/>
        <v>2980421.67</v>
      </c>
      <c r="H35" s="19">
        <f t="shared" ca="1" si="1"/>
        <v>10447024.300000001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9">
        <f t="shared" ca="1" si="1"/>
        <v>0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173610229.84</v>
      </c>
      <c r="E37" s="18">
        <f t="shared" ca="1" si="2"/>
        <v>1961908.15</v>
      </c>
      <c r="F37" s="18">
        <f t="shared" ca="1" si="2"/>
        <v>5461698.1899999995</v>
      </c>
      <c r="G37" s="18">
        <f t="shared" ca="1" si="2"/>
        <v>17226157.309999999</v>
      </c>
      <c r="H37" s="19">
        <f t="shared" ca="1" si="1"/>
        <v>198259993.49000001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91899.44</v>
      </c>
      <c r="E38" s="18">
        <f t="shared" ca="1" si="2"/>
        <v>0</v>
      </c>
      <c r="F38" s="18">
        <f t="shared" ca="1" si="2"/>
        <v>0</v>
      </c>
      <c r="G38" s="18">
        <f t="shared" ca="1" si="2"/>
        <v>1571948.87</v>
      </c>
      <c r="H38" s="19">
        <f t="shared" ca="1" si="1"/>
        <v>1663848.31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210</v>
      </c>
      <c r="B39" s="17">
        <v>1045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72407493.847854003</v>
      </c>
      <c r="E39" s="18">
        <f t="shared" ca="1" si="3"/>
        <v>5318270.5265920004</v>
      </c>
      <c r="F39" s="18">
        <f t="shared" ca="1" si="3"/>
        <v>34944132.800858997</v>
      </c>
      <c r="G39" s="18">
        <f t="shared" ca="1" si="3"/>
        <v>2693548.1303150002</v>
      </c>
      <c r="H39" s="19">
        <f t="shared" ca="1" si="1"/>
        <v>115363445.30562001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1157032.75</v>
      </c>
      <c r="E40" s="18">
        <f t="shared" ca="1" si="3"/>
        <v>0</v>
      </c>
      <c r="F40" s="18">
        <f t="shared" ca="1" si="3"/>
        <v>2722410.9899999998</v>
      </c>
      <c r="G40" s="18">
        <f t="shared" ca="1" si="3"/>
        <v>607366.40999999992</v>
      </c>
      <c r="H40" s="19">
        <f t="shared" ca="1" si="1"/>
        <v>4486810.1499999994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23209086</v>
      </c>
      <c r="E42" s="18">
        <f t="shared" ca="1" si="3"/>
        <v>0</v>
      </c>
      <c r="F42" s="18">
        <f t="shared" ca="1" si="3"/>
        <v>173616</v>
      </c>
      <c r="G42" s="18">
        <f t="shared" ca="1" si="3"/>
        <v>16649423</v>
      </c>
      <c r="H42" s="19">
        <f t="shared" ref="H42" ca="1" si="4">+SUM(D42:G42)</f>
        <v>40032125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241215.03000000076</v>
      </c>
      <c r="E43" s="18">
        <f t="shared" ca="1" si="3"/>
        <v>0</v>
      </c>
      <c r="F43" s="18">
        <f t="shared" ca="1" si="3"/>
        <v>0</v>
      </c>
      <c r="G43" s="18">
        <f t="shared" ca="1" si="3"/>
        <v>621767.23000000312</v>
      </c>
      <c r="H43" s="19">
        <f t="shared" ref="H43:H51" ca="1" si="5">+SUM(D43:G43)</f>
        <v>862982.26000000385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-6784859.2000000002</v>
      </c>
      <c r="E44" s="18">
        <f t="shared" ca="1" si="3"/>
        <v>0</v>
      </c>
      <c r="F44" s="18">
        <f t="shared" ca="1" si="3"/>
        <v>-13069134.680000002</v>
      </c>
      <c r="G44" s="18">
        <f t="shared" ca="1" si="3"/>
        <v>-98.13</v>
      </c>
      <c r="H44" s="19">
        <f t="shared" ca="1" si="5"/>
        <v>-19854092.010000002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22725764.5</v>
      </c>
      <c r="E45" s="18">
        <f t="shared" ca="1" si="3"/>
        <v>82732</v>
      </c>
      <c r="F45" s="18">
        <f t="shared" ca="1" si="3"/>
        <v>26895313.129999999</v>
      </c>
      <c r="G45" s="18">
        <f t="shared" ca="1" si="3"/>
        <v>11274502.370000001</v>
      </c>
      <c r="H45" s="19">
        <f t="shared" ca="1" si="5"/>
        <v>60978312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95253.7</v>
      </c>
      <c r="E46" s="18">
        <f t="shared" ca="1" si="3"/>
        <v>0</v>
      </c>
      <c r="F46" s="18">
        <f t="shared" ca="1" si="3"/>
        <v>32222897.50000003</v>
      </c>
      <c r="G46" s="18">
        <f t="shared" ca="1" si="3"/>
        <v>-923.98</v>
      </c>
      <c r="H46" s="19">
        <f t="shared" ca="1" si="5"/>
        <v>32317227.220000029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54691.479999999996</v>
      </c>
      <c r="E47" s="18">
        <f t="shared" ca="1" si="3"/>
        <v>0</v>
      </c>
      <c r="F47" s="18">
        <f t="shared" ca="1" si="3"/>
        <v>0</v>
      </c>
      <c r="G47" s="18">
        <f t="shared" ca="1" si="3"/>
        <v>307420.33</v>
      </c>
      <c r="H47" s="19">
        <f t="shared" ca="1" si="5"/>
        <v>362111.81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87455438.309999898</v>
      </c>
      <c r="E48" s="18">
        <f t="shared" ca="1" si="3"/>
        <v>37746.28</v>
      </c>
      <c r="F48" s="18">
        <f t="shared" ca="1" si="3"/>
        <v>669048.78</v>
      </c>
      <c r="G48" s="18">
        <f t="shared" ca="1" si="3"/>
        <v>1034622.1499999999</v>
      </c>
      <c r="H48" s="19">
        <f t="shared" ca="1" si="5"/>
        <v>89196855.519999906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-4313958.7699999996</v>
      </c>
      <c r="E49" s="18">
        <f t="shared" ca="1" si="3"/>
        <v>0</v>
      </c>
      <c r="F49" s="18">
        <f t="shared" ca="1" si="3"/>
        <v>953712.7</v>
      </c>
      <c r="G49" s="18">
        <f t="shared" ca="1" si="3"/>
        <v>1829371.68</v>
      </c>
      <c r="H49" s="19">
        <f t="shared" ca="1" si="5"/>
        <v>-1530874.3899999994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20054.79</v>
      </c>
      <c r="E50" s="18">
        <f t="shared" ca="1" si="3"/>
        <v>0</v>
      </c>
      <c r="F50" s="18">
        <f t="shared" ca="1" si="3"/>
        <v>0</v>
      </c>
      <c r="G50" s="18">
        <f t="shared" ca="1" si="3"/>
        <v>341691.41000000003</v>
      </c>
      <c r="H50" s="19">
        <f t="shared" ca="1" si="5"/>
        <v>361746.2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36609808.129999965</v>
      </c>
      <c r="E51" s="18">
        <f t="shared" ca="1" si="3"/>
        <v>26056.7</v>
      </c>
      <c r="F51" s="18">
        <f t="shared" ca="1" si="3"/>
        <v>1399894.01</v>
      </c>
      <c r="G51" s="18">
        <f t="shared" ca="1" si="3"/>
        <v>3895011.5199999977</v>
      </c>
      <c r="H51" s="19">
        <f t="shared" ca="1" si="5"/>
        <v>41930770.359999962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343608.06</v>
      </c>
      <c r="E52" s="18">
        <f t="shared" ca="1" si="3"/>
        <v>0</v>
      </c>
      <c r="F52" s="18">
        <f t="shared" ca="1" si="3"/>
        <v>0</v>
      </c>
      <c r="G52" s="18">
        <f t="shared" ca="1" si="3"/>
        <v>20342010.920000002</v>
      </c>
      <c r="H52" s="19">
        <f t="shared" ref="H52" ca="1" si="6">+SUM(D52:G52)</f>
        <v>20685618.98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88577475.540000007</v>
      </c>
      <c r="H53" s="19">
        <f t="shared" ref="H53:H55" ca="1" si="7">+SUM(D53:G53)</f>
        <v>88577475.540000007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t="shared" ca="1" si="7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242</v>
      </c>
      <c r="B55" s="17">
        <v>1061</v>
      </c>
      <c r="C55" s="58" t="s">
        <v>146</v>
      </c>
      <c r="D55" s="18">
        <f t="shared" ref="D55:G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9">
        <f t="shared" ca="1" si="7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244</v>
      </c>
      <c r="B56" s="17">
        <v>2001</v>
      </c>
      <c r="C56" s="58" t="s">
        <v>146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246</v>
      </c>
      <c r="B57" s="17">
        <v>2002</v>
      </c>
      <c r="C57" s="58" t="s">
        <v>247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249</v>
      </c>
      <c r="B58" s="17">
        <v>2005</v>
      </c>
      <c r="C58" s="58" t="s">
        <v>247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251</v>
      </c>
      <c r="B59" s="17">
        <v>2006</v>
      </c>
      <c r="C59" s="58" t="s">
        <v>247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253</v>
      </c>
      <c r="B60" s="17">
        <v>2007</v>
      </c>
      <c r="C60" s="58" t="s">
        <v>247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9">
        <f ca="1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255</v>
      </c>
      <c r="B61" s="17">
        <v>3001</v>
      </c>
      <c r="C61" s="58" t="s">
        <v>256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9">
        <f t="shared" ref="H61:H75" ca="1" si="9">+SUM(D61:G61)</f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258</v>
      </c>
      <c r="B62" s="17">
        <v>3002</v>
      </c>
      <c r="C62" s="58" t="s">
        <v>256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9">
        <f t="shared" ca="1" si="9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260</v>
      </c>
      <c r="B63" s="17">
        <v>3003</v>
      </c>
      <c r="C63" s="58" t="s">
        <v>256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9">
        <f t="shared" ca="1" si="9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262</v>
      </c>
      <c r="B64" s="17">
        <v>3004</v>
      </c>
      <c r="C64" s="58" t="s">
        <v>256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9">
        <f t="shared" ca="1" si="9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264</v>
      </c>
      <c r="B65" s="17">
        <v>3005</v>
      </c>
      <c r="C65" s="58" t="s">
        <v>256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9">
        <f t="shared" ca="1" si="9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266</v>
      </c>
      <c r="B66" s="17">
        <v>3006</v>
      </c>
      <c r="C66" s="58" t="s">
        <v>256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9">
        <f t="shared" ca="1" si="9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268</v>
      </c>
      <c r="B67" s="17">
        <v>3007</v>
      </c>
      <c r="C67" s="58" t="s">
        <v>256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9">
        <f t="shared" ca="1" si="9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270</v>
      </c>
      <c r="B68" s="17">
        <v>3008</v>
      </c>
      <c r="C68" s="58" t="s">
        <v>256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9">
        <f t="shared" ca="1" si="9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272</v>
      </c>
      <c r="B69" s="17">
        <v>3009</v>
      </c>
      <c r="C69" s="58" t="s">
        <v>256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9">
        <f t="shared" ca="1" si="9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274</v>
      </c>
      <c r="B70" s="17">
        <v>3011</v>
      </c>
      <c r="C70" s="58" t="s">
        <v>256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9">
        <f t="shared" ca="1" si="9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276</v>
      </c>
      <c r="B71" s="17">
        <v>3012</v>
      </c>
      <c r="C71" s="58" t="s">
        <v>256</v>
      </c>
      <c r="D71" s="18">
        <f t="shared" ref="D71:G75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9">
        <f t="shared" ca="1" si="9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278</v>
      </c>
      <c r="B72" s="17">
        <v>3015</v>
      </c>
      <c r="C72" s="58" t="s">
        <v>256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9">
        <f t="shared" ca="1" si="9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280</v>
      </c>
      <c r="B73" s="17">
        <v>3016</v>
      </c>
      <c r="C73" s="58" t="s">
        <v>256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9">
        <f t="shared" ca="1" si="9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282</v>
      </c>
      <c r="B74" s="17">
        <v>3017</v>
      </c>
      <c r="C74" s="58" t="s">
        <v>256</v>
      </c>
      <c r="D74" s="18">
        <f t="shared" ca="1" si="10"/>
        <v>0</v>
      </c>
      <c r="E74" s="18">
        <f t="shared" ca="1" si="10"/>
        <v>0</v>
      </c>
      <c r="F74" s="18">
        <f t="shared" ca="1" si="10"/>
        <v>0</v>
      </c>
      <c r="G74" s="18">
        <f t="shared" ca="1" si="10"/>
        <v>0</v>
      </c>
      <c r="H74" s="19">
        <f t="shared" ca="1" si="9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284</v>
      </c>
      <c r="B75" s="17">
        <v>3018</v>
      </c>
      <c r="C75" s="58" t="s">
        <v>256</v>
      </c>
      <c r="D75" s="18">
        <f t="shared" ca="1" si="10"/>
        <v>0</v>
      </c>
      <c r="E75" s="18">
        <f t="shared" ca="1" si="10"/>
        <v>0</v>
      </c>
      <c r="F75" s="18">
        <f t="shared" ca="1" si="10"/>
        <v>0</v>
      </c>
      <c r="G75" s="18">
        <f t="shared" ca="1" si="10"/>
        <v>0</v>
      </c>
      <c r="H75" s="19">
        <f t="shared" ca="1" si="9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286</v>
      </c>
      <c r="B76" s="48">
        <v>9000</v>
      </c>
      <c r="C76" s="58" t="s">
        <v>287</v>
      </c>
      <c r="D76" s="49">
        <f ca="1">SUMIF($C$7:$C$75,"HD",D$7:D$75)</f>
        <v>3696727347.3672314</v>
      </c>
      <c r="E76" s="49">
        <f ca="1">SUMIF($C$7:$C$75,"HD",E$7:E$75)</f>
        <v>333912041.64779198</v>
      </c>
      <c r="F76" s="49">
        <f ca="1">SUMIF($C$7:$C$75,"HD",F$7:F$75)</f>
        <v>4691912780.9307671</v>
      </c>
      <c r="G76" s="49">
        <f ca="1">SUMIF($C$7:$C$75,"HD",G$7:G$75)</f>
        <v>4159246624.1323056</v>
      </c>
      <c r="H76" s="49">
        <f ca="1">SUMIF($C$7:$C$75,"HD",H$7:H$75)</f>
        <v>12881798794.078094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292</v>
      </c>
      <c r="B78" s="48">
        <v>9003</v>
      </c>
      <c r="C78" s="58" t="s">
        <v>293</v>
      </c>
      <c r="D78" s="49">
        <f ca="1">D76+D77</f>
        <v>3696727347.3672314</v>
      </c>
      <c r="E78" s="49">
        <f ca="1">E76+E77</f>
        <v>333912041.64779198</v>
      </c>
      <c r="F78" s="49">
        <f ca="1">F76+F77</f>
        <v>4691912780.9307671</v>
      </c>
      <c r="G78" s="49">
        <f ca="1">G76+G77</f>
        <v>4159246624.1323056</v>
      </c>
      <c r="H78" s="49">
        <f ca="1">H76+H77</f>
        <v>12881798794.078094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  <row r="83" spans="1:152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</sheetData>
  <mergeCells count="1">
    <mergeCell ref="E2:G2"/>
  </mergeCells>
  <dataValidations count="2">
    <dataValidation type="list" allowBlank="1" showInputMessage="1" showErrorMessage="1" sqref="C2" xr:uid="{DD55D2A2-93E5-495E-B737-F64E1354E86F}">
      <formula1>"Toplam,Yurtiçi,Yurtdışı"</formula1>
    </dataValidation>
    <dataValidation type="list" allowBlank="1" showInputMessage="1" showErrorMessage="1" sqref="B2" xr:uid="{C33CBE0D-BB63-42F0-B08F-63E885634624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2AF11-E2FE-43C3-A3EA-F70A74433442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324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60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ref="F52" ca="1" si="4">+SUM(D52:E52)</f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:F55" ca="1" si="5">+SUM(D53:E53)</f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5"/>
        <v>0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ref="D55:E70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9">
        <f t="shared" ca="1" si="5"/>
        <v>0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6"/>
        <v>0</v>
      </c>
      <c r="E56" s="18">
        <f t="shared" ca="1" si="6"/>
        <v>0</v>
      </c>
      <c r="F56" s="19">
        <f t="shared" ca="1" si="1"/>
        <v>0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6"/>
        <v>0</v>
      </c>
      <c r="E57" s="18">
        <f t="shared" ca="1" si="6"/>
        <v>911258445.42169249</v>
      </c>
      <c r="F57" s="19">
        <f t="shared" ca="1" si="1"/>
        <v>911258445.42169249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6"/>
        <v>0</v>
      </c>
      <c r="E58" s="18">
        <f t="shared" ca="1" si="6"/>
        <v>145176.82999999999</v>
      </c>
      <c r="F58" s="19">
        <f t="shared" ca="1" si="1"/>
        <v>145176.82999999999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6"/>
        <v>0</v>
      </c>
      <c r="E59" s="18">
        <f t="shared" ca="1" si="6"/>
        <v>83425154.150000006</v>
      </c>
      <c r="F59" s="19">
        <f t="shared" ca="1" si="1"/>
        <v>83425154.150000006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6"/>
        <v>0</v>
      </c>
      <c r="E60" s="18">
        <f t="shared" ca="1" si="6"/>
        <v>45444509.56000004</v>
      </c>
      <c r="F60" s="19">
        <f t="shared" ca="1" si="1"/>
        <v>45444509.56000004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6"/>
        <v>0.01</v>
      </c>
      <c r="E61" s="18">
        <f t="shared" ca="1" si="6"/>
        <v>3630114924.6058965</v>
      </c>
      <c r="F61" s="19">
        <f t="shared" ref="F61:F75" ca="1" si="7">+SUM(D61:E61)</f>
        <v>3630114924.6158967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6"/>
        <v>0</v>
      </c>
      <c r="E62" s="18">
        <f t="shared" ca="1" si="6"/>
        <v>306223211.63000363</v>
      </c>
      <c r="F62" s="19">
        <f t="shared" ca="1" si="7"/>
        <v>306223211.63000363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6"/>
        <v>0</v>
      </c>
      <c r="E63" s="18">
        <f t="shared" ca="1" si="6"/>
        <v>2962340650.5500007</v>
      </c>
      <c r="F63" s="19">
        <f t="shared" ca="1" si="7"/>
        <v>2962340650.5500007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6"/>
        <v>20925072.100000009</v>
      </c>
      <c r="E64" s="18">
        <f t="shared" ca="1" si="6"/>
        <v>3251047269.7700038</v>
      </c>
      <c r="F64" s="19">
        <f t="shared" ca="1" si="7"/>
        <v>3271972341.8700037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6"/>
        <v>0</v>
      </c>
      <c r="E65" s="18">
        <f t="shared" ca="1" si="6"/>
        <v>365585740.20003492</v>
      </c>
      <c r="F65" s="19">
        <f t="shared" ca="1" si="7"/>
        <v>365585740.20003492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6"/>
        <v>0</v>
      </c>
      <c r="E66" s="18">
        <f t="shared" ca="1" si="6"/>
        <v>4178639083.6899996</v>
      </c>
      <c r="F66" s="19">
        <f t="shared" ca="1" si="7"/>
        <v>4178639083.6899996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6"/>
        <v>0</v>
      </c>
      <c r="E67" s="18">
        <f t="shared" ca="1" si="6"/>
        <v>73624682.059999987</v>
      </c>
      <c r="F67" s="19">
        <f t="shared" ca="1" si="7"/>
        <v>73624682.059999987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6"/>
        <v>0</v>
      </c>
      <c r="E68" s="18">
        <f t="shared" ca="1" si="6"/>
        <v>604394248.40588999</v>
      </c>
      <c r="F68" s="19">
        <f t="shared" ca="1" si="7"/>
        <v>604394248.40588999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6"/>
        <v>0</v>
      </c>
      <c r="E69" s="18">
        <f t="shared" ca="1" si="6"/>
        <v>2147008303.5730042</v>
      </c>
      <c r="F69" s="19">
        <f t="shared" ca="1" si="7"/>
        <v>2147008303.5730042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6"/>
        <v>0</v>
      </c>
      <c r="E70" s="18">
        <f t="shared" ca="1" si="6"/>
        <v>781049315.10201418</v>
      </c>
      <c r="F70" s="19">
        <f t="shared" ca="1" si="7"/>
        <v>781049315.10201418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E75" ca="1" si="8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8"/>
        <v>2708160255.9699998</v>
      </c>
      <c r="F71" s="19">
        <f t="shared" ca="1" si="7"/>
        <v>2708160255.9699998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8"/>
        <v>0</v>
      </c>
      <c r="E72" s="18">
        <f t="shared" ca="1" si="8"/>
        <v>137859477.23999998</v>
      </c>
      <c r="F72" s="19">
        <f t="shared" ca="1" si="7"/>
        <v>137859477.23999998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8"/>
        <v>0</v>
      </c>
      <c r="E73" s="18">
        <f t="shared" ca="1" si="8"/>
        <v>223337203.73002854</v>
      </c>
      <c r="F73" s="19">
        <f t="shared" ca="1" si="7"/>
        <v>223337203.73002854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8"/>
        <v>0</v>
      </c>
      <c r="E74" s="18">
        <f t="shared" ca="1" si="8"/>
        <v>2141715598.5235999</v>
      </c>
      <c r="F74" s="19">
        <f t="shared" ca="1" si="7"/>
        <v>2141715598.5235999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8"/>
        <v>0</v>
      </c>
      <c r="E75" s="18">
        <f t="shared" ca="1" si="8"/>
        <v>3568429828.8238554</v>
      </c>
      <c r="F75" s="19">
        <f t="shared" ca="1" si="7"/>
        <v>3568429828.8238554</v>
      </c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ca="1">SUMIF($C$7:$C$75,"HD",D$7:D$75)</f>
        <v>0</v>
      </c>
      <c r="E76" s="49">
        <f ca="1">SUMIF($C$7:$C$75,"HD",E$7:E$75)</f>
        <v>0</v>
      </c>
      <c r="F76" s="49">
        <f ca="1">SUMIF($C$7:$C$75,"HD",F$7:F$75)</f>
        <v>0</v>
      </c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20925072.110000011</v>
      </c>
      <c r="E77" s="49">
        <f ca="1">SUMIF($C$7:$C$75,"H",E$7:E$75)+SUMIF($C$7:$C$75,"E",E$7:E$75)</f>
        <v>28119803079.836029</v>
      </c>
      <c r="F77" s="49">
        <f ca="1">SUMIF($C$7:$C$75,"H",F$7:F$75)+SUMIF($C$7:$C$75,"E",F$7:F$75)</f>
        <v>28140728151.94603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ca="1">D76+D77</f>
        <v>20925072.110000011</v>
      </c>
      <c r="E78" s="49">
        <f ca="1">E76+E77</f>
        <v>28119803079.836029</v>
      </c>
      <c r="F78" s="49">
        <f ca="1">F76+F77</f>
        <v>28140728151.94603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 xr:uid="{F6CD0134-AE95-4AB2-8745-B0810B8A28CB}">
      <formula1>"Toplam,Yurtiçi,Yurtdışı"</formula1>
    </dataValidation>
    <dataValidation type="list" allowBlank="1" showInputMessage="1" showErrorMessage="1" sqref="B2" xr:uid="{3D0485F9-A24C-4E01-AB2C-492C5F5B96B6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44252-4122-412E-9A8A-D638AD3A2E14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360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2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2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2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2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ca="1">F23+G23+H23+K23</f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ca="1">+I23+J23</f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ca="1">+L23+M23</f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ca="1">+D23+E23</f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5"/>
        <v>0</v>
      </c>
      <c r="E25" s="19">
        <f t="shared" ref="E25:E75" ca="1" si="9">F25+G25+H25+K25</f>
        <v>0</v>
      </c>
      <c r="F25" s="18">
        <f t="shared" ca="1" si="6"/>
        <v>0</v>
      </c>
      <c r="G25" s="18">
        <f t="shared" ca="1" si="6"/>
        <v>0</v>
      </c>
      <c r="H25" s="19">
        <f t="shared" ref="H25:H75" ca="1" si="10">+I25+J25</f>
        <v>0</v>
      </c>
      <c r="I25" s="18">
        <f t="shared" ca="1" si="7"/>
        <v>0</v>
      </c>
      <c r="J25" s="18">
        <f t="shared" ca="1" si="7"/>
        <v>0</v>
      </c>
      <c r="K25" s="19">
        <f t="shared" ref="K25:K75" ca="1" si="11">+L25+M25</f>
        <v>0</v>
      </c>
      <c r="L25" s="18">
        <f t="shared" ca="1" si="8"/>
        <v>0</v>
      </c>
      <c r="M25" s="18">
        <f t="shared" ca="1" si="8"/>
        <v>0</v>
      </c>
      <c r="N25" s="19">
        <f t="shared" ref="N25:N75" ca="1" si="12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5"/>
        <v>0</v>
      </c>
      <c r="E26" s="19">
        <f t="shared" ca="1" si="9"/>
        <v>0</v>
      </c>
      <c r="F26" s="18">
        <f t="shared" ca="1" si="6"/>
        <v>0</v>
      </c>
      <c r="G26" s="18">
        <f t="shared" ca="1" si="6"/>
        <v>0</v>
      </c>
      <c r="H26" s="19">
        <f t="shared" ca="1" si="10"/>
        <v>0</v>
      </c>
      <c r="I26" s="18">
        <f t="shared" ca="1" si="7"/>
        <v>0</v>
      </c>
      <c r="J26" s="18">
        <f t="shared" ca="1" si="7"/>
        <v>0</v>
      </c>
      <c r="K26" s="19">
        <f t="shared" ca="1" si="11"/>
        <v>0</v>
      </c>
      <c r="L26" s="18">
        <f t="shared" ca="1" si="8"/>
        <v>0</v>
      </c>
      <c r="M26" s="18">
        <f t="shared" ca="1" si="8"/>
        <v>0</v>
      </c>
      <c r="N26" s="19">
        <f t="shared" ca="1" si="12"/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ca="1" si="5"/>
        <v>0</v>
      </c>
      <c r="E55" s="19">
        <f t="shared" ca="1" si="9"/>
        <v>0</v>
      </c>
      <c r="F55" s="18">
        <f t="shared" ref="F55:G70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0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0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ca="1" si="5"/>
        <v>0</v>
      </c>
      <c r="E71" s="19">
        <f t="shared" ca="1" si="9"/>
        <v>0</v>
      </c>
      <c r="F71" s="18">
        <f t="shared" ref="F71:G75" ca="1" si="19">IFERROR(IF($C$2="Yurtiçi",INDIRECT("'"&amp;$B$2&amp;"'!"&amp;ADDRESS(MATCH($B71,INDIRECT("'"&amp;$B$2&amp;"'!$B$1:$B$1095"),0),MATCH(F$5,INDIRECT("'"&amp;$B$2&amp;"'!5:5"),0))),IF($C$2="Yurtdışı",INDIRECT("'"&amp;$B$2&amp;"'!"&amp;ADDRESS(MATCH($B71,INDIRECT("'"&amp;$B$2&amp;"'!$B$1:$B$1095"),0),MATCH(F$5,INDIRECT("'"&amp;$B$2&amp;"'!5:5"),0)+1)),INDIRECT("'"&amp;$B$2&amp;"'!"&amp;ADDRESS(MATCH($B71,INDIRECT("'"&amp;$B$2&amp;"'!$B$1:$B$1095"),0),MATCH(F$5,INDIRECT("'"&amp;$B$2&amp;"'!5:5"),0)))+INDIRECT("'"&amp;$B$2&amp;"'!"&amp;ADDRESS(MATCH($B71,INDIRECT("'"&amp;$B$2&amp;"'!$B$1:$B$1095"),0),MATCH(F$5,INDIRECT("'"&amp;$B$2&amp;"'!5:5"),0)+1)))),0)</f>
        <v>0</v>
      </c>
      <c r="G71" s="18">
        <f t="shared" ca="1" si="19"/>
        <v>0</v>
      </c>
      <c r="H71" s="19">
        <f t="shared" ca="1" si="10"/>
        <v>0</v>
      </c>
      <c r="I71" s="18">
        <f t="shared" ref="I71:J75" ca="1" si="20">IFERROR(IF($C$2="Yurtiçi",INDIRECT("'"&amp;$B$2&amp;"'!"&amp;ADDRESS(MATCH($B71,INDIRECT("'"&amp;$B$2&amp;"'!$B$1:$B$1095"),0),MATCH(I$5,INDIRECT("'"&amp;$B$2&amp;"'!5:5"),0))),IF($C$2="Yurtdışı",INDIRECT("'"&amp;$B$2&amp;"'!"&amp;ADDRESS(MATCH($B71,INDIRECT("'"&amp;$B$2&amp;"'!$B$1:$B$1095"),0),MATCH(I$5,INDIRECT("'"&amp;$B$2&amp;"'!5:5"),0)+1)),INDIRECT("'"&amp;$B$2&amp;"'!"&amp;ADDRESS(MATCH($B71,INDIRECT("'"&amp;$B$2&amp;"'!$B$1:$B$1095"),0),MATCH(I$5,INDIRECT("'"&amp;$B$2&amp;"'!5:5"),0)))+INDIRECT("'"&amp;$B$2&amp;"'!"&amp;ADDRESS(MATCH($B71,INDIRECT("'"&amp;$B$2&amp;"'!$B$1:$B$1095"),0),MATCH(I$5,INDIRECT("'"&amp;$B$2&amp;"'!5:5"),0)+1)))),0)</f>
        <v>0</v>
      </c>
      <c r="J71" s="18">
        <f t="shared" ca="1" si="20"/>
        <v>0</v>
      </c>
      <c r="K71" s="19">
        <f t="shared" ca="1" si="11"/>
        <v>0</v>
      </c>
      <c r="L71" s="18">
        <f t="shared" ref="L71:M75" ca="1" si="21">IFERROR(IF($C$2="Yurtiçi",INDIRECT("'"&amp;$B$2&amp;"'!"&amp;ADDRESS(MATCH($B71,INDIRECT("'"&amp;$B$2&amp;"'!$B$1:$B$1095"),0),MATCH(L$5,INDIRECT("'"&amp;$B$2&amp;"'!5:5"),0))),IF($C$2="Yurtdışı",INDIRECT("'"&amp;$B$2&amp;"'!"&amp;ADDRESS(MATCH($B71,INDIRECT("'"&amp;$B$2&amp;"'!$B$1:$B$1095"),0),MATCH(L$5,INDIRECT("'"&amp;$B$2&amp;"'!5:5"),0)+1)),INDIRECT("'"&amp;$B$2&amp;"'!"&amp;ADDRESS(MATCH($B71,INDIRECT("'"&amp;$B$2&amp;"'!$B$1:$B$1095"),0),MATCH(L$5,INDIRECT("'"&amp;$B$2&amp;"'!5:5"),0)))+INDIRECT("'"&amp;$B$2&amp;"'!"&amp;ADDRESS(MATCH($B71,INDIRECT("'"&amp;$B$2&amp;"'!$B$1:$B$1095"),0),MATCH(L$5,INDIRECT("'"&amp;$B$2&amp;"'!5:5"),0)+1)))),0)</f>
        <v>0</v>
      </c>
      <c r="M71" s="18">
        <f t="shared" ca="1" si="21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5"/>
        <v>0</v>
      </c>
      <c r="E72" s="19">
        <f t="shared" ca="1" si="9"/>
        <v>0</v>
      </c>
      <c r="F72" s="18">
        <f t="shared" ca="1" si="19"/>
        <v>0</v>
      </c>
      <c r="G72" s="18">
        <f t="shared" ca="1" si="19"/>
        <v>0</v>
      </c>
      <c r="H72" s="19">
        <f t="shared" ca="1" si="10"/>
        <v>0</v>
      </c>
      <c r="I72" s="18">
        <f t="shared" ca="1" si="20"/>
        <v>0</v>
      </c>
      <c r="J72" s="18">
        <f t="shared" ca="1" si="20"/>
        <v>0</v>
      </c>
      <c r="K72" s="19">
        <f t="shared" ca="1" si="11"/>
        <v>0</v>
      </c>
      <c r="L72" s="18">
        <f t="shared" ca="1" si="21"/>
        <v>0</v>
      </c>
      <c r="M72" s="18">
        <f t="shared" ca="1" si="21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5"/>
        <v>0</v>
      </c>
      <c r="E73" s="19">
        <f t="shared" ca="1" si="9"/>
        <v>0</v>
      </c>
      <c r="F73" s="18">
        <f t="shared" ca="1" si="19"/>
        <v>0</v>
      </c>
      <c r="G73" s="18">
        <f t="shared" ca="1" si="19"/>
        <v>0</v>
      </c>
      <c r="H73" s="19">
        <f t="shared" ca="1" si="10"/>
        <v>0</v>
      </c>
      <c r="I73" s="18">
        <f t="shared" ca="1" si="20"/>
        <v>0</v>
      </c>
      <c r="J73" s="18">
        <f t="shared" ca="1" si="20"/>
        <v>0</v>
      </c>
      <c r="K73" s="19">
        <f t="shared" ca="1" si="11"/>
        <v>0</v>
      </c>
      <c r="L73" s="18">
        <f t="shared" ca="1" si="21"/>
        <v>0</v>
      </c>
      <c r="M73" s="18">
        <f t="shared" ca="1" si="21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5"/>
        <v>0</v>
      </c>
      <c r="E74" s="19">
        <f t="shared" ca="1" si="9"/>
        <v>0</v>
      </c>
      <c r="F74" s="18">
        <f t="shared" ca="1" si="19"/>
        <v>0</v>
      </c>
      <c r="G74" s="18">
        <f t="shared" ca="1" si="19"/>
        <v>0</v>
      </c>
      <c r="H74" s="19">
        <f t="shared" ca="1" si="10"/>
        <v>0</v>
      </c>
      <c r="I74" s="18">
        <f t="shared" ca="1" si="20"/>
        <v>0</v>
      </c>
      <c r="J74" s="18">
        <f t="shared" ca="1" si="20"/>
        <v>0</v>
      </c>
      <c r="K74" s="19">
        <f t="shared" ca="1" si="11"/>
        <v>0</v>
      </c>
      <c r="L74" s="18">
        <f t="shared" ca="1" si="21"/>
        <v>0</v>
      </c>
      <c r="M74" s="18">
        <f t="shared" ca="1" si="21"/>
        <v>0</v>
      </c>
      <c r="N74" s="19">
        <f t="shared" ca="1" si="12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5"/>
        <v>0</v>
      </c>
      <c r="E75" s="19">
        <f t="shared" ca="1" si="9"/>
        <v>0</v>
      </c>
      <c r="F75" s="18">
        <f t="shared" ca="1" si="19"/>
        <v>0</v>
      </c>
      <c r="G75" s="18">
        <f t="shared" ca="1" si="19"/>
        <v>0</v>
      </c>
      <c r="H75" s="19">
        <f t="shared" ca="1" si="10"/>
        <v>0</v>
      </c>
      <c r="I75" s="18">
        <f t="shared" ca="1" si="20"/>
        <v>0</v>
      </c>
      <c r="J75" s="18">
        <f t="shared" ca="1" si="20"/>
        <v>0</v>
      </c>
      <c r="K75" s="19">
        <f t="shared" ca="1" si="11"/>
        <v>0</v>
      </c>
      <c r="L75" s="18">
        <f t="shared" ca="1" si="21"/>
        <v>0</v>
      </c>
      <c r="M75" s="18">
        <f t="shared" ca="1" si="21"/>
        <v>0</v>
      </c>
      <c r="N75" s="19">
        <f t="shared" ca="1" si="12"/>
        <v>0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t="shared" ref="D76:N76" ca="1" si="22">SUMIF($C$7:$C$75,"HD",D$7:D$75)</f>
        <v>0</v>
      </c>
      <c r="E76" s="49">
        <f t="shared" ca="1" si="22"/>
        <v>0</v>
      </c>
      <c r="F76" s="49">
        <f t="shared" ca="1" si="22"/>
        <v>0</v>
      </c>
      <c r="G76" s="49">
        <f t="shared" ca="1" si="22"/>
        <v>0</v>
      </c>
      <c r="H76" s="49">
        <f t="shared" ca="1" si="22"/>
        <v>0</v>
      </c>
      <c r="I76" s="49">
        <f t="shared" ca="1" si="22"/>
        <v>0</v>
      </c>
      <c r="J76" s="49">
        <f t="shared" ca="1" si="22"/>
        <v>0</v>
      </c>
      <c r="K76" s="49">
        <f t="shared" ca="1" si="22"/>
        <v>0</v>
      </c>
      <c r="L76" s="49">
        <f t="shared" ca="1" si="22"/>
        <v>0</v>
      </c>
      <c r="M76" s="49">
        <f t="shared" ca="1" si="22"/>
        <v>0</v>
      </c>
      <c r="N76" s="49">
        <f t="shared" ca="1" si="22"/>
        <v>0</v>
      </c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0</v>
      </c>
      <c r="E77" s="49">
        <f t="shared" ref="E77:N77" ca="1" si="23">SUMIF($C$7:$C$75,"H",E$7:E$75)+SUMIF($C$7:$C$75,"E",E$7:E$75)</f>
        <v>0</v>
      </c>
      <c r="F77" s="49">
        <f t="shared" ca="1" si="23"/>
        <v>0</v>
      </c>
      <c r="G77" s="49">
        <f t="shared" ca="1" si="23"/>
        <v>0</v>
      </c>
      <c r="H77" s="49">
        <f t="shared" ca="1" si="23"/>
        <v>0</v>
      </c>
      <c r="I77" s="49">
        <f t="shared" ca="1" si="23"/>
        <v>0</v>
      </c>
      <c r="J77" s="49">
        <f t="shared" ca="1" si="23"/>
        <v>0</v>
      </c>
      <c r="K77" s="49">
        <f t="shared" ca="1" si="23"/>
        <v>0</v>
      </c>
      <c r="L77" s="49">
        <f t="shared" ca="1" si="23"/>
        <v>0</v>
      </c>
      <c r="M77" s="49">
        <f t="shared" ca="1" si="23"/>
        <v>0</v>
      </c>
      <c r="N77" s="49">
        <f t="shared" ca="1" si="23"/>
        <v>0</v>
      </c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t="shared" ref="D78:N78" ca="1" si="24">D76+D77</f>
        <v>0</v>
      </c>
      <c r="E78" s="49">
        <f t="shared" ca="1" si="24"/>
        <v>0</v>
      </c>
      <c r="F78" s="49">
        <f t="shared" ca="1" si="24"/>
        <v>0</v>
      </c>
      <c r="G78" s="49">
        <f t="shared" ca="1" si="24"/>
        <v>0</v>
      </c>
      <c r="H78" s="49">
        <f t="shared" ca="1" si="24"/>
        <v>0</v>
      </c>
      <c r="I78" s="49">
        <f t="shared" ca="1" si="24"/>
        <v>0</v>
      </c>
      <c r="J78" s="49">
        <f t="shared" ca="1" si="24"/>
        <v>0</v>
      </c>
      <c r="K78" s="49">
        <f t="shared" ca="1" si="24"/>
        <v>0</v>
      </c>
      <c r="L78" s="49">
        <f t="shared" ca="1" si="24"/>
        <v>0</v>
      </c>
      <c r="M78" s="49">
        <f t="shared" ca="1" si="24"/>
        <v>0</v>
      </c>
      <c r="N78" s="49">
        <f t="shared" ca="1" si="24"/>
        <v>0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C2" xr:uid="{FE860F2B-6B05-4F87-8148-AD8147FC66EF}">
      <formula1>"Toplam,Yurtiçi,Yurtdışı"</formula1>
    </dataValidation>
    <dataValidation type="list" allowBlank="1" showInputMessage="1" showErrorMessage="1" sqref="B2" xr:uid="{539A1AA2-F0C4-415C-BC98-1182D574BA26}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1D78-705A-4709-9250-967AA616CE17}">
  <dimension ref="A1:IB83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361</v>
      </c>
      <c r="B2" s="4" t="s">
        <v>6</v>
      </c>
      <c r="C2" s="4" t="s">
        <v>6</v>
      </c>
      <c r="E2" s="89" t="s">
        <v>137</v>
      </c>
      <c r="F2" s="90"/>
      <c r="G2" s="91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361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60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160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162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164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166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168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170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172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174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176</v>
      </c>
      <c r="B22" s="17">
        <v>1020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178</v>
      </c>
      <c r="B23" s="17">
        <v>1022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180</v>
      </c>
      <c r="B24" s="17">
        <v>1025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182</v>
      </c>
      <c r="B25" s="17">
        <v>1027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184</v>
      </c>
      <c r="B26" s="17">
        <v>1028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186</v>
      </c>
      <c r="B27" s="17">
        <v>1030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188</v>
      </c>
      <c r="B28" s="17">
        <v>1031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190</v>
      </c>
      <c r="B29" s="17">
        <v>1032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192</v>
      </c>
      <c r="B30" s="17">
        <v>1034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194</v>
      </c>
      <c r="B31" s="17">
        <v>1035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196</v>
      </c>
      <c r="B32" s="17">
        <v>1036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198</v>
      </c>
      <c r="B33" s="17">
        <v>1037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200</v>
      </c>
      <c r="B34" s="17">
        <v>1038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202</v>
      </c>
      <c r="B35" s="17">
        <v>1039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204</v>
      </c>
      <c r="B36" s="17">
        <v>1040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206</v>
      </c>
      <c r="B37" s="17">
        <v>1043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208</v>
      </c>
      <c r="B38" s="17">
        <v>1044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210</v>
      </c>
      <c r="B39" s="17">
        <v>1045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212</v>
      </c>
      <c r="B40" s="17">
        <v>1046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214</v>
      </c>
      <c r="B41" s="17">
        <v>1047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216</v>
      </c>
      <c r="B42" s="17">
        <v>1048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218</v>
      </c>
      <c r="B43" s="17">
        <v>1049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220</v>
      </c>
      <c r="B44" s="17">
        <v>1050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222</v>
      </c>
      <c r="B45" s="17">
        <v>1051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224</v>
      </c>
      <c r="B46" s="17">
        <v>1052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226</v>
      </c>
      <c r="B47" s="17">
        <v>1053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228</v>
      </c>
      <c r="B48" s="17">
        <v>1054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230</v>
      </c>
      <c r="B49" s="17">
        <v>1055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232</v>
      </c>
      <c r="B50" s="17">
        <v>1056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234</v>
      </c>
      <c r="B51" s="17">
        <v>1057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236</v>
      </c>
      <c r="B52" s="17">
        <v>1058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ref="K52" ca="1" si="4">+SUM(D52:J52)</f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238</v>
      </c>
      <c r="B53" s="17">
        <v>1059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ref="K53:K55" ca="1" si="5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240</v>
      </c>
      <c r="B54" s="17">
        <v>1060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ca="1" si="5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242</v>
      </c>
      <c r="B55" s="17">
        <v>1061</v>
      </c>
      <c r="C55" s="58" t="s">
        <v>146</v>
      </c>
      <c r="D55" s="18">
        <f t="shared" ref="D55:J70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9">
        <f t="shared" ca="1" si="5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244</v>
      </c>
      <c r="B56" s="17">
        <v>2001</v>
      </c>
      <c r="C56" s="58" t="s">
        <v>146</v>
      </c>
      <c r="D56" s="18">
        <f t="shared" ca="1" si="6"/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9">
        <f t="shared" ca="1" si="1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246</v>
      </c>
      <c r="B57" s="17">
        <v>2002</v>
      </c>
      <c r="C57" s="58" t="s">
        <v>247</v>
      </c>
      <c r="D57" s="18">
        <f t="shared" ca="1" si="6"/>
        <v>0</v>
      </c>
      <c r="E57" s="18">
        <f t="shared" ca="1" si="6"/>
        <v>911258445.42169249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9">
        <f t="shared" ca="1" si="1"/>
        <v>911258445.42169249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249</v>
      </c>
      <c r="B58" s="17">
        <v>2005</v>
      </c>
      <c r="C58" s="58" t="s">
        <v>247</v>
      </c>
      <c r="D58" s="18">
        <f t="shared" ca="1" si="6"/>
        <v>0</v>
      </c>
      <c r="E58" s="18">
        <f t="shared" ca="1" si="6"/>
        <v>145176.82999999999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9">
        <f t="shared" ca="1" si="1"/>
        <v>145176.82999999999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251</v>
      </c>
      <c r="B59" s="17">
        <v>2006</v>
      </c>
      <c r="C59" s="58" t="s">
        <v>247</v>
      </c>
      <c r="D59" s="18">
        <f t="shared" ca="1" si="6"/>
        <v>0</v>
      </c>
      <c r="E59" s="18">
        <f t="shared" ca="1" si="6"/>
        <v>83425154.150000006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9">
        <f t="shared" ca="1" si="1"/>
        <v>83425154.150000006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253</v>
      </c>
      <c r="B60" s="17">
        <v>2007</v>
      </c>
      <c r="C60" s="58" t="s">
        <v>247</v>
      </c>
      <c r="D60" s="18">
        <f t="shared" ca="1" si="6"/>
        <v>0</v>
      </c>
      <c r="E60" s="18">
        <f t="shared" ca="1" si="6"/>
        <v>45444509.56000004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9">
        <f t="shared" ca="1" si="1"/>
        <v>45444509.56000004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255</v>
      </c>
      <c r="B61" s="17">
        <v>3001</v>
      </c>
      <c r="C61" s="58" t="s">
        <v>256</v>
      </c>
      <c r="D61" s="18">
        <f t="shared" ca="1" si="6"/>
        <v>0.01</v>
      </c>
      <c r="E61" s="18">
        <f t="shared" ca="1" si="6"/>
        <v>3630114924.6058965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9">
        <f t="shared" ref="K61:K75" ca="1" si="7">+SUM(D61:J61)</f>
        <v>3630114924.6158967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258</v>
      </c>
      <c r="B62" s="17">
        <v>3002</v>
      </c>
      <c r="C62" s="58" t="s">
        <v>256</v>
      </c>
      <c r="D62" s="18">
        <f t="shared" ca="1" si="6"/>
        <v>0</v>
      </c>
      <c r="E62" s="18">
        <f t="shared" ca="1" si="6"/>
        <v>306223211.63000363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9">
        <f t="shared" ca="1" si="7"/>
        <v>306223211.63000363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260</v>
      </c>
      <c r="B63" s="17">
        <v>3003</v>
      </c>
      <c r="C63" s="58" t="s">
        <v>256</v>
      </c>
      <c r="D63" s="18">
        <f t="shared" ca="1" si="6"/>
        <v>0</v>
      </c>
      <c r="E63" s="18">
        <f t="shared" ca="1" si="6"/>
        <v>2962340650.5500007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9">
        <f t="shared" ca="1" si="7"/>
        <v>2962340650.5500007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262</v>
      </c>
      <c r="B64" s="17">
        <v>3004</v>
      </c>
      <c r="C64" s="58" t="s">
        <v>256</v>
      </c>
      <c r="D64" s="18">
        <f t="shared" ca="1" si="6"/>
        <v>20925072.100000009</v>
      </c>
      <c r="E64" s="18">
        <f t="shared" ca="1" si="6"/>
        <v>3251047269.7700038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9">
        <f t="shared" ca="1" si="7"/>
        <v>3271972341.8700037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264</v>
      </c>
      <c r="B65" s="17">
        <v>3005</v>
      </c>
      <c r="C65" s="58" t="s">
        <v>256</v>
      </c>
      <c r="D65" s="18">
        <f t="shared" ca="1" si="6"/>
        <v>0</v>
      </c>
      <c r="E65" s="18">
        <f t="shared" ca="1" si="6"/>
        <v>365585740.20003492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9">
        <f t="shared" ca="1" si="7"/>
        <v>365585740.20003492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266</v>
      </c>
      <c r="B66" s="17">
        <v>3006</v>
      </c>
      <c r="C66" s="58" t="s">
        <v>256</v>
      </c>
      <c r="D66" s="18">
        <f t="shared" ca="1" si="6"/>
        <v>0</v>
      </c>
      <c r="E66" s="18">
        <f t="shared" ca="1" si="6"/>
        <v>4178639083.6899996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9">
        <f t="shared" ca="1" si="7"/>
        <v>4178639083.6899996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268</v>
      </c>
      <c r="B67" s="17">
        <v>3007</v>
      </c>
      <c r="C67" s="58" t="s">
        <v>256</v>
      </c>
      <c r="D67" s="18">
        <f t="shared" ca="1" si="6"/>
        <v>0</v>
      </c>
      <c r="E67" s="18">
        <f t="shared" ca="1" si="6"/>
        <v>73624682.059999987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9">
        <f t="shared" ca="1" si="7"/>
        <v>73624682.059999987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270</v>
      </c>
      <c r="B68" s="17">
        <v>3008</v>
      </c>
      <c r="C68" s="58" t="s">
        <v>256</v>
      </c>
      <c r="D68" s="18">
        <f t="shared" ca="1" si="6"/>
        <v>0</v>
      </c>
      <c r="E68" s="18">
        <f t="shared" ca="1" si="6"/>
        <v>604394248.40588999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9">
        <f t="shared" ca="1" si="7"/>
        <v>604394248.40588999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272</v>
      </c>
      <c r="B69" s="17">
        <v>3009</v>
      </c>
      <c r="C69" s="58" t="s">
        <v>256</v>
      </c>
      <c r="D69" s="18">
        <f t="shared" ca="1" si="6"/>
        <v>0</v>
      </c>
      <c r="E69" s="18">
        <f t="shared" ca="1" si="6"/>
        <v>2147008303.5730042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9">
        <f t="shared" ca="1" si="7"/>
        <v>2147008303.5730042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274</v>
      </c>
      <c r="B70" s="17">
        <v>3011</v>
      </c>
      <c r="C70" s="58" t="s">
        <v>256</v>
      </c>
      <c r="D70" s="18">
        <f t="shared" ca="1" si="6"/>
        <v>0</v>
      </c>
      <c r="E70" s="18">
        <f t="shared" ca="1" si="6"/>
        <v>781049315.10201418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8">
        <f t="shared" ca="1" si="6"/>
        <v>0</v>
      </c>
      <c r="K70" s="19">
        <f t="shared" ca="1" si="7"/>
        <v>781049315.10201418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276</v>
      </c>
      <c r="B71" s="17">
        <v>3012</v>
      </c>
      <c r="C71" s="58" t="s">
        <v>256</v>
      </c>
      <c r="D71" s="18">
        <f t="shared" ref="D71:J75" ca="1" si="8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8"/>
        <v>2708160255.9699998</v>
      </c>
      <c r="F71" s="18">
        <f t="shared" ca="1" si="8"/>
        <v>0</v>
      </c>
      <c r="G71" s="18">
        <f t="shared" ca="1" si="8"/>
        <v>0</v>
      </c>
      <c r="H71" s="18">
        <f t="shared" ca="1" si="8"/>
        <v>0</v>
      </c>
      <c r="I71" s="18">
        <f t="shared" ca="1" si="8"/>
        <v>0</v>
      </c>
      <c r="J71" s="18">
        <f t="shared" ca="1" si="8"/>
        <v>0</v>
      </c>
      <c r="K71" s="19">
        <f t="shared" ca="1" si="7"/>
        <v>2708160255.9699998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278</v>
      </c>
      <c r="B72" s="17">
        <v>3015</v>
      </c>
      <c r="C72" s="58" t="s">
        <v>256</v>
      </c>
      <c r="D72" s="18">
        <f t="shared" ca="1" si="8"/>
        <v>0</v>
      </c>
      <c r="E72" s="18">
        <f t="shared" ca="1" si="8"/>
        <v>137859477.23999998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8">
        <f t="shared" ca="1" si="8"/>
        <v>0</v>
      </c>
      <c r="K72" s="19">
        <f t="shared" ca="1" si="7"/>
        <v>137859477.23999998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280</v>
      </c>
      <c r="B73" s="17">
        <v>3016</v>
      </c>
      <c r="C73" s="58" t="s">
        <v>256</v>
      </c>
      <c r="D73" s="18">
        <f t="shared" ca="1" si="8"/>
        <v>0</v>
      </c>
      <c r="E73" s="18">
        <f t="shared" ca="1" si="8"/>
        <v>223337203.73002854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8">
        <f t="shared" ca="1" si="8"/>
        <v>0</v>
      </c>
      <c r="K73" s="19">
        <f t="shared" ca="1" si="7"/>
        <v>223337203.73002854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282</v>
      </c>
      <c r="B74" s="17">
        <v>3017</v>
      </c>
      <c r="C74" s="58" t="s">
        <v>256</v>
      </c>
      <c r="D74" s="18">
        <f t="shared" ca="1" si="8"/>
        <v>0</v>
      </c>
      <c r="E74" s="18">
        <f t="shared" ca="1" si="8"/>
        <v>2141715598.5235999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8">
        <f t="shared" ca="1" si="8"/>
        <v>0</v>
      </c>
      <c r="K74" s="19">
        <f t="shared" ca="1" si="7"/>
        <v>2141715598.5235999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284</v>
      </c>
      <c r="B75" s="17">
        <v>3018</v>
      </c>
      <c r="C75" s="58" t="s">
        <v>256</v>
      </c>
      <c r="D75" s="18">
        <f t="shared" ca="1" si="8"/>
        <v>0</v>
      </c>
      <c r="E75" s="18">
        <f t="shared" ca="1" si="8"/>
        <v>3568429828.8238554</v>
      </c>
      <c r="F75" s="18">
        <f t="shared" ca="1" si="8"/>
        <v>0</v>
      </c>
      <c r="G75" s="18">
        <f t="shared" ca="1" si="8"/>
        <v>0</v>
      </c>
      <c r="H75" s="18">
        <f t="shared" ca="1" si="8"/>
        <v>0</v>
      </c>
      <c r="I75" s="18">
        <f t="shared" ca="1" si="8"/>
        <v>0</v>
      </c>
      <c r="J75" s="18">
        <f t="shared" ca="1" si="8"/>
        <v>0</v>
      </c>
      <c r="K75" s="19">
        <f t="shared" ca="1" si="7"/>
        <v>3568429828.8238554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286</v>
      </c>
      <c r="B76" s="48">
        <v>9000</v>
      </c>
      <c r="C76" s="58" t="s">
        <v>287</v>
      </c>
      <c r="D76" s="49">
        <f t="shared" ref="D76:K76" ca="1" si="9">SUMIF($C$7:$C$75,"HD",D$7:D$75)</f>
        <v>0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0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289</v>
      </c>
      <c r="B77" s="48">
        <v>9001</v>
      </c>
      <c r="C77" s="58" t="s">
        <v>290</v>
      </c>
      <c r="D77" s="49">
        <f ca="1">SUMIF($C$7:$C$75,"H",D$7:D$75)+SUMIF($C$7:$C$75,"E",D$7:D$75)</f>
        <v>20925072.110000011</v>
      </c>
      <c r="E77" s="49">
        <f t="shared" ref="E77:K77" ca="1" si="10">SUMIF($C$7:$C$75,"H",E$7:E$75)+SUMIF($C$7:$C$75,"E",E$7:E$75)</f>
        <v>28119803079.836029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49">
        <f t="shared" ca="1" si="10"/>
        <v>28140728151.94603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292</v>
      </c>
      <c r="B78" s="48">
        <v>9003</v>
      </c>
      <c r="C78" s="58" t="s">
        <v>293</v>
      </c>
      <c r="D78" s="49">
        <f t="shared" ref="D78:K78" ca="1" si="11">D76+D77</f>
        <v>20925072.110000011</v>
      </c>
      <c r="E78" s="49">
        <f t="shared" ca="1" si="11"/>
        <v>28119803079.836029</v>
      </c>
      <c r="F78" s="49">
        <f t="shared" ca="1" si="11"/>
        <v>0</v>
      </c>
      <c r="G78" s="49">
        <f t="shared" ca="1" si="11"/>
        <v>0</v>
      </c>
      <c r="H78" s="49">
        <f t="shared" ca="1" si="11"/>
        <v>0</v>
      </c>
      <c r="I78" s="49">
        <f t="shared" ca="1" si="11"/>
        <v>0</v>
      </c>
      <c r="J78" s="49">
        <f t="shared" ca="1" si="11"/>
        <v>0</v>
      </c>
      <c r="K78" s="49">
        <f t="shared" ca="1" si="11"/>
        <v>28140728151.94603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</row>
    <row r="81" spans="1:153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1:153"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153"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</sheetData>
  <mergeCells count="1">
    <mergeCell ref="E2:G2"/>
  </mergeCells>
  <dataValidations count="2">
    <dataValidation type="list" allowBlank="1" showInputMessage="1" showErrorMessage="1" sqref="B2" xr:uid="{877D615C-9A25-4AC5-BD82-0F484929230A}">
      <formula1>"Toplam,Direkt,Endirekt"</formula1>
    </dataValidation>
    <dataValidation type="list" allowBlank="1" showInputMessage="1" showErrorMessage="1" sqref="C2" xr:uid="{878C051B-1460-4F1A-87DB-0978981C8B2D}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9625-A653-4C69-A6D2-9D8F87F5E370}">
  <dimension ref="A1:IG162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99">
        <v>701</v>
      </c>
      <c r="E5" s="100"/>
      <c r="F5" s="99">
        <v>900</v>
      </c>
      <c r="G5" s="100"/>
      <c r="H5" s="99">
        <v>901</v>
      </c>
      <c r="I5" s="100"/>
      <c r="J5" s="99">
        <v>902</v>
      </c>
      <c r="K5" s="100"/>
      <c r="L5" s="99">
        <v>702</v>
      </c>
      <c r="M5" s="100"/>
      <c r="N5" s="99">
        <v>703</v>
      </c>
      <c r="O5" s="100"/>
      <c r="P5" s="99">
        <v>704</v>
      </c>
      <c r="Q5" s="100"/>
      <c r="R5" s="99">
        <v>705</v>
      </c>
      <c r="S5" s="100"/>
      <c r="T5" s="99">
        <v>706</v>
      </c>
      <c r="U5" s="100"/>
      <c r="V5" s="99">
        <v>707</v>
      </c>
      <c r="W5" s="100"/>
      <c r="X5" s="99">
        <v>708</v>
      </c>
      <c r="Y5" s="100"/>
      <c r="Z5" s="99">
        <v>710</v>
      </c>
      <c r="AA5" s="100"/>
      <c r="AB5" s="99">
        <v>711</v>
      </c>
      <c r="AC5" s="100"/>
      <c r="AD5" s="99">
        <v>712</v>
      </c>
      <c r="AE5" s="100"/>
      <c r="AF5" s="99">
        <v>713</v>
      </c>
      <c r="AG5" s="100"/>
      <c r="AH5" s="99">
        <v>714</v>
      </c>
      <c r="AI5" s="100"/>
      <c r="AJ5" s="99" t="s">
        <v>159</v>
      </c>
      <c r="AK5" s="100"/>
      <c r="AL5" s="99">
        <v>903</v>
      </c>
      <c r="AM5" s="100"/>
      <c r="AN5" s="99">
        <v>716</v>
      </c>
      <c r="AO5" s="100"/>
      <c r="AP5" s="99">
        <v>717</v>
      </c>
      <c r="AQ5" s="100"/>
      <c r="AR5" s="99">
        <v>718</v>
      </c>
      <c r="AS5" s="100"/>
      <c r="AT5" s="99">
        <v>719</v>
      </c>
      <c r="AU5" s="100"/>
      <c r="AV5" s="99">
        <v>720</v>
      </c>
      <c r="AW5" s="100"/>
      <c r="AX5" s="99">
        <v>721</v>
      </c>
      <c r="AY5" s="100"/>
      <c r="AZ5" s="99">
        <v>722</v>
      </c>
      <c r="BA5" s="100"/>
      <c r="BB5" s="99">
        <v>723</v>
      </c>
      <c r="BC5" s="100"/>
      <c r="BD5" s="99">
        <v>724</v>
      </c>
      <c r="BE5" s="100"/>
      <c r="BF5" s="99">
        <v>725</v>
      </c>
      <c r="BG5" s="100"/>
      <c r="BH5" s="99">
        <v>726</v>
      </c>
      <c r="BI5" s="100"/>
      <c r="BJ5" s="99">
        <v>727</v>
      </c>
      <c r="BK5" s="100"/>
      <c r="BL5" s="99">
        <v>728</v>
      </c>
      <c r="BM5" s="100"/>
      <c r="BN5" s="99">
        <v>729</v>
      </c>
      <c r="BO5" s="100"/>
      <c r="BP5" s="99">
        <v>730</v>
      </c>
      <c r="BQ5" s="100"/>
      <c r="BR5" s="99">
        <v>731</v>
      </c>
      <c r="BS5" s="100"/>
      <c r="BT5" s="99">
        <v>732</v>
      </c>
      <c r="BU5" s="100"/>
      <c r="BV5" s="99">
        <v>733</v>
      </c>
      <c r="BW5" s="100"/>
      <c r="BX5" s="99">
        <v>734</v>
      </c>
      <c r="BY5" s="100"/>
      <c r="BZ5" s="99">
        <v>735</v>
      </c>
      <c r="CA5" s="100"/>
      <c r="CB5" s="99">
        <v>736</v>
      </c>
      <c r="CC5" s="100"/>
      <c r="CD5" s="99">
        <v>737</v>
      </c>
      <c r="CE5" s="100"/>
      <c r="CF5" s="99">
        <v>738</v>
      </c>
      <c r="CG5" s="100"/>
      <c r="CH5" s="99">
        <v>739</v>
      </c>
      <c r="CI5" s="100"/>
      <c r="CJ5" s="99">
        <v>740</v>
      </c>
      <c r="CK5" s="100"/>
      <c r="CL5" s="99">
        <v>741</v>
      </c>
      <c r="CM5" s="100"/>
      <c r="CN5" s="99">
        <v>742</v>
      </c>
      <c r="CO5" s="100"/>
      <c r="CP5" s="99">
        <v>743</v>
      </c>
      <c r="CQ5" s="100"/>
      <c r="CR5" s="99">
        <v>744</v>
      </c>
      <c r="CS5" s="100"/>
      <c r="CT5" s="99">
        <v>745</v>
      </c>
      <c r="CU5" s="100"/>
      <c r="CV5" s="99">
        <v>746</v>
      </c>
      <c r="CW5" s="100"/>
      <c r="CX5" s="99">
        <v>747</v>
      </c>
      <c r="CY5" s="100"/>
      <c r="CZ5" s="99">
        <v>748</v>
      </c>
      <c r="DA5" s="100"/>
      <c r="DB5" s="99">
        <v>749</v>
      </c>
      <c r="DC5" s="100"/>
      <c r="DD5" s="99">
        <v>750</v>
      </c>
      <c r="DE5" s="100"/>
      <c r="DF5" s="99">
        <v>751</v>
      </c>
      <c r="DG5" s="100"/>
      <c r="DH5" s="99">
        <v>752</v>
      </c>
      <c r="DI5" s="100"/>
      <c r="DJ5" s="99">
        <v>753</v>
      </c>
      <c r="DK5" s="100"/>
      <c r="DL5" s="99">
        <v>754</v>
      </c>
      <c r="DM5" s="100"/>
      <c r="DN5" s="99">
        <v>755</v>
      </c>
      <c r="DO5" s="100"/>
      <c r="DP5" s="99">
        <v>756</v>
      </c>
      <c r="DQ5" s="100"/>
      <c r="DR5" s="99">
        <v>757</v>
      </c>
      <c r="DS5" s="100"/>
      <c r="DT5" s="99">
        <v>758</v>
      </c>
      <c r="DU5" s="100"/>
      <c r="DV5" s="99">
        <v>759</v>
      </c>
      <c r="DW5" s="100"/>
      <c r="DX5" s="99">
        <v>760</v>
      </c>
      <c r="DY5" s="100"/>
      <c r="DZ5" s="99">
        <v>761</v>
      </c>
      <c r="EA5" s="100"/>
      <c r="EB5" s="99">
        <v>765</v>
      </c>
      <c r="EC5" s="100"/>
      <c r="ED5" s="99">
        <v>766</v>
      </c>
      <c r="EE5" s="100"/>
      <c r="EF5" s="99">
        <v>767</v>
      </c>
      <c r="EG5" s="100"/>
      <c r="EH5" s="99">
        <v>768</v>
      </c>
      <c r="EI5" s="100"/>
      <c r="EJ5" s="99">
        <v>769</v>
      </c>
      <c r="EK5" s="100"/>
      <c r="EL5" s="99">
        <v>770</v>
      </c>
      <c r="EM5" s="100"/>
      <c r="EN5" s="99">
        <v>771</v>
      </c>
      <c r="EO5" s="100"/>
      <c r="EP5" s="99">
        <v>773</v>
      </c>
      <c r="EQ5" s="100"/>
      <c r="ER5" s="99">
        <v>774</v>
      </c>
      <c r="ES5" s="100"/>
      <c r="ET5" s="99">
        <v>775</v>
      </c>
      <c r="EU5" s="100"/>
      <c r="EV5" s="99">
        <v>776</v>
      </c>
      <c r="EW5" s="100"/>
      <c r="EX5" s="99">
        <v>777</v>
      </c>
      <c r="EY5" s="100"/>
      <c r="EZ5" s="99">
        <v>778</v>
      </c>
      <c r="FA5" s="100"/>
      <c r="FB5" s="99">
        <v>779</v>
      </c>
      <c r="FC5" s="100"/>
      <c r="FD5" s="99">
        <v>780</v>
      </c>
      <c r="FE5" s="100"/>
      <c r="FF5" s="99">
        <v>781</v>
      </c>
      <c r="FG5" s="100"/>
      <c r="FH5" s="99">
        <v>782</v>
      </c>
      <c r="FI5" s="100"/>
      <c r="FJ5" s="99">
        <v>783</v>
      </c>
      <c r="FK5" s="100"/>
      <c r="FL5" s="99">
        <v>784</v>
      </c>
      <c r="FM5" s="100"/>
      <c r="FN5" s="99">
        <v>785</v>
      </c>
      <c r="FO5" s="100"/>
      <c r="FP5" s="99">
        <v>904</v>
      </c>
      <c r="FQ5" s="100"/>
      <c r="FR5" s="99">
        <v>905</v>
      </c>
      <c r="FS5" s="100"/>
      <c r="FT5" s="99">
        <v>906</v>
      </c>
      <c r="FU5" s="100"/>
      <c r="FV5" s="99">
        <v>90601</v>
      </c>
      <c r="FW5" s="100"/>
      <c r="FX5" s="99">
        <v>90602</v>
      </c>
      <c r="FY5" s="100"/>
      <c r="FZ5" s="99">
        <v>907</v>
      </c>
      <c r="GA5" s="100"/>
      <c r="GB5" s="99">
        <v>90701</v>
      </c>
      <c r="GC5" s="100"/>
      <c r="GD5" s="99">
        <v>90702</v>
      </c>
      <c r="GE5" s="100"/>
      <c r="GF5" s="99">
        <v>786</v>
      </c>
      <c r="GG5" s="100"/>
      <c r="GH5" s="99">
        <v>789</v>
      </c>
      <c r="GI5" s="100"/>
      <c r="GJ5" s="99">
        <v>798</v>
      </c>
      <c r="GK5" s="100"/>
      <c r="GL5" s="99">
        <v>790</v>
      </c>
      <c r="GM5" s="100"/>
      <c r="GN5" s="99">
        <v>791</v>
      </c>
      <c r="GO5" s="100"/>
      <c r="GP5" s="99">
        <v>792</v>
      </c>
      <c r="GQ5" s="100"/>
      <c r="GR5" s="99">
        <v>793</v>
      </c>
      <c r="GS5" s="100"/>
      <c r="GT5" s="99">
        <v>794</v>
      </c>
      <c r="GU5" s="100"/>
      <c r="GV5" s="99">
        <v>795</v>
      </c>
      <c r="GW5" s="100"/>
      <c r="GX5" s="99">
        <v>796</v>
      </c>
      <c r="GY5" s="100"/>
      <c r="GZ5" s="99">
        <v>797</v>
      </c>
      <c r="HA5" s="100"/>
      <c r="HB5" s="99">
        <v>908</v>
      </c>
      <c r="HC5" s="100"/>
      <c r="HD5" s="99">
        <v>909</v>
      </c>
      <c r="HE5" s="100"/>
      <c r="HF5" s="99">
        <v>910</v>
      </c>
      <c r="HG5" s="100"/>
      <c r="HH5" s="99">
        <v>91001</v>
      </c>
      <c r="HI5" s="100"/>
      <c r="HJ5" s="99">
        <v>91002</v>
      </c>
      <c r="HK5" s="100"/>
      <c r="HL5" s="99">
        <v>911</v>
      </c>
      <c r="HM5" s="100"/>
      <c r="HN5" s="99">
        <v>91101</v>
      </c>
      <c r="HO5" s="100"/>
      <c r="HP5" s="99">
        <v>91102</v>
      </c>
      <c r="HQ5" s="100"/>
      <c r="HR5" s="99">
        <v>799</v>
      </c>
      <c r="HS5" s="100"/>
      <c r="HT5" s="99" t="s">
        <v>362</v>
      </c>
      <c r="HU5" s="100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s="35" customFormat="1" ht="12.75" customHeight="1">
      <c r="A7" s="57" t="s">
        <v>145</v>
      </c>
      <c r="B7" s="17">
        <v>1001</v>
      </c>
      <c r="C7" s="58" t="s">
        <v>146</v>
      </c>
      <c r="D7" s="19">
        <v>10969133.68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10969133.68</v>
      </c>
      <c r="K7" s="18">
        <v>0</v>
      </c>
      <c r="L7" s="18">
        <v>67700.679999999993</v>
      </c>
      <c r="M7" s="18">
        <v>0</v>
      </c>
      <c r="N7" s="18">
        <v>0</v>
      </c>
      <c r="O7" s="18">
        <v>0</v>
      </c>
      <c r="P7" s="18">
        <v>-1000.18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28012270.379999999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4691686.38</v>
      </c>
      <c r="AU7" s="18">
        <v>0</v>
      </c>
      <c r="AV7" s="18">
        <v>79591873.069999993</v>
      </c>
      <c r="AW7" s="18">
        <v>0</v>
      </c>
      <c r="AX7" s="18">
        <v>0</v>
      </c>
      <c r="AY7" s="18">
        <v>0</v>
      </c>
      <c r="AZ7" s="18">
        <v>3498268.65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37685574.049999997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696952.29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40128027.369999997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82350.75</v>
      </c>
      <c r="EE7" s="18">
        <v>0</v>
      </c>
      <c r="EF7" s="18">
        <v>0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3359715.93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19">
        <v>0</v>
      </c>
      <c r="FU7" s="19">
        <v>0</v>
      </c>
      <c r="FV7" s="18">
        <v>0</v>
      </c>
      <c r="FW7" s="18">
        <v>0</v>
      </c>
      <c r="FX7" s="18">
        <v>0</v>
      </c>
      <c r="FY7" s="18">
        <v>0</v>
      </c>
      <c r="FZ7" s="19">
        <v>0</v>
      </c>
      <c r="GA7" s="19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2701613.57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19">
        <v>0</v>
      </c>
      <c r="HA7" s="19">
        <v>0</v>
      </c>
      <c r="HB7" s="18">
        <v>0</v>
      </c>
      <c r="HC7" s="18">
        <v>0</v>
      </c>
      <c r="HD7" s="18">
        <v>0</v>
      </c>
      <c r="HE7" s="18">
        <v>0</v>
      </c>
      <c r="HF7" s="19">
        <v>0</v>
      </c>
      <c r="HG7" s="19">
        <v>0</v>
      </c>
      <c r="HH7" s="18">
        <v>0</v>
      </c>
      <c r="HI7" s="18">
        <v>0</v>
      </c>
      <c r="HJ7" s="18">
        <v>0</v>
      </c>
      <c r="HK7" s="18">
        <v>0</v>
      </c>
      <c r="HL7" s="19">
        <v>0</v>
      </c>
      <c r="HM7" s="19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211484166.61999997</v>
      </c>
      <c r="HU7" s="18">
        <v>0</v>
      </c>
    </row>
    <row r="8" spans="1:229" s="35" customFormat="1" ht="12.75" customHeight="1">
      <c r="A8" s="57" t="s">
        <v>148</v>
      </c>
      <c r="B8" s="17">
        <v>1003</v>
      </c>
      <c r="C8" s="58" t="s">
        <v>146</v>
      </c>
      <c r="D8" s="19">
        <v>2423784706.1500006</v>
      </c>
      <c r="E8" s="19">
        <v>0</v>
      </c>
      <c r="F8" s="18">
        <v>350873125.41991198</v>
      </c>
      <c r="G8" s="18">
        <v>0</v>
      </c>
      <c r="H8" s="18">
        <v>1017185954.7799799</v>
      </c>
      <c r="I8" s="18">
        <v>0</v>
      </c>
      <c r="J8" s="18">
        <v>1055725625.9501083</v>
      </c>
      <c r="K8" s="18">
        <v>0</v>
      </c>
      <c r="L8" s="18">
        <v>234840461.71000001</v>
      </c>
      <c r="M8" s="18">
        <v>0</v>
      </c>
      <c r="N8" s="18">
        <v>437379487.94</v>
      </c>
      <c r="O8" s="18">
        <v>0</v>
      </c>
      <c r="P8" s="18">
        <v>6122353.0700000003</v>
      </c>
      <c r="Q8" s="18">
        <v>0</v>
      </c>
      <c r="R8" s="18">
        <v>1859028.57</v>
      </c>
      <c r="S8" s="18">
        <v>0</v>
      </c>
      <c r="T8" s="18">
        <v>0</v>
      </c>
      <c r="U8" s="18">
        <v>0</v>
      </c>
      <c r="V8" s="18">
        <v>1384638.45</v>
      </c>
      <c r="W8" s="18">
        <v>0</v>
      </c>
      <c r="X8" s="18">
        <v>0</v>
      </c>
      <c r="Y8" s="18">
        <v>0</v>
      </c>
      <c r="Z8" s="18">
        <v>248682947.65000001</v>
      </c>
      <c r="AA8" s="18">
        <v>0</v>
      </c>
      <c r="AB8" s="18">
        <v>0</v>
      </c>
      <c r="AC8" s="18">
        <v>0</v>
      </c>
      <c r="AD8" s="18">
        <v>124462705.7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1566710068.23</v>
      </c>
      <c r="AK8" s="18">
        <v>0</v>
      </c>
      <c r="AL8" s="18">
        <v>0</v>
      </c>
      <c r="AM8" s="18">
        <v>0</v>
      </c>
      <c r="AN8" s="18">
        <v>274192189.45999998</v>
      </c>
      <c r="AO8" s="18">
        <v>0</v>
      </c>
      <c r="AP8" s="18">
        <v>2551636300.9099998</v>
      </c>
      <c r="AQ8" s="18">
        <v>0</v>
      </c>
      <c r="AR8" s="18">
        <v>251259.25</v>
      </c>
      <c r="AS8" s="18">
        <v>0</v>
      </c>
      <c r="AT8" s="18">
        <v>93478895.219999999</v>
      </c>
      <c r="AU8" s="18">
        <v>0</v>
      </c>
      <c r="AV8" s="18">
        <v>236259386.53999999</v>
      </c>
      <c r="AW8" s="18">
        <v>0</v>
      </c>
      <c r="AX8" s="18">
        <v>26929.95</v>
      </c>
      <c r="AY8" s="18">
        <v>0</v>
      </c>
      <c r="AZ8" s="18">
        <v>0</v>
      </c>
      <c r="BA8" s="18">
        <v>0</v>
      </c>
      <c r="BB8" s="18">
        <v>42906256.259999998</v>
      </c>
      <c r="BC8" s="18">
        <v>0</v>
      </c>
      <c r="BD8" s="18">
        <v>150234535.99000001</v>
      </c>
      <c r="BE8" s="18">
        <v>0</v>
      </c>
      <c r="BF8" s="18">
        <v>0</v>
      </c>
      <c r="BG8" s="18">
        <v>0</v>
      </c>
      <c r="BH8" s="18">
        <v>9511655.3800000008</v>
      </c>
      <c r="BI8" s="18">
        <v>0</v>
      </c>
      <c r="BJ8" s="18">
        <v>13868716.77</v>
      </c>
      <c r="BK8" s="18">
        <v>0</v>
      </c>
      <c r="BL8" s="18">
        <v>41724014.590000004</v>
      </c>
      <c r="BM8" s="18">
        <v>0</v>
      </c>
      <c r="BN8" s="18">
        <v>0</v>
      </c>
      <c r="BO8" s="18">
        <v>0</v>
      </c>
      <c r="BP8" s="18">
        <v>329692.17</v>
      </c>
      <c r="BQ8" s="18">
        <v>0</v>
      </c>
      <c r="BR8" s="18">
        <v>294294.24</v>
      </c>
      <c r="BS8" s="18">
        <v>0</v>
      </c>
      <c r="BT8" s="18">
        <v>0</v>
      </c>
      <c r="BU8" s="18">
        <v>0</v>
      </c>
      <c r="BV8" s="18">
        <v>124962967.20999999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5193163.68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56525418.369999997</v>
      </c>
      <c r="DA8" s="18">
        <v>0</v>
      </c>
      <c r="DB8" s="18">
        <v>0</v>
      </c>
      <c r="DC8" s="18">
        <v>0</v>
      </c>
      <c r="DD8" s="18">
        <v>146668952.38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2942855.16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101790962.56999999</v>
      </c>
      <c r="DW8" s="18">
        <v>0</v>
      </c>
      <c r="DX8" s="18">
        <v>2491571.59</v>
      </c>
      <c r="DY8" s="18">
        <v>0</v>
      </c>
      <c r="DZ8" s="18">
        <v>0</v>
      </c>
      <c r="EA8" s="18">
        <v>0</v>
      </c>
      <c r="EB8" s="18">
        <v>351960188.93000001</v>
      </c>
      <c r="EC8" s="18">
        <v>0</v>
      </c>
      <c r="ED8" s="18">
        <v>5327665.45</v>
      </c>
      <c r="EE8" s="18">
        <v>0</v>
      </c>
      <c r="EF8" s="18">
        <v>17144445.210000001</v>
      </c>
      <c r="EG8" s="18">
        <v>0</v>
      </c>
      <c r="EH8" s="18">
        <v>180677539.03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95534661.829999998</v>
      </c>
      <c r="EO8" s="18">
        <v>0</v>
      </c>
      <c r="EP8" s="18">
        <v>4144.2299999999996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947091.73</v>
      </c>
      <c r="EW8" s="18">
        <v>0</v>
      </c>
      <c r="EX8" s="18">
        <v>305208560.66000003</v>
      </c>
      <c r="EY8" s="18">
        <v>0</v>
      </c>
      <c r="EZ8" s="18">
        <v>0</v>
      </c>
      <c r="FA8" s="18">
        <v>0</v>
      </c>
      <c r="FB8" s="18">
        <v>5063843.99</v>
      </c>
      <c r="FC8" s="18">
        <v>0</v>
      </c>
      <c r="FD8" s="18">
        <v>241155.20000000001</v>
      </c>
      <c r="FE8" s="18">
        <v>0</v>
      </c>
      <c r="FF8" s="18">
        <v>0</v>
      </c>
      <c r="FG8" s="18">
        <v>0</v>
      </c>
      <c r="FH8" s="18">
        <v>229665</v>
      </c>
      <c r="FI8" s="18">
        <v>0</v>
      </c>
      <c r="FJ8" s="18">
        <v>27601.75</v>
      </c>
      <c r="FK8" s="18">
        <v>0</v>
      </c>
      <c r="FL8" s="18">
        <v>91878264.580000848</v>
      </c>
      <c r="FM8" s="18">
        <v>0</v>
      </c>
      <c r="FN8" s="19">
        <v>1723146506.4100018</v>
      </c>
      <c r="FO8" s="19">
        <v>0</v>
      </c>
      <c r="FP8" s="18">
        <v>1383647.6200000069</v>
      </c>
      <c r="FQ8" s="18">
        <v>0</v>
      </c>
      <c r="FR8" s="18">
        <v>540353.74000000046</v>
      </c>
      <c r="FS8" s="18">
        <v>0</v>
      </c>
      <c r="FT8" s="19">
        <v>224630517.42999977</v>
      </c>
      <c r="FU8" s="19">
        <v>0</v>
      </c>
      <c r="FV8" s="18">
        <v>3731693.0599999996</v>
      </c>
      <c r="FW8" s="18">
        <v>0</v>
      </c>
      <c r="FX8" s="18">
        <v>220898824.36999977</v>
      </c>
      <c r="FY8" s="18">
        <v>0</v>
      </c>
      <c r="FZ8" s="19">
        <v>1496591987.620002</v>
      </c>
      <c r="GA8" s="19">
        <v>0</v>
      </c>
      <c r="GB8" s="18">
        <v>224016862.76999998</v>
      </c>
      <c r="GC8" s="18">
        <v>0</v>
      </c>
      <c r="GD8" s="18">
        <v>1272575124.8500021</v>
      </c>
      <c r="GE8" s="18">
        <v>0</v>
      </c>
      <c r="GF8" s="18">
        <v>24900566.099997435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19">
        <v>0</v>
      </c>
      <c r="HA8" s="19">
        <v>0</v>
      </c>
      <c r="HB8" s="18">
        <v>0</v>
      </c>
      <c r="HC8" s="18">
        <v>0</v>
      </c>
      <c r="HD8" s="18">
        <v>0</v>
      </c>
      <c r="HE8" s="18">
        <v>0</v>
      </c>
      <c r="HF8" s="19">
        <v>0</v>
      </c>
      <c r="HG8" s="19">
        <v>0</v>
      </c>
      <c r="HH8" s="18">
        <v>0</v>
      </c>
      <c r="HI8" s="18">
        <v>0</v>
      </c>
      <c r="HJ8" s="18">
        <v>0</v>
      </c>
      <c r="HK8" s="18">
        <v>0</v>
      </c>
      <c r="HL8" s="19">
        <v>0</v>
      </c>
      <c r="HM8" s="19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11702808315.26</v>
      </c>
      <c r="HU8" s="18">
        <v>0</v>
      </c>
    </row>
    <row r="9" spans="1:229" s="35" customFormat="1" ht="12.75" customHeight="1">
      <c r="A9" s="57" t="s">
        <v>150</v>
      </c>
      <c r="B9" s="17">
        <v>1004</v>
      </c>
      <c r="C9" s="58" t="s">
        <v>146</v>
      </c>
      <c r="D9" s="19">
        <v>1797289967.9249997</v>
      </c>
      <c r="E9" s="19">
        <v>0</v>
      </c>
      <c r="F9" s="18">
        <v>488132506.5999999</v>
      </c>
      <c r="G9" s="18">
        <v>0</v>
      </c>
      <c r="H9" s="18">
        <v>1154707088.9779999</v>
      </c>
      <c r="I9" s="18">
        <v>0</v>
      </c>
      <c r="J9" s="18">
        <v>154450372.347</v>
      </c>
      <c r="K9" s="18">
        <v>0</v>
      </c>
      <c r="L9" s="18">
        <v>212997675.61000001</v>
      </c>
      <c r="M9" s="18">
        <v>0</v>
      </c>
      <c r="N9" s="18">
        <v>310782150.59000003</v>
      </c>
      <c r="O9" s="18">
        <v>0</v>
      </c>
      <c r="P9" s="18">
        <v>214741.6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378141.38</v>
      </c>
      <c r="W9" s="18">
        <v>0</v>
      </c>
      <c r="X9" s="18">
        <v>0</v>
      </c>
      <c r="Y9" s="18">
        <v>0</v>
      </c>
      <c r="Z9" s="18">
        <v>288110316.24000001</v>
      </c>
      <c r="AA9" s="18">
        <v>0</v>
      </c>
      <c r="AB9" s="18">
        <v>0</v>
      </c>
      <c r="AC9" s="18">
        <v>0</v>
      </c>
      <c r="AD9" s="18">
        <v>78677374.329999998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3205546024.6800003</v>
      </c>
      <c r="AK9" s="18">
        <v>0</v>
      </c>
      <c r="AL9" s="18">
        <v>41172566.130000003</v>
      </c>
      <c r="AM9" s="18">
        <v>0</v>
      </c>
      <c r="AN9" s="18">
        <v>375339531.99000001</v>
      </c>
      <c r="AO9" s="18">
        <v>0</v>
      </c>
      <c r="AP9" s="18">
        <v>2616348115.1399999</v>
      </c>
      <c r="AQ9" s="18">
        <v>0</v>
      </c>
      <c r="AR9" s="18">
        <v>1410503.1099999999</v>
      </c>
      <c r="AS9" s="18">
        <v>0</v>
      </c>
      <c r="AT9" s="18">
        <v>72994636.319999993</v>
      </c>
      <c r="AU9" s="18">
        <v>0</v>
      </c>
      <c r="AV9" s="18">
        <v>63958644.690000013</v>
      </c>
      <c r="AW9" s="18">
        <v>0</v>
      </c>
      <c r="AX9" s="18">
        <v>117825.28</v>
      </c>
      <c r="AY9" s="18">
        <v>0</v>
      </c>
      <c r="AZ9" s="18">
        <v>0</v>
      </c>
      <c r="BA9" s="18">
        <v>0</v>
      </c>
      <c r="BB9" s="18">
        <v>3006870.16</v>
      </c>
      <c r="BC9" s="18">
        <v>0</v>
      </c>
      <c r="BD9" s="18">
        <v>91413568.50999999</v>
      </c>
      <c r="BE9" s="18">
        <v>0</v>
      </c>
      <c r="BF9" s="18">
        <v>0</v>
      </c>
      <c r="BG9" s="18">
        <v>0</v>
      </c>
      <c r="BH9" s="18">
        <v>24672571.02</v>
      </c>
      <c r="BI9" s="18">
        <v>0</v>
      </c>
      <c r="BJ9" s="18">
        <v>4864460.3100000005</v>
      </c>
      <c r="BK9" s="18">
        <v>0</v>
      </c>
      <c r="BL9" s="18">
        <v>4724575.0299999993</v>
      </c>
      <c r="BM9" s="18">
        <v>0</v>
      </c>
      <c r="BN9" s="18">
        <v>13572659.74</v>
      </c>
      <c r="BO9" s="18">
        <v>0</v>
      </c>
      <c r="BP9" s="18">
        <v>1165890.75</v>
      </c>
      <c r="BQ9" s="18">
        <v>0</v>
      </c>
      <c r="BR9" s="18">
        <v>194687.06999999998</v>
      </c>
      <c r="BS9" s="18">
        <v>0</v>
      </c>
      <c r="BT9" s="18">
        <v>0</v>
      </c>
      <c r="BU9" s="18">
        <v>0</v>
      </c>
      <c r="BV9" s="18">
        <v>10479703.93</v>
      </c>
      <c r="BW9" s="18">
        <v>0</v>
      </c>
      <c r="BX9" s="18">
        <v>134796.79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113321176.23999999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8495953.3699999992</v>
      </c>
      <c r="DW9" s="18">
        <v>0</v>
      </c>
      <c r="DX9" s="18">
        <v>827502.6399999999</v>
      </c>
      <c r="DY9" s="18">
        <v>0</v>
      </c>
      <c r="DZ9" s="18">
        <v>0</v>
      </c>
      <c r="EA9" s="18">
        <v>0</v>
      </c>
      <c r="EB9" s="18">
        <v>272503483.39999998</v>
      </c>
      <c r="EC9" s="18">
        <v>0</v>
      </c>
      <c r="ED9" s="18">
        <v>8902234.9000000004</v>
      </c>
      <c r="EE9" s="18">
        <v>0</v>
      </c>
      <c r="EF9" s="18">
        <v>11649767.640000001</v>
      </c>
      <c r="EG9" s="18">
        <v>0</v>
      </c>
      <c r="EH9" s="18">
        <v>65314863.650000006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60224282.260000005</v>
      </c>
      <c r="EO9" s="18">
        <v>0</v>
      </c>
      <c r="EP9" s="18">
        <v>1624.4599999999919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243247.46999999974</v>
      </c>
      <c r="EW9" s="18">
        <v>0</v>
      </c>
      <c r="EX9" s="18">
        <v>39416949.189999998</v>
      </c>
      <c r="EY9" s="18">
        <v>0</v>
      </c>
      <c r="EZ9" s="18">
        <v>0</v>
      </c>
      <c r="FA9" s="18">
        <v>0</v>
      </c>
      <c r="FB9" s="18">
        <v>26234890.329999998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0</v>
      </c>
      <c r="FJ9" s="18">
        <v>50006.649999999907</v>
      </c>
      <c r="FK9" s="18">
        <v>0</v>
      </c>
      <c r="FL9" s="18">
        <v>0</v>
      </c>
      <c r="FM9" s="18">
        <v>0</v>
      </c>
      <c r="FN9" s="19">
        <v>15357163933.880001</v>
      </c>
      <c r="FO9" s="19">
        <v>0</v>
      </c>
      <c r="FP9" s="18">
        <v>0</v>
      </c>
      <c r="FQ9" s="18">
        <v>0</v>
      </c>
      <c r="FR9" s="18">
        <v>6436467.0399999982</v>
      </c>
      <c r="FS9" s="18">
        <v>0</v>
      </c>
      <c r="FT9" s="19">
        <v>3973961338.946557</v>
      </c>
      <c r="FU9" s="19">
        <v>0</v>
      </c>
      <c r="FV9" s="18">
        <v>254426828.94999984</v>
      </c>
      <c r="FW9" s="18">
        <v>0</v>
      </c>
      <c r="FX9" s="18">
        <v>3719534509.9965572</v>
      </c>
      <c r="FY9" s="18">
        <v>0</v>
      </c>
      <c r="FZ9" s="19">
        <v>11376766127.893444</v>
      </c>
      <c r="GA9" s="19">
        <v>0</v>
      </c>
      <c r="GB9" s="18">
        <v>2531118008.0400095</v>
      </c>
      <c r="GC9" s="18">
        <v>0</v>
      </c>
      <c r="GD9" s="18">
        <v>8845648119.8534336</v>
      </c>
      <c r="GE9" s="18">
        <v>0</v>
      </c>
      <c r="GF9" s="18">
        <v>51892233.909999996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19">
        <v>0</v>
      </c>
      <c r="HA9" s="19">
        <v>0</v>
      </c>
      <c r="HB9" s="18">
        <v>0</v>
      </c>
      <c r="HC9" s="18">
        <v>0</v>
      </c>
      <c r="HD9" s="18">
        <v>0</v>
      </c>
      <c r="HE9" s="18">
        <v>0</v>
      </c>
      <c r="HF9" s="19">
        <v>0</v>
      </c>
      <c r="HG9" s="19">
        <v>0</v>
      </c>
      <c r="HH9" s="18">
        <v>0</v>
      </c>
      <c r="HI9" s="18">
        <v>0</v>
      </c>
      <c r="HJ9" s="18">
        <v>0</v>
      </c>
      <c r="HK9" s="18">
        <v>0</v>
      </c>
      <c r="HL9" s="19">
        <v>0</v>
      </c>
      <c r="HM9" s="19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25235810148.314995</v>
      </c>
      <c r="HU9" s="18">
        <v>0</v>
      </c>
    </row>
    <row r="10" spans="1:229" s="35" customFormat="1" ht="12.75" customHeight="1">
      <c r="A10" s="57" t="s">
        <v>152</v>
      </c>
      <c r="B10" s="17">
        <v>1005</v>
      </c>
      <c r="C10" s="58" t="s">
        <v>146</v>
      </c>
      <c r="D10" s="19">
        <v>3122713519.612833</v>
      </c>
      <c r="E10" s="19">
        <v>0</v>
      </c>
      <c r="F10" s="18">
        <v>582862844.80388391</v>
      </c>
      <c r="G10" s="18">
        <v>0</v>
      </c>
      <c r="H10" s="18">
        <v>934843024.18908894</v>
      </c>
      <c r="I10" s="18">
        <v>0</v>
      </c>
      <c r="J10" s="18">
        <v>1605007650.6198599</v>
      </c>
      <c r="K10" s="18">
        <v>0</v>
      </c>
      <c r="L10" s="18">
        <v>108572829.72</v>
      </c>
      <c r="M10" s="18">
        <v>0</v>
      </c>
      <c r="N10" s="18">
        <v>391253604.080006</v>
      </c>
      <c r="O10" s="18">
        <v>0</v>
      </c>
      <c r="P10" s="18">
        <v>2265303.16</v>
      </c>
      <c r="Q10" s="18">
        <v>0</v>
      </c>
      <c r="R10" s="18">
        <v>15123127.77</v>
      </c>
      <c r="S10" s="18">
        <v>0</v>
      </c>
      <c r="T10" s="18">
        <v>0</v>
      </c>
      <c r="U10" s="18">
        <v>0</v>
      </c>
      <c r="V10" s="18">
        <v>649990</v>
      </c>
      <c r="W10" s="18">
        <v>0</v>
      </c>
      <c r="X10" s="18">
        <v>0</v>
      </c>
      <c r="Y10" s="18">
        <v>0</v>
      </c>
      <c r="Z10" s="18">
        <v>472623788.48000002</v>
      </c>
      <c r="AA10" s="18">
        <v>0</v>
      </c>
      <c r="AB10" s="18">
        <v>63032.4</v>
      </c>
      <c r="AC10" s="18">
        <v>0</v>
      </c>
      <c r="AD10" s="18">
        <v>433683791.12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2234318438.9993801</v>
      </c>
      <c r="AK10" s="18">
        <v>0</v>
      </c>
      <c r="AL10" s="18">
        <v>131869714.67</v>
      </c>
      <c r="AM10" s="18">
        <v>0</v>
      </c>
      <c r="AN10" s="18">
        <v>778644576.86988497</v>
      </c>
      <c r="AO10" s="18">
        <v>0</v>
      </c>
      <c r="AP10" s="18">
        <v>4478811238.60993</v>
      </c>
      <c r="AQ10" s="18">
        <v>0</v>
      </c>
      <c r="AR10" s="18">
        <v>18587367.429999899</v>
      </c>
      <c r="AS10" s="18">
        <v>0</v>
      </c>
      <c r="AT10" s="18">
        <v>211915108.69999999</v>
      </c>
      <c r="AU10" s="18">
        <v>0</v>
      </c>
      <c r="AV10" s="18">
        <v>165800745.37041399</v>
      </c>
      <c r="AW10" s="18">
        <v>0</v>
      </c>
      <c r="AX10" s="18">
        <v>201937.18</v>
      </c>
      <c r="AY10" s="18">
        <v>0</v>
      </c>
      <c r="AZ10" s="18">
        <v>0</v>
      </c>
      <c r="BA10" s="18">
        <v>0</v>
      </c>
      <c r="BB10" s="18">
        <v>29930868.600006498</v>
      </c>
      <c r="BC10" s="18">
        <v>0</v>
      </c>
      <c r="BD10" s="18">
        <v>64743280.999998398</v>
      </c>
      <c r="BE10" s="18">
        <v>0</v>
      </c>
      <c r="BF10" s="18">
        <v>11023027.800000001</v>
      </c>
      <c r="BG10" s="18">
        <v>0</v>
      </c>
      <c r="BH10" s="18">
        <v>36719499.810000002</v>
      </c>
      <c r="BI10" s="18">
        <v>0</v>
      </c>
      <c r="BJ10" s="18">
        <v>155466240.86000001</v>
      </c>
      <c r="BK10" s="18">
        <v>0</v>
      </c>
      <c r="BL10" s="18">
        <v>125091101.69</v>
      </c>
      <c r="BM10" s="18">
        <v>0</v>
      </c>
      <c r="BN10" s="18">
        <v>10479625.539999999</v>
      </c>
      <c r="BO10" s="18">
        <v>0</v>
      </c>
      <c r="BP10" s="18">
        <v>5590814.2000000002</v>
      </c>
      <c r="BQ10" s="18">
        <v>0</v>
      </c>
      <c r="BR10" s="18">
        <v>1974005.77000001</v>
      </c>
      <c r="BS10" s="18">
        <v>0</v>
      </c>
      <c r="BT10" s="18">
        <v>0</v>
      </c>
      <c r="BU10" s="18">
        <v>0</v>
      </c>
      <c r="BV10" s="18">
        <v>55090334.989999801</v>
      </c>
      <c r="BW10" s="18">
        <v>0</v>
      </c>
      <c r="BX10" s="18">
        <v>2136985.31</v>
      </c>
      <c r="BY10" s="18">
        <v>0</v>
      </c>
      <c r="BZ10" s="18">
        <v>0</v>
      </c>
      <c r="CA10" s="18">
        <v>0</v>
      </c>
      <c r="CB10" s="18">
        <v>11547636.99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359870280.11095798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942474.56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40022307.720000103</v>
      </c>
      <c r="DW10" s="18">
        <v>0</v>
      </c>
      <c r="DX10" s="18">
        <v>100228692.970024</v>
      </c>
      <c r="DY10" s="18">
        <v>0</v>
      </c>
      <c r="DZ10" s="18">
        <v>0</v>
      </c>
      <c r="EA10" s="18">
        <v>0</v>
      </c>
      <c r="EB10" s="18">
        <v>456500555.84999597</v>
      </c>
      <c r="EC10" s="18">
        <v>0</v>
      </c>
      <c r="ED10" s="18">
        <v>13183372.43</v>
      </c>
      <c r="EE10" s="18">
        <v>0</v>
      </c>
      <c r="EF10" s="18">
        <v>92083633.319999993</v>
      </c>
      <c r="EG10" s="18">
        <v>0</v>
      </c>
      <c r="EH10" s="18">
        <v>131402655.78999899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28528624.260000002</v>
      </c>
      <c r="EO10" s="18">
        <v>0</v>
      </c>
      <c r="EP10" s="18">
        <v>341856.55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15200206</v>
      </c>
      <c r="EW10" s="18">
        <v>0</v>
      </c>
      <c r="EX10" s="18">
        <v>661858444.50999904</v>
      </c>
      <c r="EY10" s="18">
        <v>0</v>
      </c>
      <c r="EZ10" s="18">
        <v>6292999.0899999999</v>
      </c>
      <c r="FA10" s="18">
        <v>0</v>
      </c>
      <c r="FB10" s="18">
        <v>63794803.520000003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72070.8</v>
      </c>
      <c r="FI10" s="18">
        <v>0</v>
      </c>
      <c r="FJ10" s="18">
        <v>5872787.1299999999</v>
      </c>
      <c r="FK10" s="18">
        <v>0</v>
      </c>
      <c r="FL10" s="18">
        <v>1287068.1799999899</v>
      </c>
      <c r="FM10" s="18">
        <v>0</v>
      </c>
      <c r="FN10" s="19">
        <v>4073734062.3094473</v>
      </c>
      <c r="FO10" s="19">
        <v>0</v>
      </c>
      <c r="FP10" s="18">
        <v>104371</v>
      </c>
      <c r="FQ10" s="18">
        <v>0</v>
      </c>
      <c r="FR10" s="18">
        <v>1620785</v>
      </c>
      <c r="FS10" s="18">
        <v>0</v>
      </c>
      <c r="FT10" s="19">
        <v>1567047315.3997049</v>
      </c>
      <c r="FU10" s="19">
        <v>0</v>
      </c>
      <c r="FV10" s="18">
        <v>634156656.45192039</v>
      </c>
      <c r="FW10" s="18">
        <v>0</v>
      </c>
      <c r="FX10" s="18">
        <v>932890658.94778466</v>
      </c>
      <c r="FY10" s="18">
        <v>0</v>
      </c>
      <c r="FZ10" s="19">
        <v>2504961590.9097424</v>
      </c>
      <c r="GA10" s="19">
        <v>0</v>
      </c>
      <c r="GB10" s="18">
        <v>1013498559.9485325</v>
      </c>
      <c r="GC10" s="18">
        <v>0</v>
      </c>
      <c r="GD10" s="18">
        <v>1491463030.9612098</v>
      </c>
      <c r="GE10" s="18">
        <v>0</v>
      </c>
      <c r="GF10" s="18">
        <v>16231889.5399998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19">
        <v>0</v>
      </c>
      <c r="HA10" s="19">
        <v>0</v>
      </c>
      <c r="HB10" s="18">
        <v>0</v>
      </c>
      <c r="HC10" s="18">
        <v>0</v>
      </c>
      <c r="HD10" s="18">
        <v>0</v>
      </c>
      <c r="HE10" s="18">
        <v>0</v>
      </c>
      <c r="HF10" s="19">
        <v>0</v>
      </c>
      <c r="HG10" s="19">
        <v>0</v>
      </c>
      <c r="HH10" s="18">
        <v>0</v>
      </c>
      <c r="HI10" s="18">
        <v>0</v>
      </c>
      <c r="HJ10" s="18">
        <v>0</v>
      </c>
      <c r="HK10" s="18">
        <v>0</v>
      </c>
      <c r="HL10" s="19">
        <v>0</v>
      </c>
      <c r="HM10" s="19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19144340321.372883</v>
      </c>
      <c r="HU10" s="18">
        <v>0</v>
      </c>
    </row>
    <row r="11" spans="1:229" s="35" customFormat="1" ht="12.75" customHeight="1">
      <c r="A11" s="57" t="s">
        <v>154</v>
      </c>
      <c r="B11" s="17">
        <v>1006</v>
      </c>
      <c r="C11" s="58" t="s">
        <v>146</v>
      </c>
      <c r="D11" s="19">
        <v>9429432.8273999989</v>
      </c>
      <c r="E11" s="19">
        <v>0</v>
      </c>
      <c r="F11" s="18">
        <v>3087184.38</v>
      </c>
      <c r="G11" s="18">
        <v>0</v>
      </c>
      <c r="H11" s="18">
        <v>5941635.6673999997</v>
      </c>
      <c r="I11" s="18">
        <v>0</v>
      </c>
      <c r="J11" s="18">
        <v>400612.78</v>
      </c>
      <c r="K11" s="18">
        <v>0</v>
      </c>
      <c r="L11" s="18">
        <v>0</v>
      </c>
      <c r="M11" s="18">
        <v>0</v>
      </c>
      <c r="N11" s="18">
        <v>137028859.50999999</v>
      </c>
      <c r="O11" s="18">
        <v>0</v>
      </c>
      <c r="P11" s="18">
        <v>1688168.58</v>
      </c>
      <c r="Q11" s="18">
        <v>0</v>
      </c>
      <c r="R11" s="18">
        <v>5625677.7199999997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1522254.6159000001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1412800058.29</v>
      </c>
      <c r="AK11" s="18">
        <v>0</v>
      </c>
      <c r="AL11" s="18">
        <v>11358336.006899999</v>
      </c>
      <c r="AM11" s="18">
        <v>0</v>
      </c>
      <c r="AN11" s="18">
        <v>125123822.62</v>
      </c>
      <c r="AO11" s="18">
        <v>0</v>
      </c>
      <c r="AP11" s="18">
        <v>248493971</v>
      </c>
      <c r="AQ11" s="18">
        <v>0</v>
      </c>
      <c r="AR11" s="18">
        <v>-7051.87</v>
      </c>
      <c r="AS11" s="18">
        <v>0</v>
      </c>
      <c r="AT11" s="18">
        <v>270493.11910000001</v>
      </c>
      <c r="AU11" s="18">
        <v>0</v>
      </c>
      <c r="AV11" s="18">
        <v>3650624.6190999998</v>
      </c>
      <c r="AW11" s="18">
        <v>0</v>
      </c>
      <c r="AX11" s="18">
        <v>552.54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21508.93</v>
      </c>
      <c r="BE11" s="18">
        <v>0</v>
      </c>
      <c r="BF11" s="18">
        <v>0</v>
      </c>
      <c r="BG11" s="18">
        <v>0</v>
      </c>
      <c r="BH11" s="18">
        <v>92883.01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2506.83</v>
      </c>
      <c r="BQ11" s="18">
        <v>0</v>
      </c>
      <c r="BR11" s="18">
        <v>38042.68</v>
      </c>
      <c r="BS11" s="18">
        <v>0</v>
      </c>
      <c r="BT11" s="18">
        <v>0</v>
      </c>
      <c r="BU11" s="18">
        <v>0</v>
      </c>
      <c r="BV11" s="18">
        <v>74247.92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22989.38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24491442.593199998</v>
      </c>
      <c r="CK11" s="18">
        <v>0</v>
      </c>
      <c r="CL11" s="18">
        <v>566578.3406</v>
      </c>
      <c r="CM11" s="18">
        <v>0</v>
      </c>
      <c r="CN11" s="18">
        <v>361259.72629999998</v>
      </c>
      <c r="CO11" s="18">
        <v>0</v>
      </c>
      <c r="CP11" s="18">
        <v>0</v>
      </c>
      <c r="CQ11" s="18">
        <v>0</v>
      </c>
      <c r="CR11" s="18">
        <v>191380.46979999999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13958239.9838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12480.1296</v>
      </c>
      <c r="DU11" s="18">
        <v>0</v>
      </c>
      <c r="DV11" s="18">
        <v>0</v>
      </c>
      <c r="DW11" s="18">
        <v>0</v>
      </c>
      <c r="DX11" s="18">
        <v>42070991.649999999</v>
      </c>
      <c r="DY11" s="18">
        <v>0</v>
      </c>
      <c r="DZ11" s="18">
        <v>0</v>
      </c>
      <c r="EA11" s="18">
        <v>0</v>
      </c>
      <c r="EB11" s="18">
        <v>1130894.7050999999</v>
      </c>
      <c r="EC11" s="18">
        <v>0</v>
      </c>
      <c r="ED11" s="18">
        <v>586290.73</v>
      </c>
      <c r="EE11" s="18">
        <v>0</v>
      </c>
      <c r="EF11" s="18">
        <v>661488.6</v>
      </c>
      <c r="EG11" s="18">
        <v>0</v>
      </c>
      <c r="EH11" s="18">
        <v>1030143.8005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3398.67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1580342.08</v>
      </c>
      <c r="EW11" s="18">
        <v>0</v>
      </c>
      <c r="EX11" s="18">
        <v>200761753.26999998</v>
      </c>
      <c r="EY11" s="18">
        <v>0</v>
      </c>
      <c r="EZ11" s="18">
        <v>0</v>
      </c>
      <c r="FA11" s="18">
        <v>0</v>
      </c>
      <c r="FB11" s="18">
        <v>7072556.4800000004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9536443.6899999995</v>
      </c>
      <c r="FI11" s="18">
        <v>0</v>
      </c>
      <c r="FJ11" s="18">
        <v>505358.1</v>
      </c>
      <c r="FK11" s="18">
        <v>0</v>
      </c>
      <c r="FL11" s="18">
        <v>0</v>
      </c>
      <c r="FM11" s="18">
        <v>0</v>
      </c>
      <c r="FN11" s="19">
        <v>156588055.93000001</v>
      </c>
      <c r="FO11" s="19">
        <v>0</v>
      </c>
      <c r="FP11" s="18">
        <v>0</v>
      </c>
      <c r="FQ11" s="18">
        <v>0</v>
      </c>
      <c r="FR11" s="18">
        <v>147205098.59</v>
      </c>
      <c r="FS11" s="18">
        <v>0</v>
      </c>
      <c r="FT11" s="19">
        <v>8067111.5099999998</v>
      </c>
      <c r="FU11" s="19">
        <v>0</v>
      </c>
      <c r="FV11" s="18">
        <v>0</v>
      </c>
      <c r="FW11" s="18">
        <v>0</v>
      </c>
      <c r="FX11" s="18">
        <v>8067111.5099999998</v>
      </c>
      <c r="FY11" s="18">
        <v>0</v>
      </c>
      <c r="FZ11" s="19">
        <v>1315845.83</v>
      </c>
      <c r="GA11" s="19">
        <v>0</v>
      </c>
      <c r="GB11" s="18">
        <v>0</v>
      </c>
      <c r="GC11" s="18">
        <v>0</v>
      </c>
      <c r="GD11" s="18">
        <v>1315845.83</v>
      </c>
      <c r="GE11" s="18">
        <v>0</v>
      </c>
      <c r="GF11" s="18">
        <v>3604618.2171999998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19">
        <v>0</v>
      </c>
      <c r="HA11" s="19">
        <v>0</v>
      </c>
      <c r="HB11" s="18">
        <v>0</v>
      </c>
      <c r="HC11" s="18">
        <v>0</v>
      </c>
      <c r="HD11" s="18">
        <v>0</v>
      </c>
      <c r="HE11" s="18">
        <v>0</v>
      </c>
      <c r="HF11" s="19">
        <v>0</v>
      </c>
      <c r="HG11" s="19">
        <v>0</v>
      </c>
      <c r="HH11" s="18">
        <v>0</v>
      </c>
      <c r="HI11" s="18">
        <v>0</v>
      </c>
      <c r="HJ11" s="18">
        <v>0</v>
      </c>
      <c r="HK11" s="18">
        <v>0</v>
      </c>
      <c r="HL11" s="19">
        <v>0</v>
      </c>
      <c r="HM11" s="19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2421951095.4944997</v>
      </c>
      <c r="HU11" s="18">
        <v>0</v>
      </c>
    </row>
    <row r="12" spans="1:229" s="35" customFormat="1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176321933.33910391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19">
        <v>0</v>
      </c>
      <c r="FU12" s="19">
        <v>0</v>
      </c>
      <c r="FV12" s="18">
        <v>0</v>
      </c>
      <c r="FW12" s="18">
        <v>0</v>
      </c>
      <c r="FX12" s="18">
        <v>0</v>
      </c>
      <c r="FY12" s="18">
        <v>0</v>
      </c>
      <c r="FZ12" s="19">
        <v>0</v>
      </c>
      <c r="GA12" s="19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19">
        <v>0</v>
      </c>
      <c r="HA12" s="19">
        <v>0</v>
      </c>
      <c r="HB12" s="18">
        <v>0</v>
      </c>
      <c r="HC12" s="18">
        <v>0</v>
      </c>
      <c r="HD12" s="18">
        <v>0</v>
      </c>
      <c r="HE12" s="18">
        <v>0</v>
      </c>
      <c r="HF12" s="19">
        <v>0</v>
      </c>
      <c r="HG12" s="19">
        <v>0</v>
      </c>
      <c r="HH12" s="18">
        <v>0</v>
      </c>
      <c r="HI12" s="18">
        <v>0</v>
      </c>
      <c r="HJ12" s="18">
        <v>0</v>
      </c>
      <c r="HK12" s="18">
        <v>0</v>
      </c>
      <c r="HL12" s="19">
        <v>0</v>
      </c>
      <c r="HM12" s="19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176321933.33910391</v>
      </c>
      <c r="HU12" s="18">
        <v>0</v>
      </c>
    </row>
    <row r="13" spans="1:229" s="35" customFormat="1" ht="12.75" customHeight="1">
      <c r="A13" s="57" t="s">
        <v>158</v>
      </c>
      <c r="B13" s="17">
        <v>1008</v>
      </c>
      <c r="C13" s="58" t="s">
        <v>146</v>
      </c>
      <c r="D13" s="19">
        <v>312877786.03000003</v>
      </c>
      <c r="E13" s="19">
        <v>0</v>
      </c>
      <c r="F13" s="18">
        <v>24843723.670000002</v>
      </c>
      <c r="G13" s="18">
        <v>0</v>
      </c>
      <c r="H13" s="18">
        <v>193475859.29000002</v>
      </c>
      <c r="I13" s="18">
        <v>0</v>
      </c>
      <c r="J13" s="18">
        <v>94558203.069999993</v>
      </c>
      <c r="K13" s="18">
        <v>0</v>
      </c>
      <c r="L13" s="18">
        <v>21278719.379999999</v>
      </c>
      <c r="M13" s="18">
        <v>0</v>
      </c>
      <c r="N13" s="18">
        <v>43898631.859999999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30965343.599999998</v>
      </c>
      <c r="AA13" s="18">
        <v>0</v>
      </c>
      <c r="AB13" s="18">
        <v>0</v>
      </c>
      <c r="AC13" s="18">
        <v>0</v>
      </c>
      <c r="AD13" s="18">
        <v>9351844.0800000001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2310145170.8465996</v>
      </c>
      <c r="AK13" s="18">
        <v>0</v>
      </c>
      <c r="AL13" s="18">
        <v>293115.18339999998</v>
      </c>
      <c r="AM13" s="18">
        <v>0</v>
      </c>
      <c r="AN13" s="18">
        <v>130581437.31999999</v>
      </c>
      <c r="AO13" s="18">
        <v>0</v>
      </c>
      <c r="AP13" s="18">
        <v>1006317303.33</v>
      </c>
      <c r="AQ13" s="18">
        <v>0</v>
      </c>
      <c r="AR13" s="18">
        <v>0</v>
      </c>
      <c r="AS13" s="18">
        <v>0</v>
      </c>
      <c r="AT13" s="18">
        <v>18551026.779999997</v>
      </c>
      <c r="AU13" s="18">
        <v>0</v>
      </c>
      <c r="AV13" s="18">
        <v>19341860.049999997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785415.29</v>
      </c>
      <c r="BC13" s="18">
        <v>0</v>
      </c>
      <c r="BD13" s="18">
        <v>5964488.6500000004</v>
      </c>
      <c r="BE13" s="18">
        <v>0</v>
      </c>
      <c r="BF13" s="18">
        <v>0</v>
      </c>
      <c r="BG13" s="18">
        <v>0</v>
      </c>
      <c r="BH13" s="18">
        <v>47441.09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7587.65</v>
      </c>
      <c r="BS13" s="18">
        <v>0</v>
      </c>
      <c r="BT13" s="18">
        <v>0</v>
      </c>
      <c r="BU13" s="18">
        <v>0</v>
      </c>
      <c r="BV13" s="18">
        <v>167181746.66000003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410053.86999999994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15619157.040000001</v>
      </c>
      <c r="CM13" s="18">
        <v>0</v>
      </c>
      <c r="CN13" s="18">
        <v>4480645.45</v>
      </c>
      <c r="CO13" s="18">
        <v>0</v>
      </c>
      <c r="CP13" s="18">
        <v>0</v>
      </c>
      <c r="CQ13" s="18">
        <v>0</v>
      </c>
      <c r="CR13" s="18">
        <v>4000570.95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21089781.800000001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-39894.129999999997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123729528.61000001</v>
      </c>
      <c r="DY13" s="18">
        <v>0</v>
      </c>
      <c r="DZ13" s="18">
        <v>0</v>
      </c>
      <c r="EA13" s="18">
        <v>0</v>
      </c>
      <c r="EB13" s="18">
        <v>68505590.409999982</v>
      </c>
      <c r="EC13" s="18">
        <v>0</v>
      </c>
      <c r="ED13" s="18">
        <v>407127.86</v>
      </c>
      <c r="EE13" s="18">
        <v>0</v>
      </c>
      <c r="EF13" s="18">
        <v>76503503.920000002</v>
      </c>
      <c r="EG13" s="18">
        <v>0</v>
      </c>
      <c r="EH13" s="18">
        <v>8124364.7399999993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492609.7900000001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19">
        <v>0</v>
      </c>
      <c r="FU13" s="19">
        <v>0</v>
      </c>
      <c r="FV13" s="18">
        <v>0</v>
      </c>
      <c r="FW13" s="18">
        <v>0</v>
      </c>
      <c r="FX13" s="18">
        <v>0</v>
      </c>
      <c r="FY13" s="18">
        <v>0</v>
      </c>
      <c r="FZ13" s="19">
        <v>492609.7900000001</v>
      </c>
      <c r="GA13" s="19">
        <v>0</v>
      </c>
      <c r="GB13" s="18">
        <v>0</v>
      </c>
      <c r="GC13" s="18">
        <v>0</v>
      </c>
      <c r="GD13" s="18">
        <v>492609.7900000001</v>
      </c>
      <c r="GE13" s="18">
        <v>0</v>
      </c>
      <c r="GF13" s="18">
        <v>5325868.66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19">
        <v>0</v>
      </c>
      <c r="HA13" s="19">
        <v>0</v>
      </c>
      <c r="HB13" s="18">
        <v>0</v>
      </c>
      <c r="HC13" s="18">
        <v>0</v>
      </c>
      <c r="HD13" s="18">
        <v>0</v>
      </c>
      <c r="HE13" s="18">
        <v>0</v>
      </c>
      <c r="HF13" s="19">
        <v>0</v>
      </c>
      <c r="HG13" s="19">
        <v>0</v>
      </c>
      <c r="HH13" s="18">
        <v>0</v>
      </c>
      <c r="HI13" s="18">
        <v>0</v>
      </c>
      <c r="HJ13" s="18">
        <v>0</v>
      </c>
      <c r="HK13" s="18">
        <v>0</v>
      </c>
      <c r="HL13" s="19">
        <v>0</v>
      </c>
      <c r="HM13" s="19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4406237826.7699995</v>
      </c>
      <c r="HU13" s="18">
        <v>0</v>
      </c>
    </row>
    <row r="14" spans="1:229" s="35" customFormat="1" ht="12.75" customHeight="1">
      <c r="A14" s="57" t="s">
        <v>160</v>
      </c>
      <c r="B14" s="17">
        <v>1009</v>
      </c>
      <c r="C14" s="58" t="s">
        <v>146</v>
      </c>
      <c r="D14" s="19">
        <v>3804800387.7799997</v>
      </c>
      <c r="E14" s="19">
        <v>27409116.140000001</v>
      </c>
      <c r="F14" s="18">
        <v>636621231.61181688</v>
      </c>
      <c r="G14" s="18">
        <v>4205287.2881836835</v>
      </c>
      <c r="H14" s="18">
        <v>744407382.40564573</v>
      </c>
      <c r="I14" s="18">
        <v>5441822.6343544079</v>
      </c>
      <c r="J14" s="18">
        <v>2423771773.762537</v>
      </c>
      <c r="K14" s="18">
        <v>17762006.21746191</v>
      </c>
      <c r="L14" s="18">
        <v>238198071.18000001</v>
      </c>
      <c r="M14" s="18">
        <v>146584.14000000001</v>
      </c>
      <c r="N14" s="18">
        <v>305466917.76999998</v>
      </c>
      <c r="O14" s="18">
        <v>0</v>
      </c>
      <c r="P14" s="18">
        <v>35061.21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275000</v>
      </c>
      <c r="W14" s="18">
        <v>0</v>
      </c>
      <c r="X14" s="18">
        <v>0</v>
      </c>
      <c r="Y14" s="18">
        <v>0</v>
      </c>
      <c r="Z14" s="18">
        <v>214341800.02000001</v>
      </c>
      <c r="AA14" s="18">
        <v>2048576.8100000005</v>
      </c>
      <c r="AB14" s="18">
        <v>0</v>
      </c>
      <c r="AC14" s="18">
        <v>0</v>
      </c>
      <c r="AD14" s="18">
        <v>80709673.069999993</v>
      </c>
      <c r="AE14" s="18">
        <v>608006.01</v>
      </c>
      <c r="AF14" s="18">
        <v>0</v>
      </c>
      <c r="AG14" s="18">
        <v>0</v>
      </c>
      <c r="AH14" s="18">
        <v>0</v>
      </c>
      <c r="AI14" s="18">
        <v>0</v>
      </c>
      <c r="AJ14" s="18">
        <v>3266122593.4699955</v>
      </c>
      <c r="AK14" s="18">
        <v>0</v>
      </c>
      <c r="AL14" s="18">
        <v>28203545.629999999</v>
      </c>
      <c r="AM14" s="18">
        <v>0</v>
      </c>
      <c r="AN14" s="18">
        <v>503642236.39000005</v>
      </c>
      <c r="AO14" s="18">
        <v>7340067.2299999762</v>
      </c>
      <c r="AP14" s="18">
        <v>2792631126.8399997</v>
      </c>
      <c r="AQ14" s="18">
        <v>52051541.75999999</v>
      </c>
      <c r="AR14" s="18">
        <v>0</v>
      </c>
      <c r="AS14" s="18">
        <v>0</v>
      </c>
      <c r="AT14" s="18">
        <v>187798672.73999998</v>
      </c>
      <c r="AU14" s="18">
        <v>224090.37000000002</v>
      </c>
      <c r="AV14" s="18">
        <v>156881655.03</v>
      </c>
      <c r="AW14" s="18">
        <v>1778214.2800000003</v>
      </c>
      <c r="AX14" s="18">
        <v>7255.6</v>
      </c>
      <c r="AY14" s="18">
        <v>34.69</v>
      </c>
      <c r="AZ14" s="18">
        <v>0</v>
      </c>
      <c r="BA14" s="18">
        <v>0</v>
      </c>
      <c r="BB14" s="18">
        <v>22994899.059999999</v>
      </c>
      <c r="BC14" s="18">
        <v>1240385.7699999996</v>
      </c>
      <c r="BD14" s="18">
        <v>100321474.19999999</v>
      </c>
      <c r="BE14" s="18">
        <v>1010761.2899999998</v>
      </c>
      <c r="BF14" s="18">
        <v>64000</v>
      </c>
      <c r="BG14" s="18">
        <v>0</v>
      </c>
      <c r="BH14" s="18">
        <v>3522743.18</v>
      </c>
      <c r="BI14" s="18">
        <v>0</v>
      </c>
      <c r="BJ14" s="18">
        <v>4700686.58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514374.95</v>
      </c>
      <c r="BQ14" s="18">
        <v>0</v>
      </c>
      <c r="BR14" s="18">
        <v>-87.43</v>
      </c>
      <c r="BS14" s="18">
        <v>0</v>
      </c>
      <c r="BT14" s="18">
        <v>0</v>
      </c>
      <c r="BU14" s="18">
        <v>0</v>
      </c>
      <c r="BV14" s="18">
        <v>17377965.98</v>
      </c>
      <c r="BW14" s="18">
        <v>4788.96</v>
      </c>
      <c r="BX14" s="18">
        <v>241918</v>
      </c>
      <c r="BY14" s="18">
        <v>0</v>
      </c>
      <c r="BZ14" s="18">
        <v>0</v>
      </c>
      <c r="CA14" s="18">
        <v>0</v>
      </c>
      <c r="CB14" s="18">
        <v>8303063.1500000004</v>
      </c>
      <c r="CC14" s="18">
        <v>86453.150000000023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228275005.43000004</v>
      </c>
      <c r="DE14" s="18">
        <v>1206602.8899999987</v>
      </c>
      <c r="DF14" s="18">
        <v>0.1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-30047.43</v>
      </c>
      <c r="DU14" s="18">
        <v>0</v>
      </c>
      <c r="DV14" s="18">
        <v>0</v>
      </c>
      <c r="DW14" s="18">
        <v>0</v>
      </c>
      <c r="DX14" s="18">
        <v>93469610.379999995</v>
      </c>
      <c r="DY14" s="18">
        <v>3082.1200000000003</v>
      </c>
      <c r="DZ14" s="18">
        <v>0</v>
      </c>
      <c r="EA14" s="18">
        <v>0</v>
      </c>
      <c r="EB14" s="18">
        <v>230212358.38</v>
      </c>
      <c r="EC14" s="18">
        <v>1630115.8699999999</v>
      </c>
      <c r="ED14" s="18">
        <v>40232748.630000003</v>
      </c>
      <c r="EE14" s="18">
        <v>0</v>
      </c>
      <c r="EF14" s="18">
        <v>175750190.75999999</v>
      </c>
      <c r="EG14" s="18">
        <v>2270710.3199999998</v>
      </c>
      <c r="EH14" s="18">
        <v>299629346.99000001</v>
      </c>
      <c r="EI14" s="18">
        <v>2649255.3600000003</v>
      </c>
      <c r="EJ14" s="18">
        <v>0</v>
      </c>
      <c r="EK14" s="18">
        <v>0</v>
      </c>
      <c r="EL14" s="18">
        <v>0</v>
      </c>
      <c r="EM14" s="18">
        <v>0</v>
      </c>
      <c r="EN14" s="18">
        <v>564284699.64999998</v>
      </c>
      <c r="EO14" s="18">
        <v>410.23</v>
      </c>
      <c r="EP14" s="18">
        <v>1655.08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4395984.01</v>
      </c>
      <c r="EW14" s="18">
        <v>0</v>
      </c>
      <c r="EX14" s="18">
        <v>543373579.54999995</v>
      </c>
      <c r="EY14" s="18">
        <v>0</v>
      </c>
      <c r="EZ14" s="18">
        <v>1020734.77</v>
      </c>
      <c r="FA14" s="18">
        <v>0</v>
      </c>
      <c r="FB14" s="18">
        <v>25552618.390000001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258121.57</v>
      </c>
      <c r="FK14" s="18">
        <v>0</v>
      </c>
      <c r="FL14" s="18">
        <v>106228.54</v>
      </c>
      <c r="FM14" s="18">
        <v>0</v>
      </c>
      <c r="FN14" s="19">
        <v>2941332817.1399999</v>
      </c>
      <c r="FO14" s="19">
        <v>2537957.4900000002</v>
      </c>
      <c r="FP14" s="18">
        <v>619113.02000001608</v>
      </c>
      <c r="FQ14" s="18">
        <v>600</v>
      </c>
      <c r="FR14" s="18">
        <v>556926.62999999989</v>
      </c>
      <c r="FS14" s="18">
        <v>0</v>
      </c>
      <c r="FT14" s="19">
        <v>1900611679.3099997</v>
      </c>
      <c r="FU14" s="19">
        <v>0</v>
      </c>
      <c r="FV14" s="18">
        <v>80418500.249999985</v>
      </c>
      <c r="FW14" s="18">
        <v>0</v>
      </c>
      <c r="FX14" s="18">
        <v>1820193179.0599997</v>
      </c>
      <c r="FY14" s="18">
        <v>0</v>
      </c>
      <c r="FZ14" s="19">
        <v>1039545098.1800002</v>
      </c>
      <c r="GA14" s="19">
        <v>2537357.4900000002</v>
      </c>
      <c r="GB14" s="18">
        <v>432336009.82999957</v>
      </c>
      <c r="GC14" s="18">
        <v>1150841.3600000001</v>
      </c>
      <c r="GD14" s="18">
        <v>607209088.35000062</v>
      </c>
      <c r="GE14" s="18">
        <v>1386516.13</v>
      </c>
      <c r="GF14" s="18">
        <v>23802475.860000003</v>
      </c>
      <c r="GG14" s="18">
        <v>105508.10999999999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19">
        <v>0</v>
      </c>
      <c r="HA14" s="19">
        <v>0</v>
      </c>
      <c r="HB14" s="18">
        <v>0</v>
      </c>
      <c r="HC14" s="18">
        <v>0</v>
      </c>
      <c r="HD14" s="18">
        <v>0</v>
      </c>
      <c r="HE14" s="18">
        <v>0</v>
      </c>
      <c r="HF14" s="19">
        <v>0</v>
      </c>
      <c r="HG14" s="19">
        <v>0</v>
      </c>
      <c r="HH14" s="18">
        <v>0</v>
      </c>
      <c r="HI14" s="18">
        <v>0</v>
      </c>
      <c r="HJ14" s="18">
        <v>0</v>
      </c>
      <c r="HK14" s="18">
        <v>0</v>
      </c>
      <c r="HL14" s="19">
        <v>0</v>
      </c>
      <c r="HM14" s="19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16908823162.199991</v>
      </c>
      <c r="HU14" s="18">
        <v>104352262.98999998</v>
      </c>
    </row>
    <row r="15" spans="1:229" s="35" customFormat="1" ht="12.75" customHeight="1">
      <c r="A15" s="57" t="s">
        <v>162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913907.30000002135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4223557.8400000175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6849554.0500002019</v>
      </c>
      <c r="DE15" s="18">
        <v>0</v>
      </c>
      <c r="DF15" s="18">
        <v>14555594.28619051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47394.740476192004</v>
      </c>
      <c r="DU15" s="18">
        <v>0</v>
      </c>
      <c r="DV15" s="18">
        <v>20471510.033753999</v>
      </c>
      <c r="DW15" s="18">
        <v>0</v>
      </c>
      <c r="DX15" s="18">
        <v>38177.220000000118</v>
      </c>
      <c r="DY15" s="18">
        <v>0</v>
      </c>
      <c r="DZ15" s="18">
        <v>0</v>
      </c>
      <c r="EA15" s="18">
        <v>0</v>
      </c>
      <c r="EB15" s="18">
        <v>55617399.088571616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1059979161.873333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128.59047619047701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19">
        <v>0</v>
      </c>
      <c r="FU15" s="19">
        <v>0</v>
      </c>
      <c r="FV15" s="18">
        <v>0</v>
      </c>
      <c r="FW15" s="18">
        <v>0</v>
      </c>
      <c r="FX15" s="18">
        <v>0</v>
      </c>
      <c r="FY15" s="18">
        <v>0</v>
      </c>
      <c r="FZ15" s="19">
        <v>0</v>
      </c>
      <c r="GA15" s="19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19">
        <v>0</v>
      </c>
      <c r="HA15" s="19">
        <v>0</v>
      </c>
      <c r="HB15" s="18">
        <v>0</v>
      </c>
      <c r="HC15" s="18">
        <v>0</v>
      </c>
      <c r="HD15" s="18">
        <v>0</v>
      </c>
      <c r="HE15" s="18">
        <v>0</v>
      </c>
      <c r="HF15" s="19">
        <v>0</v>
      </c>
      <c r="HG15" s="19">
        <v>0</v>
      </c>
      <c r="HH15" s="18">
        <v>0</v>
      </c>
      <c r="HI15" s="18">
        <v>0</v>
      </c>
      <c r="HJ15" s="18">
        <v>0</v>
      </c>
      <c r="HK15" s="18">
        <v>0</v>
      </c>
      <c r="HL15" s="19">
        <v>0</v>
      </c>
      <c r="HM15" s="19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1162696385.0228019</v>
      </c>
      <c r="HU15" s="18">
        <v>0</v>
      </c>
    </row>
    <row r="16" spans="1:229" s="35" customFormat="1" ht="12.75" customHeight="1">
      <c r="A16" s="57" t="s">
        <v>164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218658203.25795099</v>
      </c>
      <c r="DO16" s="18">
        <v>0</v>
      </c>
      <c r="DP16" s="18">
        <v>0</v>
      </c>
      <c r="DQ16" s="18">
        <v>144656403.20051098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19">
        <v>0</v>
      </c>
      <c r="FU16" s="19">
        <v>0</v>
      </c>
      <c r="FV16" s="18">
        <v>0</v>
      </c>
      <c r="FW16" s="18">
        <v>0</v>
      </c>
      <c r="FX16" s="18">
        <v>0</v>
      </c>
      <c r="FY16" s="18">
        <v>0</v>
      </c>
      <c r="FZ16" s="19">
        <v>0</v>
      </c>
      <c r="GA16" s="19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19">
        <v>0</v>
      </c>
      <c r="HA16" s="19">
        <v>0</v>
      </c>
      <c r="HB16" s="18">
        <v>0</v>
      </c>
      <c r="HC16" s="18">
        <v>0</v>
      </c>
      <c r="HD16" s="18">
        <v>0</v>
      </c>
      <c r="HE16" s="18">
        <v>0</v>
      </c>
      <c r="HF16" s="19">
        <v>0</v>
      </c>
      <c r="HG16" s="19">
        <v>0</v>
      </c>
      <c r="HH16" s="18">
        <v>0</v>
      </c>
      <c r="HI16" s="18">
        <v>0</v>
      </c>
      <c r="HJ16" s="18">
        <v>0</v>
      </c>
      <c r="HK16" s="18">
        <v>0</v>
      </c>
      <c r="HL16" s="19">
        <v>0</v>
      </c>
      <c r="HM16" s="19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218658203.25795099</v>
      </c>
      <c r="HU16" s="18">
        <v>144656403.20051098</v>
      </c>
    </row>
    <row r="17" spans="1:229" s="35" customFormat="1" ht="12.75" customHeight="1">
      <c r="A17" s="57" t="s">
        <v>166</v>
      </c>
      <c r="B17" s="17">
        <v>1012</v>
      </c>
      <c r="C17" s="58" t="s">
        <v>146</v>
      </c>
      <c r="D17" s="19">
        <v>166784243</v>
      </c>
      <c r="E17" s="19">
        <v>0</v>
      </c>
      <c r="F17" s="18">
        <v>548432</v>
      </c>
      <c r="G17" s="18">
        <v>0</v>
      </c>
      <c r="H17" s="18">
        <v>12654659</v>
      </c>
      <c r="I17" s="18">
        <v>0</v>
      </c>
      <c r="J17" s="18">
        <v>153581152</v>
      </c>
      <c r="K17" s="18">
        <v>0</v>
      </c>
      <c r="L17" s="18">
        <v>23019806</v>
      </c>
      <c r="M17" s="18">
        <v>0</v>
      </c>
      <c r="N17" s="18">
        <v>6567478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46591685</v>
      </c>
      <c r="AA17" s="18">
        <v>0</v>
      </c>
      <c r="AB17" s="18">
        <v>0</v>
      </c>
      <c r="AC17" s="18">
        <v>0</v>
      </c>
      <c r="AD17" s="18">
        <v>49237365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524488757</v>
      </c>
      <c r="AK17" s="18">
        <v>0</v>
      </c>
      <c r="AL17" s="18">
        <v>0</v>
      </c>
      <c r="AM17" s="18">
        <v>0</v>
      </c>
      <c r="AN17" s="18">
        <v>165457228.28999999</v>
      </c>
      <c r="AO17" s="18">
        <v>0</v>
      </c>
      <c r="AP17" s="18">
        <v>54400172</v>
      </c>
      <c r="AQ17" s="18">
        <v>0</v>
      </c>
      <c r="AR17" s="18">
        <v>0</v>
      </c>
      <c r="AS17" s="18">
        <v>0</v>
      </c>
      <c r="AT17" s="18">
        <v>65598496</v>
      </c>
      <c r="AU17" s="18">
        <v>0</v>
      </c>
      <c r="AV17" s="18">
        <v>16025428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2950793</v>
      </c>
      <c r="BC17" s="18">
        <v>0</v>
      </c>
      <c r="BD17" s="18">
        <v>10323314</v>
      </c>
      <c r="BE17" s="18">
        <v>0</v>
      </c>
      <c r="BF17" s="18">
        <v>0</v>
      </c>
      <c r="BG17" s="18">
        <v>0</v>
      </c>
      <c r="BH17" s="18">
        <v>683863</v>
      </c>
      <c r="BI17" s="18">
        <v>0</v>
      </c>
      <c r="BJ17" s="18">
        <v>0</v>
      </c>
      <c r="BK17" s="18">
        <v>0</v>
      </c>
      <c r="BL17" s="18">
        <v>333483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3176</v>
      </c>
      <c r="BS17" s="18">
        <v>0</v>
      </c>
      <c r="BT17" s="18">
        <v>0</v>
      </c>
      <c r="BU17" s="18">
        <v>0</v>
      </c>
      <c r="BV17" s="18">
        <v>3260427</v>
      </c>
      <c r="BW17" s="18">
        <v>0</v>
      </c>
      <c r="BX17" s="18">
        <v>2000</v>
      </c>
      <c r="BY17" s="18">
        <v>0</v>
      </c>
      <c r="BZ17" s="18">
        <v>0</v>
      </c>
      <c r="CA17" s="18">
        <v>0</v>
      </c>
      <c r="CB17" s="18">
        <v>2917893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176016344</v>
      </c>
      <c r="CK17" s="18">
        <v>0</v>
      </c>
      <c r="CL17" s="18">
        <v>14828670</v>
      </c>
      <c r="CM17" s="18">
        <v>0</v>
      </c>
      <c r="CN17" s="18">
        <v>8039302</v>
      </c>
      <c r="CO17" s="18">
        <v>0</v>
      </c>
      <c r="CP17" s="18">
        <v>0</v>
      </c>
      <c r="CQ17" s="18">
        <v>0</v>
      </c>
      <c r="CR17" s="18">
        <v>10975345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7007808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64634484</v>
      </c>
      <c r="EC17" s="18">
        <v>0</v>
      </c>
      <c r="ED17" s="18">
        <v>11193878</v>
      </c>
      <c r="EE17" s="18">
        <v>0</v>
      </c>
      <c r="EF17" s="18">
        <v>132720695</v>
      </c>
      <c r="EG17" s="18">
        <v>0</v>
      </c>
      <c r="EH17" s="18">
        <v>15982901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21080833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19">
        <v>0</v>
      </c>
      <c r="FU17" s="19">
        <v>0</v>
      </c>
      <c r="FV17" s="18">
        <v>0</v>
      </c>
      <c r="FW17" s="18">
        <v>0</v>
      </c>
      <c r="FX17" s="18">
        <v>0</v>
      </c>
      <c r="FY17" s="18">
        <v>0</v>
      </c>
      <c r="FZ17" s="19">
        <v>0</v>
      </c>
      <c r="GA17" s="19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80900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19">
        <v>0</v>
      </c>
      <c r="HA17" s="19">
        <v>0</v>
      </c>
      <c r="HB17" s="18">
        <v>0</v>
      </c>
      <c r="HC17" s="18">
        <v>0</v>
      </c>
      <c r="HD17" s="18">
        <v>0</v>
      </c>
      <c r="HE17" s="18">
        <v>0</v>
      </c>
      <c r="HF17" s="19">
        <v>0</v>
      </c>
      <c r="HG17" s="19">
        <v>0</v>
      </c>
      <c r="HH17" s="18">
        <v>0</v>
      </c>
      <c r="HI17" s="18">
        <v>0</v>
      </c>
      <c r="HJ17" s="18">
        <v>0</v>
      </c>
      <c r="HK17" s="18">
        <v>0</v>
      </c>
      <c r="HL17" s="19">
        <v>0</v>
      </c>
      <c r="HM17" s="19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1601206767.29</v>
      </c>
      <c r="HU17" s="18">
        <v>0</v>
      </c>
    </row>
    <row r="18" spans="1:229" s="35" customFormat="1" ht="12.75" customHeight="1">
      <c r="A18" s="57" t="s">
        <v>168</v>
      </c>
      <c r="B18" s="17">
        <v>1013</v>
      </c>
      <c r="C18" s="58" t="s">
        <v>146</v>
      </c>
      <c r="D18" s="19">
        <v>61992872.094020844</v>
      </c>
      <c r="E18" s="19">
        <v>0</v>
      </c>
      <c r="F18" s="18">
        <v>1817888.6402918969</v>
      </c>
      <c r="G18" s="18">
        <v>0</v>
      </c>
      <c r="H18" s="18">
        <v>34463638.599328294</v>
      </c>
      <c r="I18" s="18">
        <v>0</v>
      </c>
      <c r="J18" s="18">
        <v>25711344.85440065</v>
      </c>
      <c r="K18" s="18">
        <v>0</v>
      </c>
      <c r="L18" s="18">
        <v>13424636.439999999</v>
      </c>
      <c r="M18" s="18">
        <v>0</v>
      </c>
      <c r="N18" s="18">
        <v>510791.38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32434388.120000001</v>
      </c>
      <c r="AA18" s="18">
        <v>0</v>
      </c>
      <c r="AB18" s="18">
        <v>0</v>
      </c>
      <c r="AC18" s="18">
        <v>0</v>
      </c>
      <c r="AD18" s="18">
        <v>293662.09000000003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23535184.629999999</v>
      </c>
      <c r="AU18" s="18">
        <v>0</v>
      </c>
      <c r="AV18" s="18">
        <v>4646569.0999999996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1152887.68</v>
      </c>
      <c r="BC18" s="18">
        <v>0</v>
      </c>
      <c r="BD18" s="18">
        <v>2337443.09</v>
      </c>
      <c r="BE18" s="18">
        <v>0</v>
      </c>
      <c r="BF18" s="18">
        <v>0</v>
      </c>
      <c r="BG18" s="18">
        <v>0</v>
      </c>
      <c r="BH18" s="18">
        <v>2813490.63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>
        <v>6479.26</v>
      </c>
      <c r="BO18" s="18">
        <v>0</v>
      </c>
      <c r="BP18" s="18">
        <v>0</v>
      </c>
      <c r="BQ18" s="18">
        <v>0</v>
      </c>
      <c r="BR18" s="18">
        <v>584728.14</v>
      </c>
      <c r="BS18" s="18">
        <v>0</v>
      </c>
      <c r="BT18" s="18">
        <v>0</v>
      </c>
      <c r="BU18" s="18">
        <v>0</v>
      </c>
      <c r="BV18" s="18">
        <v>9856393.6899999995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459177.39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170398272.66</v>
      </c>
      <c r="CK18" s="18">
        <v>0</v>
      </c>
      <c r="CL18" s="18">
        <v>12893899.52</v>
      </c>
      <c r="CM18" s="18">
        <v>0</v>
      </c>
      <c r="CN18" s="18">
        <v>39623.32</v>
      </c>
      <c r="CO18" s="18">
        <v>0</v>
      </c>
      <c r="CP18" s="18">
        <v>0</v>
      </c>
      <c r="CQ18" s="18">
        <v>0</v>
      </c>
      <c r="CR18" s="18">
        <v>14500400.1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8500121.0299999993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1110.7</v>
      </c>
      <c r="DY18" s="18">
        <v>0</v>
      </c>
      <c r="DZ18" s="18">
        <v>0</v>
      </c>
      <c r="EA18" s="18">
        <v>0</v>
      </c>
      <c r="EB18" s="18">
        <v>73858169</v>
      </c>
      <c r="EC18" s="18">
        <v>0</v>
      </c>
      <c r="ED18" s="18">
        <v>25278137.34</v>
      </c>
      <c r="EE18" s="18">
        <v>0</v>
      </c>
      <c r="EF18" s="18">
        <v>63113518.020000003</v>
      </c>
      <c r="EG18" s="18">
        <v>0</v>
      </c>
      <c r="EH18" s="18">
        <v>8022697.6200000001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36079287.060000002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19">
        <v>0</v>
      </c>
      <c r="FU18" s="19">
        <v>0</v>
      </c>
      <c r="FV18" s="18">
        <v>0</v>
      </c>
      <c r="FW18" s="18">
        <v>0</v>
      </c>
      <c r="FX18" s="18">
        <v>0</v>
      </c>
      <c r="FY18" s="18">
        <v>0</v>
      </c>
      <c r="FZ18" s="19">
        <v>0</v>
      </c>
      <c r="GA18" s="19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2630172.29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19">
        <v>0</v>
      </c>
      <c r="HA18" s="19">
        <v>0</v>
      </c>
      <c r="HB18" s="18">
        <v>0</v>
      </c>
      <c r="HC18" s="18">
        <v>0</v>
      </c>
      <c r="HD18" s="18">
        <v>0</v>
      </c>
      <c r="HE18" s="18">
        <v>0</v>
      </c>
      <c r="HF18" s="19">
        <v>0</v>
      </c>
      <c r="HG18" s="19">
        <v>0</v>
      </c>
      <c r="HH18" s="18">
        <v>0</v>
      </c>
      <c r="HI18" s="18">
        <v>0</v>
      </c>
      <c r="HJ18" s="18">
        <v>0</v>
      </c>
      <c r="HK18" s="18">
        <v>0</v>
      </c>
      <c r="HL18" s="19">
        <v>0</v>
      </c>
      <c r="HM18" s="19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569364112.39402068</v>
      </c>
      <c r="HU18" s="18">
        <v>0</v>
      </c>
    </row>
    <row r="19" spans="1:229" s="35" customFormat="1" ht="12.75" customHeight="1">
      <c r="A19" s="57" t="s">
        <v>170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-1160076.9300059967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115547703.90000001</v>
      </c>
      <c r="DO19" s="18">
        <v>0</v>
      </c>
      <c r="DP19" s="18">
        <v>57780314.119999997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19">
        <v>0</v>
      </c>
      <c r="FU19" s="19">
        <v>0</v>
      </c>
      <c r="FV19" s="18">
        <v>0</v>
      </c>
      <c r="FW19" s="18">
        <v>0</v>
      </c>
      <c r="FX19" s="18">
        <v>0</v>
      </c>
      <c r="FY19" s="18">
        <v>0</v>
      </c>
      <c r="FZ19" s="19">
        <v>0</v>
      </c>
      <c r="GA19" s="19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19">
        <v>0</v>
      </c>
      <c r="HA19" s="19">
        <v>0</v>
      </c>
      <c r="HB19" s="18">
        <v>0</v>
      </c>
      <c r="HC19" s="18">
        <v>0</v>
      </c>
      <c r="HD19" s="18">
        <v>0</v>
      </c>
      <c r="HE19" s="18">
        <v>0</v>
      </c>
      <c r="HF19" s="19">
        <v>0</v>
      </c>
      <c r="HG19" s="19">
        <v>0</v>
      </c>
      <c r="HH19" s="18">
        <v>0</v>
      </c>
      <c r="HI19" s="18">
        <v>0</v>
      </c>
      <c r="HJ19" s="18">
        <v>0</v>
      </c>
      <c r="HK19" s="18">
        <v>0</v>
      </c>
      <c r="HL19" s="19">
        <v>0</v>
      </c>
      <c r="HM19" s="19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172167941.08999401</v>
      </c>
      <c r="HU19" s="18">
        <v>0</v>
      </c>
    </row>
    <row r="20" spans="1:229" s="35" customFormat="1" ht="12.75" customHeight="1">
      <c r="A20" s="57" t="s">
        <v>172</v>
      </c>
      <c r="B20" s="17">
        <v>1017</v>
      </c>
      <c r="C20" s="58" t="s">
        <v>146</v>
      </c>
      <c r="D20" s="19">
        <v>2656206693.9300003</v>
      </c>
      <c r="E20" s="19">
        <v>0</v>
      </c>
      <c r="F20" s="18">
        <v>370524583.75000006</v>
      </c>
      <c r="G20" s="18">
        <v>0</v>
      </c>
      <c r="H20" s="18">
        <v>737118583.78000021</v>
      </c>
      <c r="I20" s="18">
        <v>0</v>
      </c>
      <c r="J20" s="18">
        <v>1548563526.4000001</v>
      </c>
      <c r="K20" s="18">
        <v>0</v>
      </c>
      <c r="L20" s="18">
        <v>139975494.16</v>
      </c>
      <c r="M20" s="18">
        <v>0</v>
      </c>
      <c r="N20" s="18">
        <v>130294095.69999999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104019565.69</v>
      </c>
      <c r="AA20" s="18">
        <v>0</v>
      </c>
      <c r="AB20" s="18">
        <v>164566.54</v>
      </c>
      <c r="AC20" s="18">
        <v>0</v>
      </c>
      <c r="AD20" s="18">
        <v>70238428.010000005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688551143.26999986</v>
      </c>
      <c r="AK20" s="18">
        <v>0</v>
      </c>
      <c r="AL20" s="18">
        <v>331222.03999999998</v>
      </c>
      <c r="AM20" s="18">
        <v>0</v>
      </c>
      <c r="AN20" s="18">
        <v>104731085.21999998</v>
      </c>
      <c r="AO20" s="18">
        <v>0</v>
      </c>
      <c r="AP20" s="18">
        <v>802240818.24000001</v>
      </c>
      <c r="AQ20" s="18">
        <v>0</v>
      </c>
      <c r="AR20" s="18">
        <v>54888.91</v>
      </c>
      <c r="AS20" s="18">
        <v>0</v>
      </c>
      <c r="AT20" s="18">
        <v>64389112.049999997</v>
      </c>
      <c r="AU20" s="18">
        <v>0</v>
      </c>
      <c r="AV20" s="18">
        <v>50088318.219999991</v>
      </c>
      <c r="AW20" s="18">
        <v>0</v>
      </c>
      <c r="AX20" s="18">
        <v>0</v>
      </c>
      <c r="AY20" s="18">
        <v>0</v>
      </c>
      <c r="AZ20" s="18">
        <v>23087.39</v>
      </c>
      <c r="BA20" s="18">
        <v>0</v>
      </c>
      <c r="BB20" s="18">
        <v>52459001.159999989</v>
      </c>
      <c r="BC20" s="18">
        <v>0</v>
      </c>
      <c r="BD20" s="18">
        <v>122733764.71000001</v>
      </c>
      <c r="BE20" s="18">
        <v>0</v>
      </c>
      <c r="BF20" s="18">
        <v>0</v>
      </c>
      <c r="BG20" s="18">
        <v>0</v>
      </c>
      <c r="BH20" s="18">
        <v>791883.1399999999</v>
      </c>
      <c r="BI20" s="18">
        <v>0</v>
      </c>
      <c r="BJ20" s="18">
        <v>15692871.799999999</v>
      </c>
      <c r="BK20" s="18">
        <v>0</v>
      </c>
      <c r="BL20" s="18">
        <v>9366573.0199999996</v>
      </c>
      <c r="BM20" s="18">
        <v>0</v>
      </c>
      <c r="BN20" s="18">
        <v>2843581.27</v>
      </c>
      <c r="BO20" s="18">
        <v>0</v>
      </c>
      <c r="BP20" s="18">
        <v>24899.4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705009.83000000007</v>
      </c>
      <c r="BW20" s="18">
        <v>0</v>
      </c>
      <c r="BX20" s="18">
        <v>115417.68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173830367.80000001</v>
      </c>
      <c r="DE20" s="18">
        <v>0</v>
      </c>
      <c r="DF20" s="18">
        <v>5972.79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1357430.42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742586.92999999993</v>
      </c>
      <c r="DW20" s="18">
        <v>0</v>
      </c>
      <c r="DX20" s="18">
        <v>51793719.75999999</v>
      </c>
      <c r="DY20" s="18">
        <v>0</v>
      </c>
      <c r="DZ20" s="18">
        <v>0</v>
      </c>
      <c r="EA20" s="18">
        <v>0</v>
      </c>
      <c r="EB20" s="18">
        <v>158851057.61999997</v>
      </c>
      <c r="EC20" s="18">
        <v>0</v>
      </c>
      <c r="ED20" s="18">
        <v>15787324.1</v>
      </c>
      <c r="EE20" s="18">
        <v>0</v>
      </c>
      <c r="EF20" s="18">
        <v>71299999.99000001</v>
      </c>
      <c r="EG20" s="18">
        <v>0</v>
      </c>
      <c r="EH20" s="18">
        <v>82013810.160000011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880060.08000000007</v>
      </c>
      <c r="EW20" s="18">
        <v>0</v>
      </c>
      <c r="EX20" s="18">
        <v>79942981.319999993</v>
      </c>
      <c r="EY20" s="18">
        <v>0</v>
      </c>
      <c r="EZ20" s="18">
        <v>1174199.9099999999</v>
      </c>
      <c r="FA20" s="18">
        <v>0</v>
      </c>
      <c r="FB20" s="18">
        <v>17228377.439999998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5359906.4400000004</v>
      </c>
      <c r="FI20" s="18">
        <v>0</v>
      </c>
      <c r="FJ20" s="18">
        <v>3385.12</v>
      </c>
      <c r="FK20" s="18">
        <v>0</v>
      </c>
      <c r="FL20" s="18">
        <v>389441.02</v>
      </c>
      <c r="FM20" s="18">
        <v>0</v>
      </c>
      <c r="FN20" s="19">
        <v>169345897.47999999</v>
      </c>
      <c r="FO20" s="19">
        <v>0</v>
      </c>
      <c r="FP20" s="18">
        <v>2175721.46</v>
      </c>
      <c r="FQ20" s="18">
        <v>0</v>
      </c>
      <c r="FR20" s="18">
        <v>0</v>
      </c>
      <c r="FS20" s="18">
        <v>0</v>
      </c>
      <c r="FT20" s="19">
        <v>24274010.560000006</v>
      </c>
      <c r="FU20" s="19">
        <v>0</v>
      </c>
      <c r="FV20" s="18">
        <v>6343959.21</v>
      </c>
      <c r="FW20" s="18">
        <v>0</v>
      </c>
      <c r="FX20" s="18">
        <v>17930051.350000005</v>
      </c>
      <c r="FY20" s="18">
        <v>0</v>
      </c>
      <c r="FZ20" s="19">
        <v>142896165.45999998</v>
      </c>
      <c r="GA20" s="19">
        <v>0</v>
      </c>
      <c r="GB20" s="18">
        <v>15769317.35</v>
      </c>
      <c r="GC20" s="18">
        <v>0</v>
      </c>
      <c r="GD20" s="18">
        <v>127126848.10999997</v>
      </c>
      <c r="GE20" s="18">
        <v>0</v>
      </c>
      <c r="GF20" s="18">
        <v>7014917.6600000011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19">
        <v>0</v>
      </c>
      <c r="HA20" s="19">
        <v>0</v>
      </c>
      <c r="HB20" s="18">
        <v>0</v>
      </c>
      <c r="HC20" s="18">
        <v>0</v>
      </c>
      <c r="HD20" s="18">
        <v>0</v>
      </c>
      <c r="HE20" s="18">
        <v>0</v>
      </c>
      <c r="HF20" s="19">
        <v>0</v>
      </c>
      <c r="HG20" s="19">
        <v>0</v>
      </c>
      <c r="HH20" s="18">
        <v>0</v>
      </c>
      <c r="HI20" s="18">
        <v>0</v>
      </c>
      <c r="HJ20" s="18">
        <v>0</v>
      </c>
      <c r="HK20" s="18">
        <v>0</v>
      </c>
      <c r="HL20" s="19">
        <v>0</v>
      </c>
      <c r="HM20" s="19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5853063457.420001</v>
      </c>
      <c r="HU20" s="18">
        <v>0</v>
      </c>
    </row>
    <row r="21" spans="1:229" s="35" customFormat="1" ht="12.75" customHeight="1">
      <c r="A21" s="57" t="s">
        <v>174</v>
      </c>
      <c r="B21" s="17">
        <v>1018</v>
      </c>
      <c r="C21" s="58" t="s">
        <v>146</v>
      </c>
      <c r="D21" s="19">
        <v>162323621.03999999</v>
      </c>
      <c r="E21" s="19">
        <v>0</v>
      </c>
      <c r="F21" s="18">
        <v>27962192.969999999</v>
      </c>
      <c r="G21" s="18">
        <v>0</v>
      </c>
      <c r="H21" s="18">
        <v>83869197.039999992</v>
      </c>
      <c r="I21" s="18">
        <v>0</v>
      </c>
      <c r="J21" s="18">
        <v>50492231.030000001</v>
      </c>
      <c r="K21" s="18">
        <v>0</v>
      </c>
      <c r="L21" s="18">
        <v>0</v>
      </c>
      <c r="M21" s="18">
        <v>0</v>
      </c>
      <c r="N21" s="18">
        <v>24687591.48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8014644.7699999996</v>
      </c>
      <c r="AA21" s="18">
        <v>0</v>
      </c>
      <c r="AB21" s="18">
        <v>0</v>
      </c>
      <c r="AC21" s="18">
        <v>0</v>
      </c>
      <c r="AD21" s="18">
        <v>58087.41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-491.41</v>
      </c>
      <c r="AO21" s="18">
        <v>0</v>
      </c>
      <c r="AP21" s="18">
        <v>104395123.72</v>
      </c>
      <c r="AQ21" s="18">
        <v>0</v>
      </c>
      <c r="AR21" s="18">
        <v>0</v>
      </c>
      <c r="AS21" s="18">
        <v>0</v>
      </c>
      <c r="AT21" s="18">
        <v>2577564.08</v>
      </c>
      <c r="AU21" s="18">
        <v>0</v>
      </c>
      <c r="AV21" s="18">
        <v>10973362.210000001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676443.97</v>
      </c>
      <c r="BC21" s="18">
        <v>0</v>
      </c>
      <c r="BD21" s="18">
        <v>144747.87</v>
      </c>
      <c r="BE21" s="18">
        <v>0</v>
      </c>
      <c r="BF21" s="18">
        <v>0</v>
      </c>
      <c r="BG21" s="18">
        <v>0</v>
      </c>
      <c r="BH21" s="18">
        <v>270550</v>
      </c>
      <c r="BI21" s="18">
        <v>0</v>
      </c>
      <c r="BJ21" s="18">
        <v>578342.47</v>
      </c>
      <c r="BK21" s="18">
        <v>0</v>
      </c>
      <c r="BL21" s="18">
        <v>482689.5</v>
      </c>
      <c r="BM21" s="18">
        <v>0</v>
      </c>
      <c r="BN21" s="18">
        <v>164597.12</v>
      </c>
      <c r="BO21" s="18">
        <v>0</v>
      </c>
      <c r="BP21" s="18">
        <v>18575</v>
      </c>
      <c r="BQ21" s="18">
        <v>0</v>
      </c>
      <c r="BR21" s="18">
        <v>1800.89</v>
      </c>
      <c r="BS21" s="18">
        <v>0</v>
      </c>
      <c r="BT21" s="18">
        <v>0</v>
      </c>
      <c r="BU21" s="18">
        <v>0</v>
      </c>
      <c r="BV21" s="18">
        <v>950.06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303742.02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3054269.09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295.06</v>
      </c>
      <c r="DW21" s="18">
        <v>0</v>
      </c>
      <c r="DX21" s="18">
        <v>141408.24</v>
      </c>
      <c r="DY21" s="18">
        <v>0</v>
      </c>
      <c r="DZ21" s="18">
        <v>0</v>
      </c>
      <c r="EA21" s="18">
        <v>0</v>
      </c>
      <c r="EB21" s="18">
        <v>5233711.49</v>
      </c>
      <c r="EC21" s="18">
        <v>0</v>
      </c>
      <c r="ED21" s="18">
        <v>4648469.3899999997</v>
      </c>
      <c r="EE21" s="18">
        <v>0</v>
      </c>
      <c r="EF21" s="18">
        <v>18230893.98</v>
      </c>
      <c r="EG21" s="18">
        <v>0</v>
      </c>
      <c r="EH21" s="18">
        <v>3779548.1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6539019.7199999997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105236.44</v>
      </c>
      <c r="EW21" s="18">
        <v>0</v>
      </c>
      <c r="EX21" s="18">
        <v>7691793.0499999998</v>
      </c>
      <c r="EY21" s="18">
        <v>0</v>
      </c>
      <c r="EZ21" s="18">
        <v>0</v>
      </c>
      <c r="FA21" s="18">
        <v>0</v>
      </c>
      <c r="FB21" s="18">
        <v>456260.82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670970.9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13178408.34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19">
        <v>13087812.34</v>
      </c>
      <c r="FU21" s="19">
        <v>0</v>
      </c>
      <c r="FV21" s="18">
        <v>13087812.34</v>
      </c>
      <c r="FW21" s="18">
        <v>0</v>
      </c>
      <c r="FX21" s="18">
        <v>0</v>
      </c>
      <c r="FY21" s="18">
        <v>0</v>
      </c>
      <c r="FZ21" s="19">
        <v>90596</v>
      </c>
      <c r="GA21" s="19">
        <v>0</v>
      </c>
      <c r="GB21" s="18">
        <v>90596</v>
      </c>
      <c r="GC21" s="18">
        <v>0</v>
      </c>
      <c r="GD21" s="18">
        <v>0</v>
      </c>
      <c r="GE21" s="18">
        <v>0</v>
      </c>
      <c r="GF21" s="18">
        <v>6651370.6200000001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19">
        <v>0</v>
      </c>
      <c r="HA21" s="19">
        <v>0</v>
      </c>
      <c r="HB21" s="18">
        <v>0</v>
      </c>
      <c r="HC21" s="18">
        <v>0</v>
      </c>
      <c r="HD21" s="18">
        <v>0</v>
      </c>
      <c r="HE21" s="18">
        <v>0</v>
      </c>
      <c r="HF21" s="19">
        <v>0</v>
      </c>
      <c r="HG21" s="19">
        <v>0</v>
      </c>
      <c r="HH21" s="18">
        <v>0</v>
      </c>
      <c r="HI21" s="18">
        <v>0</v>
      </c>
      <c r="HJ21" s="18">
        <v>0</v>
      </c>
      <c r="HK21" s="18">
        <v>0</v>
      </c>
      <c r="HL21" s="19">
        <v>0</v>
      </c>
      <c r="HM21" s="19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386053597.44</v>
      </c>
      <c r="HU21" s="18">
        <v>0</v>
      </c>
    </row>
    <row r="22" spans="1:229" s="35" customFormat="1" ht="12.75" customHeight="1">
      <c r="A22" s="57" t="s">
        <v>176</v>
      </c>
      <c r="B22" s="17">
        <v>1020</v>
      </c>
      <c r="C22" s="58" t="s">
        <v>146</v>
      </c>
      <c r="D22" s="19">
        <v>4407397520.4400005</v>
      </c>
      <c r="E22" s="19">
        <v>12436915.549999999</v>
      </c>
      <c r="F22" s="18">
        <v>1076402796.3699999</v>
      </c>
      <c r="G22" s="18">
        <v>680398.54</v>
      </c>
      <c r="H22" s="18">
        <v>1153619345.0900002</v>
      </c>
      <c r="I22" s="18">
        <v>11535718.16</v>
      </c>
      <c r="J22" s="18">
        <v>2177375378.98</v>
      </c>
      <c r="K22" s="18">
        <v>220798.85</v>
      </c>
      <c r="L22" s="18">
        <v>47467593.509999998</v>
      </c>
      <c r="M22" s="18">
        <v>14365.54</v>
      </c>
      <c r="N22" s="18">
        <v>855477591.06999993</v>
      </c>
      <c r="O22" s="18">
        <v>0</v>
      </c>
      <c r="P22" s="18">
        <v>84579.16</v>
      </c>
      <c r="Q22" s="18">
        <v>0</v>
      </c>
      <c r="R22" s="18">
        <v>7945581.1499999994</v>
      </c>
      <c r="S22" s="18">
        <v>0</v>
      </c>
      <c r="T22" s="18">
        <v>0</v>
      </c>
      <c r="U22" s="18">
        <v>0</v>
      </c>
      <c r="V22" s="18">
        <v>25895006.640000001</v>
      </c>
      <c r="W22" s="18">
        <v>0</v>
      </c>
      <c r="X22" s="18">
        <v>0</v>
      </c>
      <c r="Y22" s="18">
        <v>0</v>
      </c>
      <c r="Z22" s="18">
        <v>198163730.09</v>
      </c>
      <c r="AA22" s="18">
        <v>1330864.18</v>
      </c>
      <c r="AB22" s="18">
        <v>4040.82</v>
      </c>
      <c r="AC22" s="18">
        <v>0</v>
      </c>
      <c r="AD22" s="18">
        <v>438538085.89999998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2964439431.1799998</v>
      </c>
      <c r="AK22" s="18">
        <v>0</v>
      </c>
      <c r="AL22" s="18">
        <v>173350323.36000001</v>
      </c>
      <c r="AM22" s="18">
        <v>0</v>
      </c>
      <c r="AN22" s="18">
        <v>447648601.75999999</v>
      </c>
      <c r="AO22" s="18">
        <v>5518095.2599999998</v>
      </c>
      <c r="AP22" s="18">
        <v>3387110485.7699995</v>
      </c>
      <c r="AQ22" s="18">
        <v>32342821.640000001</v>
      </c>
      <c r="AR22" s="18">
        <v>84700</v>
      </c>
      <c r="AS22" s="18">
        <v>0</v>
      </c>
      <c r="AT22" s="18">
        <v>246848498.67000002</v>
      </c>
      <c r="AU22" s="18">
        <v>203117.64</v>
      </c>
      <c r="AV22" s="18">
        <v>458122650.18000001</v>
      </c>
      <c r="AW22" s="18">
        <v>149545.89000000001</v>
      </c>
      <c r="AX22" s="18">
        <v>0</v>
      </c>
      <c r="AY22" s="18">
        <v>0</v>
      </c>
      <c r="AZ22" s="18">
        <v>0</v>
      </c>
      <c r="BA22" s="18">
        <v>0</v>
      </c>
      <c r="BB22" s="18">
        <v>-97.59</v>
      </c>
      <c r="BC22" s="18">
        <v>0</v>
      </c>
      <c r="BD22" s="18">
        <v>238532787.53</v>
      </c>
      <c r="BE22" s="18">
        <v>384130.46</v>
      </c>
      <c r="BF22" s="18">
        <v>0</v>
      </c>
      <c r="BG22" s="18">
        <v>0</v>
      </c>
      <c r="BH22" s="18">
        <v>25481169.739999998</v>
      </c>
      <c r="BI22" s="18">
        <v>0</v>
      </c>
      <c r="BJ22" s="18">
        <v>840979715.26999998</v>
      </c>
      <c r="BK22" s="18">
        <v>0</v>
      </c>
      <c r="BL22" s="18">
        <v>821503479.82000005</v>
      </c>
      <c r="BM22" s="18">
        <v>0</v>
      </c>
      <c r="BN22" s="18">
        <v>14231153.59</v>
      </c>
      <c r="BO22" s="18">
        <v>0</v>
      </c>
      <c r="BP22" s="18">
        <v>7164226.4499999993</v>
      </c>
      <c r="BQ22" s="18">
        <v>0</v>
      </c>
      <c r="BR22" s="18">
        <v>338149.4</v>
      </c>
      <c r="BS22" s="18">
        <v>0</v>
      </c>
      <c r="BT22" s="18">
        <v>0</v>
      </c>
      <c r="BU22" s="18">
        <v>0</v>
      </c>
      <c r="BV22" s="18">
        <v>137358510.75999999</v>
      </c>
      <c r="BW22" s="18">
        <v>226</v>
      </c>
      <c r="BX22" s="18">
        <v>4930207.79</v>
      </c>
      <c r="BY22" s="18">
        <v>32913.82</v>
      </c>
      <c r="BZ22" s="18">
        <v>0</v>
      </c>
      <c r="CA22" s="18">
        <v>0</v>
      </c>
      <c r="CB22" s="18">
        <v>12948305.41</v>
      </c>
      <c r="CC22" s="18">
        <v>61585.09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2909922978.5100002</v>
      </c>
      <c r="CK22" s="18">
        <v>6531358.0899999999</v>
      </c>
      <c r="CL22" s="18">
        <v>399790304.31999999</v>
      </c>
      <c r="CM22" s="18">
        <v>1284367.05</v>
      </c>
      <c r="CN22" s="18">
        <v>-35.75</v>
      </c>
      <c r="CO22" s="18">
        <v>0</v>
      </c>
      <c r="CP22" s="18">
        <v>0</v>
      </c>
      <c r="CQ22" s="18">
        <v>0</v>
      </c>
      <c r="CR22" s="18">
        <v>11185.41</v>
      </c>
      <c r="CS22" s="18">
        <v>55.29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1568989.37</v>
      </c>
      <c r="DC22" s="18">
        <v>0</v>
      </c>
      <c r="DD22" s="18">
        <v>1456200816.4400001</v>
      </c>
      <c r="DE22" s="18">
        <v>3159145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1046093.47</v>
      </c>
      <c r="DM22" s="18">
        <v>1352.63</v>
      </c>
      <c r="DN22" s="18">
        <v>5046414.43</v>
      </c>
      <c r="DO22" s="18">
        <v>7797427.79</v>
      </c>
      <c r="DP22" s="18">
        <v>0</v>
      </c>
      <c r="DQ22" s="18">
        <v>0</v>
      </c>
      <c r="DR22" s="18">
        <v>0</v>
      </c>
      <c r="DS22" s="18">
        <v>0</v>
      </c>
      <c r="DT22" s="18">
        <v>4868702.6500000004</v>
      </c>
      <c r="DU22" s="18">
        <v>5799.74</v>
      </c>
      <c r="DV22" s="18">
        <v>0</v>
      </c>
      <c r="DW22" s="18">
        <v>0</v>
      </c>
      <c r="DX22" s="18">
        <v>86247217.719999999</v>
      </c>
      <c r="DY22" s="18">
        <v>56299.33</v>
      </c>
      <c r="DZ22" s="18">
        <v>0</v>
      </c>
      <c r="EA22" s="18">
        <v>0</v>
      </c>
      <c r="EB22" s="18">
        <v>570608538.21000004</v>
      </c>
      <c r="EC22" s="18">
        <v>530672.44999999995</v>
      </c>
      <c r="ED22" s="18">
        <v>34086964.969999999</v>
      </c>
      <c r="EE22" s="18">
        <v>0</v>
      </c>
      <c r="EF22" s="18">
        <v>3309637214.9499998</v>
      </c>
      <c r="EG22" s="18">
        <v>370827.1</v>
      </c>
      <c r="EH22" s="18">
        <v>303519358.10999995</v>
      </c>
      <c r="EI22" s="18">
        <v>792184.5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21663641.480000004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230076906.63</v>
      </c>
      <c r="EW22" s="18">
        <v>0</v>
      </c>
      <c r="EX22" s="18">
        <v>3895739923.9299998</v>
      </c>
      <c r="EY22" s="18">
        <v>0</v>
      </c>
      <c r="EZ22" s="18">
        <v>31798563.369999997</v>
      </c>
      <c r="FA22" s="18">
        <v>0</v>
      </c>
      <c r="FB22" s="18">
        <v>2007994438.4699998</v>
      </c>
      <c r="FC22" s="18">
        <v>0</v>
      </c>
      <c r="FD22" s="18">
        <v>21590.68</v>
      </c>
      <c r="FE22" s="18">
        <v>0</v>
      </c>
      <c r="FF22" s="18">
        <v>0</v>
      </c>
      <c r="FG22" s="18">
        <v>0</v>
      </c>
      <c r="FH22" s="18">
        <v>23572531.469999999</v>
      </c>
      <c r="FI22" s="18">
        <v>0</v>
      </c>
      <c r="FJ22" s="18">
        <v>257393624.89000002</v>
      </c>
      <c r="FK22" s="18">
        <v>0</v>
      </c>
      <c r="FL22" s="18">
        <v>4926367.1100000003</v>
      </c>
      <c r="FM22" s="18">
        <v>9727</v>
      </c>
      <c r="FN22" s="19">
        <v>2954459090.96</v>
      </c>
      <c r="FO22" s="19">
        <v>7363645.0199999996</v>
      </c>
      <c r="FP22" s="18">
        <v>17005751.129999999</v>
      </c>
      <c r="FQ22" s="18">
        <v>0</v>
      </c>
      <c r="FR22" s="18">
        <v>879024.21</v>
      </c>
      <c r="FS22" s="18">
        <v>0</v>
      </c>
      <c r="FT22" s="19">
        <v>1354053251.0500002</v>
      </c>
      <c r="FU22" s="19">
        <v>0</v>
      </c>
      <c r="FV22" s="18">
        <v>59493703.140000001</v>
      </c>
      <c r="FW22" s="18">
        <v>0</v>
      </c>
      <c r="FX22" s="18">
        <v>1294559547.9100001</v>
      </c>
      <c r="FY22" s="18">
        <v>0</v>
      </c>
      <c r="FZ22" s="19">
        <v>1582521064.5699999</v>
      </c>
      <c r="GA22" s="19">
        <v>7363645.0199999996</v>
      </c>
      <c r="GB22" s="18">
        <v>49122264.229999997</v>
      </c>
      <c r="GC22" s="18">
        <v>297554.63</v>
      </c>
      <c r="GD22" s="18">
        <v>1533398800.3399999</v>
      </c>
      <c r="GE22" s="18">
        <v>7066090.3899999997</v>
      </c>
      <c r="GF22" s="18">
        <v>13777845.120000001</v>
      </c>
      <c r="GG22" s="18">
        <v>28357.82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19">
        <v>0</v>
      </c>
      <c r="HA22" s="19">
        <v>0</v>
      </c>
      <c r="HB22" s="18">
        <v>0</v>
      </c>
      <c r="HC22" s="18">
        <v>0</v>
      </c>
      <c r="HD22" s="18">
        <v>0</v>
      </c>
      <c r="HE22" s="18">
        <v>0</v>
      </c>
      <c r="HF22" s="19">
        <v>0</v>
      </c>
      <c r="HG22" s="19">
        <v>0</v>
      </c>
      <c r="HH22" s="18">
        <v>0</v>
      </c>
      <c r="HI22" s="18">
        <v>0</v>
      </c>
      <c r="HJ22" s="18">
        <v>0</v>
      </c>
      <c r="HK22" s="18">
        <v>0</v>
      </c>
      <c r="HL22" s="19">
        <v>0</v>
      </c>
      <c r="HM22" s="19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34286025294.790005</v>
      </c>
      <c r="HU22" s="18">
        <v>80405799.879999995</v>
      </c>
    </row>
    <row r="23" spans="1:229" s="35" customFormat="1" ht="12.75" customHeight="1">
      <c r="A23" s="57" t="s">
        <v>178</v>
      </c>
      <c r="B23" s="17">
        <v>1022</v>
      </c>
      <c r="C23" s="58" t="s">
        <v>146</v>
      </c>
      <c r="D23" s="19">
        <v>1459548468.98</v>
      </c>
      <c r="E23" s="19">
        <v>0</v>
      </c>
      <c r="F23" s="18">
        <v>266196024.6100001</v>
      </c>
      <c r="G23" s="18">
        <v>0</v>
      </c>
      <c r="H23" s="18">
        <v>498312377.20779932</v>
      </c>
      <c r="I23" s="18">
        <v>0</v>
      </c>
      <c r="J23" s="18">
        <v>695040067.16220045</v>
      </c>
      <c r="K23" s="18">
        <v>0</v>
      </c>
      <c r="L23" s="18">
        <v>0</v>
      </c>
      <c r="M23" s="18">
        <v>0</v>
      </c>
      <c r="N23" s="18">
        <v>265157967.09</v>
      </c>
      <c r="O23" s="18">
        <v>0</v>
      </c>
      <c r="P23" s="18">
        <v>0</v>
      </c>
      <c r="Q23" s="18">
        <v>0</v>
      </c>
      <c r="R23" s="18">
        <v>4135746.15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727356371.45000005</v>
      </c>
      <c r="AA23" s="18">
        <v>0</v>
      </c>
      <c r="AB23" s="18">
        <v>0</v>
      </c>
      <c r="AC23" s="18">
        <v>0</v>
      </c>
      <c r="AD23" s="18">
        <v>38434843.5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2987130097.6499996</v>
      </c>
      <c r="AK23" s="18">
        <v>0</v>
      </c>
      <c r="AL23" s="18">
        <v>51238407.18</v>
      </c>
      <c r="AM23" s="18">
        <v>0</v>
      </c>
      <c r="AN23" s="18">
        <v>719711245.34000003</v>
      </c>
      <c r="AO23" s="18">
        <v>0</v>
      </c>
      <c r="AP23" s="18">
        <v>3445348418.9700003</v>
      </c>
      <c r="AQ23" s="18">
        <v>0</v>
      </c>
      <c r="AR23" s="18">
        <v>3288904.4400000004</v>
      </c>
      <c r="AS23" s="18">
        <v>0</v>
      </c>
      <c r="AT23" s="18">
        <v>92049576.840000004</v>
      </c>
      <c r="AU23" s="18">
        <v>0</v>
      </c>
      <c r="AV23" s="18">
        <v>109707463.04000001</v>
      </c>
      <c r="AW23" s="18">
        <v>0</v>
      </c>
      <c r="AX23" s="18">
        <v>15951.95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3976681.48</v>
      </c>
      <c r="BE23" s="18">
        <v>0</v>
      </c>
      <c r="BF23" s="18">
        <v>52500</v>
      </c>
      <c r="BG23" s="18">
        <v>0</v>
      </c>
      <c r="BH23" s="18">
        <v>3523995.6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34801.57</v>
      </c>
      <c r="BQ23" s="18">
        <v>0</v>
      </c>
      <c r="BR23" s="18">
        <v>1725276.17</v>
      </c>
      <c r="BS23" s="18">
        <v>0</v>
      </c>
      <c r="BT23" s="18">
        <v>0</v>
      </c>
      <c r="BU23" s="18">
        <v>0</v>
      </c>
      <c r="BV23" s="18">
        <v>11185607.24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4031895.01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31739598.200000003</v>
      </c>
      <c r="DE23" s="18">
        <v>0</v>
      </c>
      <c r="DF23" s="18">
        <v>108500.65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</v>
      </c>
      <c r="DX23" s="18">
        <v>48113374.100000001</v>
      </c>
      <c r="DY23" s="18">
        <v>0</v>
      </c>
      <c r="DZ23" s="18">
        <v>0</v>
      </c>
      <c r="EA23" s="18">
        <v>0</v>
      </c>
      <c r="EB23" s="18">
        <v>176262859.78</v>
      </c>
      <c r="EC23" s="18">
        <v>0</v>
      </c>
      <c r="ED23" s="18">
        <v>14497052.539999999</v>
      </c>
      <c r="EE23" s="18">
        <v>0</v>
      </c>
      <c r="EF23" s="18">
        <v>43151549.890000001</v>
      </c>
      <c r="EG23" s="18">
        <v>0</v>
      </c>
      <c r="EH23" s="18">
        <v>70374675.090000004</v>
      </c>
      <c r="EI23" s="18">
        <v>0</v>
      </c>
      <c r="EJ23" s="18">
        <v>0</v>
      </c>
      <c r="EK23" s="18">
        <v>0</v>
      </c>
      <c r="EL23" s="18">
        <v>60267.77</v>
      </c>
      <c r="EM23" s="18">
        <v>0</v>
      </c>
      <c r="EN23" s="18">
        <v>23898713.48</v>
      </c>
      <c r="EO23" s="18">
        <v>0</v>
      </c>
      <c r="EP23" s="18">
        <v>20243.400000000001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2825454.49</v>
      </c>
      <c r="EW23" s="18">
        <v>0</v>
      </c>
      <c r="EX23" s="18">
        <v>921753643.85000002</v>
      </c>
      <c r="EY23" s="18">
        <v>0</v>
      </c>
      <c r="EZ23" s="18">
        <v>0</v>
      </c>
      <c r="FA23" s="18">
        <v>0</v>
      </c>
      <c r="FB23" s="18">
        <v>23324675.390000001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1484772.84</v>
      </c>
      <c r="FI23" s="18">
        <v>0</v>
      </c>
      <c r="FJ23" s="18">
        <v>279222.21000000002</v>
      </c>
      <c r="FK23" s="18">
        <v>0</v>
      </c>
      <c r="FL23" s="18">
        <v>0</v>
      </c>
      <c r="FM23" s="18">
        <v>0</v>
      </c>
      <c r="FN23" s="19">
        <v>349079468.90999997</v>
      </c>
      <c r="FO23" s="19">
        <v>0</v>
      </c>
      <c r="FP23" s="18">
        <v>3387118.899999999</v>
      </c>
      <c r="FQ23" s="18">
        <v>0</v>
      </c>
      <c r="FR23" s="18">
        <v>115180.2</v>
      </c>
      <c r="FS23" s="18">
        <v>0</v>
      </c>
      <c r="FT23" s="19">
        <v>115117786.24999999</v>
      </c>
      <c r="FU23" s="19">
        <v>0</v>
      </c>
      <c r="FV23" s="18">
        <v>1488015.95</v>
      </c>
      <c r="FW23" s="18">
        <v>0</v>
      </c>
      <c r="FX23" s="18">
        <v>113629770.29999998</v>
      </c>
      <c r="FY23" s="18">
        <v>0</v>
      </c>
      <c r="FZ23" s="19">
        <v>230459383.56</v>
      </c>
      <c r="GA23" s="19">
        <v>0</v>
      </c>
      <c r="GB23" s="18">
        <v>137565504.57999998</v>
      </c>
      <c r="GC23" s="18">
        <v>0</v>
      </c>
      <c r="GD23" s="18">
        <v>92893878.980000004</v>
      </c>
      <c r="GE23" s="18">
        <v>0</v>
      </c>
      <c r="GF23" s="18">
        <v>56592214.210000001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19">
        <v>0</v>
      </c>
      <c r="HA23" s="19">
        <v>0</v>
      </c>
      <c r="HB23" s="18">
        <v>0</v>
      </c>
      <c r="HC23" s="18">
        <v>0</v>
      </c>
      <c r="HD23" s="18">
        <v>0</v>
      </c>
      <c r="HE23" s="18">
        <v>0</v>
      </c>
      <c r="HF23" s="19">
        <v>0</v>
      </c>
      <c r="HG23" s="19">
        <v>0</v>
      </c>
      <c r="HH23" s="18">
        <v>0</v>
      </c>
      <c r="HI23" s="18">
        <v>0</v>
      </c>
      <c r="HJ23" s="18">
        <v>0</v>
      </c>
      <c r="HK23" s="18">
        <v>0</v>
      </c>
      <c r="HL23" s="19">
        <v>0</v>
      </c>
      <c r="HM23" s="19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11691220506.450003</v>
      </c>
      <c r="HU23" s="18">
        <v>0</v>
      </c>
    </row>
    <row r="24" spans="1:229" s="35" customFormat="1" ht="12.75" customHeight="1">
      <c r="A24" s="57" t="s">
        <v>180</v>
      </c>
      <c r="B24" s="17">
        <v>1025</v>
      </c>
      <c r="C24" s="58" t="s">
        <v>146</v>
      </c>
      <c r="D24" s="19">
        <v>264396405.72000015</v>
      </c>
      <c r="E24" s="19">
        <v>0</v>
      </c>
      <c r="F24" s="18">
        <v>26653221.22000007</v>
      </c>
      <c r="G24" s="18">
        <v>0</v>
      </c>
      <c r="H24" s="18">
        <v>96209339.780000091</v>
      </c>
      <c r="I24" s="18">
        <v>0</v>
      </c>
      <c r="J24" s="18">
        <v>141533844.72</v>
      </c>
      <c r="K24" s="18">
        <v>0</v>
      </c>
      <c r="L24" s="18">
        <v>3186400.79</v>
      </c>
      <c r="M24" s="18">
        <v>0</v>
      </c>
      <c r="N24" s="18">
        <v>71276505.170000076</v>
      </c>
      <c r="O24" s="18">
        <v>0</v>
      </c>
      <c r="P24" s="18">
        <v>14315.689999999999</v>
      </c>
      <c r="Q24" s="18">
        <v>0</v>
      </c>
      <c r="R24" s="18">
        <v>-577598.07999999996</v>
      </c>
      <c r="S24" s="18">
        <v>0</v>
      </c>
      <c r="T24" s="18">
        <v>0</v>
      </c>
      <c r="U24" s="18">
        <v>0</v>
      </c>
      <c r="V24" s="18">
        <v>107932.73999999999</v>
      </c>
      <c r="W24" s="18">
        <v>0</v>
      </c>
      <c r="X24" s="18">
        <v>0</v>
      </c>
      <c r="Y24" s="18">
        <v>0</v>
      </c>
      <c r="Z24" s="18">
        <v>11150477.949999969</v>
      </c>
      <c r="AA24" s="18">
        <v>0</v>
      </c>
      <c r="AB24" s="18">
        <v>0</v>
      </c>
      <c r="AC24" s="18">
        <v>0</v>
      </c>
      <c r="AD24" s="18">
        <v>1433404.25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1531172388.3398297</v>
      </c>
      <c r="AK24" s="18">
        <v>0</v>
      </c>
      <c r="AL24" s="18">
        <v>962235.10000000009</v>
      </c>
      <c r="AM24" s="18">
        <v>0</v>
      </c>
      <c r="AN24" s="18">
        <v>333073926.84000063</v>
      </c>
      <c r="AO24" s="18">
        <v>0</v>
      </c>
      <c r="AP24" s="18">
        <v>272712396.09000009</v>
      </c>
      <c r="AQ24" s="18">
        <v>0</v>
      </c>
      <c r="AR24" s="18">
        <v>0</v>
      </c>
      <c r="AS24" s="18">
        <v>0</v>
      </c>
      <c r="AT24" s="18">
        <v>8044060.2800000096</v>
      </c>
      <c r="AU24" s="18">
        <v>0</v>
      </c>
      <c r="AV24" s="18">
        <v>12390076.890000068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3810453.3200000399</v>
      </c>
      <c r="BC24" s="18">
        <v>0</v>
      </c>
      <c r="BD24" s="18">
        <v>5036338.5900000017</v>
      </c>
      <c r="BE24" s="18">
        <v>0</v>
      </c>
      <c r="BF24" s="18">
        <v>0</v>
      </c>
      <c r="BG24" s="18">
        <v>0</v>
      </c>
      <c r="BH24" s="18">
        <v>2479062.9700000002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176108.44</v>
      </c>
      <c r="BQ24" s="18">
        <v>0</v>
      </c>
      <c r="BR24" s="18">
        <v>23792.89</v>
      </c>
      <c r="BS24" s="18">
        <v>0</v>
      </c>
      <c r="BT24" s="18">
        <v>0</v>
      </c>
      <c r="BU24" s="18">
        <v>0</v>
      </c>
      <c r="BV24" s="18">
        <v>892235.84000000008</v>
      </c>
      <c r="BW24" s="18">
        <v>0</v>
      </c>
      <c r="BX24" s="18">
        <v>17000</v>
      </c>
      <c r="BY24" s="18">
        <v>0</v>
      </c>
      <c r="BZ24" s="18">
        <v>0</v>
      </c>
      <c r="CA24" s="18">
        <v>0</v>
      </c>
      <c r="CB24" s="18">
        <v>876104.09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280533654.9199996</v>
      </c>
      <c r="CK24" s="18">
        <v>0</v>
      </c>
      <c r="CL24" s="18">
        <v>11775951.359999981</v>
      </c>
      <c r="CM24" s="18">
        <v>0</v>
      </c>
      <c r="CN24" s="18">
        <v>11430644.670000002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38354335.919998161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95281061.710003838</v>
      </c>
      <c r="DY24" s="18">
        <v>0</v>
      </c>
      <c r="DZ24" s="18">
        <v>0</v>
      </c>
      <c r="EA24" s="18">
        <v>0</v>
      </c>
      <c r="EB24" s="18">
        <v>58569785.960000105</v>
      </c>
      <c r="EC24" s="18">
        <v>0</v>
      </c>
      <c r="ED24" s="18">
        <v>0</v>
      </c>
      <c r="EE24" s="18">
        <v>0</v>
      </c>
      <c r="EF24" s="18">
        <v>13261760.33</v>
      </c>
      <c r="EG24" s="18">
        <v>0</v>
      </c>
      <c r="EH24" s="18">
        <v>11195719.750000082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678058.07000000007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9904682.4000000097</v>
      </c>
      <c r="EW24" s="18">
        <v>0</v>
      </c>
      <c r="EX24" s="18">
        <v>1632698343.4200101</v>
      </c>
      <c r="EY24" s="18">
        <v>0</v>
      </c>
      <c r="EZ24" s="18">
        <v>900942.89</v>
      </c>
      <c r="FA24" s="18">
        <v>0</v>
      </c>
      <c r="FB24" s="18">
        <v>147008301.070003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346822.27</v>
      </c>
      <c r="FI24" s="18">
        <v>0</v>
      </c>
      <c r="FJ24" s="18">
        <v>14852359.390000001</v>
      </c>
      <c r="FK24" s="18">
        <v>0</v>
      </c>
      <c r="FL24" s="18">
        <v>294538.89</v>
      </c>
      <c r="FM24" s="18">
        <v>0</v>
      </c>
      <c r="FN24" s="19">
        <v>96121969.630000114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19">
        <v>90534265.850000113</v>
      </c>
      <c r="FU24" s="19">
        <v>0</v>
      </c>
      <c r="FV24" s="18">
        <v>0</v>
      </c>
      <c r="FW24" s="18">
        <v>0</v>
      </c>
      <c r="FX24" s="18">
        <v>90534265.850000113</v>
      </c>
      <c r="FY24" s="18">
        <v>0</v>
      </c>
      <c r="FZ24" s="19">
        <v>5587703.7800000003</v>
      </c>
      <c r="GA24" s="19">
        <v>0</v>
      </c>
      <c r="GB24" s="18">
        <v>266579.24</v>
      </c>
      <c r="GC24" s="18">
        <v>0</v>
      </c>
      <c r="GD24" s="18">
        <v>5321124.54</v>
      </c>
      <c r="GE24" s="18">
        <v>0</v>
      </c>
      <c r="GF24" s="18">
        <v>476656.17999999993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19">
        <v>0</v>
      </c>
      <c r="HA24" s="19">
        <v>0</v>
      </c>
      <c r="HB24" s="18">
        <v>0</v>
      </c>
      <c r="HC24" s="18">
        <v>0</v>
      </c>
      <c r="HD24" s="18">
        <v>0</v>
      </c>
      <c r="HE24" s="18">
        <v>0</v>
      </c>
      <c r="HF24" s="19">
        <v>0</v>
      </c>
      <c r="HG24" s="19">
        <v>0</v>
      </c>
      <c r="HH24" s="18">
        <v>0</v>
      </c>
      <c r="HI24" s="18">
        <v>0</v>
      </c>
      <c r="HJ24" s="18">
        <v>0</v>
      </c>
      <c r="HK24" s="18">
        <v>0</v>
      </c>
      <c r="HL24" s="19">
        <v>0</v>
      </c>
      <c r="HM24" s="19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4946339612.7398481</v>
      </c>
      <c r="HU24" s="18">
        <v>0</v>
      </c>
    </row>
    <row r="25" spans="1:229" s="35" customFormat="1" ht="12.75" customHeight="1">
      <c r="A25" s="57" t="s">
        <v>182</v>
      </c>
      <c r="B25" s="17">
        <v>1027</v>
      </c>
      <c r="C25" s="58" t="s">
        <v>146</v>
      </c>
      <c r="D25" s="19">
        <v>27706695.380000003</v>
      </c>
      <c r="E25" s="19">
        <v>0</v>
      </c>
      <c r="F25" s="18">
        <v>8656210.2099970002</v>
      </c>
      <c r="G25" s="18">
        <v>0</v>
      </c>
      <c r="H25" s="18">
        <v>13341982.724002</v>
      </c>
      <c r="I25" s="18">
        <v>0</v>
      </c>
      <c r="J25" s="18">
        <v>5708502.4460009998</v>
      </c>
      <c r="K25" s="18">
        <v>0</v>
      </c>
      <c r="L25" s="18">
        <v>267977.08983399998</v>
      </c>
      <c r="M25" s="18">
        <v>0</v>
      </c>
      <c r="N25" s="18">
        <v>10467558.969999999</v>
      </c>
      <c r="O25" s="18">
        <v>0</v>
      </c>
      <c r="P25" s="18">
        <v>0</v>
      </c>
      <c r="Q25" s="18">
        <v>0</v>
      </c>
      <c r="R25" s="18">
        <v>74068.12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51852310.480000004</v>
      </c>
      <c r="AA25" s="18">
        <v>0</v>
      </c>
      <c r="AB25" s="18">
        <v>0</v>
      </c>
      <c r="AC25" s="18">
        <v>0</v>
      </c>
      <c r="AD25" s="18">
        <v>2034573.8264590001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345156829.76999992</v>
      </c>
      <c r="AK25" s="18">
        <v>0</v>
      </c>
      <c r="AL25" s="18">
        <v>14502672.777984001</v>
      </c>
      <c r="AM25" s="18">
        <v>0</v>
      </c>
      <c r="AN25" s="18">
        <v>66390862.834765971</v>
      </c>
      <c r="AO25" s="18">
        <v>0</v>
      </c>
      <c r="AP25" s="18">
        <v>704425993.455791</v>
      </c>
      <c r="AQ25" s="18">
        <v>0</v>
      </c>
      <c r="AR25" s="18">
        <v>0</v>
      </c>
      <c r="AS25" s="18">
        <v>0</v>
      </c>
      <c r="AT25" s="18">
        <v>7679086.0443709996</v>
      </c>
      <c r="AU25" s="18">
        <v>0</v>
      </c>
      <c r="AV25" s="18">
        <v>10611665.129291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457923.45445100009</v>
      </c>
      <c r="BC25" s="18">
        <v>0</v>
      </c>
      <c r="BD25" s="18">
        <v>438147.8715350001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452377.35</v>
      </c>
      <c r="BK25" s="18">
        <v>0</v>
      </c>
      <c r="BL25" s="18">
        <v>106334.53000000001</v>
      </c>
      <c r="BM25" s="18">
        <v>0</v>
      </c>
      <c r="BN25" s="18">
        <v>0</v>
      </c>
      <c r="BO25" s="18">
        <v>0</v>
      </c>
      <c r="BP25" s="18">
        <v>431157.16000000003</v>
      </c>
      <c r="BQ25" s="18">
        <v>0</v>
      </c>
      <c r="BR25" s="18">
        <v>1962.08</v>
      </c>
      <c r="BS25" s="18">
        <v>0</v>
      </c>
      <c r="BT25" s="18">
        <v>0</v>
      </c>
      <c r="BU25" s="18">
        <v>0</v>
      </c>
      <c r="BV25" s="18">
        <v>810990.64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160950.01999999999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53294642.801410995</v>
      </c>
      <c r="CK25" s="18">
        <v>0</v>
      </c>
      <c r="CL25" s="18">
        <v>2181519.5309080002</v>
      </c>
      <c r="CM25" s="18">
        <v>0</v>
      </c>
      <c r="CN25" s="18">
        <v>1983052.0218159996</v>
      </c>
      <c r="CO25" s="18">
        <v>0</v>
      </c>
      <c r="CP25" s="18">
        <v>0</v>
      </c>
      <c r="CQ25" s="18">
        <v>0</v>
      </c>
      <c r="CR25" s="18">
        <v>642875.86090799968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5683756.8517319998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2524299.29</v>
      </c>
      <c r="DW25" s="18">
        <v>0</v>
      </c>
      <c r="DX25" s="18">
        <v>3925418.2599680014</v>
      </c>
      <c r="DY25" s="18">
        <v>0</v>
      </c>
      <c r="DZ25" s="18">
        <v>0</v>
      </c>
      <c r="EA25" s="18">
        <v>0</v>
      </c>
      <c r="EB25" s="18">
        <v>4835890.6927090008</v>
      </c>
      <c r="EC25" s="18">
        <v>0</v>
      </c>
      <c r="ED25" s="18">
        <v>396540.77999999997</v>
      </c>
      <c r="EE25" s="18">
        <v>0</v>
      </c>
      <c r="EF25" s="18">
        <v>11114039.82</v>
      </c>
      <c r="EG25" s="18">
        <v>0</v>
      </c>
      <c r="EH25" s="18">
        <v>4420455.9319600007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942353.96</v>
      </c>
      <c r="EO25" s="18">
        <v>0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0</v>
      </c>
      <c r="EW25" s="18">
        <v>0</v>
      </c>
      <c r="EX25" s="18">
        <v>3535005.82</v>
      </c>
      <c r="EY25" s="18">
        <v>0</v>
      </c>
      <c r="EZ25" s="18">
        <v>0</v>
      </c>
      <c r="FA25" s="18">
        <v>0</v>
      </c>
      <c r="FB25" s="18">
        <v>95596.92</v>
      </c>
      <c r="FC25" s="18">
        <v>0</v>
      </c>
      <c r="FD25" s="18">
        <v>155042.75</v>
      </c>
      <c r="FE25" s="18">
        <v>0</v>
      </c>
      <c r="FF25" s="18">
        <v>0</v>
      </c>
      <c r="FG25" s="18">
        <v>0</v>
      </c>
      <c r="FH25" s="18">
        <v>24000</v>
      </c>
      <c r="FI25" s="18">
        <v>0</v>
      </c>
      <c r="FJ25" s="18">
        <v>51748.3</v>
      </c>
      <c r="FK25" s="18">
        <v>0</v>
      </c>
      <c r="FL25" s="18">
        <v>36915.99</v>
      </c>
      <c r="FM25" s="18">
        <v>0</v>
      </c>
      <c r="FN25" s="19">
        <v>103799916.67</v>
      </c>
      <c r="FO25" s="19">
        <v>0</v>
      </c>
      <c r="FP25" s="18">
        <v>0</v>
      </c>
      <c r="FQ25" s="18">
        <v>0</v>
      </c>
      <c r="FR25" s="18">
        <v>3988267.04</v>
      </c>
      <c r="FS25" s="18">
        <v>0</v>
      </c>
      <c r="FT25" s="19">
        <v>99185046.179999992</v>
      </c>
      <c r="FU25" s="19">
        <v>0</v>
      </c>
      <c r="FV25" s="18">
        <v>484478.83</v>
      </c>
      <c r="FW25" s="18">
        <v>0</v>
      </c>
      <c r="FX25" s="18">
        <v>98700567.349999994</v>
      </c>
      <c r="FY25" s="18">
        <v>0</v>
      </c>
      <c r="FZ25" s="19">
        <v>626603.45000000007</v>
      </c>
      <c r="GA25" s="19">
        <v>0</v>
      </c>
      <c r="GB25" s="18">
        <v>160658.24000000002</v>
      </c>
      <c r="GC25" s="18">
        <v>0</v>
      </c>
      <c r="GD25" s="18">
        <v>465945.21000000008</v>
      </c>
      <c r="GE25" s="18">
        <v>0</v>
      </c>
      <c r="GF25" s="18">
        <v>316644.46104800003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19">
        <v>0</v>
      </c>
      <c r="HA25" s="19">
        <v>0</v>
      </c>
      <c r="HB25" s="18">
        <v>0</v>
      </c>
      <c r="HC25" s="18">
        <v>0</v>
      </c>
      <c r="HD25" s="18">
        <v>0</v>
      </c>
      <c r="HE25" s="18">
        <v>0</v>
      </c>
      <c r="HF25" s="19">
        <v>0</v>
      </c>
      <c r="HG25" s="19">
        <v>0</v>
      </c>
      <c r="HH25" s="18">
        <v>0</v>
      </c>
      <c r="HI25" s="18">
        <v>0</v>
      </c>
      <c r="HJ25" s="18">
        <v>0</v>
      </c>
      <c r="HK25" s="18">
        <v>0</v>
      </c>
      <c r="HL25" s="19">
        <v>0</v>
      </c>
      <c r="HM25" s="19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1443989853.6969421</v>
      </c>
      <c r="HU25" s="18">
        <v>0</v>
      </c>
    </row>
    <row r="26" spans="1:229" s="35" customFormat="1" ht="12.75" customHeight="1">
      <c r="A26" s="57" t="s">
        <v>184</v>
      </c>
      <c r="B26" s="17">
        <v>1028</v>
      </c>
      <c r="C26" s="58" t="s">
        <v>146</v>
      </c>
      <c r="D26" s="19">
        <v>1155119596.5480001</v>
      </c>
      <c r="E26" s="19">
        <v>7768066.4619999984</v>
      </c>
      <c r="F26" s="18">
        <v>115296990.88800012</v>
      </c>
      <c r="G26" s="18">
        <v>0</v>
      </c>
      <c r="H26" s="18">
        <v>865247292.12899983</v>
      </c>
      <c r="I26" s="18">
        <v>7638239.7959999982</v>
      </c>
      <c r="J26" s="18">
        <v>174575313.53100005</v>
      </c>
      <c r="K26" s="18">
        <v>129826.666</v>
      </c>
      <c r="L26" s="18">
        <v>8373797.9500000002</v>
      </c>
      <c r="M26" s="18">
        <v>0</v>
      </c>
      <c r="N26" s="18">
        <v>62594146.600000054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109227270.926</v>
      </c>
      <c r="AA26" s="18">
        <v>8463409.7839999981</v>
      </c>
      <c r="AB26" s="18">
        <v>0</v>
      </c>
      <c r="AC26" s="18">
        <v>0</v>
      </c>
      <c r="AD26" s="18">
        <v>38629705.118999995</v>
      </c>
      <c r="AE26" s="18">
        <v>14074592.681000004</v>
      </c>
      <c r="AF26" s="18">
        <v>0</v>
      </c>
      <c r="AG26" s="18">
        <v>0</v>
      </c>
      <c r="AH26" s="18">
        <v>0</v>
      </c>
      <c r="AI26" s="18">
        <v>0</v>
      </c>
      <c r="AJ26" s="18">
        <v>657585839.35500002</v>
      </c>
      <c r="AK26" s="18">
        <v>0</v>
      </c>
      <c r="AL26" s="18">
        <v>5387878.1449999949</v>
      </c>
      <c r="AM26" s="18">
        <v>0</v>
      </c>
      <c r="AN26" s="18">
        <v>146828057.94999999</v>
      </c>
      <c r="AO26" s="18">
        <v>0</v>
      </c>
      <c r="AP26" s="18">
        <v>394950838.97000003</v>
      </c>
      <c r="AQ26" s="18">
        <v>0</v>
      </c>
      <c r="AR26" s="18">
        <v>0</v>
      </c>
      <c r="AS26" s="18">
        <v>0</v>
      </c>
      <c r="AT26" s="18">
        <v>60138015.566</v>
      </c>
      <c r="AU26" s="18">
        <v>441837.65399999998</v>
      </c>
      <c r="AV26" s="18">
        <v>38483102.631999999</v>
      </c>
      <c r="AW26" s="18">
        <v>1844249.6180000002</v>
      </c>
      <c r="AX26" s="18">
        <v>0</v>
      </c>
      <c r="AY26" s="18">
        <v>0</v>
      </c>
      <c r="AZ26" s="18">
        <v>0</v>
      </c>
      <c r="BA26" s="18">
        <v>0</v>
      </c>
      <c r="BB26" s="18">
        <v>3899201.3090000004</v>
      </c>
      <c r="BC26" s="18">
        <v>173813.16099999999</v>
      </c>
      <c r="BD26" s="18">
        <v>18519698.379999999</v>
      </c>
      <c r="BE26" s="18">
        <v>46744.34</v>
      </c>
      <c r="BF26" s="18">
        <v>0</v>
      </c>
      <c r="BG26" s="18">
        <v>0</v>
      </c>
      <c r="BH26" s="18">
        <v>959479.58999999985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6285</v>
      </c>
      <c r="BQ26" s="18">
        <v>0</v>
      </c>
      <c r="BR26" s="18">
        <v>44565.560000000005</v>
      </c>
      <c r="BS26" s="18">
        <v>0</v>
      </c>
      <c r="BT26" s="18">
        <v>0</v>
      </c>
      <c r="BU26" s="18">
        <v>0</v>
      </c>
      <c r="BV26" s="18">
        <v>10708934.399000002</v>
      </c>
      <c r="BW26" s="18">
        <v>0</v>
      </c>
      <c r="BX26" s="18">
        <v>11092.38</v>
      </c>
      <c r="BY26" s="18">
        <v>0</v>
      </c>
      <c r="BZ26" s="18">
        <v>0</v>
      </c>
      <c r="CA26" s="18">
        <v>0</v>
      </c>
      <c r="CB26" s="18">
        <v>3145186.82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40823692.119999997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315447.81</v>
      </c>
      <c r="DY26" s="18">
        <v>0</v>
      </c>
      <c r="DZ26" s="18">
        <v>0</v>
      </c>
      <c r="EA26" s="18">
        <v>0</v>
      </c>
      <c r="EB26" s="18">
        <v>157958170.995</v>
      </c>
      <c r="EC26" s="18">
        <v>433071.19500000001</v>
      </c>
      <c r="ED26" s="18">
        <v>57362777.341999993</v>
      </c>
      <c r="EE26" s="18">
        <v>15369343.037999999</v>
      </c>
      <c r="EF26" s="18">
        <v>77097036.899000004</v>
      </c>
      <c r="EG26" s="18">
        <v>10963947.021</v>
      </c>
      <c r="EH26" s="18">
        <v>138763842.61999997</v>
      </c>
      <c r="EI26" s="18">
        <v>2646332.52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11659990.4</v>
      </c>
      <c r="EY26" s="18">
        <v>0</v>
      </c>
      <c r="EZ26" s="18">
        <v>0</v>
      </c>
      <c r="FA26" s="18">
        <v>0</v>
      </c>
      <c r="FB26" s="18">
        <v>467068.75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2098578907.2100003</v>
      </c>
      <c r="FO26" s="19">
        <v>0</v>
      </c>
      <c r="FP26" s="18">
        <v>45337.250000000007</v>
      </c>
      <c r="FQ26" s="18">
        <v>0</v>
      </c>
      <c r="FR26" s="18">
        <v>207958.20000000004</v>
      </c>
      <c r="FS26" s="18">
        <v>0</v>
      </c>
      <c r="FT26" s="19">
        <v>357373755.99995959</v>
      </c>
      <c r="FU26" s="19">
        <v>0</v>
      </c>
      <c r="FV26" s="18">
        <v>11969520.520000266</v>
      </c>
      <c r="FW26" s="18">
        <v>0</v>
      </c>
      <c r="FX26" s="18">
        <v>345404235.47995931</v>
      </c>
      <c r="FY26" s="18">
        <v>0</v>
      </c>
      <c r="FZ26" s="19">
        <v>1740951855.7600408</v>
      </c>
      <c r="GA26" s="19">
        <v>0</v>
      </c>
      <c r="GB26" s="18">
        <v>371506919.37999094</v>
      </c>
      <c r="GC26" s="18">
        <v>0</v>
      </c>
      <c r="GD26" s="18">
        <v>1369444936.3800497</v>
      </c>
      <c r="GE26" s="18">
        <v>0</v>
      </c>
      <c r="GF26" s="18">
        <v>2631924.09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19">
        <v>0</v>
      </c>
      <c r="HA26" s="19">
        <v>0</v>
      </c>
      <c r="HB26" s="18">
        <v>0</v>
      </c>
      <c r="HC26" s="18">
        <v>0</v>
      </c>
      <c r="HD26" s="18">
        <v>0</v>
      </c>
      <c r="HE26" s="18">
        <v>0</v>
      </c>
      <c r="HF26" s="19">
        <v>0</v>
      </c>
      <c r="HG26" s="19">
        <v>0</v>
      </c>
      <c r="HH26" s="18">
        <v>0</v>
      </c>
      <c r="HI26" s="18">
        <v>0</v>
      </c>
      <c r="HJ26" s="18">
        <v>0</v>
      </c>
      <c r="HK26" s="18">
        <v>0</v>
      </c>
      <c r="HL26" s="19">
        <v>0</v>
      </c>
      <c r="HM26" s="19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5300271551.4349995</v>
      </c>
      <c r="HU26" s="18">
        <v>62225407.473999999</v>
      </c>
    </row>
    <row r="27" spans="1:229" s="35" customFormat="1" ht="12.75" customHeight="1">
      <c r="A27" s="57" t="s">
        <v>186</v>
      </c>
      <c r="B27" s="17">
        <v>1030</v>
      </c>
      <c r="C27" s="58" t="s">
        <v>146</v>
      </c>
      <c r="D27" s="19">
        <v>289822301.17221332</v>
      </c>
      <c r="E27" s="19">
        <v>0</v>
      </c>
      <c r="F27" s="18">
        <v>48425523.479997039</v>
      </c>
      <c r="G27" s="18">
        <v>0</v>
      </c>
      <c r="H27" s="18">
        <v>75779374.382914275</v>
      </c>
      <c r="I27" s="18">
        <v>0</v>
      </c>
      <c r="J27" s="18">
        <v>165617403.309302</v>
      </c>
      <c r="K27" s="18">
        <v>0</v>
      </c>
      <c r="L27" s="18">
        <v>3992929.19</v>
      </c>
      <c r="M27" s="18">
        <v>0</v>
      </c>
      <c r="N27" s="18">
        <v>138548877.68000001</v>
      </c>
      <c r="O27" s="18">
        <v>0</v>
      </c>
      <c r="P27" s="18">
        <v>0</v>
      </c>
      <c r="Q27" s="18">
        <v>0</v>
      </c>
      <c r="R27" s="18">
        <v>13836311.83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8636784.7200000007</v>
      </c>
      <c r="AA27" s="18">
        <v>0</v>
      </c>
      <c r="AB27" s="18">
        <v>6713420.7599999998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2138920614.78</v>
      </c>
      <c r="AK27" s="18">
        <v>0</v>
      </c>
      <c r="AL27" s="18">
        <v>0</v>
      </c>
      <c r="AM27" s="18">
        <v>0</v>
      </c>
      <c r="AN27" s="18">
        <v>266805953.24000001</v>
      </c>
      <c r="AO27" s="18">
        <v>0</v>
      </c>
      <c r="AP27" s="18">
        <v>1063214894.84</v>
      </c>
      <c r="AQ27" s="18">
        <v>0</v>
      </c>
      <c r="AR27" s="18">
        <v>0</v>
      </c>
      <c r="AS27" s="18">
        <v>0</v>
      </c>
      <c r="AT27" s="18">
        <v>49711415.509999998</v>
      </c>
      <c r="AU27" s="18">
        <v>0</v>
      </c>
      <c r="AV27" s="18">
        <v>43519564.530000001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1689095.75</v>
      </c>
      <c r="BC27" s="18">
        <v>0</v>
      </c>
      <c r="BD27" s="18">
        <v>3398860.04</v>
      </c>
      <c r="BE27" s="18">
        <v>0</v>
      </c>
      <c r="BF27" s="18">
        <v>0</v>
      </c>
      <c r="BG27" s="18">
        <v>0</v>
      </c>
      <c r="BH27" s="18">
        <v>3180429</v>
      </c>
      <c r="BI27" s="18">
        <v>0</v>
      </c>
      <c r="BJ27" s="18">
        <v>9206884.9800000004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19319.669999999998</v>
      </c>
      <c r="BS27" s="18">
        <v>0</v>
      </c>
      <c r="BT27" s="18">
        <v>0</v>
      </c>
      <c r="BU27" s="18">
        <v>0</v>
      </c>
      <c r="BV27" s="18">
        <v>10709823.07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23414823.780000001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409023165.37</v>
      </c>
      <c r="CK27" s="18">
        <v>0</v>
      </c>
      <c r="CL27" s="18">
        <v>19301124.039999999</v>
      </c>
      <c r="CM27" s="18">
        <v>0</v>
      </c>
      <c r="CN27" s="18">
        <v>2927468.18</v>
      </c>
      <c r="CO27" s="18">
        <v>0</v>
      </c>
      <c r="CP27" s="18">
        <v>0</v>
      </c>
      <c r="CQ27" s="18">
        <v>0</v>
      </c>
      <c r="CR27" s="18">
        <v>3265959.31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285060545.32999998</v>
      </c>
      <c r="DE27" s="18">
        <v>0</v>
      </c>
      <c r="DF27" s="18">
        <v>1982.51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29500117.510000002</v>
      </c>
      <c r="DY27" s="18">
        <v>0</v>
      </c>
      <c r="DZ27" s="18">
        <v>0</v>
      </c>
      <c r="EA27" s="18">
        <v>0</v>
      </c>
      <c r="EB27" s="18">
        <v>159663536.24000001</v>
      </c>
      <c r="EC27" s="18">
        <v>0</v>
      </c>
      <c r="ED27" s="18">
        <v>4306240.57</v>
      </c>
      <c r="EE27" s="18">
        <v>0</v>
      </c>
      <c r="EF27" s="18">
        <v>37248254.240000002</v>
      </c>
      <c r="EG27" s="18">
        <v>0</v>
      </c>
      <c r="EH27" s="18">
        <v>124847227.40000001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15394.13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3830838.05</v>
      </c>
      <c r="EW27" s="18">
        <v>0</v>
      </c>
      <c r="EX27" s="18">
        <v>268379734.63999999</v>
      </c>
      <c r="EY27" s="18">
        <v>0</v>
      </c>
      <c r="EZ27" s="18">
        <v>0</v>
      </c>
      <c r="FA27" s="18">
        <v>0</v>
      </c>
      <c r="FB27" s="18">
        <v>17998546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92416</v>
      </c>
      <c r="FI27" s="18">
        <v>0</v>
      </c>
      <c r="FJ27" s="18">
        <v>398033.41</v>
      </c>
      <c r="FK27" s="18">
        <v>0</v>
      </c>
      <c r="FL27" s="18">
        <v>3528200</v>
      </c>
      <c r="FM27" s="18">
        <v>0</v>
      </c>
      <c r="FN27" s="19">
        <v>335000154.17000002</v>
      </c>
      <c r="FO27" s="19">
        <v>0</v>
      </c>
      <c r="FP27" s="18">
        <v>109150</v>
      </c>
      <c r="FQ27" s="18">
        <v>0</v>
      </c>
      <c r="FR27" s="18">
        <v>0</v>
      </c>
      <c r="FS27" s="18">
        <v>0</v>
      </c>
      <c r="FT27" s="19">
        <v>10346467.810000002</v>
      </c>
      <c r="FU27" s="19">
        <v>0</v>
      </c>
      <c r="FV27" s="18">
        <v>42955.609999999993</v>
      </c>
      <c r="FW27" s="18">
        <v>0</v>
      </c>
      <c r="FX27" s="18">
        <v>10303512.200000003</v>
      </c>
      <c r="FY27" s="18">
        <v>0</v>
      </c>
      <c r="FZ27" s="19">
        <v>324544536.36000001</v>
      </c>
      <c r="GA27" s="19">
        <v>0</v>
      </c>
      <c r="GB27" s="18">
        <v>0</v>
      </c>
      <c r="GC27" s="18">
        <v>0</v>
      </c>
      <c r="GD27" s="18">
        <v>324544536.36000001</v>
      </c>
      <c r="GE27" s="18">
        <v>0</v>
      </c>
      <c r="GF27" s="18">
        <v>3840775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19">
        <v>0</v>
      </c>
      <c r="HA27" s="19">
        <v>0</v>
      </c>
      <c r="HB27" s="18">
        <v>0</v>
      </c>
      <c r="HC27" s="18">
        <v>0</v>
      </c>
      <c r="HD27" s="18">
        <v>0</v>
      </c>
      <c r="HE27" s="18">
        <v>0</v>
      </c>
      <c r="HF27" s="19">
        <v>0</v>
      </c>
      <c r="HG27" s="19">
        <v>0</v>
      </c>
      <c r="HH27" s="18">
        <v>0</v>
      </c>
      <c r="HI27" s="18">
        <v>0</v>
      </c>
      <c r="HJ27" s="18">
        <v>0</v>
      </c>
      <c r="HK27" s="18">
        <v>0</v>
      </c>
      <c r="HL27" s="19">
        <v>0</v>
      </c>
      <c r="HM27" s="19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5783572016.6422148</v>
      </c>
      <c r="HU27" s="18">
        <v>0</v>
      </c>
    </row>
    <row r="28" spans="1:229" s="35" customFormat="1" ht="12.75" customHeight="1">
      <c r="A28" s="57" t="s">
        <v>188</v>
      </c>
      <c r="B28" s="17">
        <v>1031</v>
      </c>
      <c r="C28" s="58" t="s">
        <v>146</v>
      </c>
      <c r="D28" s="19">
        <v>107309224.75</v>
      </c>
      <c r="E28" s="19">
        <v>2078421.5200000003</v>
      </c>
      <c r="F28" s="18">
        <v>5015648.84</v>
      </c>
      <c r="G28" s="18">
        <v>0</v>
      </c>
      <c r="H28" s="18">
        <v>90138742.959999993</v>
      </c>
      <c r="I28" s="18">
        <v>-65365.43</v>
      </c>
      <c r="J28" s="18">
        <v>12154832.949999999</v>
      </c>
      <c r="K28" s="18">
        <v>2143786.9500000002</v>
      </c>
      <c r="L28" s="18">
        <v>1421.08</v>
      </c>
      <c r="M28" s="18">
        <v>0</v>
      </c>
      <c r="N28" s="18">
        <v>3369866.06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6337893.2699999996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227873525.33000001</v>
      </c>
      <c r="AQ28" s="18">
        <v>0</v>
      </c>
      <c r="AR28" s="18">
        <v>0</v>
      </c>
      <c r="AS28" s="18">
        <v>0</v>
      </c>
      <c r="AT28" s="18">
        <v>1634728.34</v>
      </c>
      <c r="AU28" s="18">
        <v>0</v>
      </c>
      <c r="AV28" s="18">
        <v>1399727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49899.75</v>
      </c>
      <c r="BC28" s="18">
        <v>0</v>
      </c>
      <c r="BD28" s="18">
        <v>48410.26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619246.91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89334.19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9998.5300000000007</v>
      </c>
      <c r="DA28" s="18">
        <v>0</v>
      </c>
      <c r="DB28" s="18">
        <v>0</v>
      </c>
      <c r="DC28" s="18">
        <v>0</v>
      </c>
      <c r="DD28" s="18">
        <v>617806.86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7013157.8099999996</v>
      </c>
      <c r="DY28" s="18">
        <v>0</v>
      </c>
      <c r="DZ28" s="18">
        <v>0</v>
      </c>
      <c r="EA28" s="18">
        <v>0</v>
      </c>
      <c r="EB28" s="18">
        <v>2155555.96</v>
      </c>
      <c r="EC28" s="18">
        <v>-61569.14</v>
      </c>
      <c r="ED28" s="18">
        <v>26303.45</v>
      </c>
      <c r="EE28" s="18">
        <v>0</v>
      </c>
      <c r="EF28" s="18">
        <v>3137367.12</v>
      </c>
      <c r="EG28" s="18">
        <v>11490.77</v>
      </c>
      <c r="EH28" s="18">
        <v>4586033.8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19">
        <v>0</v>
      </c>
      <c r="FU28" s="19">
        <v>0</v>
      </c>
      <c r="FV28" s="18">
        <v>0</v>
      </c>
      <c r="FW28" s="18">
        <v>0</v>
      </c>
      <c r="FX28" s="18">
        <v>0</v>
      </c>
      <c r="FY28" s="18">
        <v>0</v>
      </c>
      <c r="FZ28" s="19">
        <v>0</v>
      </c>
      <c r="GA28" s="19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808265.37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19">
        <v>0</v>
      </c>
      <c r="HA28" s="19">
        <v>0</v>
      </c>
      <c r="HB28" s="18">
        <v>0</v>
      </c>
      <c r="HC28" s="18">
        <v>0</v>
      </c>
      <c r="HD28" s="18">
        <v>0</v>
      </c>
      <c r="HE28" s="18">
        <v>0</v>
      </c>
      <c r="HF28" s="19">
        <v>0</v>
      </c>
      <c r="HG28" s="19">
        <v>0</v>
      </c>
      <c r="HH28" s="18">
        <v>0</v>
      </c>
      <c r="HI28" s="18">
        <v>0</v>
      </c>
      <c r="HJ28" s="18">
        <v>0</v>
      </c>
      <c r="HK28" s="18">
        <v>0</v>
      </c>
      <c r="HL28" s="19">
        <v>0</v>
      </c>
      <c r="HM28" s="19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367087765.83999997</v>
      </c>
      <c r="HU28" s="18">
        <v>2028343.1500000004</v>
      </c>
    </row>
    <row r="29" spans="1:229" s="35" customFormat="1" ht="12.75" customHeight="1">
      <c r="A29" s="57" t="s">
        <v>190</v>
      </c>
      <c r="B29" s="17">
        <v>1032</v>
      </c>
      <c r="C29" s="58" t="s">
        <v>146</v>
      </c>
      <c r="D29" s="19">
        <v>774653564.52400017</v>
      </c>
      <c r="E29" s="19">
        <v>0</v>
      </c>
      <c r="F29" s="18">
        <v>42186978.149187066</v>
      </c>
      <c r="G29" s="18">
        <v>0</v>
      </c>
      <c r="H29" s="18">
        <v>500064947.26367152</v>
      </c>
      <c r="I29" s="18">
        <v>0</v>
      </c>
      <c r="J29" s="18">
        <v>232401639.11114159</v>
      </c>
      <c r="K29" s="18">
        <v>0</v>
      </c>
      <c r="L29" s="18">
        <v>295332518.75300002</v>
      </c>
      <c r="M29" s="18">
        <v>0</v>
      </c>
      <c r="N29" s="18">
        <v>160519013.66999999</v>
      </c>
      <c r="O29" s="18">
        <v>0</v>
      </c>
      <c r="P29" s="18">
        <v>92967.31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4893500.7699999996</v>
      </c>
      <c r="W29" s="18">
        <v>0</v>
      </c>
      <c r="X29" s="18">
        <v>0</v>
      </c>
      <c r="Y29" s="18">
        <v>0</v>
      </c>
      <c r="Z29" s="18">
        <v>192273244.0158</v>
      </c>
      <c r="AA29" s="18">
        <v>0</v>
      </c>
      <c r="AB29" s="18">
        <v>0</v>
      </c>
      <c r="AC29" s="18">
        <v>0</v>
      </c>
      <c r="AD29" s="18">
        <v>37543434.965400003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2603943201.5505996</v>
      </c>
      <c r="AK29" s="18">
        <v>0</v>
      </c>
      <c r="AL29" s="18">
        <v>1109543.0348</v>
      </c>
      <c r="AM29" s="18">
        <v>0</v>
      </c>
      <c r="AN29" s="18">
        <v>184715381.80000001</v>
      </c>
      <c r="AO29" s="18">
        <v>0</v>
      </c>
      <c r="AP29" s="18">
        <v>1317599981.5999999</v>
      </c>
      <c r="AQ29" s="18">
        <v>0</v>
      </c>
      <c r="AR29" s="18">
        <v>113920.54000000001</v>
      </c>
      <c r="AS29" s="18">
        <v>0</v>
      </c>
      <c r="AT29" s="18">
        <v>51820972.902400002</v>
      </c>
      <c r="AU29" s="18">
        <v>0</v>
      </c>
      <c r="AV29" s="18">
        <v>100237286.961</v>
      </c>
      <c r="AW29" s="18">
        <v>0</v>
      </c>
      <c r="AX29" s="18">
        <v>6016</v>
      </c>
      <c r="AY29" s="18">
        <v>0</v>
      </c>
      <c r="AZ29" s="18">
        <v>0</v>
      </c>
      <c r="BA29" s="18">
        <v>0</v>
      </c>
      <c r="BB29" s="18">
        <v>4217457.4429000001</v>
      </c>
      <c r="BC29" s="18">
        <v>0</v>
      </c>
      <c r="BD29" s="18">
        <v>55505467.342799999</v>
      </c>
      <c r="BE29" s="18">
        <v>0</v>
      </c>
      <c r="BF29" s="18">
        <v>0</v>
      </c>
      <c r="BG29" s="18">
        <v>0</v>
      </c>
      <c r="BH29" s="18">
        <v>5972473.75</v>
      </c>
      <c r="BI29" s="18">
        <v>0</v>
      </c>
      <c r="BJ29" s="18">
        <v>1549032.72</v>
      </c>
      <c r="BK29" s="18">
        <v>0</v>
      </c>
      <c r="BL29" s="18">
        <v>1331949.97</v>
      </c>
      <c r="BM29" s="18">
        <v>0</v>
      </c>
      <c r="BN29" s="18">
        <v>0</v>
      </c>
      <c r="BO29" s="18">
        <v>0</v>
      </c>
      <c r="BP29" s="18">
        <v>347902.17</v>
      </c>
      <c r="BQ29" s="18">
        <v>0</v>
      </c>
      <c r="BR29" s="18">
        <v>64866.64</v>
      </c>
      <c r="BS29" s="18">
        <v>0</v>
      </c>
      <c r="BT29" s="18">
        <v>0</v>
      </c>
      <c r="BU29" s="18">
        <v>0</v>
      </c>
      <c r="BV29" s="18">
        <v>413450.28779999999</v>
      </c>
      <c r="BW29" s="18">
        <v>0</v>
      </c>
      <c r="BX29" s="18">
        <v>623041.11</v>
      </c>
      <c r="BY29" s="18">
        <v>0</v>
      </c>
      <c r="BZ29" s="18">
        <v>0</v>
      </c>
      <c r="CA29" s="18">
        <v>0</v>
      </c>
      <c r="CB29" s="18">
        <v>6220559.4275000002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1111837748.9686999</v>
      </c>
      <c r="CK29" s="18">
        <v>0</v>
      </c>
      <c r="CL29" s="18">
        <v>148708271.59150001</v>
      </c>
      <c r="CM29" s="18">
        <v>0</v>
      </c>
      <c r="CN29" s="18">
        <v>272333499.82230002</v>
      </c>
      <c r="CO29" s="18">
        <v>0</v>
      </c>
      <c r="CP29" s="18">
        <v>0</v>
      </c>
      <c r="CQ29" s="18">
        <v>0</v>
      </c>
      <c r="CR29" s="18">
        <v>133924769.50049999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34154380.535399996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59842583.243900001</v>
      </c>
      <c r="DY29" s="18">
        <v>0</v>
      </c>
      <c r="DZ29" s="18">
        <v>0</v>
      </c>
      <c r="EA29" s="18">
        <v>0</v>
      </c>
      <c r="EB29" s="18">
        <v>126835946.44299999</v>
      </c>
      <c r="EC29" s="18">
        <v>0</v>
      </c>
      <c r="ED29" s="18">
        <v>20842711.291199997</v>
      </c>
      <c r="EE29" s="18">
        <v>0</v>
      </c>
      <c r="EF29" s="18">
        <v>109561445.54350001</v>
      </c>
      <c r="EG29" s="18">
        <v>0</v>
      </c>
      <c r="EH29" s="18">
        <v>126881590.1162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84950521.185900003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6158322.6399999997</v>
      </c>
      <c r="EW29" s="18">
        <v>0</v>
      </c>
      <c r="EX29" s="18">
        <v>393557752.69</v>
      </c>
      <c r="EY29" s="18">
        <v>0</v>
      </c>
      <c r="EZ29" s="18">
        <v>337778.54</v>
      </c>
      <c r="FA29" s="18">
        <v>0</v>
      </c>
      <c r="FB29" s="18">
        <v>4713090.7300000004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9564025.1699999999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131002672.04000001</v>
      </c>
      <c r="FO29" s="19">
        <v>0</v>
      </c>
      <c r="FP29" s="18">
        <v>456381.69</v>
      </c>
      <c r="FQ29" s="18">
        <v>0</v>
      </c>
      <c r="FR29" s="18">
        <v>21182889.050000001</v>
      </c>
      <c r="FS29" s="18">
        <v>0</v>
      </c>
      <c r="FT29" s="19">
        <v>71652103.409999996</v>
      </c>
      <c r="FU29" s="19">
        <v>0</v>
      </c>
      <c r="FV29" s="18">
        <v>1257284.4099999999</v>
      </c>
      <c r="FW29" s="18">
        <v>0</v>
      </c>
      <c r="FX29" s="18">
        <v>70394819</v>
      </c>
      <c r="FY29" s="18">
        <v>0</v>
      </c>
      <c r="FZ29" s="19">
        <v>37711297.890000001</v>
      </c>
      <c r="GA29" s="19">
        <v>0</v>
      </c>
      <c r="GB29" s="18">
        <v>9445638.2400000002</v>
      </c>
      <c r="GC29" s="18">
        <v>0</v>
      </c>
      <c r="GD29" s="18">
        <v>28265659.649999999</v>
      </c>
      <c r="GE29" s="18">
        <v>0</v>
      </c>
      <c r="GF29" s="18">
        <v>3485466.64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19">
        <v>0</v>
      </c>
      <c r="HA29" s="19">
        <v>0</v>
      </c>
      <c r="HB29" s="18">
        <v>0</v>
      </c>
      <c r="HC29" s="18">
        <v>0</v>
      </c>
      <c r="HD29" s="18">
        <v>0</v>
      </c>
      <c r="HE29" s="18">
        <v>0</v>
      </c>
      <c r="HF29" s="19">
        <v>0</v>
      </c>
      <c r="HG29" s="19">
        <v>0</v>
      </c>
      <c r="HH29" s="18">
        <v>0</v>
      </c>
      <c r="HI29" s="18">
        <v>0</v>
      </c>
      <c r="HJ29" s="18">
        <v>0</v>
      </c>
      <c r="HK29" s="18">
        <v>0</v>
      </c>
      <c r="HL29" s="19">
        <v>0</v>
      </c>
      <c r="HM29" s="19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8579793325.950098</v>
      </c>
      <c r="HU29" s="18">
        <v>0</v>
      </c>
    </row>
    <row r="30" spans="1:229" s="35" customFormat="1" ht="12.75" customHeight="1">
      <c r="A30" s="57" t="s">
        <v>192</v>
      </c>
      <c r="B30" s="17">
        <v>1034</v>
      </c>
      <c r="C30" s="58" t="s">
        <v>146</v>
      </c>
      <c r="D30" s="19">
        <v>16576521.949999999</v>
      </c>
      <c r="E30" s="19">
        <v>0</v>
      </c>
      <c r="F30" s="18">
        <v>3044258.93</v>
      </c>
      <c r="G30" s="18">
        <v>0</v>
      </c>
      <c r="H30" s="18">
        <v>3382995.36</v>
      </c>
      <c r="I30" s="18">
        <v>0</v>
      </c>
      <c r="J30" s="18">
        <v>10149267.66</v>
      </c>
      <c r="K30" s="18">
        <v>0</v>
      </c>
      <c r="L30" s="18">
        <v>644887.89</v>
      </c>
      <c r="M30" s="18">
        <v>0</v>
      </c>
      <c r="N30" s="18">
        <v>11247187.529999999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613626.31999999995</v>
      </c>
      <c r="AA30" s="18">
        <v>0</v>
      </c>
      <c r="AB30" s="18">
        <v>0</v>
      </c>
      <c r="AC30" s="18">
        <v>0</v>
      </c>
      <c r="AD30" s="18">
        <v>-508801.95999999996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373503291.24000001</v>
      </c>
      <c r="AK30" s="18">
        <v>0</v>
      </c>
      <c r="AL30" s="18">
        <v>2994455</v>
      </c>
      <c r="AM30" s="18">
        <v>0</v>
      </c>
      <c r="AN30" s="18">
        <v>2350668.4000000004</v>
      </c>
      <c r="AO30" s="18">
        <v>0</v>
      </c>
      <c r="AP30" s="18">
        <v>24112075.669999998</v>
      </c>
      <c r="AQ30" s="18">
        <v>0</v>
      </c>
      <c r="AR30" s="18">
        <v>0</v>
      </c>
      <c r="AS30" s="18">
        <v>0</v>
      </c>
      <c r="AT30" s="18">
        <v>2145140.12</v>
      </c>
      <c r="AU30" s="18">
        <v>0</v>
      </c>
      <c r="AV30" s="18">
        <v>5385700.1299999999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434227.54</v>
      </c>
      <c r="BC30" s="18">
        <v>0</v>
      </c>
      <c r="BD30" s="18">
        <v>11313851.23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120767.70999999999</v>
      </c>
      <c r="BS30" s="18">
        <v>0</v>
      </c>
      <c r="BT30" s="18">
        <v>0</v>
      </c>
      <c r="BU30" s="18">
        <v>0</v>
      </c>
      <c r="BV30" s="18">
        <v>6142.87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31244941.779999997</v>
      </c>
      <c r="CK30" s="18">
        <v>0</v>
      </c>
      <c r="CL30" s="18">
        <v>1843203.2100000002</v>
      </c>
      <c r="CM30" s="18">
        <v>0</v>
      </c>
      <c r="CN30" s="18">
        <v>2900236.05</v>
      </c>
      <c r="CO30" s="18">
        <v>0</v>
      </c>
      <c r="CP30" s="18">
        <v>0</v>
      </c>
      <c r="CQ30" s="18">
        <v>0</v>
      </c>
      <c r="CR30" s="18">
        <v>1352821.0499999998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32461780.440000009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140620.78999999998</v>
      </c>
      <c r="DU30" s="18">
        <v>0</v>
      </c>
      <c r="DV30" s="18">
        <v>0</v>
      </c>
      <c r="DW30" s="18">
        <v>0</v>
      </c>
      <c r="DX30" s="18">
        <v>263018.44</v>
      </c>
      <c r="DY30" s="18">
        <v>0</v>
      </c>
      <c r="DZ30" s="18">
        <v>0</v>
      </c>
      <c r="EA30" s="18">
        <v>0</v>
      </c>
      <c r="EB30" s="18">
        <v>4456172.12</v>
      </c>
      <c r="EC30" s="18">
        <v>0</v>
      </c>
      <c r="ED30" s="18">
        <v>292025.22000000003</v>
      </c>
      <c r="EE30" s="18">
        <v>0</v>
      </c>
      <c r="EF30" s="18">
        <v>9120970.75</v>
      </c>
      <c r="EG30" s="18">
        <v>0</v>
      </c>
      <c r="EH30" s="18">
        <v>1549959.99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165935.42000000001</v>
      </c>
      <c r="EW30" s="18">
        <v>0</v>
      </c>
      <c r="EX30" s="18">
        <v>34586643.410000004</v>
      </c>
      <c r="EY30" s="18">
        <v>0</v>
      </c>
      <c r="EZ30" s="18">
        <v>0</v>
      </c>
      <c r="FA30" s="18">
        <v>0</v>
      </c>
      <c r="FB30" s="18">
        <v>1142560.83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0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131740637.44000001</v>
      </c>
      <c r="FO30" s="19">
        <v>0</v>
      </c>
      <c r="FP30" s="18">
        <v>131740637.44000001</v>
      </c>
      <c r="FQ30" s="18">
        <v>0</v>
      </c>
      <c r="FR30" s="18">
        <v>0</v>
      </c>
      <c r="FS30" s="18">
        <v>0</v>
      </c>
      <c r="FT30" s="19">
        <v>0</v>
      </c>
      <c r="FU30" s="19">
        <v>0</v>
      </c>
      <c r="FV30" s="18">
        <v>0</v>
      </c>
      <c r="FW30" s="18">
        <v>0</v>
      </c>
      <c r="FX30" s="18">
        <v>0</v>
      </c>
      <c r="FY30" s="18">
        <v>0</v>
      </c>
      <c r="FZ30" s="19">
        <v>0</v>
      </c>
      <c r="GA30" s="19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19">
        <v>0</v>
      </c>
      <c r="HA30" s="19">
        <v>0</v>
      </c>
      <c r="HB30" s="18">
        <v>0</v>
      </c>
      <c r="HC30" s="18">
        <v>0</v>
      </c>
      <c r="HD30" s="18">
        <v>0</v>
      </c>
      <c r="HE30" s="18">
        <v>0</v>
      </c>
      <c r="HF30" s="19">
        <v>0</v>
      </c>
      <c r="HG30" s="19">
        <v>0</v>
      </c>
      <c r="HH30" s="18">
        <v>0</v>
      </c>
      <c r="HI30" s="18">
        <v>0</v>
      </c>
      <c r="HJ30" s="18">
        <v>0</v>
      </c>
      <c r="HK30" s="18">
        <v>0</v>
      </c>
      <c r="HL30" s="19">
        <v>0</v>
      </c>
      <c r="HM30" s="19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704201268.58000016</v>
      </c>
      <c r="HU30" s="18">
        <v>0</v>
      </c>
    </row>
    <row r="31" spans="1:229" s="35" customFormat="1" ht="12.75" customHeight="1">
      <c r="A31" s="57" t="s">
        <v>194</v>
      </c>
      <c r="B31" s="17">
        <v>1035</v>
      </c>
      <c r="C31" s="58" t="s">
        <v>146</v>
      </c>
      <c r="D31" s="19">
        <v>379101986.09000003</v>
      </c>
      <c r="E31" s="19">
        <v>0</v>
      </c>
      <c r="F31" s="18">
        <v>21040650.009933002</v>
      </c>
      <c r="G31" s="18">
        <v>0</v>
      </c>
      <c r="H31" s="18">
        <v>93248734.424552009</v>
      </c>
      <c r="I31" s="18">
        <v>0</v>
      </c>
      <c r="J31" s="18">
        <v>264812601.65551499</v>
      </c>
      <c r="K31" s="18">
        <v>0</v>
      </c>
      <c r="L31" s="18">
        <v>40385354.24000001</v>
      </c>
      <c r="M31" s="18">
        <v>0</v>
      </c>
      <c r="N31" s="18">
        <v>69291232.010000005</v>
      </c>
      <c r="O31" s="18">
        <v>0</v>
      </c>
      <c r="P31" s="18">
        <v>0</v>
      </c>
      <c r="Q31" s="18">
        <v>0</v>
      </c>
      <c r="R31" s="18">
        <v>3527021.74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133062348.59999999</v>
      </c>
      <c r="AA31" s="18">
        <v>0</v>
      </c>
      <c r="AB31" s="18">
        <v>0</v>
      </c>
      <c r="AC31" s="18">
        <v>0</v>
      </c>
      <c r="AD31" s="18">
        <v>46563070.43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4047126315.7600002</v>
      </c>
      <c r="AK31" s="18">
        <v>0</v>
      </c>
      <c r="AL31" s="18">
        <v>0</v>
      </c>
      <c r="AM31" s="18">
        <v>0</v>
      </c>
      <c r="AN31" s="18">
        <v>486838138.49000001</v>
      </c>
      <c r="AO31" s="18">
        <v>0</v>
      </c>
      <c r="AP31" s="18">
        <v>2266739125.4200001</v>
      </c>
      <c r="AQ31" s="18">
        <v>0</v>
      </c>
      <c r="AR31" s="18">
        <v>1067895.05</v>
      </c>
      <c r="AS31" s="18">
        <v>0</v>
      </c>
      <c r="AT31" s="18">
        <v>62956121.930000007</v>
      </c>
      <c r="AU31" s="18">
        <v>0</v>
      </c>
      <c r="AV31" s="18">
        <v>13506124.349999998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9294645.3699999992</v>
      </c>
      <c r="BC31" s="18">
        <v>0</v>
      </c>
      <c r="BD31" s="18">
        <v>55163807.200000003</v>
      </c>
      <c r="BE31" s="18">
        <v>0</v>
      </c>
      <c r="BF31" s="18">
        <v>0</v>
      </c>
      <c r="BG31" s="18">
        <v>0</v>
      </c>
      <c r="BH31" s="18">
        <v>9087454.1999999993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583023.61</v>
      </c>
      <c r="BQ31" s="18">
        <v>0</v>
      </c>
      <c r="BR31" s="18">
        <v>4672027.7300000004</v>
      </c>
      <c r="BS31" s="18">
        <v>0</v>
      </c>
      <c r="BT31" s="18">
        <v>0</v>
      </c>
      <c r="BU31" s="18">
        <v>0</v>
      </c>
      <c r="BV31" s="18">
        <v>20605016.129999999</v>
      </c>
      <c r="BW31" s="18">
        <v>0</v>
      </c>
      <c r="BX31" s="18">
        <v>621625.12</v>
      </c>
      <c r="BY31" s="18">
        <v>0</v>
      </c>
      <c r="BZ31" s="18">
        <v>366958.91</v>
      </c>
      <c r="CA31" s="18">
        <v>0</v>
      </c>
      <c r="CB31" s="18">
        <v>1810660.9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658055942.02999997</v>
      </c>
      <c r="CK31" s="18">
        <v>0</v>
      </c>
      <c r="CL31" s="18">
        <v>31132016.170000002</v>
      </c>
      <c r="CM31" s="18">
        <v>0</v>
      </c>
      <c r="CN31" s="18">
        <v>30441117.260000002</v>
      </c>
      <c r="CO31" s="18">
        <v>0</v>
      </c>
      <c r="CP31" s="18">
        <v>0</v>
      </c>
      <c r="CQ31" s="18">
        <v>0</v>
      </c>
      <c r="CR31" s="18">
        <v>29684404.16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17426711.57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1074648.46</v>
      </c>
      <c r="DU31" s="18">
        <v>0</v>
      </c>
      <c r="DV31" s="18">
        <v>0</v>
      </c>
      <c r="DW31" s="18">
        <v>0</v>
      </c>
      <c r="DX31" s="18">
        <v>107279466.91</v>
      </c>
      <c r="DY31" s="18">
        <v>0</v>
      </c>
      <c r="DZ31" s="18">
        <v>0</v>
      </c>
      <c r="EA31" s="18">
        <v>0</v>
      </c>
      <c r="EB31" s="18">
        <v>146464626.61000001</v>
      </c>
      <c r="EC31" s="18">
        <v>0</v>
      </c>
      <c r="ED31" s="18">
        <v>44217150.850000001</v>
      </c>
      <c r="EE31" s="18">
        <v>0</v>
      </c>
      <c r="EF31" s="18">
        <v>122380421.34999999</v>
      </c>
      <c r="EG31" s="18">
        <v>0</v>
      </c>
      <c r="EH31" s="18">
        <v>65220210.710000001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13030151.960000001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2128594.81</v>
      </c>
      <c r="EW31" s="18">
        <v>0</v>
      </c>
      <c r="EX31" s="18">
        <v>115692286.04000001</v>
      </c>
      <c r="EY31" s="18">
        <v>0</v>
      </c>
      <c r="EZ31" s="18">
        <v>0</v>
      </c>
      <c r="FA31" s="18">
        <v>0</v>
      </c>
      <c r="FB31" s="18">
        <v>2705076.69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144171.1</v>
      </c>
      <c r="FI31" s="18">
        <v>0</v>
      </c>
      <c r="FJ31" s="18">
        <v>274380.96999999997</v>
      </c>
      <c r="FK31" s="18">
        <v>0</v>
      </c>
      <c r="FL31" s="18">
        <v>260309.04</v>
      </c>
      <c r="FM31" s="18">
        <v>0</v>
      </c>
      <c r="FN31" s="19">
        <v>235338984.38</v>
      </c>
      <c r="FO31" s="19">
        <v>0</v>
      </c>
      <c r="FP31" s="18">
        <v>13237.02</v>
      </c>
      <c r="FQ31" s="18">
        <v>0</v>
      </c>
      <c r="FR31" s="18">
        <v>35005913.928752005</v>
      </c>
      <c r="FS31" s="18">
        <v>0</v>
      </c>
      <c r="FT31" s="19">
        <v>197782616.78999999</v>
      </c>
      <c r="FU31" s="19">
        <v>0</v>
      </c>
      <c r="FV31" s="18">
        <v>5708683.5899999999</v>
      </c>
      <c r="FW31" s="18">
        <v>0</v>
      </c>
      <c r="FX31" s="18">
        <v>192073933.19999999</v>
      </c>
      <c r="FY31" s="18">
        <v>0</v>
      </c>
      <c r="FZ31" s="19">
        <v>2537216.6412479999</v>
      </c>
      <c r="GA31" s="19">
        <v>0</v>
      </c>
      <c r="GB31" s="18">
        <v>2358020.1112480001</v>
      </c>
      <c r="GC31" s="18">
        <v>0</v>
      </c>
      <c r="GD31" s="18">
        <v>179196.53</v>
      </c>
      <c r="GE31" s="18">
        <v>0</v>
      </c>
      <c r="GF31" s="18">
        <v>30012598.84</v>
      </c>
      <c r="GG31" s="18">
        <v>0</v>
      </c>
      <c r="GH31" s="18">
        <v>0</v>
      </c>
      <c r="GI31" s="18">
        <v>0</v>
      </c>
      <c r="GJ31" s="18">
        <v>195003.93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19">
        <v>0</v>
      </c>
      <c r="HA31" s="19">
        <v>0</v>
      </c>
      <c r="HB31" s="18">
        <v>0</v>
      </c>
      <c r="HC31" s="18">
        <v>0</v>
      </c>
      <c r="HD31" s="18">
        <v>0</v>
      </c>
      <c r="HE31" s="18">
        <v>0</v>
      </c>
      <c r="HF31" s="19">
        <v>0</v>
      </c>
      <c r="HG31" s="19">
        <v>0</v>
      </c>
      <c r="HH31" s="18">
        <v>0</v>
      </c>
      <c r="HI31" s="18">
        <v>0</v>
      </c>
      <c r="HJ31" s="18">
        <v>0</v>
      </c>
      <c r="HK31" s="18">
        <v>0</v>
      </c>
      <c r="HL31" s="19">
        <v>0</v>
      </c>
      <c r="HM31" s="19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9305528227.1199989</v>
      </c>
      <c r="HU31" s="18">
        <v>0</v>
      </c>
    </row>
    <row r="32" spans="1:229" s="35" customFormat="1" ht="12.75" customHeight="1">
      <c r="A32" s="57" t="s">
        <v>196</v>
      </c>
      <c r="B32" s="17">
        <v>1036</v>
      </c>
      <c r="C32" s="58" t="s">
        <v>146</v>
      </c>
      <c r="D32" s="19">
        <v>342336001.21001107</v>
      </c>
      <c r="E32" s="19">
        <v>0</v>
      </c>
      <c r="F32" s="18">
        <v>159920858.02001163</v>
      </c>
      <c r="G32" s="18">
        <v>0</v>
      </c>
      <c r="H32" s="18">
        <v>69333911.579999939</v>
      </c>
      <c r="I32" s="18">
        <v>0</v>
      </c>
      <c r="J32" s="18">
        <v>113081231.60999949</v>
      </c>
      <c r="K32" s="18">
        <v>0</v>
      </c>
      <c r="L32" s="18">
        <v>2139512.7800000003</v>
      </c>
      <c r="M32" s="18">
        <v>0</v>
      </c>
      <c r="N32" s="18">
        <v>149658171.94000056</v>
      </c>
      <c r="O32" s="18">
        <v>0</v>
      </c>
      <c r="P32" s="18">
        <v>298541.23000000004</v>
      </c>
      <c r="Q32" s="18">
        <v>0</v>
      </c>
      <c r="R32" s="18">
        <v>1483659.1599999997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186618977.4400008</v>
      </c>
      <c r="AA32" s="18">
        <v>0</v>
      </c>
      <c r="AB32" s="18">
        <v>0</v>
      </c>
      <c r="AC32" s="18">
        <v>0</v>
      </c>
      <c r="AD32" s="18">
        <v>-4069.6399999999994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1798262444.7303863</v>
      </c>
      <c r="AK32" s="18">
        <v>0</v>
      </c>
      <c r="AL32" s="18">
        <v>25497698.769999865</v>
      </c>
      <c r="AM32" s="18">
        <v>0</v>
      </c>
      <c r="AN32" s="18">
        <v>171584568.49000031</v>
      </c>
      <c r="AO32" s="18">
        <v>0</v>
      </c>
      <c r="AP32" s="18">
        <v>849605047.39001024</v>
      </c>
      <c r="AQ32" s="18">
        <v>0</v>
      </c>
      <c r="AR32" s="18">
        <v>5417317.7099997085</v>
      </c>
      <c r="AS32" s="18">
        <v>0</v>
      </c>
      <c r="AT32" s="18">
        <v>20513532.849999998</v>
      </c>
      <c r="AU32" s="18">
        <v>0</v>
      </c>
      <c r="AV32" s="18">
        <v>106108136.41000031</v>
      </c>
      <c r="AW32" s="18">
        <v>0</v>
      </c>
      <c r="AX32" s="18">
        <v>110121.75000000004</v>
      </c>
      <c r="AY32" s="18">
        <v>0</v>
      </c>
      <c r="AZ32" s="18">
        <v>0</v>
      </c>
      <c r="BA32" s="18">
        <v>0</v>
      </c>
      <c r="BB32" s="18">
        <v>4010097.9399999375</v>
      </c>
      <c r="BC32" s="18">
        <v>0</v>
      </c>
      <c r="BD32" s="18">
        <v>6840180.410000491</v>
      </c>
      <c r="BE32" s="18">
        <v>0</v>
      </c>
      <c r="BF32" s="18">
        <v>11000</v>
      </c>
      <c r="BG32" s="18">
        <v>0</v>
      </c>
      <c r="BH32" s="18">
        <v>652067.37</v>
      </c>
      <c r="BI32" s="18">
        <v>0</v>
      </c>
      <c r="BJ32" s="18">
        <v>498.5</v>
      </c>
      <c r="BK32" s="18">
        <v>0</v>
      </c>
      <c r="BL32" s="18">
        <v>249.25</v>
      </c>
      <c r="BM32" s="18">
        <v>0</v>
      </c>
      <c r="BN32" s="18">
        <v>0</v>
      </c>
      <c r="BO32" s="18">
        <v>0</v>
      </c>
      <c r="BP32" s="18">
        <v>5122.99</v>
      </c>
      <c r="BQ32" s="18">
        <v>0</v>
      </c>
      <c r="BR32" s="18">
        <v>177445.58</v>
      </c>
      <c r="BS32" s="18">
        <v>0</v>
      </c>
      <c r="BT32" s="18">
        <v>0</v>
      </c>
      <c r="BU32" s="18">
        <v>0</v>
      </c>
      <c r="BV32" s="18">
        <v>21361.409999999996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1036617.3899999998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473795774.77999127</v>
      </c>
      <c r="CK32" s="18">
        <v>0</v>
      </c>
      <c r="CL32" s="18">
        <v>48308287.089990288</v>
      </c>
      <c r="CM32" s="18">
        <v>0</v>
      </c>
      <c r="CN32" s="18">
        <v>-7357041.4899975713</v>
      </c>
      <c r="CO32" s="18">
        <v>0</v>
      </c>
      <c r="CP32" s="18">
        <v>0</v>
      </c>
      <c r="CQ32" s="18">
        <v>0</v>
      </c>
      <c r="CR32" s="18">
        <v>21743900.079996191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48748422.190000378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1749860.3800000018</v>
      </c>
      <c r="DY32" s="18">
        <v>0</v>
      </c>
      <c r="DZ32" s="18">
        <v>0</v>
      </c>
      <c r="EA32" s="18">
        <v>0</v>
      </c>
      <c r="EB32" s="18">
        <v>22251577.959999971</v>
      </c>
      <c r="EC32" s="18">
        <v>0</v>
      </c>
      <c r="ED32" s="18">
        <v>638327.64999999991</v>
      </c>
      <c r="EE32" s="18">
        <v>0</v>
      </c>
      <c r="EF32" s="18">
        <v>16540411.780000005</v>
      </c>
      <c r="EG32" s="18">
        <v>0</v>
      </c>
      <c r="EH32" s="18">
        <v>17519914.45000001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6968.7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6120542.6899999985</v>
      </c>
      <c r="EW32" s="18">
        <v>0</v>
      </c>
      <c r="EX32" s="18">
        <v>327138529.40000021</v>
      </c>
      <c r="EY32" s="18">
        <v>0</v>
      </c>
      <c r="EZ32" s="18">
        <v>0</v>
      </c>
      <c r="FA32" s="18">
        <v>0</v>
      </c>
      <c r="FB32" s="18">
        <v>8629282.7600000128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0</v>
      </c>
      <c r="FI32" s="18">
        <v>0</v>
      </c>
      <c r="FJ32" s="18">
        <v>132392.39000000001</v>
      </c>
      <c r="FK32" s="18">
        <v>0</v>
      </c>
      <c r="FL32" s="18">
        <v>15494518.710000001</v>
      </c>
      <c r="FM32" s="18">
        <v>0</v>
      </c>
      <c r="FN32" s="19">
        <v>383078450.01999843</v>
      </c>
      <c r="FO32" s="19">
        <v>0</v>
      </c>
      <c r="FP32" s="18">
        <v>182566051.52999836</v>
      </c>
      <c r="FQ32" s="18">
        <v>0</v>
      </c>
      <c r="FR32" s="18">
        <v>1703651.5800000005</v>
      </c>
      <c r="FS32" s="18">
        <v>0</v>
      </c>
      <c r="FT32" s="19">
        <v>198808746.91000006</v>
      </c>
      <c r="FU32" s="19">
        <v>0</v>
      </c>
      <c r="FV32" s="18">
        <v>4670268.78</v>
      </c>
      <c r="FW32" s="18">
        <v>0</v>
      </c>
      <c r="FX32" s="18">
        <v>194138478.13000005</v>
      </c>
      <c r="FY32" s="18">
        <v>0</v>
      </c>
      <c r="FZ32" s="19">
        <v>0</v>
      </c>
      <c r="GA32" s="19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2662373.2499999786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19">
        <v>0</v>
      </c>
      <c r="HA32" s="19">
        <v>0</v>
      </c>
      <c r="HB32" s="18">
        <v>0</v>
      </c>
      <c r="HC32" s="18">
        <v>0</v>
      </c>
      <c r="HD32" s="18">
        <v>0</v>
      </c>
      <c r="HE32" s="18">
        <v>0</v>
      </c>
      <c r="HF32" s="19">
        <v>0</v>
      </c>
      <c r="HG32" s="19">
        <v>0</v>
      </c>
      <c r="HH32" s="18">
        <v>0</v>
      </c>
      <c r="HI32" s="18">
        <v>0</v>
      </c>
      <c r="HJ32" s="18">
        <v>0</v>
      </c>
      <c r="HK32" s="18">
        <v>0</v>
      </c>
      <c r="HL32" s="19">
        <v>0</v>
      </c>
      <c r="HM32" s="19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5059586795.8503885</v>
      </c>
      <c r="HU32" s="18">
        <v>0</v>
      </c>
    </row>
    <row r="33" spans="1:229" s="35" customFormat="1" ht="12.75" customHeight="1">
      <c r="A33" s="57" t="s">
        <v>198</v>
      </c>
      <c r="B33" s="17">
        <v>1037</v>
      </c>
      <c r="C33" s="58" t="s">
        <v>146</v>
      </c>
      <c r="D33" s="19">
        <v>64049035.189999729</v>
      </c>
      <c r="E33" s="19">
        <v>0</v>
      </c>
      <c r="F33" s="18">
        <v>5915147.1599996835</v>
      </c>
      <c r="G33" s="18">
        <v>0</v>
      </c>
      <c r="H33" s="18">
        <v>1282868.6599999999</v>
      </c>
      <c r="I33" s="18">
        <v>0</v>
      </c>
      <c r="J33" s="18">
        <v>56851019.370000049</v>
      </c>
      <c r="K33" s="18">
        <v>0</v>
      </c>
      <c r="L33" s="18">
        <v>0</v>
      </c>
      <c r="M33" s="18">
        <v>0</v>
      </c>
      <c r="N33" s="18">
        <v>87519098.650002122</v>
      </c>
      <c r="O33" s="18">
        <v>0</v>
      </c>
      <c r="P33" s="18">
        <v>0</v>
      </c>
      <c r="Q33" s="18">
        <v>0</v>
      </c>
      <c r="R33" s="18">
        <v>2041123.2299999946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4664530.429999996</v>
      </c>
      <c r="AA33" s="18">
        <v>0</v>
      </c>
      <c r="AB33" s="18">
        <v>1887112.8599999999</v>
      </c>
      <c r="AC33" s="18">
        <v>0</v>
      </c>
      <c r="AD33" s="18">
        <v>7000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591449034.48973095</v>
      </c>
      <c r="AK33" s="18">
        <v>0</v>
      </c>
      <c r="AL33" s="18">
        <v>0</v>
      </c>
      <c r="AM33" s="18">
        <v>0</v>
      </c>
      <c r="AN33" s="18">
        <v>66263836.849993885</v>
      </c>
      <c r="AO33" s="18">
        <v>0</v>
      </c>
      <c r="AP33" s="18">
        <v>267213992.23017693</v>
      </c>
      <c r="AQ33" s="18">
        <v>0</v>
      </c>
      <c r="AR33" s="18">
        <v>0</v>
      </c>
      <c r="AS33" s="18">
        <v>0</v>
      </c>
      <c r="AT33" s="18">
        <v>3301636.02</v>
      </c>
      <c r="AU33" s="18">
        <v>0</v>
      </c>
      <c r="AV33" s="18">
        <v>16651089.609999999</v>
      </c>
      <c r="AW33" s="18">
        <v>0</v>
      </c>
      <c r="AX33" s="18">
        <v>830</v>
      </c>
      <c r="AY33" s="18">
        <v>0</v>
      </c>
      <c r="AZ33" s="18">
        <v>0</v>
      </c>
      <c r="BA33" s="18">
        <v>0</v>
      </c>
      <c r="BB33" s="18">
        <v>312096.72000000224</v>
      </c>
      <c r="BC33" s="18">
        <v>0</v>
      </c>
      <c r="BD33" s="18">
        <v>9246451.1899999846</v>
      </c>
      <c r="BE33" s="18">
        <v>0</v>
      </c>
      <c r="BF33" s="18">
        <v>0</v>
      </c>
      <c r="BG33" s="18">
        <v>0</v>
      </c>
      <c r="BH33" s="18">
        <v>39382.06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16643.04</v>
      </c>
      <c r="BQ33" s="18">
        <v>0</v>
      </c>
      <c r="BR33" s="18">
        <v>38047.189999999988</v>
      </c>
      <c r="BS33" s="18">
        <v>0</v>
      </c>
      <c r="BT33" s="18">
        <v>0</v>
      </c>
      <c r="BU33" s="18">
        <v>0</v>
      </c>
      <c r="BV33" s="18">
        <v>179507.53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23122.75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41968485.869999819</v>
      </c>
      <c r="CK33" s="18">
        <v>0</v>
      </c>
      <c r="CL33" s="18">
        <v>552781.69000000041</v>
      </c>
      <c r="CM33" s="18">
        <v>0</v>
      </c>
      <c r="CN33" s="18">
        <v>1077257.2199999958</v>
      </c>
      <c r="CO33" s="18">
        <v>0</v>
      </c>
      <c r="CP33" s="18">
        <v>0</v>
      </c>
      <c r="CQ33" s="18">
        <v>0</v>
      </c>
      <c r="CR33" s="18">
        <v>2045470.22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3863214.1999999802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1270964.3999999764</v>
      </c>
      <c r="DY33" s="18">
        <v>0</v>
      </c>
      <c r="DZ33" s="18">
        <v>0</v>
      </c>
      <c r="EA33" s="18">
        <v>0</v>
      </c>
      <c r="EB33" s="18">
        <v>22622600.249999985</v>
      </c>
      <c r="EC33" s="18">
        <v>0</v>
      </c>
      <c r="ED33" s="18">
        <v>0</v>
      </c>
      <c r="EE33" s="18">
        <v>0</v>
      </c>
      <c r="EF33" s="18">
        <v>59150.15</v>
      </c>
      <c r="EG33" s="18">
        <v>0</v>
      </c>
      <c r="EH33" s="18">
        <v>5482475.0699999845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4309569.8</v>
      </c>
      <c r="EW33" s="18">
        <v>0</v>
      </c>
      <c r="EX33" s="18">
        <v>85384856</v>
      </c>
      <c r="EY33" s="18">
        <v>0</v>
      </c>
      <c r="EZ33" s="18">
        <v>0</v>
      </c>
      <c r="FA33" s="18">
        <v>0</v>
      </c>
      <c r="FB33" s="18">
        <v>133692.88999999998</v>
      </c>
      <c r="FC33" s="18">
        <v>0</v>
      </c>
      <c r="FD33" s="18">
        <v>32983.97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19">
        <v>0</v>
      </c>
      <c r="FU33" s="19">
        <v>0</v>
      </c>
      <c r="FV33" s="18">
        <v>0</v>
      </c>
      <c r="FW33" s="18">
        <v>0</v>
      </c>
      <c r="FX33" s="18">
        <v>0</v>
      </c>
      <c r="FY33" s="18">
        <v>0</v>
      </c>
      <c r="FZ33" s="19">
        <v>0</v>
      </c>
      <c r="GA33" s="19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8041784.0100000054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19">
        <v>0</v>
      </c>
      <c r="HA33" s="19">
        <v>0</v>
      </c>
      <c r="HB33" s="18">
        <v>0</v>
      </c>
      <c r="HC33" s="18">
        <v>0</v>
      </c>
      <c r="HD33" s="18">
        <v>0</v>
      </c>
      <c r="HE33" s="18">
        <v>0</v>
      </c>
      <c r="HF33" s="19">
        <v>0</v>
      </c>
      <c r="HG33" s="19">
        <v>0</v>
      </c>
      <c r="HH33" s="18">
        <v>0</v>
      </c>
      <c r="HI33" s="18">
        <v>0</v>
      </c>
      <c r="HJ33" s="18">
        <v>0</v>
      </c>
      <c r="HK33" s="18">
        <v>0</v>
      </c>
      <c r="HL33" s="19">
        <v>0</v>
      </c>
      <c r="HM33" s="19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1291748855.7799039</v>
      </c>
      <c r="HU33" s="18">
        <v>0</v>
      </c>
    </row>
    <row r="34" spans="1:229" s="35" customFormat="1" ht="12.75" customHeight="1">
      <c r="A34" s="57" t="s">
        <v>200</v>
      </c>
      <c r="B34" s="17">
        <v>1038</v>
      </c>
      <c r="C34" s="58" t="s">
        <v>146</v>
      </c>
      <c r="D34" s="19">
        <v>58766053.899999999</v>
      </c>
      <c r="E34" s="19">
        <v>0</v>
      </c>
      <c r="F34" s="18">
        <v>14434895.939999999</v>
      </c>
      <c r="G34" s="18">
        <v>0</v>
      </c>
      <c r="H34" s="18">
        <v>44331157.960000001</v>
      </c>
      <c r="I34" s="18">
        <v>0</v>
      </c>
      <c r="J34" s="18">
        <v>0</v>
      </c>
      <c r="K34" s="18">
        <v>0</v>
      </c>
      <c r="L34" s="18">
        <v>116036500.25</v>
      </c>
      <c r="M34" s="18">
        <v>0</v>
      </c>
      <c r="N34" s="18">
        <v>13886116.67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112861014.83</v>
      </c>
      <c r="AA34" s="18">
        <v>0</v>
      </c>
      <c r="AB34" s="18">
        <v>0</v>
      </c>
      <c r="AC34" s="18">
        <v>0</v>
      </c>
      <c r="AD34" s="18">
        <v>14165215.289999999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27327.56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43346816.189999998</v>
      </c>
      <c r="AQ34" s="18">
        <v>0</v>
      </c>
      <c r="AR34" s="18">
        <v>0</v>
      </c>
      <c r="AS34" s="18">
        <v>0</v>
      </c>
      <c r="AT34" s="18">
        <v>72287550.599999994</v>
      </c>
      <c r="AU34" s="18">
        <v>0</v>
      </c>
      <c r="AV34" s="18">
        <v>30531655.890000001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1959759.87</v>
      </c>
      <c r="BC34" s="18">
        <v>0</v>
      </c>
      <c r="BD34" s="18">
        <v>16139656.57</v>
      </c>
      <c r="BE34" s="18">
        <v>0</v>
      </c>
      <c r="BF34" s="18">
        <v>0</v>
      </c>
      <c r="BG34" s="18">
        <v>0</v>
      </c>
      <c r="BH34" s="18">
        <v>2358389.79</v>
      </c>
      <c r="BI34" s="18">
        <v>0</v>
      </c>
      <c r="BJ34" s="18">
        <v>0</v>
      </c>
      <c r="BK34" s="18">
        <v>0</v>
      </c>
      <c r="BL34" s="18">
        <v>1183010.6499999999</v>
      </c>
      <c r="BM34" s="18">
        <v>0</v>
      </c>
      <c r="BN34" s="18">
        <v>0</v>
      </c>
      <c r="BO34" s="18">
        <v>0</v>
      </c>
      <c r="BP34" s="18">
        <v>600</v>
      </c>
      <c r="BQ34" s="18">
        <v>0</v>
      </c>
      <c r="BR34" s="18">
        <v>26051.52</v>
      </c>
      <c r="BS34" s="18">
        <v>0</v>
      </c>
      <c r="BT34" s="18">
        <v>0</v>
      </c>
      <c r="BU34" s="18">
        <v>0</v>
      </c>
      <c r="BV34" s="18">
        <v>85871134.950000003</v>
      </c>
      <c r="BW34" s="18">
        <v>0</v>
      </c>
      <c r="BX34" s="18">
        <v>5051922.99</v>
      </c>
      <c r="BY34" s="18">
        <v>0</v>
      </c>
      <c r="BZ34" s="18">
        <v>2936492.22</v>
      </c>
      <c r="CA34" s="18">
        <v>0</v>
      </c>
      <c r="CB34" s="18">
        <v>11399842.02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311848817.13</v>
      </c>
      <c r="CK34" s="18">
        <v>0</v>
      </c>
      <c r="CL34" s="18">
        <v>55752827.880000003</v>
      </c>
      <c r="CM34" s="18">
        <v>0</v>
      </c>
      <c r="CN34" s="18">
        <v>52815306.890000001</v>
      </c>
      <c r="CO34" s="18">
        <v>0</v>
      </c>
      <c r="CP34" s="18">
        <v>0</v>
      </c>
      <c r="CQ34" s="18">
        <v>0</v>
      </c>
      <c r="CR34" s="18">
        <v>5152923.8600000003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33238238.829999998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441753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2.7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8681616.9199999999</v>
      </c>
      <c r="EC34" s="18">
        <v>0</v>
      </c>
      <c r="ED34" s="18">
        <v>1339713.92</v>
      </c>
      <c r="EE34" s="18">
        <v>0</v>
      </c>
      <c r="EF34" s="18">
        <v>1904075.61</v>
      </c>
      <c r="EG34" s="18">
        <v>0</v>
      </c>
      <c r="EH34" s="18">
        <v>1233470360.26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35782409.859999999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338170.17</v>
      </c>
      <c r="FM34" s="18">
        <v>0</v>
      </c>
      <c r="FN34" s="19">
        <v>47259959.719999999</v>
      </c>
      <c r="FO34" s="19">
        <v>0</v>
      </c>
      <c r="FP34" s="18">
        <v>73778.61</v>
      </c>
      <c r="FQ34" s="18">
        <v>0</v>
      </c>
      <c r="FR34" s="18">
        <v>47186181.109999999</v>
      </c>
      <c r="FS34" s="18">
        <v>0</v>
      </c>
      <c r="FT34" s="19">
        <v>0</v>
      </c>
      <c r="FU34" s="19">
        <v>0</v>
      </c>
      <c r="FV34" s="18">
        <v>0</v>
      </c>
      <c r="FW34" s="18">
        <v>0</v>
      </c>
      <c r="FX34" s="18">
        <v>0</v>
      </c>
      <c r="FY34" s="18">
        <v>0</v>
      </c>
      <c r="FZ34" s="19">
        <v>0</v>
      </c>
      <c r="GA34" s="19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12054451.99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19">
        <v>0</v>
      </c>
      <c r="HA34" s="19">
        <v>0</v>
      </c>
      <c r="HB34" s="18">
        <v>0</v>
      </c>
      <c r="HC34" s="18">
        <v>0</v>
      </c>
      <c r="HD34" s="18">
        <v>0</v>
      </c>
      <c r="HE34" s="18">
        <v>0</v>
      </c>
      <c r="HF34" s="19">
        <v>0</v>
      </c>
      <c r="HG34" s="19">
        <v>0</v>
      </c>
      <c r="HH34" s="18">
        <v>0</v>
      </c>
      <c r="HI34" s="18">
        <v>0</v>
      </c>
      <c r="HJ34" s="18">
        <v>0</v>
      </c>
      <c r="HK34" s="18">
        <v>0</v>
      </c>
      <c r="HL34" s="19">
        <v>0</v>
      </c>
      <c r="HM34" s="19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2388915740.5</v>
      </c>
      <c r="HU34" s="18">
        <v>0</v>
      </c>
    </row>
    <row r="35" spans="1:229" s="35" customFormat="1" ht="12.75" customHeight="1">
      <c r="A35" s="57" t="s">
        <v>202</v>
      </c>
      <c r="B35" s="17">
        <v>1039</v>
      </c>
      <c r="C35" s="58" t="s">
        <v>146</v>
      </c>
      <c r="D35" s="19">
        <v>16297371.369999997</v>
      </c>
      <c r="E35" s="19">
        <v>0</v>
      </c>
      <c r="F35" s="18">
        <v>5204746</v>
      </c>
      <c r="G35" s="18">
        <v>0</v>
      </c>
      <c r="H35" s="18">
        <v>4315483.3699999973</v>
      </c>
      <c r="I35" s="18">
        <v>0</v>
      </c>
      <c r="J35" s="18">
        <v>6777142</v>
      </c>
      <c r="K35" s="18">
        <v>0</v>
      </c>
      <c r="L35" s="18">
        <v>0</v>
      </c>
      <c r="M35" s="18">
        <v>0</v>
      </c>
      <c r="N35" s="18">
        <v>17446975</v>
      </c>
      <c r="O35" s="18">
        <v>0</v>
      </c>
      <c r="P35" s="18">
        <v>13615180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32258827.559999999</v>
      </c>
      <c r="AA35" s="18">
        <v>0</v>
      </c>
      <c r="AB35" s="18">
        <v>0</v>
      </c>
      <c r="AC35" s="18">
        <v>0</v>
      </c>
      <c r="AD35" s="18">
        <v>59250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317951545.34000003</v>
      </c>
      <c r="AK35" s="18">
        <v>0</v>
      </c>
      <c r="AL35" s="18">
        <v>811544</v>
      </c>
      <c r="AM35" s="18">
        <v>0</v>
      </c>
      <c r="AN35" s="18">
        <v>73221891.620000005</v>
      </c>
      <c r="AO35" s="18">
        <v>0</v>
      </c>
      <c r="AP35" s="18">
        <v>323583514.13</v>
      </c>
      <c r="AQ35" s="18">
        <v>0</v>
      </c>
      <c r="AR35" s="18">
        <v>4659215.63</v>
      </c>
      <c r="AS35" s="18">
        <v>0</v>
      </c>
      <c r="AT35" s="18">
        <v>11132971.699999999</v>
      </c>
      <c r="AU35" s="18">
        <v>0</v>
      </c>
      <c r="AV35" s="18">
        <v>8143943.9199999999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616475.59</v>
      </c>
      <c r="BC35" s="18">
        <v>0</v>
      </c>
      <c r="BD35" s="18">
        <v>2428823</v>
      </c>
      <c r="BE35" s="18">
        <v>0</v>
      </c>
      <c r="BF35" s="18">
        <v>0</v>
      </c>
      <c r="BG35" s="18">
        <v>0</v>
      </c>
      <c r="BH35" s="18">
        <v>137001.65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285710</v>
      </c>
      <c r="BQ35" s="18">
        <v>0</v>
      </c>
      <c r="BR35" s="18">
        <v>51641</v>
      </c>
      <c r="BS35" s="18">
        <v>0</v>
      </c>
      <c r="BT35" s="18">
        <v>0</v>
      </c>
      <c r="BU35" s="18">
        <v>0</v>
      </c>
      <c r="BV35" s="18">
        <v>5289550.5999999996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9152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41444040</v>
      </c>
      <c r="CK35" s="18">
        <v>0</v>
      </c>
      <c r="CL35" s="18">
        <v>3471565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39166842.590000011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1634555</v>
      </c>
      <c r="EC35" s="18">
        <v>0</v>
      </c>
      <c r="ED35" s="18">
        <v>6941.63</v>
      </c>
      <c r="EE35" s="18">
        <v>0</v>
      </c>
      <c r="EF35" s="18">
        <v>5825106</v>
      </c>
      <c r="EG35" s="18">
        <v>0</v>
      </c>
      <c r="EH35" s="18">
        <v>2980421.67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196935921.75999999</v>
      </c>
      <c r="FO35" s="19">
        <v>0</v>
      </c>
      <c r="FP35" s="18">
        <v>0</v>
      </c>
      <c r="FQ35" s="18">
        <v>0</v>
      </c>
      <c r="FR35" s="18">
        <v>31453133.629999999</v>
      </c>
      <c r="FS35" s="18">
        <v>0</v>
      </c>
      <c r="FT35" s="19">
        <v>165482788.13</v>
      </c>
      <c r="FU35" s="19">
        <v>0</v>
      </c>
      <c r="FV35" s="18">
        <v>0</v>
      </c>
      <c r="FW35" s="18">
        <v>0</v>
      </c>
      <c r="FX35" s="18">
        <v>165482788.13</v>
      </c>
      <c r="FY35" s="18">
        <v>0</v>
      </c>
      <c r="FZ35" s="19">
        <v>0</v>
      </c>
      <c r="GA35" s="19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6285221.5300000003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19">
        <v>0</v>
      </c>
      <c r="HA35" s="19">
        <v>0</v>
      </c>
      <c r="HB35" s="18">
        <v>0</v>
      </c>
      <c r="HC35" s="18">
        <v>0</v>
      </c>
      <c r="HD35" s="18">
        <v>0</v>
      </c>
      <c r="HE35" s="18">
        <v>0</v>
      </c>
      <c r="HF35" s="19">
        <v>0</v>
      </c>
      <c r="HG35" s="19">
        <v>0</v>
      </c>
      <c r="HH35" s="18">
        <v>0</v>
      </c>
      <c r="HI35" s="18">
        <v>0</v>
      </c>
      <c r="HJ35" s="18">
        <v>0</v>
      </c>
      <c r="HK35" s="18">
        <v>0</v>
      </c>
      <c r="HL35" s="19">
        <v>0</v>
      </c>
      <c r="HM35" s="19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1125751199.29</v>
      </c>
      <c r="HU35" s="18">
        <v>0</v>
      </c>
    </row>
    <row r="36" spans="1:229" s="35" customFormat="1" ht="12.75" customHeight="1">
      <c r="A36" s="57" t="s">
        <v>204</v>
      </c>
      <c r="B36" s="17">
        <v>1040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256529271.50999999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294001655.05999994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19">
        <v>0</v>
      </c>
      <c r="FU36" s="19">
        <v>0</v>
      </c>
      <c r="FV36" s="18">
        <v>0</v>
      </c>
      <c r="FW36" s="18">
        <v>0</v>
      </c>
      <c r="FX36" s="18">
        <v>0</v>
      </c>
      <c r="FY36" s="18">
        <v>0</v>
      </c>
      <c r="FZ36" s="19">
        <v>0</v>
      </c>
      <c r="GA36" s="19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19">
        <v>0</v>
      </c>
      <c r="HA36" s="19">
        <v>0</v>
      </c>
      <c r="HB36" s="18">
        <v>0</v>
      </c>
      <c r="HC36" s="18">
        <v>0</v>
      </c>
      <c r="HD36" s="18">
        <v>0</v>
      </c>
      <c r="HE36" s="18">
        <v>0</v>
      </c>
      <c r="HF36" s="19">
        <v>0</v>
      </c>
      <c r="HG36" s="19">
        <v>0</v>
      </c>
      <c r="HH36" s="18">
        <v>0</v>
      </c>
      <c r="HI36" s="18">
        <v>0</v>
      </c>
      <c r="HJ36" s="18">
        <v>0</v>
      </c>
      <c r="HK36" s="18">
        <v>0</v>
      </c>
      <c r="HL36" s="19">
        <v>0</v>
      </c>
      <c r="HM36" s="19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550530926.56999993</v>
      </c>
      <c r="HU36" s="18">
        <v>0</v>
      </c>
    </row>
    <row r="37" spans="1:229" s="35" customFormat="1" ht="12.75" customHeight="1">
      <c r="A37" s="57" t="s">
        <v>206</v>
      </c>
      <c r="B37" s="17">
        <v>1043</v>
      </c>
      <c r="C37" s="58" t="s">
        <v>146</v>
      </c>
      <c r="D37" s="19">
        <v>640871814.15004098</v>
      </c>
      <c r="E37" s="19">
        <v>6866581.6099999994</v>
      </c>
      <c r="F37" s="18">
        <v>83038377.950013906</v>
      </c>
      <c r="G37" s="18">
        <v>2680628.86</v>
      </c>
      <c r="H37" s="18">
        <v>453839538.86002702</v>
      </c>
      <c r="I37" s="18">
        <v>4185952.75</v>
      </c>
      <c r="J37" s="18">
        <v>103993897.34</v>
      </c>
      <c r="K37" s="18">
        <v>0</v>
      </c>
      <c r="L37" s="18">
        <v>1996041.05</v>
      </c>
      <c r="M37" s="18">
        <v>15205.43</v>
      </c>
      <c r="N37" s="18">
        <v>30472749.289999999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93667780.980000004</v>
      </c>
      <c r="AA37" s="18">
        <v>1112070.92</v>
      </c>
      <c r="AB37" s="18">
        <v>257599.03</v>
      </c>
      <c r="AC37" s="18">
        <v>0</v>
      </c>
      <c r="AD37" s="18">
        <v>6135237.7300000004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697058565.81000006</v>
      </c>
      <c r="AK37" s="18">
        <v>699758.72</v>
      </c>
      <c r="AL37" s="18">
        <v>0</v>
      </c>
      <c r="AM37" s="18">
        <v>0</v>
      </c>
      <c r="AN37" s="18">
        <v>81648614.969999999</v>
      </c>
      <c r="AO37" s="18">
        <v>0</v>
      </c>
      <c r="AP37" s="18">
        <v>713024451.51999998</v>
      </c>
      <c r="AQ37" s="18">
        <v>4953800.75</v>
      </c>
      <c r="AR37" s="18">
        <v>7950</v>
      </c>
      <c r="AS37" s="18">
        <v>0</v>
      </c>
      <c r="AT37" s="18">
        <v>28498816.030000001</v>
      </c>
      <c r="AU37" s="18">
        <v>124036.31</v>
      </c>
      <c r="AV37" s="18">
        <v>37029334.060000002</v>
      </c>
      <c r="AW37" s="18">
        <v>127262.44</v>
      </c>
      <c r="AX37" s="18">
        <v>0</v>
      </c>
      <c r="AY37" s="18">
        <v>0</v>
      </c>
      <c r="AZ37" s="18">
        <v>0</v>
      </c>
      <c r="BA37" s="18">
        <v>0</v>
      </c>
      <c r="BB37" s="18">
        <v>5654835.8700000001</v>
      </c>
      <c r="BC37" s="18">
        <v>170345.73</v>
      </c>
      <c r="BD37" s="18">
        <v>16344646.859999999</v>
      </c>
      <c r="BE37" s="18">
        <v>171473.41</v>
      </c>
      <c r="BF37" s="18">
        <v>4987908.97</v>
      </c>
      <c r="BG37" s="18">
        <v>0</v>
      </c>
      <c r="BH37" s="18">
        <v>4854012.62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111591.7</v>
      </c>
      <c r="BQ37" s="18">
        <v>0</v>
      </c>
      <c r="BR37" s="18">
        <v>213437.36</v>
      </c>
      <c r="BS37" s="18">
        <v>0</v>
      </c>
      <c r="BT37" s="18">
        <v>0</v>
      </c>
      <c r="BU37" s="18">
        <v>0</v>
      </c>
      <c r="BV37" s="18">
        <v>40733277.880000003</v>
      </c>
      <c r="BW37" s="18">
        <v>66230.97</v>
      </c>
      <c r="BX37" s="18">
        <v>0</v>
      </c>
      <c r="BY37" s="18">
        <v>0</v>
      </c>
      <c r="BZ37" s="18">
        <v>0</v>
      </c>
      <c r="CA37" s="18">
        <v>0</v>
      </c>
      <c r="CB37" s="18">
        <v>6132867.8799999999</v>
      </c>
      <c r="CC37" s="18">
        <v>907.4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69524617.260000005</v>
      </c>
      <c r="DE37" s="18">
        <v>1463431.46</v>
      </c>
      <c r="DF37" s="18">
        <v>-43536.56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-5641.56</v>
      </c>
      <c r="DU37" s="18">
        <v>0</v>
      </c>
      <c r="DV37" s="18">
        <v>-41.57</v>
      </c>
      <c r="DW37" s="18">
        <v>0</v>
      </c>
      <c r="DX37" s="18">
        <v>2737475.57</v>
      </c>
      <c r="DY37" s="18">
        <v>23784.560000000001</v>
      </c>
      <c r="DZ37" s="18">
        <v>0</v>
      </c>
      <c r="EA37" s="18">
        <v>0</v>
      </c>
      <c r="EB37" s="18">
        <v>172391440.24000001</v>
      </c>
      <c r="EC37" s="18">
        <v>194753.84</v>
      </c>
      <c r="ED37" s="18">
        <v>1961908.15</v>
      </c>
      <c r="EE37" s="18">
        <v>0</v>
      </c>
      <c r="EF37" s="18">
        <v>4297584.8099999996</v>
      </c>
      <c r="EG37" s="18">
        <v>0</v>
      </c>
      <c r="EH37" s="18">
        <v>15877177.27</v>
      </c>
      <c r="EI37" s="18">
        <v>442028.66</v>
      </c>
      <c r="EJ37" s="18">
        <v>0</v>
      </c>
      <c r="EK37" s="18">
        <v>0</v>
      </c>
      <c r="EL37" s="18">
        <v>0</v>
      </c>
      <c r="EM37" s="18">
        <v>0</v>
      </c>
      <c r="EN37" s="18">
        <v>24060959.41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53146.12</v>
      </c>
      <c r="EW37" s="18">
        <v>0</v>
      </c>
      <c r="EX37" s="18">
        <v>29242793.34</v>
      </c>
      <c r="EY37" s="18">
        <v>0</v>
      </c>
      <c r="EZ37" s="18">
        <v>0</v>
      </c>
      <c r="FA37" s="18">
        <v>0</v>
      </c>
      <c r="FB37" s="18">
        <v>2297910.61</v>
      </c>
      <c r="FC37" s="18">
        <v>0</v>
      </c>
      <c r="FD37" s="18">
        <v>1039358.84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105877334.6399985</v>
      </c>
      <c r="FO37" s="19">
        <v>14801.45</v>
      </c>
      <c r="FP37" s="18">
        <v>4130.88</v>
      </c>
      <c r="FQ37" s="18">
        <v>0</v>
      </c>
      <c r="FR37" s="18">
        <v>0</v>
      </c>
      <c r="FS37" s="18">
        <v>0</v>
      </c>
      <c r="FT37" s="19">
        <v>42023523.469999984</v>
      </c>
      <c r="FU37" s="19">
        <v>0</v>
      </c>
      <c r="FV37" s="18">
        <v>4575333.51999998</v>
      </c>
      <c r="FW37" s="18">
        <v>0</v>
      </c>
      <c r="FX37" s="18">
        <v>37448189.950000003</v>
      </c>
      <c r="FY37" s="18">
        <v>0</v>
      </c>
      <c r="FZ37" s="19">
        <v>63849680.289998502</v>
      </c>
      <c r="GA37" s="19">
        <v>14801.45</v>
      </c>
      <c r="GB37" s="18">
        <v>0</v>
      </c>
      <c r="GC37" s="18">
        <v>0</v>
      </c>
      <c r="GD37" s="18">
        <v>63849680.289998502</v>
      </c>
      <c r="GE37" s="18">
        <v>14801.45</v>
      </c>
      <c r="GF37" s="18">
        <v>780627.81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19">
        <v>0</v>
      </c>
      <c r="HA37" s="19">
        <v>0</v>
      </c>
      <c r="HB37" s="18">
        <v>0</v>
      </c>
      <c r="HC37" s="18">
        <v>0</v>
      </c>
      <c r="HD37" s="18">
        <v>0</v>
      </c>
      <c r="HE37" s="18">
        <v>0</v>
      </c>
      <c r="HF37" s="19">
        <v>0</v>
      </c>
      <c r="HG37" s="19">
        <v>0</v>
      </c>
      <c r="HH37" s="18">
        <v>0</v>
      </c>
      <c r="HI37" s="18">
        <v>0</v>
      </c>
      <c r="HJ37" s="18">
        <v>0</v>
      </c>
      <c r="HK37" s="18">
        <v>0</v>
      </c>
      <c r="HL37" s="19">
        <v>0</v>
      </c>
      <c r="HM37" s="19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2839794648.1400399</v>
      </c>
      <c r="HU37" s="18">
        <v>16446473.660000002</v>
      </c>
    </row>
    <row r="38" spans="1:229" s="35" customFormat="1" ht="12.75" customHeight="1">
      <c r="A38" s="57" t="s">
        <v>208</v>
      </c>
      <c r="B38" s="17">
        <v>1044</v>
      </c>
      <c r="C38" s="58" t="s">
        <v>146</v>
      </c>
      <c r="D38" s="19">
        <v>108201341.45</v>
      </c>
      <c r="E38" s="19">
        <v>0</v>
      </c>
      <c r="F38" s="18">
        <v>92522920.439999998</v>
      </c>
      <c r="G38" s="18">
        <v>0</v>
      </c>
      <c r="H38" s="18">
        <v>15678421.01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139531355.66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2127149009.5</v>
      </c>
      <c r="AK38" s="18">
        <v>0</v>
      </c>
      <c r="AL38" s="18">
        <v>0</v>
      </c>
      <c r="AM38" s="18">
        <v>0</v>
      </c>
      <c r="AN38" s="18">
        <v>78076616.670000002</v>
      </c>
      <c r="AO38" s="18">
        <v>0</v>
      </c>
      <c r="AP38" s="18">
        <v>302192406.20999998</v>
      </c>
      <c r="AQ38" s="18">
        <v>0</v>
      </c>
      <c r="AR38" s="18">
        <v>0</v>
      </c>
      <c r="AS38" s="18">
        <v>0</v>
      </c>
      <c r="AT38" s="18">
        <v>373352.24</v>
      </c>
      <c r="AU38" s="18">
        <v>0</v>
      </c>
      <c r="AV38" s="18">
        <v>1352480.44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5611777.5300000003</v>
      </c>
      <c r="BC38" s="18">
        <v>0</v>
      </c>
      <c r="BD38" s="18">
        <v>5833796.9299999997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56079.78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61085926.810000002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26968213.379999999</v>
      </c>
      <c r="DY38" s="18">
        <v>0</v>
      </c>
      <c r="DZ38" s="18">
        <v>0</v>
      </c>
      <c r="EA38" s="18">
        <v>0</v>
      </c>
      <c r="EB38" s="18">
        <v>91899.44</v>
      </c>
      <c r="EC38" s="18">
        <v>0</v>
      </c>
      <c r="ED38" s="18">
        <v>0</v>
      </c>
      <c r="EE38" s="18">
        <v>0</v>
      </c>
      <c r="EF38" s="18">
        <v>0</v>
      </c>
      <c r="EG38" s="18">
        <v>0</v>
      </c>
      <c r="EH38" s="18">
        <v>1571948.87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121267998.25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19">
        <v>121267998.25</v>
      </c>
      <c r="FU38" s="19">
        <v>0</v>
      </c>
      <c r="FV38" s="18">
        <v>2044115.19</v>
      </c>
      <c r="FW38" s="18">
        <v>0</v>
      </c>
      <c r="FX38" s="18">
        <v>119223883.06</v>
      </c>
      <c r="FY38" s="18">
        <v>0</v>
      </c>
      <c r="FZ38" s="19">
        <v>0</v>
      </c>
      <c r="GA38" s="19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833709.1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19">
        <v>0</v>
      </c>
      <c r="HA38" s="19">
        <v>0</v>
      </c>
      <c r="HB38" s="18">
        <v>0</v>
      </c>
      <c r="HC38" s="18">
        <v>0</v>
      </c>
      <c r="HD38" s="18">
        <v>0</v>
      </c>
      <c r="HE38" s="18">
        <v>0</v>
      </c>
      <c r="HF38" s="19">
        <v>0</v>
      </c>
      <c r="HG38" s="19">
        <v>0</v>
      </c>
      <c r="HH38" s="18">
        <v>0</v>
      </c>
      <c r="HI38" s="18">
        <v>0</v>
      </c>
      <c r="HJ38" s="18">
        <v>0</v>
      </c>
      <c r="HK38" s="18">
        <v>0</v>
      </c>
      <c r="HL38" s="19">
        <v>0</v>
      </c>
      <c r="HM38" s="19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2980197912.2600002</v>
      </c>
      <c r="HU38" s="18">
        <v>0</v>
      </c>
    </row>
    <row r="39" spans="1:229" s="35" customFormat="1" ht="12.75" customHeight="1">
      <c r="A39" s="57" t="s">
        <v>210</v>
      </c>
      <c r="B39" s="17">
        <v>1045</v>
      </c>
      <c r="C39" s="58" t="s">
        <v>146</v>
      </c>
      <c r="D39" s="19">
        <v>25990217.25</v>
      </c>
      <c r="E39" s="19">
        <v>0</v>
      </c>
      <c r="F39" s="18">
        <v>3466968.72</v>
      </c>
      <c r="G39" s="18">
        <v>0</v>
      </c>
      <c r="H39" s="18">
        <v>12787519.73</v>
      </c>
      <c r="I39" s="18">
        <v>0</v>
      </c>
      <c r="J39" s="18">
        <v>9735728.8000000007</v>
      </c>
      <c r="K39" s="18">
        <v>0</v>
      </c>
      <c r="L39" s="18">
        <v>264334.691727</v>
      </c>
      <c r="M39" s="18">
        <v>0</v>
      </c>
      <c r="N39" s="18">
        <v>52662449.509999998</v>
      </c>
      <c r="O39" s="18">
        <v>0</v>
      </c>
      <c r="P39" s="18">
        <v>0</v>
      </c>
      <c r="Q39" s="18">
        <v>0</v>
      </c>
      <c r="R39" s="18">
        <v>6177723.2400000002</v>
      </c>
      <c r="S39" s="18">
        <v>0</v>
      </c>
      <c r="T39" s="18">
        <v>0</v>
      </c>
      <c r="U39" s="18">
        <v>0</v>
      </c>
      <c r="V39" s="18">
        <v>652808.01</v>
      </c>
      <c r="W39" s="18">
        <v>0</v>
      </c>
      <c r="X39" s="18">
        <v>673260.65</v>
      </c>
      <c r="Y39" s="18">
        <v>0</v>
      </c>
      <c r="Z39" s="18">
        <v>14683350.85</v>
      </c>
      <c r="AA39" s="18">
        <v>0</v>
      </c>
      <c r="AB39" s="18">
        <v>0</v>
      </c>
      <c r="AC39" s="18">
        <v>0</v>
      </c>
      <c r="AD39" s="18">
        <v>758203.06703100004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2669030794.1900001</v>
      </c>
      <c r="AK39" s="18">
        <v>0</v>
      </c>
      <c r="AL39" s="18">
        <v>2440665.17</v>
      </c>
      <c r="AM39" s="18">
        <v>0</v>
      </c>
      <c r="AN39" s="18">
        <v>928274744.45000005</v>
      </c>
      <c r="AO39" s="18">
        <v>0</v>
      </c>
      <c r="AP39" s="18">
        <v>16448899.58</v>
      </c>
      <c r="AQ39" s="18">
        <v>0</v>
      </c>
      <c r="AR39" s="18">
        <v>0</v>
      </c>
      <c r="AS39" s="18">
        <v>0</v>
      </c>
      <c r="AT39" s="18">
        <v>14952578.202011</v>
      </c>
      <c r="AU39" s="18">
        <v>0</v>
      </c>
      <c r="AV39" s="18">
        <v>9690929.3951939996</v>
      </c>
      <c r="AW39" s="18">
        <v>3489.63</v>
      </c>
      <c r="AX39" s="18">
        <v>0</v>
      </c>
      <c r="AY39" s="18">
        <v>0</v>
      </c>
      <c r="AZ39" s="18">
        <v>0</v>
      </c>
      <c r="BA39" s="18">
        <v>0</v>
      </c>
      <c r="BB39" s="18">
        <v>404209.27348500001</v>
      </c>
      <c r="BC39" s="18">
        <v>0</v>
      </c>
      <c r="BD39" s="18">
        <v>1439057.173165</v>
      </c>
      <c r="BE39" s="18">
        <v>-397.74637000000001</v>
      </c>
      <c r="BF39" s="18">
        <v>3500</v>
      </c>
      <c r="BG39" s="18">
        <v>0</v>
      </c>
      <c r="BH39" s="18">
        <v>460911.07</v>
      </c>
      <c r="BI39" s="18">
        <v>0</v>
      </c>
      <c r="BJ39" s="18">
        <v>-132967.31</v>
      </c>
      <c r="BK39" s="18">
        <v>0</v>
      </c>
      <c r="BL39" s="18">
        <v>2728452.4196640002</v>
      </c>
      <c r="BM39" s="18">
        <v>0</v>
      </c>
      <c r="BN39" s="18">
        <v>0</v>
      </c>
      <c r="BO39" s="18">
        <v>0</v>
      </c>
      <c r="BP39" s="18">
        <v>1601569.21</v>
      </c>
      <c r="BQ39" s="18">
        <v>0</v>
      </c>
      <c r="BR39" s="18">
        <v>20561.3</v>
      </c>
      <c r="BS39" s="18">
        <v>0</v>
      </c>
      <c r="BT39" s="18">
        <v>0</v>
      </c>
      <c r="BU39" s="18">
        <v>0</v>
      </c>
      <c r="BV39" s="18">
        <v>673564.78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37308.949999999997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50308144.725822002</v>
      </c>
      <c r="CK39" s="18">
        <v>4500.5855300000003</v>
      </c>
      <c r="CL39" s="18">
        <v>1804667.4548539999</v>
      </c>
      <c r="CM39" s="18">
        <v>2158.5383750000001</v>
      </c>
      <c r="CN39" s="18">
        <v>0</v>
      </c>
      <c r="CO39" s="18">
        <v>0</v>
      </c>
      <c r="CP39" s="18">
        <v>0</v>
      </c>
      <c r="CQ39" s="18">
        <v>0</v>
      </c>
      <c r="CR39" s="18">
        <v>1730983.6000570001</v>
      </c>
      <c r="CS39" s="18">
        <v>2158.5383750000001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24605524.035670999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5110123.0537679996</v>
      </c>
      <c r="DY39" s="18">
        <v>-13723.994235</v>
      </c>
      <c r="DZ39" s="18">
        <v>0</v>
      </c>
      <c r="EA39" s="18">
        <v>0</v>
      </c>
      <c r="EB39" s="18">
        <v>54647842.01664</v>
      </c>
      <c r="EC39" s="18">
        <v>0</v>
      </c>
      <c r="ED39" s="18">
        <v>4438575.6065920005</v>
      </c>
      <c r="EE39" s="18">
        <v>0</v>
      </c>
      <c r="EF39" s="18">
        <v>32869805.52</v>
      </c>
      <c r="EG39" s="18">
        <v>0</v>
      </c>
      <c r="EH39" s="18">
        <v>2606819.1792310001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39575.83</v>
      </c>
      <c r="EW39" s="18">
        <v>0</v>
      </c>
      <c r="EX39" s="18">
        <v>19632184.350000001</v>
      </c>
      <c r="EY39" s="18">
        <v>0</v>
      </c>
      <c r="EZ39" s="18">
        <v>0</v>
      </c>
      <c r="FA39" s="18">
        <v>0</v>
      </c>
      <c r="FB39" s="18">
        <v>2027586.3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112437.84</v>
      </c>
      <c r="FK39" s="18">
        <v>0</v>
      </c>
      <c r="FL39" s="18">
        <v>0</v>
      </c>
      <c r="FM39" s="18">
        <v>0</v>
      </c>
      <c r="FN39" s="19">
        <v>76518140.030000001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19">
        <v>76518140.030000001</v>
      </c>
      <c r="FU39" s="19">
        <v>0</v>
      </c>
      <c r="FV39" s="18">
        <v>0</v>
      </c>
      <c r="FW39" s="18">
        <v>0</v>
      </c>
      <c r="FX39" s="18">
        <v>76518140.030000001</v>
      </c>
      <c r="FY39" s="18">
        <v>0</v>
      </c>
      <c r="FZ39" s="19">
        <v>0</v>
      </c>
      <c r="GA39" s="19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12531325.999783</v>
      </c>
      <c r="GG39" s="18">
        <v>0</v>
      </c>
      <c r="GH39" s="18">
        <v>267297642.16999999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19">
        <v>0</v>
      </c>
      <c r="HA39" s="19">
        <v>0</v>
      </c>
      <c r="HB39" s="18">
        <v>0</v>
      </c>
      <c r="HC39" s="18">
        <v>0</v>
      </c>
      <c r="HD39" s="18">
        <v>0</v>
      </c>
      <c r="HE39" s="18">
        <v>0</v>
      </c>
      <c r="HF39" s="19">
        <v>0</v>
      </c>
      <c r="HG39" s="19">
        <v>0</v>
      </c>
      <c r="HH39" s="18">
        <v>0</v>
      </c>
      <c r="HI39" s="18">
        <v>0</v>
      </c>
      <c r="HJ39" s="18">
        <v>0</v>
      </c>
      <c r="HK39" s="18">
        <v>0</v>
      </c>
      <c r="HL39" s="19">
        <v>0</v>
      </c>
      <c r="HM39" s="19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4306218502.8346977</v>
      </c>
      <c r="HU39" s="18">
        <v>-1814.4483249999994</v>
      </c>
    </row>
    <row r="40" spans="1:229" s="35" customFormat="1" ht="12.75" customHeight="1">
      <c r="A40" s="57" t="s">
        <v>212</v>
      </c>
      <c r="B40" s="17">
        <v>1046</v>
      </c>
      <c r="C40" s="58" t="s">
        <v>146</v>
      </c>
      <c r="D40" s="19">
        <v>17233317.099999998</v>
      </c>
      <c r="E40" s="19">
        <v>0</v>
      </c>
      <c r="F40" s="18">
        <v>1864154.27</v>
      </c>
      <c r="G40" s="18">
        <v>0</v>
      </c>
      <c r="H40" s="18">
        <v>9847163.1999999993</v>
      </c>
      <c r="I40" s="18">
        <v>0</v>
      </c>
      <c r="J40" s="18">
        <v>5521999.6299999999</v>
      </c>
      <c r="K40" s="18">
        <v>0</v>
      </c>
      <c r="L40" s="18">
        <v>36084.85</v>
      </c>
      <c r="M40" s="18">
        <v>0</v>
      </c>
      <c r="N40" s="18">
        <v>2316643.09</v>
      </c>
      <c r="O40" s="18">
        <v>0</v>
      </c>
      <c r="P40" s="18">
        <v>0</v>
      </c>
      <c r="Q40" s="18">
        <v>0</v>
      </c>
      <c r="R40" s="18">
        <v>55858.69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21503395.649999999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529355039.69</v>
      </c>
      <c r="AQ40" s="18">
        <v>0</v>
      </c>
      <c r="AR40" s="18">
        <v>6902946.3600000003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128530.93</v>
      </c>
      <c r="BC40" s="18">
        <v>0</v>
      </c>
      <c r="BD40" s="18">
        <v>332063.86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32163957.100000001</v>
      </c>
      <c r="CK40" s="18">
        <v>0</v>
      </c>
      <c r="CL40" s="18">
        <v>560431.15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0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5154317.84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8566778.2200000007</v>
      </c>
      <c r="DY40" s="18">
        <v>0</v>
      </c>
      <c r="DZ40" s="18">
        <v>0</v>
      </c>
      <c r="EA40" s="18">
        <v>0</v>
      </c>
      <c r="EB40" s="18">
        <v>1113604.2</v>
      </c>
      <c r="EC40" s="18">
        <v>0</v>
      </c>
      <c r="ED40" s="18">
        <v>0</v>
      </c>
      <c r="EE40" s="18">
        <v>0</v>
      </c>
      <c r="EF40" s="18">
        <v>2650616.73</v>
      </c>
      <c r="EG40" s="18">
        <v>0</v>
      </c>
      <c r="EH40" s="18">
        <v>610134.94999999995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19">
        <v>0</v>
      </c>
      <c r="FU40" s="19">
        <v>0</v>
      </c>
      <c r="FV40" s="18">
        <v>0</v>
      </c>
      <c r="FW40" s="18">
        <v>0</v>
      </c>
      <c r="FX40" s="18">
        <v>0</v>
      </c>
      <c r="FY40" s="18">
        <v>0</v>
      </c>
      <c r="FZ40" s="19">
        <v>0</v>
      </c>
      <c r="GA40" s="19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19">
        <v>0</v>
      </c>
      <c r="HA40" s="19">
        <v>0</v>
      </c>
      <c r="HB40" s="18">
        <v>0</v>
      </c>
      <c r="HC40" s="18">
        <v>0</v>
      </c>
      <c r="HD40" s="18">
        <v>0</v>
      </c>
      <c r="HE40" s="18">
        <v>0</v>
      </c>
      <c r="HF40" s="19">
        <v>0</v>
      </c>
      <c r="HG40" s="19">
        <v>0</v>
      </c>
      <c r="HH40" s="18">
        <v>0</v>
      </c>
      <c r="HI40" s="18">
        <v>0</v>
      </c>
      <c r="HJ40" s="18">
        <v>0</v>
      </c>
      <c r="HK40" s="18">
        <v>0</v>
      </c>
      <c r="HL40" s="19">
        <v>0</v>
      </c>
      <c r="HM40" s="19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628683720.41000009</v>
      </c>
      <c r="HU40" s="18">
        <v>0</v>
      </c>
    </row>
    <row r="41" spans="1:229" s="35" customFormat="1" ht="12.75" customHeight="1">
      <c r="A41" s="57" t="s">
        <v>214</v>
      </c>
      <c r="B41" s="17">
        <v>1047</v>
      </c>
      <c r="C41" s="58" t="s">
        <v>146</v>
      </c>
      <c r="D41" s="19">
        <v>0</v>
      </c>
      <c r="E41" s="19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-87306.35000000002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-1084.9900000000002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-428.15999999999991</v>
      </c>
      <c r="DY41" s="18">
        <v>0</v>
      </c>
      <c r="DZ41" s="18">
        <v>0</v>
      </c>
      <c r="EA41" s="18">
        <v>0</v>
      </c>
      <c r="EB41" s="18">
        <v>0</v>
      </c>
      <c r="EC41" s="18">
        <v>0</v>
      </c>
      <c r="ED41" s="18">
        <v>0</v>
      </c>
      <c r="EE41" s="18">
        <v>0</v>
      </c>
      <c r="EF41" s="18">
        <v>0</v>
      </c>
      <c r="EG41" s="18">
        <v>0</v>
      </c>
      <c r="EH41" s="18">
        <v>0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19">
        <v>0</v>
      </c>
      <c r="FU41" s="19">
        <v>0</v>
      </c>
      <c r="FV41" s="18">
        <v>0</v>
      </c>
      <c r="FW41" s="18">
        <v>0</v>
      </c>
      <c r="FX41" s="18">
        <v>0</v>
      </c>
      <c r="FY41" s="18">
        <v>0</v>
      </c>
      <c r="FZ41" s="19">
        <v>0</v>
      </c>
      <c r="GA41" s="19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19">
        <v>0</v>
      </c>
      <c r="HA41" s="19">
        <v>0</v>
      </c>
      <c r="HB41" s="18">
        <v>0</v>
      </c>
      <c r="HC41" s="18">
        <v>0</v>
      </c>
      <c r="HD41" s="18">
        <v>0</v>
      </c>
      <c r="HE41" s="18">
        <v>0</v>
      </c>
      <c r="HF41" s="19">
        <v>0</v>
      </c>
      <c r="HG41" s="19">
        <v>0</v>
      </c>
      <c r="HH41" s="18">
        <v>0</v>
      </c>
      <c r="HI41" s="18">
        <v>0</v>
      </c>
      <c r="HJ41" s="18">
        <v>0</v>
      </c>
      <c r="HK41" s="18">
        <v>0</v>
      </c>
      <c r="HL41" s="19">
        <v>0</v>
      </c>
      <c r="HM41" s="19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-88819.500000000029</v>
      </c>
      <c r="HU41" s="18">
        <v>0</v>
      </c>
    </row>
    <row r="42" spans="1:229" s="35" customFormat="1" ht="12.75" customHeight="1">
      <c r="A42" s="57" t="s">
        <v>216</v>
      </c>
      <c r="B42" s="17">
        <v>1048</v>
      </c>
      <c r="C42" s="58" t="s">
        <v>146</v>
      </c>
      <c r="D42" s="19">
        <v>33471525</v>
      </c>
      <c r="E42" s="19">
        <v>0</v>
      </c>
      <c r="F42" s="18">
        <v>14438598</v>
      </c>
      <c r="G42" s="18">
        <v>0</v>
      </c>
      <c r="H42" s="18">
        <v>2990862</v>
      </c>
      <c r="I42" s="18">
        <v>0</v>
      </c>
      <c r="J42" s="18">
        <v>16042065</v>
      </c>
      <c r="K42" s="18">
        <v>0</v>
      </c>
      <c r="L42" s="18">
        <v>0</v>
      </c>
      <c r="M42" s="18">
        <v>0</v>
      </c>
      <c r="N42" s="18">
        <v>9591490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1448743</v>
      </c>
      <c r="AA42" s="18">
        <v>0</v>
      </c>
      <c r="AB42" s="18">
        <v>0</v>
      </c>
      <c r="AC42" s="18">
        <v>0</v>
      </c>
      <c r="AD42" s="18">
        <v>86720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96623847</v>
      </c>
      <c r="AK42" s="18">
        <v>0</v>
      </c>
      <c r="AL42" s="18">
        <v>0</v>
      </c>
      <c r="AM42" s="18">
        <v>0</v>
      </c>
      <c r="AN42" s="18">
        <v>13593443</v>
      </c>
      <c r="AO42" s="18">
        <v>0</v>
      </c>
      <c r="AP42" s="18">
        <v>165059955.59999999</v>
      </c>
      <c r="AQ42" s="18">
        <v>0</v>
      </c>
      <c r="AR42" s="18">
        <v>0</v>
      </c>
      <c r="AS42" s="18">
        <v>0</v>
      </c>
      <c r="AT42" s="18">
        <v>4202719</v>
      </c>
      <c r="AU42" s="18">
        <v>0</v>
      </c>
      <c r="AV42" s="18">
        <v>3844392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628656</v>
      </c>
      <c r="BC42" s="18">
        <v>0</v>
      </c>
      <c r="BD42" s="18">
        <v>5773708</v>
      </c>
      <c r="BE42" s="18">
        <v>0</v>
      </c>
      <c r="BF42" s="18">
        <v>0</v>
      </c>
      <c r="BG42" s="18">
        <v>0</v>
      </c>
      <c r="BH42" s="18">
        <v>1000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13399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192279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110482230</v>
      </c>
      <c r="CK42" s="18">
        <v>0</v>
      </c>
      <c r="CL42" s="18">
        <v>63301964</v>
      </c>
      <c r="CM42" s="18">
        <v>0</v>
      </c>
      <c r="CN42" s="18">
        <v>6419204</v>
      </c>
      <c r="CO42" s="18">
        <v>0</v>
      </c>
      <c r="CP42" s="18">
        <v>0</v>
      </c>
      <c r="CQ42" s="18">
        <v>0</v>
      </c>
      <c r="CR42" s="18">
        <v>2177387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130359561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137050</v>
      </c>
      <c r="DU42" s="18">
        <v>0</v>
      </c>
      <c r="DV42" s="18">
        <v>0</v>
      </c>
      <c r="DW42" s="18">
        <v>0</v>
      </c>
      <c r="DX42" s="18">
        <v>1279635</v>
      </c>
      <c r="DY42" s="18">
        <v>0</v>
      </c>
      <c r="DZ42" s="18">
        <v>0</v>
      </c>
      <c r="EA42" s="18">
        <v>0</v>
      </c>
      <c r="EB42" s="18">
        <v>23209086</v>
      </c>
      <c r="EC42" s="18">
        <v>0</v>
      </c>
      <c r="ED42" s="18">
        <v>0</v>
      </c>
      <c r="EE42" s="18">
        <v>0</v>
      </c>
      <c r="EF42" s="18">
        <v>173616</v>
      </c>
      <c r="EG42" s="18">
        <v>0</v>
      </c>
      <c r="EH42" s="18">
        <v>16649423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13399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2722013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19">
        <v>0</v>
      </c>
      <c r="FU42" s="19">
        <v>0</v>
      </c>
      <c r="FV42" s="18">
        <v>0</v>
      </c>
      <c r="FW42" s="18">
        <v>0</v>
      </c>
      <c r="FX42" s="18">
        <v>0</v>
      </c>
      <c r="FY42" s="18">
        <v>0</v>
      </c>
      <c r="FZ42" s="19">
        <v>0</v>
      </c>
      <c r="GA42" s="19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19">
        <v>0</v>
      </c>
      <c r="HA42" s="19">
        <v>0</v>
      </c>
      <c r="HB42" s="18">
        <v>0</v>
      </c>
      <c r="HC42" s="18">
        <v>0</v>
      </c>
      <c r="HD42" s="18">
        <v>0</v>
      </c>
      <c r="HE42" s="18">
        <v>0</v>
      </c>
      <c r="HF42" s="19">
        <v>0</v>
      </c>
      <c r="HG42" s="19">
        <v>0</v>
      </c>
      <c r="HH42" s="18">
        <v>0</v>
      </c>
      <c r="HI42" s="18">
        <v>0</v>
      </c>
      <c r="HJ42" s="18">
        <v>0</v>
      </c>
      <c r="HK42" s="18">
        <v>0</v>
      </c>
      <c r="HL42" s="19">
        <v>0</v>
      </c>
      <c r="HM42" s="19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691456444.60000002</v>
      </c>
      <c r="HU42" s="18">
        <v>0</v>
      </c>
    </row>
    <row r="43" spans="1:229" s="35" customFormat="1" ht="12.75" customHeight="1">
      <c r="A43" s="57" t="s">
        <v>218</v>
      </c>
      <c r="B43" s="17">
        <v>1049</v>
      </c>
      <c r="C43" s="58" t="s">
        <v>146</v>
      </c>
      <c r="D43" s="19">
        <v>7009910.5699999845</v>
      </c>
      <c r="E43" s="19">
        <v>0</v>
      </c>
      <c r="F43" s="18">
        <v>5753006.2899999814</v>
      </c>
      <c r="G43" s="18">
        <v>0</v>
      </c>
      <c r="H43" s="18">
        <v>0</v>
      </c>
      <c r="I43" s="18">
        <v>0</v>
      </c>
      <c r="J43" s="18">
        <v>1256904.2800000028</v>
      </c>
      <c r="K43" s="18">
        <v>0</v>
      </c>
      <c r="L43" s="18">
        <v>0</v>
      </c>
      <c r="M43" s="18">
        <v>0</v>
      </c>
      <c r="N43" s="18">
        <v>35623068.190000668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5925963.5299999798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155457658.41998681</v>
      </c>
      <c r="AK43" s="18">
        <v>0</v>
      </c>
      <c r="AL43" s="18">
        <v>720909.07999999984</v>
      </c>
      <c r="AM43" s="18">
        <v>0</v>
      </c>
      <c r="AN43" s="18">
        <v>45738884.810000248</v>
      </c>
      <c r="AO43" s="18">
        <v>0</v>
      </c>
      <c r="AP43" s="18">
        <v>298347744.30000806</v>
      </c>
      <c r="AQ43" s="18">
        <v>0</v>
      </c>
      <c r="AR43" s="18">
        <v>0</v>
      </c>
      <c r="AS43" s="18">
        <v>0</v>
      </c>
      <c r="AT43" s="18">
        <v>43545.869999999995</v>
      </c>
      <c r="AU43" s="18">
        <v>0</v>
      </c>
      <c r="AV43" s="18">
        <v>151252.86000000013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834846.26000000129</v>
      </c>
      <c r="BC43" s="18">
        <v>0</v>
      </c>
      <c r="BD43" s="18">
        <v>420485.4700000023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8773.9699999999993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19833855.710000109</v>
      </c>
      <c r="CK43" s="18">
        <v>0</v>
      </c>
      <c r="CL43" s="18">
        <v>700517.55000000179</v>
      </c>
      <c r="CM43" s="18">
        <v>0</v>
      </c>
      <c r="CN43" s="18">
        <v>564684.68000000168</v>
      </c>
      <c r="CO43" s="18">
        <v>0</v>
      </c>
      <c r="CP43" s="18">
        <v>0</v>
      </c>
      <c r="CQ43" s="18">
        <v>0</v>
      </c>
      <c r="CR43" s="18">
        <v>557002.19000000227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6845781.3900007298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7843589.5500003397</v>
      </c>
      <c r="DY43" s="18">
        <v>0</v>
      </c>
      <c r="DZ43" s="18">
        <v>0</v>
      </c>
      <c r="EA43" s="18">
        <v>0</v>
      </c>
      <c r="EB43" s="18">
        <v>241215.03000000076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621767.23000000312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548109.51999999979</v>
      </c>
      <c r="EW43" s="18">
        <v>0</v>
      </c>
      <c r="EX43" s="18">
        <v>68253038.740000144</v>
      </c>
      <c r="EY43" s="18">
        <v>0</v>
      </c>
      <c r="EZ43" s="18">
        <v>0</v>
      </c>
      <c r="FA43" s="18">
        <v>0</v>
      </c>
      <c r="FB43" s="18">
        <v>5160655.09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43877.810000000005</v>
      </c>
      <c r="FK43" s="18">
        <v>0</v>
      </c>
      <c r="FL43" s="18">
        <v>0</v>
      </c>
      <c r="FM43" s="18">
        <v>0</v>
      </c>
      <c r="FN43" s="19">
        <v>60635661.209999993</v>
      </c>
      <c r="FO43" s="19">
        <v>0</v>
      </c>
      <c r="FP43" s="18">
        <v>0</v>
      </c>
      <c r="FQ43" s="18">
        <v>0</v>
      </c>
      <c r="FR43" s="18">
        <v>7272198</v>
      </c>
      <c r="FS43" s="18">
        <v>0</v>
      </c>
      <c r="FT43" s="19">
        <v>53363463.209999993</v>
      </c>
      <c r="FU43" s="19">
        <v>0</v>
      </c>
      <c r="FV43" s="18">
        <v>7832750.8399999766</v>
      </c>
      <c r="FW43" s="18">
        <v>0</v>
      </c>
      <c r="FX43" s="18">
        <v>45530712.37000002</v>
      </c>
      <c r="FY43" s="18">
        <v>0</v>
      </c>
      <c r="FZ43" s="19">
        <v>0</v>
      </c>
      <c r="GA43" s="19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1926540.7200000163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19">
        <v>0</v>
      </c>
      <c r="HA43" s="19">
        <v>0</v>
      </c>
      <c r="HB43" s="18">
        <v>0</v>
      </c>
      <c r="HC43" s="18">
        <v>0</v>
      </c>
      <c r="HD43" s="18">
        <v>0</v>
      </c>
      <c r="HE43" s="18">
        <v>0</v>
      </c>
      <c r="HF43" s="19">
        <v>0</v>
      </c>
      <c r="HG43" s="19">
        <v>0</v>
      </c>
      <c r="HH43" s="18">
        <v>0</v>
      </c>
      <c r="HI43" s="18">
        <v>0</v>
      </c>
      <c r="HJ43" s="18">
        <v>0</v>
      </c>
      <c r="HK43" s="18">
        <v>0</v>
      </c>
      <c r="HL43" s="19">
        <v>0</v>
      </c>
      <c r="HM43" s="19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724059339.74999714</v>
      </c>
      <c r="HU43" s="18">
        <v>0</v>
      </c>
    </row>
    <row r="44" spans="1:229" s="35" customFormat="1" ht="12.75" customHeight="1">
      <c r="A44" s="57" t="s">
        <v>220</v>
      </c>
      <c r="B44" s="17">
        <v>1050</v>
      </c>
      <c r="C44" s="58" t="s">
        <v>146</v>
      </c>
      <c r="D44" s="19">
        <v>-120800.67000000001</v>
      </c>
      <c r="E44" s="19">
        <v>0</v>
      </c>
      <c r="F44" s="18">
        <v>-11761.800000000001</v>
      </c>
      <c r="G44" s="18">
        <v>0</v>
      </c>
      <c r="H44" s="18">
        <v>-108580.72000000002</v>
      </c>
      <c r="I44" s="18">
        <v>0</v>
      </c>
      <c r="J44" s="18">
        <v>-458.15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-7077838.3999999948</v>
      </c>
      <c r="AQ44" s="18">
        <v>0</v>
      </c>
      <c r="AR44" s="18">
        <v>-36214.98000000004</v>
      </c>
      <c r="AS44" s="18">
        <v>0</v>
      </c>
      <c r="AT44" s="18">
        <v>-80335.229999999981</v>
      </c>
      <c r="AU44" s="18">
        <v>0</v>
      </c>
      <c r="AV44" s="18">
        <v>-522353.56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-204.26000000000002</v>
      </c>
      <c r="BC44" s="18">
        <v>0</v>
      </c>
      <c r="BD44" s="18">
        <v>-254439.81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-74201.829999999958</v>
      </c>
      <c r="BS44" s="18">
        <v>0</v>
      </c>
      <c r="BT44" s="18">
        <v>0</v>
      </c>
      <c r="BU44" s="18">
        <v>0</v>
      </c>
      <c r="BV44" s="18">
        <v>-1674191.43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-2281254.4100000015</v>
      </c>
      <c r="CK44" s="18">
        <v>0</v>
      </c>
      <c r="CL44" s="18">
        <v>-267638.97999999946</v>
      </c>
      <c r="CM44" s="18">
        <v>0</v>
      </c>
      <c r="CN44" s="18">
        <v>-484.83999999999992</v>
      </c>
      <c r="CO44" s="18">
        <v>0</v>
      </c>
      <c r="CP44" s="18">
        <v>0</v>
      </c>
      <c r="CQ44" s="18">
        <v>0</v>
      </c>
      <c r="CR44" s="18">
        <v>-484.33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-289568.66000000096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-6784859.2000000002</v>
      </c>
      <c r="EC44" s="18">
        <v>0</v>
      </c>
      <c r="ED44" s="18">
        <v>0</v>
      </c>
      <c r="EE44" s="18">
        <v>0</v>
      </c>
      <c r="EF44" s="18">
        <v>-13069134.680000002</v>
      </c>
      <c r="EG44" s="18">
        <v>0</v>
      </c>
      <c r="EH44" s="18">
        <v>-98.13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-624582.24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19">
        <v>0</v>
      </c>
      <c r="FU44" s="19">
        <v>0</v>
      </c>
      <c r="FV44" s="18">
        <v>0</v>
      </c>
      <c r="FW44" s="18">
        <v>0</v>
      </c>
      <c r="FX44" s="18">
        <v>0</v>
      </c>
      <c r="FY44" s="18">
        <v>0</v>
      </c>
      <c r="FZ44" s="19">
        <v>0</v>
      </c>
      <c r="GA44" s="19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19">
        <v>0</v>
      </c>
      <c r="HA44" s="19">
        <v>0</v>
      </c>
      <c r="HB44" s="18">
        <v>0</v>
      </c>
      <c r="HC44" s="18">
        <v>0</v>
      </c>
      <c r="HD44" s="18">
        <v>0</v>
      </c>
      <c r="HE44" s="18">
        <v>0</v>
      </c>
      <c r="HF44" s="19">
        <v>0</v>
      </c>
      <c r="HG44" s="19">
        <v>0</v>
      </c>
      <c r="HH44" s="18">
        <v>0</v>
      </c>
      <c r="HI44" s="18">
        <v>0</v>
      </c>
      <c r="HJ44" s="18">
        <v>0</v>
      </c>
      <c r="HK44" s="18">
        <v>0</v>
      </c>
      <c r="HL44" s="19">
        <v>0</v>
      </c>
      <c r="HM44" s="19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-33158685.639999993</v>
      </c>
      <c r="HU44" s="18">
        <v>0</v>
      </c>
    </row>
    <row r="45" spans="1:229" s="35" customFormat="1" ht="12.75" customHeight="1">
      <c r="A45" s="57" t="s">
        <v>222</v>
      </c>
      <c r="B45" s="17">
        <v>1051</v>
      </c>
      <c r="C45" s="58" t="s">
        <v>146</v>
      </c>
      <c r="D45" s="19">
        <v>34738485.950000003</v>
      </c>
      <c r="E45" s="19">
        <v>0</v>
      </c>
      <c r="F45" s="18">
        <v>290396.16000000003</v>
      </c>
      <c r="G45" s="18">
        <v>0</v>
      </c>
      <c r="H45" s="18">
        <v>14494573.300000001</v>
      </c>
      <c r="I45" s="18">
        <v>0</v>
      </c>
      <c r="J45" s="18">
        <v>19953516.490000002</v>
      </c>
      <c r="K45" s="18">
        <v>0</v>
      </c>
      <c r="L45" s="18">
        <v>801342.32000000007</v>
      </c>
      <c r="M45" s="18">
        <v>0</v>
      </c>
      <c r="N45" s="18">
        <v>275458.09999999998</v>
      </c>
      <c r="O45" s="18">
        <v>0</v>
      </c>
      <c r="P45" s="18">
        <v>0</v>
      </c>
      <c r="Q45" s="18">
        <v>0</v>
      </c>
      <c r="R45" s="18">
        <v>52340139.449999996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10903082.939999999</v>
      </c>
      <c r="AA45" s="18">
        <v>0</v>
      </c>
      <c r="AB45" s="18">
        <v>0</v>
      </c>
      <c r="AC45" s="18">
        <v>0</v>
      </c>
      <c r="AD45" s="18">
        <v>5423602.3399999999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35267993.589999996</v>
      </c>
      <c r="AQ45" s="18">
        <v>0</v>
      </c>
      <c r="AR45" s="18">
        <v>59632.19</v>
      </c>
      <c r="AS45" s="18">
        <v>0</v>
      </c>
      <c r="AT45" s="18">
        <v>18191402.77</v>
      </c>
      <c r="AU45" s="18">
        <v>0</v>
      </c>
      <c r="AV45" s="18">
        <v>31106684.390000001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123614.28</v>
      </c>
      <c r="BC45" s="18">
        <v>0</v>
      </c>
      <c r="BD45" s="18">
        <v>11703005.310000001</v>
      </c>
      <c r="BE45" s="18">
        <v>0</v>
      </c>
      <c r="BF45" s="18">
        <v>0</v>
      </c>
      <c r="BG45" s="18">
        <v>0</v>
      </c>
      <c r="BH45" s="18">
        <v>119536.3</v>
      </c>
      <c r="BI45" s="18">
        <v>0</v>
      </c>
      <c r="BJ45" s="18">
        <v>-6432295.4200000009</v>
      </c>
      <c r="BK45" s="18">
        <v>0</v>
      </c>
      <c r="BL45" s="18">
        <v>0</v>
      </c>
      <c r="BM45" s="18">
        <v>0</v>
      </c>
      <c r="BN45" s="18">
        <v>62097988.969999999</v>
      </c>
      <c r="BO45" s="18">
        <v>0</v>
      </c>
      <c r="BP45" s="18">
        <v>122477.5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5577293.3200000003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695535.81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82824362.930000007</v>
      </c>
      <c r="CK45" s="18">
        <v>0</v>
      </c>
      <c r="CL45" s="18">
        <v>6463224.8399999999</v>
      </c>
      <c r="CM45" s="18">
        <v>0</v>
      </c>
      <c r="CN45" s="18">
        <v>2657660.54</v>
      </c>
      <c r="CO45" s="18">
        <v>0</v>
      </c>
      <c r="CP45" s="18">
        <v>0</v>
      </c>
      <c r="CQ45" s="18">
        <v>0</v>
      </c>
      <c r="CR45" s="18">
        <v>2931197.06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4627219.4000000004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4723.6000000000004</v>
      </c>
      <c r="DU45" s="18">
        <v>0</v>
      </c>
      <c r="DV45" s="18">
        <v>7812133.3600000003</v>
      </c>
      <c r="DW45" s="18">
        <v>0</v>
      </c>
      <c r="DX45" s="18">
        <v>9860521.870000001</v>
      </c>
      <c r="DY45" s="18">
        <v>0</v>
      </c>
      <c r="DZ45" s="18">
        <v>0</v>
      </c>
      <c r="EA45" s="18">
        <v>0</v>
      </c>
      <c r="EB45" s="18">
        <v>22725764.5</v>
      </c>
      <c r="EC45" s="18">
        <v>0</v>
      </c>
      <c r="ED45" s="18">
        <v>82732</v>
      </c>
      <c r="EE45" s="18">
        <v>0</v>
      </c>
      <c r="EF45" s="18">
        <v>26895313.129999999</v>
      </c>
      <c r="EG45" s="18">
        <v>0</v>
      </c>
      <c r="EH45" s="18">
        <v>11274502.370000001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48384</v>
      </c>
      <c r="FM45" s="18">
        <v>0</v>
      </c>
      <c r="FN45" s="19">
        <v>1465631.28</v>
      </c>
      <c r="FO45" s="19">
        <v>0</v>
      </c>
      <c r="FP45" s="18">
        <v>0</v>
      </c>
      <c r="FQ45" s="18">
        <v>0</v>
      </c>
      <c r="FR45" s="18">
        <v>1465631.28</v>
      </c>
      <c r="FS45" s="18">
        <v>0</v>
      </c>
      <c r="FT45" s="19">
        <v>0</v>
      </c>
      <c r="FU45" s="19">
        <v>0</v>
      </c>
      <c r="FV45" s="18">
        <v>0</v>
      </c>
      <c r="FW45" s="18">
        <v>0</v>
      </c>
      <c r="FX45" s="18">
        <v>0</v>
      </c>
      <c r="FY45" s="18">
        <v>0</v>
      </c>
      <c r="FZ45" s="19">
        <v>0</v>
      </c>
      <c r="GA45" s="19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7694748.8899999997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19">
        <v>0</v>
      </c>
      <c r="HA45" s="19">
        <v>0</v>
      </c>
      <c r="HB45" s="18">
        <v>0</v>
      </c>
      <c r="HC45" s="18">
        <v>0</v>
      </c>
      <c r="HD45" s="18">
        <v>0</v>
      </c>
      <c r="HE45" s="18">
        <v>0</v>
      </c>
      <c r="HF45" s="19">
        <v>0</v>
      </c>
      <c r="HG45" s="19">
        <v>0</v>
      </c>
      <c r="HH45" s="18">
        <v>0</v>
      </c>
      <c r="HI45" s="18">
        <v>0</v>
      </c>
      <c r="HJ45" s="18">
        <v>0</v>
      </c>
      <c r="HK45" s="18">
        <v>0</v>
      </c>
      <c r="HL45" s="19">
        <v>0</v>
      </c>
      <c r="HM45" s="19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450483099.88000005</v>
      </c>
      <c r="HU45" s="18">
        <v>0</v>
      </c>
    </row>
    <row r="46" spans="1:229" s="35" customFormat="1" ht="12.75" customHeight="1">
      <c r="A46" s="57" t="s">
        <v>224</v>
      </c>
      <c r="B46" s="17">
        <v>1052</v>
      </c>
      <c r="C46" s="58" t="s">
        <v>146</v>
      </c>
      <c r="D46" s="19">
        <v>637851.14</v>
      </c>
      <c r="E46" s="19">
        <v>0</v>
      </c>
      <c r="F46" s="18">
        <v>21116.3</v>
      </c>
      <c r="G46" s="18">
        <v>0</v>
      </c>
      <c r="H46" s="18">
        <v>0</v>
      </c>
      <c r="I46" s="18">
        <v>0</v>
      </c>
      <c r="J46" s="18">
        <v>616734.84</v>
      </c>
      <c r="K46" s="18">
        <v>0</v>
      </c>
      <c r="L46" s="18">
        <v>69307.360000000001</v>
      </c>
      <c r="M46" s="18">
        <v>0</v>
      </c>
      <c r="N46" s="18">
        <v>570726.35000000068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5270166.4699999988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690180.61000000034</v>
      </c>
      <c r="AO46" s="18">
        <v>0</v>
      </c>
      <c r="AP46" s="18">
        <v>12303335.900000095</v>
      </c>
      <c r="AQ46" s="18">
        <v>0</v>
      </c>
      <c r="AR46" s="18">
        <v>0</v>
      </c>
      <c r="AS46" s="18">
        <v>0</v>
      </c>
      <c r="AT46" s="18">
        <v>520.21</v>
      </c>
      <c r="AU46" s="18">
        <v>0</v>
      </c>
      <c r="AV46" s="18">
        <v>1714229.4399999997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1761.67</v>
      </c>
      <c r="BC46" s="18">
        <v>0</v>
      </c>
      <c r="BD46" s="18">
        <v>365.93999999999869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91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17161258.160000023</v>
      </c>
      <c r="CK46" s="18">
        <v>0</v>
      </c>
      <c r="CL46" s="18">
        <v>147769.43000000002</v>
      </c>
      <c r="CM46" s="18">
        <v>0</v>
      </c>
      <c r="CN46" s="18">
        <v>3986.69</v>
      </c>
      <c r="CO46" s="18">
        <v>0</v>
      </c>
      <c r="CP46" s="18">
        <v>0</v>
      </c>
      <c r="CQ46" s="18">
        <v>0</v>
      </c>
      <c r="CR46" s="18">
        <v>46.989999999999853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236276.94999999998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23820.310000000005</v>
      </c>
      <c r="DY46" s="18">
        <v>0</v>
      </c>
      <c r="DZ46" s="18">
        <v>0</v>
      </c>
      <c r="EA46" s="18">
        <v>0</v>
      </c>
      <c r="EB46" s="18">
        <v>95253.7</v>
      </c>
      <c r="EC46" s="18">
        <v>0</v>
      </c>
      <c r="ED46" s="18">
        <v>0</v>
      </c>
      <c r="EE46" s="18">
        <v>0</v>
      </c>
      <c r="EF46" s="18">
        <v>32222897.50000003</v>
      </c>
      <c r="EG46" s="18">
        <v>0</v>
      </c>
      <c r="EH46" s="18">
        <v>-923.98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2616.0000000000018</v>
      </c>
      <c r="FM46" s="18">
        <v>0</v>
      </c>
      <c r="FN46" s="19">
        <v>2664339.0900000059</v>
      </c>
      <c r="FO46" s="19">
        <v>0</v>
      </c>
      <c r="FP46" s="18">
        <v>0</v>
      </c>
      <c r="FQ46" s="18">
        <v>0</v>
      </c>
      <c r="FR46" s="18">
        <v>2524116.400000006</v>
      </c>
      <c r="FS46" s="18">
        <v>0</v>
      </c>
      <c r="FT46" s="19">
        <v>140222.68999999992</v>
      </c>
      <c r="FU46" s="19">
        <v>0</v>
      </c>
      <c r="FV46" s="18">
        <v>0</v>
      </c>
      <c r="FW46" s="18">
        <v>0</v>
      </c>
      <c r="FX46" s="18">
        <v>140222.68999999992</v>
      </c>
      <c r="FY46" s="18">
        <v>0</v>
      </c>
      <c r="FZ46" s="19">
        <v>0</v>
      </c>
      <c r="GA46" s="19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1422408.4799999674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19">
        <v>0</v>
      </c>
      <c r="HA46" s="19">
        <v>0</v>
      </c>
      <c r="HB46" s="18">
        <v>0</v>
      </c>
      <c r="HC46" s="18">
        <v>0</v>
      </c>
      <c r="HD46" s="18">
        <v>0</v>
      </c>
      <c r="HE46" s="18">
        <v>0</v>
      </c>
      <c r="HF46" s="19">
        <v>0</v>
      </c>
      <c r="HG46" s="19">
        <v>0</v>
      </c>
      <c r="HH46" s="18">
        <v>0</v>
      </c>
      <c r="HI46" s="18">
        <v>0</v>
      </c>
      <c r="HJ46" s="18">
        <v>0</v>
      </c>
      <c r="HK46" s="18">
        <v>0</v>
      </c>
      <c r="HL46" s="19">
        <v>0</v>
      </c>
      <c r="HM46" s="19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75238285.410000131</v>
      </c>
      <c r="HU46" s="18">
        <v>0</v>
      </c>
    </row>
    <row r="47" spans="1:229" s="35" customFormat="1" ht="12.75" customHeight="1">
      <c r="A47" s="57" t="s">
        <v>226</v>
      </c>
      <c r="B47" s="17">
        <v>1053</v>
      </c>
      <c r="C47" s="58" t="s">
        <v>146</v>
      </c>
      <c r="D47" s="19">
        <v>3751917.16</v>
      </c>
      <c r="E47" s="19">
        <v>0</v>
      </c>
      <c r="F47" s="18">
        <v>3751917.16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217057.83999999997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2197981412.0699997</v>
      </c>
      <c r="AK47" s="18">
        <v>0</v>
      </c>
      <c r="AL47" s="18">
        <v>0</v>
      </c>
      <c r="AM47" s="18">
        <v>0</v>
      </c>
      <c r="AN47" s="18">
        <v>250553294.75999999</v>
      </c>
      <c r="AO47" s="18">
        <v>0</v>
      </c>
      <c r="AP47" s="18">
        <v>590275569.38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1087751.21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130421.41</v>
      </c>
      <c r="BC47" s="18">
        <v>0</v>
      </c>
      <c r="BD47" s="18">
        <v>500012.82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6039238.4199999999</v>
      </c>
      <c r="CK47" s="18">
        <v>0</v>
      </c>
      <c r="CL47" s="18">
        <v>168297.25</v>
      </c>
      <c r="CM47" s="18">
        <v>0</v>
      </c>
      <c r="CN47" s="18">
        <v>503255.4</v>
      </c>
      <c r="CO47" s="18">
        <v>0</v>
      </c>
      <c r="CP47" s="18">
        <v>0</v>
      </c>
      <c r="CQ47" s="18">
        <v>0</v>
      </c>
      <c r="CR47" s="18">
        <v>188910.93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262171661.92000002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168297.25</v>
      </c>
      <c r="DU47" s="18">
        <v>0</v>
      </c>
      <c r="DV47" s="18">
        <v>0</v>
      </c>
      <c r="DW47" s="18">
        <v>0</v>
      </c>
      <c r="DX47" s="18">
        <v>4876059.07</v>
      </c>
      <c r="DY47" s="18">
        <v>0</v>
      </c>
      <c r="DZ47" s="18">
        <v>0</v>
      </c>
      <c r="EA47" s="18">
        <v>0</v>
      </c>
      <c r="EB47" s="18">
        <v>54691.479999999996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307420.33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2559744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89606001.989999995</v>
      </c>
      <c r="FO47" s="19">
        <v>0</v>
      </c>
      <c r="FP47" s="18">
        <v>0</v>
      </c>
      <c r="FQ47" s="18">
        <v>0</v>
      </c>
      <c r="FR47" s="18">
        <v>18580653.929999996</v>
      </c>
      <c r="FS47" s="18">
        <v>0</v>
      </c>
      <c r="FT47" s="19">
        <v>71025348.060000002</v>
      </c>
      <c r="FU47" s="19">
        <v>0</v>
      </c>
      <c r="FV47" s="18">
        <v>881196.84</v>
      </c>
      <c r="FW47" s="18">
        <v>0</v>
      </c>
      <c r="FX47" s="18">
        <v>70144151.219999999</v>
      </c>
      <c r="FY47" s="18">
        <v>0</v>
      </c>
      <c r="FZ47" s="19">
        <v>0</v>
      </c>
      <c r="GA47" s="19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14429365</v>
      </c>
      <c r="GG47" s="18">
        <v>0</v>
      </c>
      <c r="GH47" s="18">
        <v>0</v>
      </c>
      <c r="GI47" s="18">
        <v>0</v>
      </c>
      <c r="GJ47" s="18">
        <v>954963.06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19">
        <v>0</v>
      </c>
      <c r="HA47" s="19">
        <v>0</v>
      </c>
      <c r="HB47" s="18">
        <v>0</v>
      </c>
      <c r="HC47" s="18">
        <v>0</v>
      </c>
      <c r="HD47" s="18">
        <v>0</v>
      </c>
      <c r="HE47" s="18">
        <v>0</v>
      </c>
      <c r="HF47" s="19">
        <v>0</v>
      </c>
      <c r="HG47" s="19">
        <v>0</v>
      </c>
      <c r="HH47" s="18">
        <v>0</v>
      </c>
      <c r="HI47" s="18">
        <v>0</v>
      </c>
      <c r="HJ47" s="18">
        <v>0</v>
      </c>
      <c r="HK47" s="18">
        <v>0</v>
      </c>
      <c r="HL47" s="19">
        <v>0</v>
      </c>
      <c r="HM47" s="19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3426525342.75</v>
      </c>
      <c r="HU47" s="18">
        <v>0</v>
      </c>
    </row>
    <row r="48" spans="1:229" s="35" customFormat="1" ht="12.75" customHeight="1">
      <c r="A48" s="57" t="s">
        <v>228</v>
      </c>
      <c r="B48" s="17">
        <v>1054</v>
      </c>
      <c r="C48" s="58" t="s">
        <v>146</v>
      </c>
      <c r="D48" s="19">
        <v>36029410.479999982</v>
      </c>
      <c r="E48" s="19">
        <v>0</v>
      </c>
      <c r="F48" s="18">
        <v>5039509.9499999844</v>
      </c>
      <c r="G48" s="18">
        <v>0</v>
      </c>
      <c r="H48" s="18">
        <v>30077762.770000003</v>
      </c>
      <c r="I48" s="18">
        <v>0</v>
      </c>
      <c r="J48" s="18">
        <v>912137.76</v>
      </c>
      <c r="K48" s="18">
        <v>0</v>
      </c>
      <c r="L48" s="18">
        <v>635233.9</v>
      </c>
      <c r="M48" s="18">
        <v>0</v>
      </c>
      <c r="N48" s="18">
        <v>12722439.839999991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20110971.240000002</v>
      </c>
      <c r="AA48" s="18">
        <v>0</v>
      </c>
      <c r="AB48" s="18">
        <v>0</v>
      </c>
      <c r="AC48" s="18">
        <v>0</v>
      </c>
      <c r="AD48" s="18">
        <v>125353.87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508735718.58000302</v>
      </c>
      <c r="AQ48" s="18">
        <v>0</v>
      </c>
      <c r="AR48" s="18">
        <v>0</v>
      </c>
      <c r="AS48" s="18">
        <v>0</v>
      </c>
      <c r="AT48" s="18">
        <v>1477399.8499999999</v>
      </c>
      <c r="AU48" s="18">
        <v>0</v>
      </c>
      <c r="AV48" s="18">
        <v>1436012.4199999953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757982.01999999909</v>
      </c>
      <c r="BC48" s="18">
        <v>0</v>
      </c>
      <c r="BD48" s="18">
        <v>15955866.320000019</v>
      </c>
      <c r="BE48" s="18">
        <v>0</v>
      </c>
      <c r="BF48" s="18">
        <v>0</v>
      </c>
      <c r="BG48" s="18">
        <v>0</v>
      </c>
      <c r="BH48" s="18">
        <v>11971.96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14099.060000000001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111428.4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6821.36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74024738.940000072</v>
      </c>
      <c r="CK48" s="18">
        <v>0</v>
      </c>
      <c r="CL48" s="18">
        <v>15919801.410000008</v>
      </c>
      <c r="CM48" s="18">
        <v>0</v>
      </c>
      <c r="CN48" s="18">
        <v>3093479.2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7032954.9800000153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1531685.28</v>
      </c>
      <c r="DY48" s="18">
        <v>0</v>
      </c>
      <c r="DZ48" s="18">
        <v>0</v>
      </c>
      <c r="EA48" s="18">
        <v>0</v>
      </c>
      <c r="EB48" s="18">
        <v>87455438.309999898</v>
      </c>
      <c r="EC48" s="18">
        <v>0</v>
      </c>
      <c r="ED48" s="18">
        <v>37746.28</v>
      </c>
      <c r="EE48" s="18">
        <v>0</v>
      </c>
      <c r="EF48" s="18">
        <v>669048.78</v>
      </c>
      <c r="EG48" s="18">
        <v>0</v>
      </c>
      <c r="EH48" s="18">
        <v>1034622.1499999999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5425603.6199999973</v>
      </c>
      <c r="EU48" s="18">
        <v>0</v>
      </c>
      <c r="EV48" s="18">
        <v>379433.84000000008</v>
      </c>
      <c r="EW48" s="18">
        <v>0</v>
      </c>
      <c r="EX48" s="18">
        <v>130566993.92999996</v>
      </c>
      <c r="EY48" s="18">
        <v>0</v>
      </c>
      <c r="EZ48" s="18">
        <v>0</v>
      </c>
      <c r="FA48" s="18">
        <v>0</v>
      </c>
      <c r="FB48" s="18">
        <v>10170236.010000005</v>
      </c>
      <c r="FC48" s="18">
        <v>0</v>
      </c>
      <c r="FD48" s="18">
        <v>334296.67000000004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30582.809999999998</v>
      </c>
      <c r="FK48" s="18">
        <v>0</v>
      </c>
      <c r="FL48" s="18">
        <v>0</v>
      </c>
      <c r="FM48" s="18">
        <v>0</v>
      </c>
      <c r="FN48" s="19">
        <v>24571301.670000009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19">
        <v>24571301.670000009</v>
      </c>
      <c r="FU48" s="19">
        <v>0</v>
      </c>
      <c r="FV48" s="18">
        <v>0</v>
      </c>
      <c r="FW48" s="18">
        <v>0</v>
      </c>
      <c r="FX48" s="18">
        <v>24571301.670000009</v>
      </c>
      <c r="FY48" s="18">
        <v>0</v>
      </c>
      <c r="FZ48" s="19">
        <v>0</v>
      </c>
      <c r="GA48" s="19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2544119.4100000169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19">
        <v>0</v>
      </c>
      <c r="HA48" s="19">
        <v>0</v>
      </c>
      <c r="HB48" s="18">
        <v>0</v>
      </c>
      <c r="HC48" s="18">
        <v>0</v>
      </c>
      <c r="HD48" s="18">
        <v>0</v>
      </c>
      <c r="HE48" s="18">
        <v>0</v>
      </c>
      <c r="HF48" s="19">
        <v>0</v>
      </c>
      <c r="HG48" s="19">
        <v>0</v>
      </c>
      <c r="HH48" s="18">
        <v>0</v>
      </c>
      <c r="HI48" s="18">
        <v>0</v>
      </c>
      <c r="HJ48" s="18">
        <v>0</v>
      </c>
      <c r="HK48" s="18">
        <v>0</v>
      </c>
      <c r="HL48" s="19">
        <v>0</v>
      </c>
      <c r="HM48" s="19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962952792.59000266</v>
      </c>
      <c r="HU48" s="18">
        <v>0</v>
      </c>
    </row>
    <row r="49" spans="1:229" s="35" customFormat="1" ht="12.75" customHeight="1">
      <c r="A49" s="57" t="s">
        <v>230</v>
      </c>
      <c r="B49" s="17">
        <v>1055</v>
      </c>
      <c r="C49" s="58" t="s">
        <v>146</v>
      </c>
      <c r="D49" s="19">
        <v>8060004.1799999997</v>
      </c>
      <c r="E49" s="19">
        <v>0</v>
      </c>
      <c r="F49" s="18">
        <v>4333145.42</v>
      </c>
      <c r="G49" s="18">
        <v>0</v>
      </c>
      <c r="H49" s="18">
        <v>3079285.33</v>
      </c>
      <c r="I49" s="18">
        <v>0</v>
      </c>
      <c r="J49" s="18">
        <v>647573.43000000005</v>
      </c>
      <c r="K49" s="18">
        <v>0</v>
      </c>
      <c r="L49" s="18">
        <v>10990.58</v>
      </c>
      <c r="M49" s="18">
        <v>0</v>
      </c>
      <c r="N49" s="18">
        <v>27276908.420000002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51441198.079999998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845387152.75</v>
      </c>
      <c r="AQ49" s="18">
        <v>0</v>
      </c>
      <c r="AR49" s="18">
        <v>0</v>
      </c>
      <c r="AS49" s="18">
        <v>0</v>
      </c>
      <c r="AT49" s="18">
        <v>1182845.42</v>
      </c>
      <c r="AU49" s="18">
        <v>0</v>
      </c>
      <c r="AV49" s="18">
        <v>1583290.43</v>
      </c>
      <c r="AW49" s="18">
        <v>0</v>
      </c>
      <c r="AX49" s="18">
        <v>9560.17</v>
      </c>
      <c r="AY49" s="18">
        <v>0</v>
      </c>
      <c r="AZ49" s="18">
        <v>83769.820000000007</v>
      </c>
      <c r="BA49" s="18">
        <v>0</v>
      </c>
      <c r="BB49" s="18">
        <v>432067.86</v>
      </c>
      <c r="BC49" s="18">
        <v>0</v>
      </c>
      <c r="BD49" s="18">
        <v>758458.77</v>
      </c>
      <c r="BE49" s="18">
        <v>0</v>
      </c>
      <c r="BF49" s="18">
        <v>0</v>
      </c>
      <c r="BG49" s="18">
        <v>0</v>
      </c>
      <c r="BH49" s="18">
        <v>16393.05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461.1</v>
      </c>
      <c r="BS49" s="18">
        <v>0</v>
      </c>
      <c r="BT49" s="18">
        <v>0</v>
      </c>
      <c r="BU49" s="18">
        <v>0</v>
      </c>
      <c r="BV49" s="18">
        <v>674273.4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55644829.630000003</v>
      </c>
      <c r="CK49" s="18">
        <v>0</v>
      </c>
      <c r="CL49" s="18">
        <v>934544.91</v>
      </c>
      <c r="CM49" s="18">
        <v>0</v>
      </c>
      <c r="CN49" s="18">
        <v>2430703.02</v>
      </c>
      <c r="CO49" s="18">
        <v>0</v>
      </c>
      <c r="CP49" s="18">
        <v>0</v>
      </c>
      <c r="CQ49" s="18">
        <v>0</v>
      </c>
      <c r="CR49" s="18">
        <v>804759.1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8258488.6500000004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11960189.75</v>
      </c>
      <c r="DY49" s="18">
        <v>0</v>
      </c>
      <c r="DZ49" s="18">
        <v>0</v>
      </c>
      <c r="EA49" s="18">
        <v>0</v>
      </c>
      <c r="EB49" s="18">
        <v>-4313958.7699999996</v>
      </c>
      <c r="EC49" s="18">
        <v>0</v>
      </c>
      <c r="ED49" s="18">
        <v>0</v>
      </c>
      <c r="EE49" s="18">
        <v>0</v>
      </c>
      <c r="EF49" s="18">
        <v>953712.7</v>
      </c>
      <c r="EG49" s="18">
        <v>0</v>
      </c>
      <c r="EH49" s="18">
        <v>1829371.68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8366.17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316284.49</v>
      </c>
      <c r="EW49" s="18">
        <v>0</v>
      </c>
      <c r="EX49" s="18">
        <v>23113771.120000001</v>
      </c>
      <c r="EY49" s="18">
        <v>0</v>
      </c>
      <c r="EZ49" s="18">
        <v>640979.31000000006</v>
      </c>
      <c r="FA49" s="18">
        <v>0</v>
      </c>
      <c r="FB49" s="18">
        <v>1322598.7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596941.5</v>
      </c>
      <c r="FI49" s="18">
        <v>0</v>
      </c>
      <c r="FJ49" s="18">
        <v>343112.67</v>
      </c>
      <c r="FK49" s="18">
        <v>0</v>
      </c>
      <c r="FL49" s="18">
        <v>178695.35</v>
      </c>
      <c r="FM49" s="18">
        <v>0</v>
      </c>
      <c r="FN49" s="19">
        <v>109170466.67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19">
        <v>109170466.67</v>
      </c>
      <c r="FU49" s="19">
        <v>0</v>
      </c>
      <c r="FV49" s="18">
        <v>0</v>
      </c>
      <c r="FW49" s="18">
        <v>0</v>
      </c>
      <c r="FX49" s="18">
        <v>109170466.67</v>
      </c>
      <c r="FY49" s="18">
        <v>0</v>
      </c>
      <c r="FZ49" s="19">
        <v>0</v>
      </c>
      <c r="GA49" s="19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13977387.25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19">
        <v>0</v>
      </c>
      <c r="HA49" s="19">
        <v>0</v>
      </c>
      <c r="HB49" s="18">
        <v>0</v>
      </c>
      <c r="HC49" s="18">
        <v>0</v>
      </c>
      <c r="HD49" s="18">
        <v>0</v>
      </c>
      <c r="HE49" s="18">
        <v>0</v>
      </c>
      <c r="HF49" s="19">
        <v>0</v>
      </c>
      <c r="HG49" s="19">
        <v>0</v>
      </c>
      <c r="HH49" s="18">
        <v>0</v>
      </c>
      <c r="HI49" s="18">
        <v>0</v>
      </c>
      <c r="HJ49" s="18">
        <v>0</v>
      </c>
      <c r="HK49" s="18">
        <v>0</v>
      </c>
      <c r="HL49" s="19">
        <v>0</v>
      </c>
      <c r="HM49" s="19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1165088617.9299998</v>
      </c>
      <c r="HU49" s="18">
        <v>0</v>
      </c>
    </row>
    <row r="50" spans="1:229" s="35" customFormat="1" ht="12.75" customHeight="1">
      <c r="A50" s="57" t="s">
        <v>232</v>
      </c>
      <c r="B50" s="17">
        <v>1056</v>
      </c>
      <c r="C50" s="58" t="s">
        <v>146</v>
      </c>
      <c r="D50" s="19">
        <v>312310.25000000006</v>
      </c>
      <c r="E50" s="19">
        <v>0</v>
      </c>
      <c r="F50" s="18">
        <v>0</v>
      </c>
      <c r="G50" s="18">
        <v>0</v>
      </c>
      <c r="H50" s="18">
        <v>312310.25000000006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1401220.0199999996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201681492.50999188</v>
      </c>
      <c r="AK50" s="18">
        <v>2267736.7200000663</v>
      </c>
      <c r="AL50" s="18">
        <v>0</v>
      </c>
      <c r="AM50" s="18">
        <v>0</v>
      </c>
      <c r="AN50" s="18">
        <v>13234593.950000074</v>
      </c>
      <c r="AO50" s="18">
        <v>0</v>
      </c>
      <c r="AP50" s="18">
        <v>181579.24000000005</v>
      </c>
      <c r="AQ50" s="18">
        <v>0</v>
      </c>
      <c r="AR50" s="18">
        <v>0</v>
      </c>
      <c r="AS50" s="18">
        <v>0</v>
      </c>
      <c r="AT50" s="18">
        <v>22881.58</v>
      </c>
      <c r="AU50" s="18">
        <v>0</v>
      </c>
      <c r="AV50" s="18">
        <v>14400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4968.33</v>
      </c>
      <c r="BC50" s="18">
        <v>0</v>
      </c>
      <c r="BD50" s="18">
        <v>7174.4299999999994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3562.62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1438272.2700000003</v>
      </c>
      <c r="CK50" s="18">
        <v>0</v>
      </c>
      <c r="CL50" s="18">
        <v>83216.98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83216.98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1739940.1300000027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706134.34000000008</v>
      </c>
      <c r="DY50" s="18">
        <v>0</v>
      </c>
      <c r="DZ50" s="18">
        <v>0</v>
      </c>
      <c r="EA50" s="18">
        <v>0</v>
      </c>
      <c r="EB50" s="18">
        <v>20054.79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341691.41000000003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137205.94</v>
      </c>
      <c r="FM50" s="18">
        <v>0</v>
      </c>
      <c r="FN50" s="19">
        <v>203367.06999999998</v>
      </c>
      <c r="FO50" s="19">
        <v>20125</v>
      </c>
      <c r="FP50" s="18">
        <v>0</v>
      </c>
      <c r="FQ50" s="18">
        <v>0</v>
      </c>
      <c r="FR50" s="18">
        <v>0</v>
      </c>
      <c r="FS50" s="18">
        <v>20125</v>
      </c>
      <c r="FT50" s="19">
        <v>0</v>
      </c>
      <c r="FU50" s="19">
        <v>0</v>
      </c>
      <c r="FV50" s="18">
        <v>0</v>
      </c>
      <c r="FW50" s="18">
        <v>0</v>
      </c>
      <c r="FX50" s="18">
        <v>0</v>
      </c>
      <c r="FY50" s="18">
        <v>0</v>
      </c>
      <c r="FZ50" s="19">
        <v>203367.06999999998</v>
      </c>
      <c r="GA50" s="19">
        <v>0</v>
      </c>
      <c r="GB50" s="18">
        <v>0</v>
      </c>
      <c r="GC50" s="18">
        <v>0</v>
      </c>
      <c r="GD50" s="18">
        <v>203367.06999999998</v>
      </c>
      <c r="GE50" s="18">
        <v>0</v>
      </c>
      <c r="GF50" s="18">
        <v>404551417.39996547</v>
      </c>
      <c r="GG50" s="18">
        <v>0</v>
      </c>
      <c r="GH50" s="18">
        <v>6549252.2999999952</v>
      </c>
      <c r="GI50" s="18">
        <v>0</v>
      </c>
      <c r="GJ50" s="18">
        <v>3111444.1799999997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19">
        <v>0</v>
      </c>
      <c r="HA50" s="19">
        <v>0</v>
      </c>
      <c r="HB50" s="18">
        <v>0</v>
      </c>
      <c r="HC50" s="18">
        <v>0</v>
      </c>
      <c r="HD50" s="18">
        <v>0</v>
      </c>
      <c r="HE50" s="18">
        <v>0</v>
      </c>
      <c r="HF50" s="19">
        <v>0</v>
      </c>
      <c r="HG50" s="19">
        <v>0</v>
      </c>
      <c r="HH50" s="18">
        <v>0</v>
      </c>
      <c r="HI50" s="18">
        <v>0</v>
      </c>
      <c r="HJ50" s="18">
        <v>0</v>
      </c>
      <c r="HK50" s="18">
        <v>0</v>
      </c>
      <c r="HL50" s="19">
        <v>0</v>
      </c>
      <c r="HM50" s="19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635829396.71995723</v>
      </c>
      <c r="HU50" s="18">
        <v>2287861.7200000663</v>
      </c>
    </row>
    <row r="51" spans="1:229" s="35" customFormat="1" ht="12.75" customHeight="1">
      <c r="A51" s="57" t="s">
        <v>234</v>
      </c>
      <c r="B51" s="17">
        <v>1057</v>
      </c>
      <c r="C51" s="58" t="s">
        <v>146</v>
      </c>
      <c r="D51" s="19">
        <v>54308486.150000013</v>
      </c>
      <c r="E51" s="19">
        <v>0</v>
      </c>
      <c r="F51" s="18">
        <v>25394266.030000012</v>
      </c>
      <c r="G51" s="18">
        <v>0</v>
      </c>
      <c r="H51" s="18">
        <v>24264160.280000009</v>
      </c>
      <c r="I51" s="18">
        <v>0</v>
      </c>
      <c r="J51" s="18">
        <v>4650059.839999998</v>
      </c>
      <c r="K51" s="18">
        <v>0</v>
      </c>
      <c r="L51" s="18">
        <v>338.55</v>
      </c>
      <c r="M51" s="18">
        <v>0</v>
      </c>
      <c r="N51" s="18">
        <v>11960029.03999999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1197092.7499999998</v>
      </c>
      <c r="AA51" s="18">
        <v>0</v>
      </c>
      <c r="AB51" s="18">
        <v>0</v>
      </c>
      <c r="AC51" s="18">
        <v>0</v>
      </c>
      <c r="AD51" s="18">
        <v>50488.280000000006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117254792.13000004</v>
      </c>
      <c r="AQ51" s="18">
        <v>0</v>
      </c>
      <c r="AR51" s="18">
        <v>1502.95</v>
      </c>
      <c r="AS51" s="18">
        <v>0</v>
      </c>
      <c r="AT51" s="18">
        <v>2034719.9100000001</v>
      </c>
      <c r="AU51" s="18">
        <v>0</v>
      </c>
      <c r="AV51" s="18">
        <v>605863.17000000004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6415.880000000001</v>
      </c>
      <c r="BC51" s="18">
        <v>0</v>
      </c>
      <c r="BD51" s="18">
        <v>802813.03999999876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259627.99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109809.61</v>
      </c>
      <c r="CK51" s="18">
        <v>0</v>
      </c>
      <c r="CL51" s="18">
        <v>2720.55</v>
      </c>
      <c r="CM51" s="18">
        <v>0</v>
      </c>
      <c r="CN51" s="18">
        <v>9678.31</v>
      </c>
      <c r="CO51" s="18">
        <v>0</v>
      </c>
      <c r="CP51" s="18">
        <v>0</v>
      </c>
      <c r="CQ51" s="18">
        <v>0</v>
      </c>
      <c r="CR51" s="18">
        <v>1804.2199999999998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4817076.3500000276</v>
      </c>
      <c r="DE51" s="18">
        <v>0</v>
      </c>
      <c r="DF51" s="18">
        <v>69212.329999999987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13073109.830000015</v>
      </c>
      <c r="DY51" s="18">
        <v>0</v>
      </c>
      <c r="DZ51" s="18">
        <v>0</v>
      </c>
      <c r="EA51" s="18">
        <v>0</v>
      </c>
      <c r="EB51" s="18">
        <v>36609808.129999965</v>
      </c>
      <c r="EC51" s="18">
        <v>0</v>
      </c>
      <c r="ED51" s="18">
        <v>26056.7</v>
      </c>
      <c r="EE51" s="18">
        <v>0</v>
      </c>
      <c r="EF51" s="18">
        <v>1399894.01</v>
      </c>
      <c r="EG51" s="18">
        <v>0</v>
      </c>
      <c r="EH51" s="18">
        <v>3895011.5199999977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19">
        <v>0</v>
      </c>
      <c r="FU51" s="19">
        <v>0</v>
      </c>
      <c r="FV51" s="18">
        <v>0</v>
      </c>
      <c r="FW51" s="18">
        <v>0</v>
      </c>
      <c r="FX51" s="18">
        <v>0</v>
      </c>
      <c r="FY51" s="18">
        <v>0</v>
      </c>
      <c r="FZ51" s="19">
        <v>0</v>
      </c>
      <c r="GA51" s="19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54082.649999999987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19">
        <v>0</v>
      </c>
      <c r="HA51" s="19">
        <v>0</v>
      </c>
      <c r="HB51" s="18">
        <v>0</v>
      </c>
      <c r="HC51" s="18">
        <v>0</v>
      </c>
      <c r="HD51" s="18">
        <v>0</v>
      </c>
      <c r="HE51" s="18">
        <v>0</v>
      </c>
      <c r="HF51" s="19">
        <v>0</v>
      </c>
      <c r="HG51" s="19">
        <v>0</v>
      </c>
      <c r="HH51" s="18">
        <v>0</v>
      </c>
      <c r="HI51" s="18">
        <v>0</v>
      </c>
      <c r="HJ51" s="18">
        <v>0</v>
      </c>
      <c r="HK51" s="18">
        <v>0</v>
      </c>
      <c r="HL51" s="19">
        <v>0</v>
      </c>
      <c r="HM51" s="19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248550434.05000004</v>
      </c>
      <c r="HU51" s="18">
        <v>0</v>
      </c>
    </row>
    <row r="52" spans="1:229" s="35" customFormat="1" ht="12.75" customHeight="1">
      <c r="A52" s="57" t="s">
        <v>236</v>
      </c>
      <c r="B52" s="17">
        <v>1058</v>
      </c>
      <c r="C52" s="58" t="s">
        <v>146</v>
      </c>
      <c r="D52" s="19">
        <v>1855231.47</v>
      </c>
      <c r="E52" s="19">
        <v>0</v>
      </c>
      <c r="F52" s="18">
        <v>312662.71999999997</v>
      </c>
      <c r="G52" s="18">
        <v>0</v>
      </c>
      <c r="H52" s="18">
        <v>1489144.76</v>
      </c>
      <c r="I52" s="18">
        <v>0</v>
      </c>
      <c r="J52" s="18">
        <v>53423.99</v>
      </c>
      <c r="K52" s="18">
        <v>0</v>
      </c>
      <c r="L52" s="18">
        <v>858.47</v>
      </c>
      <c r="M52" s="18">
        <v>0</v>
      </c>
      <c r="N52" s="18">
        <v>7124632.2300000004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3839.13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27711379.5</v>
      </c>
      <c r="AQ52" s="18">
        <v>0</v>
      </c>
      <c r="AR52" s="18">
        <v>0</v>
      </c>
      <c r="AS52" s="18">
        <v>0</v>
      </c>
      <c r="AT52" s="18">
        <v>43507593.75</v>
      </c>
      <c r="AU52" s="18">
        <v>0</v>
      </c>
      <c r="AV52" s="18">
        <v>43681765.109999999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15182279.279999999</v>
      </c>
      <c r="BC52" s="18">
        <v>0</v>
      </c>
      <c r="BD52" s="18">
        <v>8840604.8100000005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617755.74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8679555.1799999997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1085214</v>
      </c>
      <c r="CK52" s="18">
        <v>0</v>
      </c>
      <c r="CL52" s="18">
        <v>308901.82</v>
      </c>
      <c r="CM52" s="18">
        <v>0</v>
      </c>
      <c r="CN52" s="18">
        <v>224815</v>
      </c>
      <c r="CO52" s="18">
        <v>0</v>
      </c>
      <c r="CP52" s="18">
        <v>0</v>
      </c>
      <c r="CQ52" s="18">
        <v>0</v>
      </c>
      <c r="CR52" s="18">
        <v>189728.35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122840387.56999999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272.81</v>
      </c>
      <c r="DU52" s="18">
        <v>0</v>
      </c>
      <c r="DV52" s="18">
        <v>19809.52</v>
      </c>
      <c r="DW52" s="18">
        <v>0</v>
      </c>
      <c r="DX52" s="18">
        <v>159361629.12</v>
      </c>
      <c r="DY52" s="18">
        <v>0</v>
      </c>
      <c r="DZ52" s="18">
        <v>0</v>
      </c>
      <c r="EA52" s="18">
        <v>0</v>
      </c>
      <c r="EB52" s="18">
        <v>343608.06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20342010.920000002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168627401.55000001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19">
        <v>168627401.55000001</v>
      </c>
      <c r="FU52" s="19">
        <v>0</v>
      </c>
      <c r="FV52" s="18">
        <v>168627401.55000001</v>
      </c>
      <c r="FW52" s="18">
        <v>0</v>
      </c>
      <c r="FX52" s="18">
        <v>0</v>
      </c>
      <c r="FY52" s="18">
        <v>0</v>
      </c>
      <c r="FZ52" s="19">
        <v>0</v>
      </c>
      <c r="GA52" s="19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19">
        <v>0</v>
      </c>
      <c r="HA52" s="19">
        <v>0</v>
      </c>
      <c r="HB52" s="18">
        <v>0</v>
      </c>
      <c r="HC52" s="18">
        <v>0</v>
      </c>
      <c r="HD52" s="18">
        <v>0</v>
      </c>
      <c r="HE52" s="18">
        <v>0</v>
      </c>
      <c r="HF52" s="19">
        <v>0</v>
      </c>
      <c r="HG52" s="19">
        <v>0</v>
      </c>
      <c r="HH52" s="18">
        <v>0</v>
      </c>
      <c r="HI52" s="18">
        <v>0</v>
      </c>
      <c r="HJ52" s="18">
        <v>0</v>
      </c>
      <c r="HK52" s="18">
        <v>0</v>
      </c>
      <c r="HL52" s="19">
        <v>0</v>
      </c>
      <c r="HM52" s="19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630549273.3900001</v>
      </c>
      <c r="HU52" s="18">
        <v>0</v>
      </c>
    </row>
    <row r="53" spans="1:229" s="35" customFormat="1" ht="12.75" customHeight="1">
      <c r="A53" s="57" t="s">
        <v>238</v>
      </c>
      <c r="B53" s="17">
        <v>1059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11395101.4</v>
      </c>
      <c r="DE53" s="18">
        <v>0</v>
      </c>
      <c r="DF53" s="18">
        <v>3201055.21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23045482.850000001</v>
      </c>
      <c r="DW53" s="18">
        <v>0</v>
      </c>
      <c r="DX53" s="18">
        <v>8580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88577475.540000007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31874632.189999998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19">
        <v>0</v>
      </c>
      <c r="FU53" s="19">
        <v>0</v>
      </c>
      <c r="FV53" s="18">
        <v>0</v>
      </c>
      <c r="FW53" s="18">
        <v>0</v>
      </c>
      <c r="FX53" s="18">
        <v>0</v>
      </c>
      <c r="FY53" s="18">
        <v>0</v>
      </c>
      <c r="FZ53" s="19">
        <v>0</v>
      </c>
      <c r="GA53" s="19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19">
        <v>0</v>
      </c>
      <c r="HA53" s="19">
        <v>0</v>
      </c>
      <c r="HB53" s="18">
        <v>0</v>
      </c>
      <c r="HC53" s="18">
        <v>0</v>
      </c>
      <c r="HD53" s="18">
        <v>0</v>
      </c>
      <c r="HE53" s="18">
        <v>0</v>
      </c>
      <c r="HF53" s="19">
        <v>0</v>
      </c>
      <c r="HG53" s="19">
        <v>0</v>
      </c>
      <c r="HH53" s="18">
        <v>0</v>
      </c>
      <c r="HI53" s="18">
        <v>0</v>
      </c>
      <c r="HJ53" s="18">
        <v>0</v>
      </c>
      <c r="HK53" s="18">
        <v>0</v>
      </c>
      <c r="HL53" s="19">
        <v>0</v>
      </c>
      <c r="HM53" s="19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158102327.19</v>
      </c>
      <c r="HU53" s="18">
        <v>0</v>
      </c>
    </row>
    <row r="54" spans="1:229" s="35" customFormat="1" ht="12.75" customHeight="1">
      <c r="A54" s="57" t="s">
        <v>240</v>
      </c>
      <c r="B54" s="17">
        <v>1060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410452</v>
      </c>
      <c r="Q54" s="18">
        <v>0</v>
      </c>
      <c r="R54" s="18">
        <v>2801981.95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19">
        <v>0</v>
      </c>
      <c r="FU54" s="19">
        <v>0</v>
      </c>
      <c r="FV54" s="18">
        <v>0</v>
      </c>
      <c r="FW54" s="18">
        <v>0</v>
      </c>
      <c r="FX54" s="18">
        <v>0</v>
      </c>
      <c r="FY54" s="18">
        <v>0</v>
      </c>
      <c r="FZ54" s="19">
        <v>0</v>
      </c>
      <c r="GA54" s="19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19">
        <v>0</v>
      </c>
      <c r="HA54" s="19">
        <v>0</v>
      </c>
      <c r="HB54" s="18">
        <v>0</v>
      </c>
      <c r="HC54" s="18">
        <v>0</v>
      </c>
      <c r="HD54" s="18">
        <v>0</v>
      </c>
      <c r="HE54" s="18">
        <v>0</v>
      </c>
      <c r="HF54" s="19">
        <v>0</v>
      </c>
      <c r="HG54" s="19">
        <v>0</v>
      </c>
      <c r="HH54" s="18">
        <v>0</v>
      </c>
      <c r="HI54" s="18">
        <v>0</v>
      </c>
      <c r="HJ54" s="18">
        <v>0</v>
      </c>
      <c r="HK54" s="18">
        <v>0</v>
      </c>
      <c r="HL54" s="19">
        <v>0</v>
      </c>
      <c r="HM54" s="19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3212433.95</v>
      </c>
      <c r="HU54" s="18">
        <v>0</v>
      </c>
    </row>
    <row r="55" spans="1:229" s="35" customFormat="1" ht="12.75" customHeight="1">
      <c r="A55" s="57" t="s">
        <v>242</v>
      </c>
      <c r="B55" s="17">
        <v>1061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0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19">
        <v>0</v>
      </c>
      <c r="FU55" s="19">
        <v>0</v>
      </c>
      <c r="FV55" s="18">
        <v>0</v>
      </c>
      <c r="FW55" s="18">
        <v>0</v>
      </c>
      <c r="FX55" s="18">
        <v>0</v>
      </c>
      <c r="FY55" s="18">
        <v>0</v>
      </c>
      <c r="FZ55" s="19">
        <v>0</v>
      </c>
      <c r="GA55" s="19">
        <v>0</v>
      </c>
      <c r="GB55" s="18">
        <v>0</v>
      </c>
      <c r="GC55" s="18">
        <v>0</v>
      </c>
      <c r="GD55" s="18">
        <v>0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19">
        <v>0</v>
      </c>
      <c r="HA55" s="19">
        <v>0</v>
      </c>
      <c r="HB55" s="18">
        <v>0</v>
      </c>
      <c r="HC55" s="18">
        <v>0</v>
      </c>
      <c r="HD55" s="18">
        <v>0</v>
      </c>
      <c r="HE55" s="18">
        <v>0</v>
      </c>
      <c r="HF55" s="19">
        <v>0</v>
      </c>
      <c r="HG55" s="19">
        <v>0</v>
      </c>
      <c r="HH55" s="18">
        <v>0</v>
      </c>
      <c r="HI55" s="18">
        <v>0</v>
      </c>
      <c r="HJ55" s="18">
        <v>0</v>
      </c>
      <c r="HK55" s="18">
        <v>0</v>
      </c>
      <c r="HL55" s="19">
        <v>0</v>
      </c>
      <c r="HM55" s="19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0</v>
      </c>
      <c r="HU55" s="18">
        <v>0</v>
      </c>
    </row>
    <row r="56" spans="1:229" s="35" customFormat="1" ht="12.75" customHeight="1">
      <c r="A56" s="57" t="s">
        <v>244</v>
      </c>
      <c r="B56" s="17">
        <v>2001</v>
      </c>
      <c r="C56" s="58" t="s">
        <v>146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9400318773.4656639</v>
      </c>
      <c r="FO56" s="19">
        <v>0</v>
      </c>
      <c r="FP56" s="18">
        <v>5974951.4394999994</v>
      </c>
      <c r="FQ56" s="18">
        <v>0</v>
      </c>
      <c r="FR56" s="18">
        <v>16498.188600000009</v>
      </c>
      <c r="FS56" s="18">
        <v>0</v>
      </c>
      <c r="FT56" s="19">
        <v>2082252366.7827849</v>
      </c>
      <c r="FU56" s="19">
        <v>0</v>
      </c>
      <c r="FV56" s="18">
        <v>7089579.6659999378</v>
      </c>
      <c r="FW56" s="18">
        <v>0</v>
      </c>
      <c r="FX56" s="18">
        <v>2075162787.116785</v>
      </c>
      <c r="FY56" s="18">
        <v>0</v>
      </c>
      <c r="FZ56" s="19">
        <v>7312074957.0547781</v>
      </c>
      <c r="GA56" s="19">
        <v>0</v>
      </c>
      <c r="GB56" s="18">
        <v>263285196.22149971</v>
      </c>
      <c r="GC56" s="18">
        <v>0</v>
      </c>
      <c r="GD56" s="18">
        <v>7048789760.8332787</v>
      </c>
      <c r="GE56" s="18">
        <v>0</v>
      </c>
      <c r="GF56" s="18">
        <v>319747.22999999981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19">
        <v>0</v>
      </c>
      <c r="HA56" s="19">
        <v>0</v>
      </c>
      <c r="HB56" s="18">
        <v>0</v>
      </c>
      <c r="HC56" s="18">
        <v>0</v>
      </c>
      <c r="HD56" s="18">
        <v>0</v>
      </c>
      <c r="HE56" s="18">
        <v>0</v>
      </c>
      <c r="HF56" s="19">
        <v>0</v>
      </c>
      <c r="HG56" s="19">
        <v>0</v>
      </c>
      <c r="HH56" s="18">
        <v>0</v>
      </c>
      <c r="HI56" s="18">
        <v>0</v>
      </c>
      <c r="HJ56" s="18">
        <v>0</v>
      </c>
      <c r="HK56" s="18">
        <v>0</v>
      </c>
      <c r="HL56" s="19">
        <v>0</v>
      </c>
      <c r="HM56" s="19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9400638520.6956711</v>
      </c>
      <c r="HU56" s="18">
        <v>0</v>
      </c>
    </row>
    <row r="57" spans="1:229" s="35" customFormat="1" ht="12.75" customHeight="1">
      <c r="A57" s="57" t="s">
        <v>246</v>
      </c>
      <c r="B57" s="17">
        <v>2002</v>
      </c>
      <c r="C57" s="58" t="s">
        <v>247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128.59047619047618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19">
        <v>0</v>
      </c>
      <c r="FU57" s="19">
        <v>0</v>
      </c>
      <c r="FV57" s="18">
        <v>0</v>
      </c>
      <c r="FW57" s="18">
        <v>0</v>
      </c>
      <c r="FX57" s="18">
        <v>0</v>
      </c>
      <c r="FY57" s="18">
        <v>0</v>
      </c>
      <c r="FZ57" s="19">
        <v>0</v>
      </c>
      <c r="GA57" s="19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19387913.149999999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19">
        <v>0</v>
      </c>
      <c r="HA57" s="19">
        <v>0</v>
      </c>
      <c r="HB57" s="18">
        <v>0</v>
      </c>
      <c r="HC57" s="18">
        <v>0</v>
      </c>
      <c r="HD57" s="18">
        <v>0</v>
      </c>
      <c r="HE57" s="18">
        <v>0</v>
      </c>
      <c r="HF57" s="19">
        <v>0</v>
      </c>
      <c r="HG57" s="19">
        <v>0</v>
      </c>
      <c r="HH57" s="18">
        <v>0</v>
      </c>
      <c r="HI57" s="18">
        <v>0</v>
      </c>
      <c r="HJ57" s="18">
        <v>0</v>
      </c>
      <c r="HK57" s="18">
        <v>0</v>
      </c>
      <c r="HL57" s="19">
        <v>0</v>
      </c>
      <c r="HM57" s="19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19388041.740476187</v>
      </c>
      <c r="HU57" s="18">
        <v>0</v>
      </c>
    </row>
    <row r="58" spans="1:229" s="35" customFormat="1" ht="12.75" customHeight="1">
      <c r="A58" s="57" t="s">
        <v>249</v>
      </c>
      <c r="B58" s="17">
        <v>2005</v>
      </c>
      <c r="C58" s="58" t="s">
        <v>247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428974.67000000097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438878505.78000003</v>
      </c>
      <c r="FO58" s="19">
        <v>0</v>
      </c>
      <c r="FP58" s="18">
        <v>64436.560000000005</v>
      </c>
      <c r="FQ58" s="18">
        <v>0</v>
      </c>
      <c r="FR58" s="18">
        <v>75892294.450000003</v>
      </c>
      <c r="FS58" s="18">
        <v>0</v>
      </c>
      <c r="FT58" s="19">
        <v>59824627.729999997</v>
      </c>
      <c r="FU58" s="19">
        <v>0</v>
      </c>
      <c r="FV58" s="18">
        <v>286117.37</v>
      </c>
      <c r="FW58" s="18">
        <v>0</v>
      </c>
      <c r="FX58" s="18">
        <v>59538510.359999999</v>
      </c>
      <c r="FY58" s="18">
        <v>0</v>
      </c>
      <c r="FZ58" s="19">
        <v>303097147.04000002</v>
      </c>
      <c r="GA58" s="19">
        <v>0</v>
      </c>
      <c r="GB58" s="18">
        <v>19045783.18</v>
      </c>
      <c r="GC58" s="18">
        <v>0</v>
      </c>
      <c r="GD58" s="18">
        <v>284051363.86000001</v>
      </c>
      <c r="GE58" s="18">
        <v>0</v>
      </c>
      <c r="GF58" s="18">
        <v>50149596.100000001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145176.82999999999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19">
        <v>0</v>
      </c>
      <c r="HA58" s="19">
        <v>0</v>
      </c>
      <c r="HB58" s="18">
        <v>0</v>
      </c>
      <c r="HC58" s="18">
        <v>0</v>
      </c>
      <c r="HD58" s="18">
        <v>0</v>
      </c>
      <c r="HE58" s="18">
        <v>0</v>
      </c>
      <c r="HF58" s="19">
        <v>0</v>
      </c>
      <c r="HG58" s="19">
        <v>0</v>
      </c>
      <c r="HH58" s="18">
        <v>0</v>
      </c>
      <c r="HI58" s="18">
        <v>0</v>
      </c>
      <c r="HJ58" s="18">
        <v>0</v>
      </c>
      <c r="HK58" s="18">
        <v>0</v>
      </c>
      <c r="HL58" s="19">
        <v>0</v>
      </c>
      <c r="HM58" s="19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489602253.38000011</v>
      </c>
      <c r="HU58" s="18">
        <v>0</v>
      </c>
    </row>
    <row r="59" spans="1:229" s="35" customFormat="1" ht="12.75" customHeight="1">
      <c r="A59" s="57" t="s">
        <v>251</v>
      </c>
      <c r="B59" s="17">
        <v>2006</v>
      </c>
      <c r="C59" s="58" t="s">
        <v>247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159033.98000000001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19">
        <v>0</v>
      </c>
      <c r="FU59" s="19">
        <v>0</v>
      </c>
      <c r="FV59" s="18">
        <v>0</v>
      </c>
      <c r="FW59" s="18">
        <v>0</v>
      </c>
      <c r="FX59" s="18">
        <v>0</v>
      </c>
      <c r="FY59" s="18">
        <v>0</v>
      </c>
      <c r="FZ59" s="19">
        <v>0</v>
      </c>
      <c r="GA59" s="19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83425154.150000006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19">
        <v>0</v>
      </c>
      <c r="HA59" s="19">
        <v>0</v>
      </c>
      <c r="HB59" s="18">
        <v>0</v>
      </c>
      <c r="HC59" s="18">
        <v>0</v>
      </c>
      <c r="HD59" s="18">
        <v>0</v>
      </c>
      <c r="HE59" s="18">
        <v>0</v>
      </c>
      <c r="HF59" s="19">
        <v>0</v>
      </c>
      <c r="HG59" s="19">
        <v>0</v>
      </c>
      <c r="HH59" s="18">
        <v>0</v>
      </c>
      <c r="HI59" s="18">
        <v>0</v>
      </c>
      <c r="HJ59" s="18">
        <v>0</v>
      </c>
      <c r="HK59" s="18">
        <v>0</v>
      </c>
      <c r="HL59" s="19">
        <v>0</v>
      </c>
      <c r="HM59" s="19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83584188.13000001</v>
      </c>
      <c r="HU59" s="18">
        <v>0</v>
      </c>
    </row>
    <row r="60" spans="1:229" s="35" customFormat="1" ht="12.75" customHeight="1">
      <c r="A60" s="57" t="s">
        <v>253</v>
      </c>
      <c r="B60" s="17">
        <v>2007</v>
      </c>
      <c r="C60" s="58" t="s">
        <v>247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167829.3</v>
      </c>
      <c r="DE60" s="18">
        <v>0</v>
      </c>
      <c r="DF60" s="18">
        <v>34103.949999999997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2313728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19">
        <v>1583826.35</v>
      </c>
      <c r="FU60" s="19">
        <v>0</v>
      </c>
      <c r="FV60" s="18">
        <v>0</v>
      </c>
      <c r="FW60" s="18">
        <v>0</v>
      </c>
      <c r="FX60" s="18">
        <v>1583826.35</v>
      </c>
      <c r="FY60" s="18">
        <v>0</v>
      </c>
      <c r="FZ60" s="19">
        <v>729901.65</v>
      </c>
      <c r="GA60" s="19">
        <v>0</v>
      </c>
      <c r="GB60" s="18">
        <v>0</v>
      </c>
      <c r="GC60" s="18">
        <v>0</v>
      </c>
      <c r="GD60" s="18">
        <v>729901.65</v>
      </c>
      <c r="GE60" s="18">
        <v>0</v>
      </c>
      <c r="GF60" s="18">
        <v>3079.35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45444509.56000004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19">
        <v>0</v>
      </c>
      <c r="HA60" s="19">
        <v>0</v>
      </c>
      <c r="HB60" s="18">
        <v>0</v>
      </c>
      <c r="HC60" s="18">
        <v>0</v>
      </c>
      <c r="HD60" s="18">
        <v>0</v>
      </c>
      <c r="HE60" s="18">
        <v>0</v>
      </c>
      <c r="HF60" s="19">
        <v>0</v>
      </c>
      <c r="HG60" s="19">
        <v>0</v>
      </c>
      <c r="HH60" s="18">
        <v>0</v>
      </c>
      <c r="HI60" s="18">
        <v>0</v>
      </c>
      <c r="HJ60" s="18">
        <v>0</v>
      </c>
      <c r="HK60" s="18">
        <v>0</v>
      </c>
      <c r="HL60" s="19">
        <v>0</v>
      </c>
      <c r="HM60" s="19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47963250.160000041</v>
      </c>
      <c r="HU60" s="18">
        <v>0</v>
      </c>
    </row>
    <row r="61" spans="1:229" s="35" customFormat="1" ht="12.75" customHeight="1">
      <c r="A61" s="57" t="s">
        <v>255</v>
      </c>
      <c r="B61" s="17">
        <v>3001</v>
      </c>
      <c r="C61" s="58" t="s">
        <v>256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46835886.435500003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19">
        <v>0</v>
      </c>
      <c r="FU61" s="19">
        <v>0</v>
      </c>
      <c r="FV61" s="18">
        <v>0</v>
      </c>
      <c r="FW61" s="18">
        <v>0</v>
      </c>
      <c r="FX61" s="18">
        <v>0</v>
      </c>
      <c r="FY61" s="18">
        <v>0</v>
      </c>
      <c r="FZ61" s="19">
        <v>46835886.435500003</v>
      </c>
      <c r="GA61" s="19">
        <v>0</v>
      </c>
      <c r="GB61" s="18">
        <v>0</v>
      </c>
      <c r="GC61" s="18">
        <v>0</v>
      </c>
      <c r="GD61" s="18">
        <v>46835886.435500003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0.01</v>
      </c>
      <c r="GM61" s="18">
        <v>0</v>
      </c>
      <c r="GN61" s="18">
        <v>3630114924.6058965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19">
        <v>0</v>
      </c>
      <c r="HA61" s="19">
        <v>0</v>
      </c>
      <c r="HB61" s="18">
        <v>0</v>
      </c>
      <c r="HC61" s="18">
        <v>0</v>
      </c>
      <c r="HD61" s="18">
        <v>0</v>
      </c>
      <c r="HE61" s="18">
        <v>0</v>
      </c>
      <c r="HF61" s="19">
        <v>0</v>
      </c>
      <c r="HG61" s="19">
        <v>0</v>
      </c>
      <c r="HH61" s="18">
        <v>0</v>
      </c>
      <c r="HI61" s="18">
        <v>0</v>
      </c>
      <c r="HJ61" s="18">
        <v>0</v>
      </c>
      <c r="HK61" s="18">
        <v>0</v>
      </c>
      <c r="HL61" s="19">
        <v>0</v>
      </c>
      <c r="HM61" s="19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3676950811.0513964</v>
      </c>
      <c r="HU61" s="18">
        <v>0</v>
      </c>
    </row>
    <row r="62" spans="1:229" s="35" customFormat="1" ht="12.75" customHeight="1">
      <c r="A62" s="57" t="s">
        <v>258</v>
      </c>
      <c r="B62" s="17">
        <v>3002</v>
      </c>
      <c r="C62" s="58" t="s">
        <v>256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297831.61999999988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19">
        <v>0</v>
      </c>
      <c r="FU62" s="19">
        <v>0</v>
      </c>
      <c r="FV62" s="18">
        <v>0</v>
      </c>
      <c r="FW62" s="18">
        <v>0</v>
      </c>
      <c r="FX62" s="18">
        <v>0</v>
      </c>
      <c r="FY62" s="18">
        <v>0</v>
      </c>
      <c r="FZ62" s="19">
        <v>0</v>
      </c>
      <c r="GA62" s="19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306223211.63000363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19">
        <v>0</v>
      </c>
      <c r="HA62" s="19">
        <v>0</v>
      </c>
      <c r="HB62" s="18">
        <v>0</v>
      </c>
      <c r="HC62" s="18">
        <v>0</v>
      </c>
      <c r="HD62" s="18">
        <v>0</v>
      </c>
      <c r="HE62" s="18">
        <v>0</v>
      </c>
      <c r="HF62" s="19">
        <v>0</v>
      </c>
      <c r="HG62" s="19">
        <v>0</v>
      </c>
      <c r="HH62" s="18">
        <v>0</v>
      </c>
      <c r="HI62" s="18">
        <v>0</v>
      </c>
      <c r="HJ62" s="18">
        <v>0</v>
      </c>
      <c r="HK62" s="18">
        <v>0</v>
      </c>
      <c r="HL62" s="19">
        <v>0</v>
      </c>
      <c r="HM62" s="19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306521043.25000364</v>
      </c>
      <c r="HU62" s="18">
        <v>0</v>
      </c>
    </row>
    <row r="63" spans="1:229" s="35" customFormat="1" ht="12.75" customHeight="1">
      <c r="A63" s="57" t="s">
        <v>260</v>
      </c>
      <c r="B63" s="17">
        <v>3003</v>
      </c>
      <c r="C63" s="58" t="s">
        <v>256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48548.4</v>
      </c>
      <c r="DE63" s="18">
        <v>0</v>
      </c>
      <c r="DF63" s="18">
        <v>-38569.380000000005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19">
        <v>0</v>
      </c>
      <c r="FU63" s="19">
        <v>0</v>
      </c>
      <c r="FV63" s="18">
        <v>0</v>
      </c>
      <c r="FW63" s="18">
        <v>0</v>
      </c>
      <c r="FX63" s="18">
        <v>0</v>
      </c>
      <c r="FY63" s="18">
        <v>0</v>
      </c>
      <c r="FZ63" s="19">
        <v>0</v>
      </c>
      <c r="GA63" s="19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2962340650.5500007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19">
        <v>0</v>
      </c>
      <c r="HA63" s="19">
        <v>0</v>
      </c>
      <c r="HB63" s="18">
        <v>0</v>
      </c>
      <c r="HC63" s="18">
        <v>0</v>
      </c>
      <c r="HD63" s="18">
        <v>0</v>
      </c>
      <c r="HE63" s="18">
        <v>0</v>
      </c>
      <c r="HF63" s="19">
        <v>0</v>
      </c>
      <c r="HG63" s="19">
        <v>0</v>
      </c>
      <c r="HH63" s="18">
        <v>0</v>
      </c>
      <c r="HI63" s="18">
        <v>0</v>
      </c>
      <c r="HJ63" s="18">
        <v>0</v>
      </c>
      <c r="HK63" s="18">
        <v>0</v>
      </c>
      <c r="HL63" s="19">
        <v>0</v>
      </c>
      <c r="HM63" s="19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2962350629.5700006</v>
      </c>
      <c r="HU63" s="18">
        <v>0</v>
      </c>
    </row>
    <row r="64" spans="1:229" s="35" customFormat="1" ht="12.75" customHeight="1">
      <c r="A64" s="57" t="s">
        <v>262</v>
      </c>
      <c r="B64" s="17">
        <v>3004</v>
      </c>
      <c r="C64" s="58" t="s">
        <v>256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510462.28000000014</v>
      </c>
      <c r="DE64" s="18">
        <v>-100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19">
        <v>0</v>
      </c>
      <c r="FU64" s="19">
        <v>0</v>
      </c>
      <c r="FV64" s="18">
        <v>0</v>
      </c>
      <c r="FW64" s="18">
        <v>0</v>
      </c>
      <c r="FX64" s="18">
        <v>0</v>
      </c>
      <c r="FY64" s="18">
        <v>0</v>
      </c>
      <c r="FZ64" s="19">
        <v>0</v>
      </c>
      <c r="GA64" s="19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19035299.710000008</v>
      </c>
      <c r="GM64" s="18">
        <v>1889772.3899999997</v>
      </c>
      <c r="GN64" s="18">
        <v>3142309673.6300039</v>
      </c>
      <c r="GO64" s="18">
        <v>108737596.14000006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19">
        <v>0</v>
      </c>
      <c r="HA64" s="19">
        <v>0</v>
      </c>
      <c r="HB64" s="18">
        <v>0</v>
      </c>
      <c r="HC64" s="18">
        <v>0</v>
      </c>
      <c r="HD64" s="18">
        <v>0</v>
      </c>
      <c r="HE64" s="18">
        <v>0</v>
      </c>
      <c r="HF64" s="19">
        <v>0</v>
      </c>
      <c r="HG64" s="19">
        <v>0</v>
      </c>
      <c r="HH64" s="18">
        <v>0</v>
      </c>
      <c r="HI64" s="18">
        <v>0</v>
      </c>
      <c r="HJ64" s="18">
        <v>0</v>
      </c>
      <c r="HK64" s="18">
        <v>0</v>
      </c>
      <c r="HL64" s="19">
        <v>0</v>
      </c>
      <c r="HM64" s="19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3161855435.6200037</v>
      </c>
      <c r="HU64" s="18">
        <v>110627268.53000006</v>
      </c>
    </row>
    <row r="65" spans="1:229" s="35" customFormat="1" ht="12.75" customHeight="1">
      <c r="A65" s="57" t="s">
        <v>264</v>
      </c>
      <c r="B65" s="17">
        <v>3005</v>
      </c>
      <c r="C65" s="58" t="s">
        <v>256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16442498.790007599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-11135.52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19">
        <v>-11135.52</v>
      </c>
      <c r="FU65" s="19">
        <v>0</v>
      </c>
      <c r="FV65" s="18">
        <v>-11135.52</v>
      </c>
      <c r="FW65" s="18">
        <v>0</v>
      </c>
      <c r="FX65" s="18">
        <v>0</v>
      </c>
      <c r="FY65" s="18">
        <v>0</v>
      </c>
      <c r="FZ65" s="19">
        <v>0</v>
      </c>
      <c r="GA65" s="19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365585740.20003492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19">
        <v>0</v>
      </c>
      <c r="HA65" s="19">
        <v>0</v>
      </c>
      <c r="HB65" s="18">
        <v>0</v>
      </c>
      <c r="HC65" s="18">
        <v>0</v>
      </c>
      <c r="HD65" s="18">
        <v>0</v>
      </c>
      <c r="HE65" s="18">
        <v>0</v>
      </c>
      <c r="HF65" s="19">
        <v>0</v>
      </c>
      <c r="HG65" s="19">
        <v>0</v>
      </c>
      <c r="HH65" s="18">
        <v>0</v>
      </c>
      <c r="HI65" s="18">
        <v>0</v>
      </c>
      <c r="HJ65" s="18">
        <v>0</v>
      </c>
      <c r="HK65" s="18">
        <v>0</v>
      </c>
      <c r="HL65" s="19">
        <v>0</v>
      </c>
      <c r="HM65" s="19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382017103.47004247</v>
      </c>
      <c r="HU65" s="18">
        <v>0</v>
      </c>
    </row>
    <row r="66" spans="1:229" s="35" customFormat="1" ht="12.75" customHeight="1">
      <c r="A66" s="57" t="s">
        <v>266</v>
      </c>
      <c r="B66" s="17">
        <v>3006</v>
      </c>
      <c r="C66" s="58" t="s">
        <v>256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90807550.849999994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19">
        <v>0</v>
      </c>
      <c r="FU66" s="19">
        <v>0</v>
      </c>
      <c r="FV66" s="18">
        <v>0</v>
      </c>
      <c r="FW66" s="18">
        <v>0</v>
      </c>
      <c r="FX66" s="18">
        <v>0</v>
      </c>
      <c r="FY66" s="18">
        <v>0</v>
      </c>
      <c r="FZ66" s="19">
        <v>0</v>
      </c>
      <c r="GA66" s="19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4178639083.6899996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19">
        <v>0</v>
      </c>
      <c r="HA66" s="19">
        <v>0</v>
      </c>
      <c r="HB66" s="18">
        <v>0</v>
      </c>
      <c r="HC66" s="18">
        <v>0</v>
      </c>
      <c r="HD66" s="18">
        <v>0</v>
      </c>
      <c r="HE66" s="18">
        <v>0</v>
      </c>
      <c r="HF66" s="19">
        <v>0</v>
      </c>
      <c r="HG66" s="19">
        <v>0</v>
      </c>
      <c r="HH66" s="18">
        <v>0</v>
      </c>
      <c r="HI66" s="18">
        <v>0</v>
      </c>
      <c r="HJ66" s="18">
        <v>0</v>
      </c>
      <c r="HK66" s="18">
        <v>0</v>
      </c>
      <c r="HL66" s="19">
        <v>0</v>
      </c>
      <c r="HM66" s="19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4269446634.5399995</v>
      </c>
      <c r="HU66" s="18">
        <v>0</v>
      </c>
    </row>
    <row r="67" spans="1:229" s="35" customFormat="1" ht="12.75" customHeight="1">
      <c r="A67" s="57" t="s">
        <v>268</v>
      </c>
      <c r="B67" s="17">
        <v>3007</v>
      </c>
      <c r="C67" s="58" t="s">
        <v>256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2145010.16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19">
        <v>0</v>
      </c>
      <c r="FU67" s="19">
        <v>0</v>
      </c>
      <c r="FV67" s="18">
        <v>0</v>
      </c>
      <c r="FW67" s="18">
        <v>0</v>
      </c>
      <c r="FX67" s="18">
        <v>0</v>
      </c>
      <c r="FY67" s="18">
        <v>0</v>
      </c>
      <c r="FZ67" s="19">
        <v>0</v>
      </c>
      <c r="GA67" s="19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71802660.399999991</v>
      </c>
      <c r="GO67" s="18">
        <v>1822021.66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19">
        <v>0</v>
      </c>
      <c r="HA67" s="19">
        <v>0</v>
      </c>
      <c r="HB67" s="18">
        <v>0</v>
      </c>
      <c r="HC67" s="18">
        <v>0</v>
      </c>
      <c r="HD67" s="18">
        <v>0</v>
      </c>
      <c r="HE67" s="18">
        <v>0</v>
      </c>
      <c r="HF67" s="19">
        <v>0</v>
      </c>
      <c r="HG67" s="19">
        <v>0</v>
      </c>
      <c r="HH67" s="18">
        <v>0</v>
      </c>
      <c r="HI67" s="18">
        <v>0</v>
      </c>
      <c r="HJ67" s="18">
        <v>0</v>
      </c>
      <c r="HK67" s="18">
        <v>0</v>
      </c>
      <c r="HL67" s="19">
        <v>0</v>
      </c>
      <c r="HM67" s="19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73947670.559999987</v>
      </c>
      <c r="HU67" s="18">
        <v>1822021.66</v>
      </c>
    </row>
    <row r="68" spans="1:229" s="35" customFormat="1" ht="12.75" customHeight="1">
      <c r="A68" s="57" t="s">
        <v>270</v>
      </c>
      <c r="B68" s="17">
        <v>3008</v>
      </c>
      <c r="C68" s="58" t="s">
        <v>256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34483469.810000002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19">
        <v>0</v>
      </c>
      <c r="FU68" s="19">
        <v>0</v>
      </c>
      <c r="FV68" s="18">
        <v>0</v>
      </c>
      <c r="FW68" s="18">
        <v>0</v>
      </c>
      <c r="FX68" s="18">
        <v>0</v>
      </c>
      <c r="FY68" s="18">
        <v>0</v>
      </c>
      <c r="FZ68" s="19">
        <v>0</v>
      </c>
      <c r="GA68" s="19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604394248.40588999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19">
        <v>0</v>
      </c>
      <c r="HA68" s="19">
        <v>0</v>
      </c>
      <c r="HB68" s="18">
        <v>0</v>
      </c>
      <c r="HC68" s="18">
        <v>0</v>
      </c>
      <c r="HD68" s="18">
        <v>0</v>
      </c>
      <c r="HE68" s="18">
        <v>0</v>
      </c>
      <c r="HF68" s="19">
        <v>0</v>
      </c>
      <c r="HG68" s="19">
        <v>0</v>
      </c>
      <c r="HH68" s="18">
        <v>0</v>
      </c>
      <c r="HI68" s="18">
        <v>0</v>
      </c>
      <c r="HJ68" s="18">
        <v>0</v>
      </c>
      <c r="HK68" s="18">
        <v>0</v>
      </c>
      <c r="HL68" s="19">
        <v>0</v>
      </c>
      <c r="HM68" s="19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638877718.21588993</v>
      </c>
      <c r="HU68" s="18">
        <v>0</v>
      </c>
    </row>
    <row r="69" spans="1:229" s="35" customFormat="1" ht="12.75" customHeight="1">
      <c r="A69" s="57" t="s">
        <v>272</v>
      </c>
      <c r="B69" s="17">
        <v>3009</v>
      </c>
      <c r="C69" s="58" t="s">
        <v>256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58315514.969999984</v>
      </c>
      <c r="DE69" s="18">
        <v>0</v>
      </c>
      <c r="DF69" s="18">
        <v>35350747.920000024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190352088.88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19">
        <v>190352088.88</v>
      </c>
      <c r="FU69" s="19">
        <v>0</v>
      </c>
      <c r="FV69" s="18">
        <v>25345683.539999999</v>
      </c>
      <c r="FW69" s="18">
        <v>0</v>
      </c>
      <c r="FX69" s="18">
        <v>165006405.34</v>
      </c>
      <c r="FY69" s="18">
        <v>0</v>
      </c>
      <c r="FZ69" s="19">
        <v>0</v>
      </c>
      <c r="GA69" s="19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2147008303.5730042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19">
        <v>0</v>
      </c>
      <c r="HA69" s="19">
        <v>0</v>
      </c>
      <c r="HB69" s="18">
        <v>0</v>
      </c>
      <c r="HC69" s="18">
        <v>0</v>
      </c>
      <c r="HD69" s="18">
        <v>0</v>
      </c>
      <c r="HE69" s="18">
        <v>0</v>
      </c>
      <c r="HF69" s="19">
        <v>0</v>
      </c>
      <c r="HG69" s="19">
        <v>0</v>
      </c>
      <c r="HH69" s="18">
        <v>0</v>
      </c>
      <c r="HI69" s="18">
        <v>0</v>
      </c>
      <c r="HJ69" s="18">
        <v>0</v>
      </c>
      <c r="HK69" s="18">
        <v>0</v>
      </c>
      <c r="HL69" s="19">
        <v>0</v>
      </c>
      <c r="HM69" s="19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2431026655.3430042</v>
      </c>
      <c r="HU69" s="18">
        <v>0</v>
      </c>
    </row>
    <row r="70" spans="1:229" s="35" customFormat="1" ht="12.75" customHeight="1">
      <c r="A70" s="57" t="s">
        <v>274</v>
      </c>
      <c r="B70" s="17">
        <v>3011</v>
      </c>
      <c r="C70" s="58" t="s">
        <v>256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70564543.486141056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1103020.51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19">
        <v>1103020.51</v>
      </c>
      <c r="FU70" s="19">
        <v>0</v>
      </c>
      <c r="FV70" s="18">
        <v>0</v>
      </c>
      <c r="FW70" s="18">
        <v>0</v>
      </c>
      <c r="FX70" s="18">
        <v>1103020.51</v>
      </c>
      <c r="FY70" s="18">
        <v>0</v>
      </c>
      <c r="FZ70" s="19">
        <v>0</v>
      </c>
      <c r="GA70" s="19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781049315.10201418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19">
        <v>0</v>
      </c>
      <c r="HA70" s="19">
        <v>0</v>
      </c>
      <c r="HB70" s="18">
        <v>0</v>
      </c>
      <c r="HC70" s="18">
        <v>0</v>
      </c>
      <c r="HD70" s="18">
        <v>0</v>
      </c>
      <c r="HE70" s="18">
        <v>0</v>
      </c>
      <c r="HF70" s="19">
        <v>0</v>
      </c>
      <c r="HG70" s="19">
        <v>0</v>
      </c>
      <c r="HH70" s="18">
        <v>0</v>
      </c>
      <c r="HI70" s="18">
        <v>0</v>
      </c>
      <c r="HJ70" s="18">
        <v>0</v>
      </c>
      <c r="HK70" s="18">
        <v>0</v>
      </c>
      <c r="HL70" s="19">
        <v>0</v>
      </c>
      <c r="HM70" s="19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852716879.09815526</v>
      </c>
      <c r="HU70" s="18">
        <v>0</v>
      </c>
    </row>
    <row r="71" spans="1:229" s="35" customFormat="1" ht="12.75" customHeight="1">
      <c r="A71" s="57" t="s">
        <v>276</v>
      </c>
      <c r="B71" s="17">
        <v>3012</v>
      </c>
      <c r="C71" s="58" t="s">
        <v>256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1037.49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18217554.040000029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19">
        <v>18217554.040000029</v>
      </c>
      <c r="FU71" s="19">
        <v>0</v>
      </c>
      <c r="FV71" s="18">
        <v>463670.02999999956</v>
      </c>
      <c r="FW71" s="18">
        <v>0</v>
      </c>
      <c r="FX71" s="18">
        <v>17753884.010000028</v>
      </c>
      <c r="FY71" s="18">
        <v>0</v>
      </c>
      <c r="FZ71" s="19">
        <v>0</v>
      </c>
      <c r="GA71" s="19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2708160255.9699998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19">
        <v>0</v>
      </c>
      <c r="HA71" s="19">
        <v>0</v>
      </c>
      <c r="HB71" s="18">
        <v>0</v>
      </c>
      <c r="HC71" s="18">
        <v>0</v>
      </c>
      <c r="HD71" s="18">
        <v>0</v>
      </c>
      <c r="HE71" s="18">
        <v>0</v>
      </c>
      <c r="HF71" s="19">
        <v>0</v>
      </c>
      <c r="HG71" s="19">
        <v>0</v>
      </c>
      <c r="HH71" s="18">
        <v>0</v>
      </c>
      <c r="HI71" s="18">
        <v>0</v>
      </c>
      <c r="HJ71" s="18">
        <v>0</v>
      </c>
      <c r="HK71" s="18">
        <v>0</v>
      </c>
      <c r="HL71" s="19">
        <v>0</v>
      </c>
      <c r="HM71" s="19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2726378847.4999995</v>
      </c>
      <c r="HU71" s="18">
        <v>0</v>
      </c>
    </row>
    <row r="72" spans="1:229" s="35" customFormat="1" ht="12.75" customHeight="1">
      <c r="A72" s="57" t="s">
        <v>278</v>
      </c>
      <c r="B72" s="17">
        <v>3015</v>
      </c>
      <c r="C72" s="58" t="s">
        <v>256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1087521.22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46099905.430000007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19">
        <v>46099905.430000007</v>
      </c>
      <c r="FU72" s="19">
        <v>0</v>
      </c>
      <c r="FV72" s="18">
        <v>0</v>
      </c>
      <c r="FW72" s="18">
        <v>0</v>
      </c>
      <c r="FX72" s="18">
        <v>46099905.430000007</v>
      </c>
      <c r="FY72" s="18">
        <v>0</v>
      </c>
      <c r="FZ72" s="19">
        <v>0</v>
      </c>
      <c r="GA72" s="19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137859477.23999998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19">
        <v>0</v>
      </c>
      <c r="HA72" s="19">
        <v>0</v>
      </c>
      <c r="HB72" s="18">
        <v>0</v>
      </c>
      <c r="HC72" s="18">
        <v>0</v>
      </c>
      <c r="HD72" s="18">
        <v>0</v>
      </c>
      <c r="HE72" s="18">
        <v>0</v>
      </c>
      <c r="HF72" s="19">
        <v>0</v>
      </c>
      <c r="HG72" s="19">
        <v>0</v>
      </c>
      <c r="HH72" s="18">
        <v>0</v>
      </c>
      <c r="HI72" s="18">
        <v>0</v>
      </c>
      <c r="HJ72" s="18">
        <v>0</v>
      </c>
      <c r="HK72" s="18">
        <v>0</v>
      </c>
      <c r="HL72" s="19">
        <v>0</v>
      </c>
      <c r="HM72" s="19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185046903.88999999</v>
      </c>
      <c r="HU72" s="18">
        <v>0</v>
      </c>
    </row>
    <row r="73" spans="1:229" s="35" customFormat="1" ht="12.75" customHeight="1">
      <c r="A73" s="57" t="s">
        <v>280</v>
      </c>
      <c r="B73" s="17">
        <v>3016</v>
      </c>
      <c r="C73" s="58" t="s">
        <v>256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8030073.0200014543</v>
      </c>
      <c r="DE73" s="18">
        <v>0</v>
      </c>
      <c r="DF73" s="18">
        <v>135821630.20999852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460574941.62000227</v>
      </c>
      <c r="FO73" s="19">
        <v>0</v>
      </c>
      <c r="FP73" s="18">
        <v>11685</v>
      </c>
      <c r="FQ73" s="18">
        <v>0</v>
      </c>
      <c r="FR73" s="18">
        <v>1889767.3499999999</v>
      </c>
      <c r="FS73" s="18">
        <v>0</v>
      </c>
      <c r="FT73" s="19">
        <v>211950112.81000066</v>
      </c>
      <c r="FU73" s="19">
        <v>0</v>
      </c>
      <c r="FV73" s="18">
        <v>6481389.1799999941</v>
      </c>
      <c r="FW73" s="18">
        <v>0</v>
      </c>
      <c r="FX73" s="18">
        <v>205468723.63000065</v>
      </c>
      <c r="FY73" s="18">
        <v>0</v>
      </c>
      <c r="FZ73" s="19">
        <v>246723376.46000162</v>
      </c>
      <c r="GA73" s="19">
        <v>0</v>
      </c>
      <c r="GB73" s="18">
        <v>795810.60000000009</v>
      </c>
      <c r="GC73" s="18">
        <v>0</v>
      </c>
      <c r="GD73" s="18">
        <v>245927565.86000162</v>
      </c>
      <c r="GE73" s="18">
        <v>0</v>
      </c>
      <c r="GF73" s="18">
        <v>1893248.6200001088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223337203.73002854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19">
        <v>0</v>
      </c>
      <c r="HA73" s="19">
        <v>0</v>
      </c>
      <c r="HB73" s="18">
        <v>0</v>
      </c>
      <c r="HC73" s="18">
        <v>0</v>
      </c>
      <c r="HD73" s="18">
        <v>0</v>
      </c>
      <c r="HE73" s="18">
        <v>0</v>
      </c>
      <c r="HF73" s="19">
        <v>0</v>
      </c>
      <c r="HG73" s="19">
        <v>0</v>
      </c>
      <c r="HH73" s="18">
        <v>0</v>
      </c>
      <c r="HI73" s="18">
        <v>0</v>
      </c>
      <c r="HJ73" s="18">
        <v>0</v>
      </c>
      <c r="HK73" s="18">
        <v>0</v>
      </c>
      <c r="HL73" s="19">
        <v>0</v>
      </c>
      <c r="HM73" s="19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829657097.20003104</v>
      </c>
      <c r="HU73" s="18">
        <v>0</v>
      </c>
    </row>
    <row r="74" spans="1:229" s="35" customFormat="1" ht="12.75" customHeight="1">
      <c r="A74" s="57" t="s">
        <v>282</v>
      </c>
      <c r="B74" s="17">
        <v>3017</v>
      </c>
      <c r="C74" s="58" t="s">
        <v>256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427657630.90999603</v>
      </c>
      <c r="DE74" s="18">
        <v>0</v>
      </c>
      <c r="DF74" s="18">
        <v>107836669.63000034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4695091.1999999993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19">
        <v>4695091.1999999993</v>
      </c>
      <c r="FU74" s="19">
        <v>0</v>
      </c>
      <c r="FV74" s="18">
        <v>72718.62000000001</v>
      </c>
      <c r="FW74" s="18">
        <v>0</v>
      </c>
      <c r="FX74" s="18">
        <v>4622372.5799999991</v>
      </c>
      <c r="FY74" s="18">
        <v>0</v>
      </c>
      <c r="FZ74" s="19">
        <v>0</v>
      </c>
      <c r="GA74" s="19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2141715598.5235999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19">
        <v>0</v>
      </c>
      <c r="HA74" s="19">
        <v>0</v>
      </c>
      <c r="HB74" s="18">
        <v>0</v>
      </c>
      <c r="HC74" s="18">
        <v>0</v>
      </c>
      <c r="HD74" s="18">
        <v>0</v>
      </c>
      <c r="HE74" s="18">
        <v>0</v>
      </c>
      <c r="HF74" s="19">
        <v>0</v>
      </c>
      <c r="HG74" s="19">
        <v>0</v>
      </c>
      <c r="HH74" s="18">
        <v>0</v>
      </c>
      <c r="HI74" s="18">
        <v>0</v>
      </c>
      <c r="HJ74" s="18">
        <v>0</v>
      </c>
      <c r="HK74" s="18">
        <v>0</v>
      </c>
      <c r="HL74" s="19">
        <v>0</v>
      </c>
      <c r="HM74" s="19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2681904990.2635965</v>
      </c>
      <c r="HU74" s="18">
        <v>0</v>
      </c>
    </row>
    <row r="75" spans="1:229" s="35" customFormat="1" ht="12.75" customHeight="1">
      <c r="A75" s="57" t="s">
        <v>284</v>
      </c>
      <c r="B75" s="17">
        <v>3018</v>
      </c>
      <c r="C75" s="58" t="s">
        <v>256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1585945.5600000159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19">
        <v>0</v>
      </c>
      <c r="FU75" s="19">
        <v>0</v>
      </c>
      <c r="FV75" s="18">
        <v>0</v>
      </c>
      <c r="FW75" s="18">
        <v>0</v>
      </c>
      <c r="FX75" s="18">
        <v>0</v>
      </c>
      <c r="FY75" s="18">
        <v>0</v>
      </c>
      <c r="FZ75" s="19">
        <v>0</v>
      </c>
      <c r="GA75" s="19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3558428625.0200458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19">
        <v>0</v>
      </c>
      <c r="HA75" s="19">
        <v>0</v>
      </c>
      <c r="HB75" s="18">
        <v>0</v>
      </c>
      <c r="HC75" s="18">
        <v>0</v>
      </c>
      <c r="HD75" s="18">
        <v>0</v>
      </c>
      <c r="HE75" s="18">
        <v>0</v>
      </c>
      <c r="HF75" s="19">
        <v>0</v>
      </c>
      <c r="HG75" s="19">
        <v>0</v>
      </c>
      <c r="HH75" s="18">
        <v>0</v>
      </c>
      <c r="HI75" s="18">
        <v>0</v>
      </c>
      <c r="HJ75" s="18">
        <v>0</v>
      </c>
      <c r="HK75" s="18">
        <v>0</v>
      </c>
      <c r="HL75" s="19">
        <v>0</v>
      </c>
      <c r="HM75" s="19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3560014570.5800457</v>
      </c>
      <c r="HU75" s="18">
        <v>0</v>
      </c>
    </row>
    <row r="76" spans="1:229" s="35" customFormat="1" ht="12.75" customHeight="1">
      <c r="A76" s="59" t="s">
        <v>286</v>
      </c>
      <c r="B76" s="48">
        <v>9000</v>
      </c>
      <c r="C76" s="58" t="s">
        <v>287</v>
      </c>
      <c r="D76" s="49">
        <v>24864604132.923527</v>
      </c>
      <c r="E76" s="49">
        <v>56559101.281999998</v>
      </c>
      <c r="F76" s="49">
        <v>4525882941.2830448</v>
      </c>
      <c r="G76" s="49">
        <v>7566314.6881836839</v>
      </c>
      <c r="H76" s="49">
        <v>8996027737.3914108</v>
      </c>
      <c r="I76" s="49">
        <v>28736367.910354406</v>
      </c>
      <c r="J76" s="49">
        <v>11342693454.249065</v>
      </c>
      <c r="K76" s="49">
        <v>20256418.683461912</v>
      </c>
      <c r="L76" s="49">
        <v>1514018820.1745608</v>
      </c>
      <c r="M76" s="49">
        <v>176155.11000000002</v>
      </c>
      <c r="N76" s="49">
        <v>4036076144.0000095</v>
      </c>
      <c r="O76" s="49">
        <v>0</v>
      </c>
      <c r="P76" s="49">
        <v>24840662.830000002</v>
      </c>
      <c r="Q76" s="49">
        <v>0</v>
      </c>
      <c r="R76" s="49">
        <v>116449450.68999998</v>
      </c>
      <c r="S76" s="49">
        <v>0</v>
      </c>
      <c r="T76" s="49">
        <v>-1159576.9300059967</v>
      </c>
      <c r="U76" s="49">
        <v>0</v>
      </c>
      <c r="V76" s="49">
        <v>34237017.989999995</v>
      </c>
      <c r="W76" s="49">
        <v>0</v>
      </c>
      <c r="X76" s="49">
        <v>673260.65</v>
      </c>
      <c r="Y76" s="49">
        <v>0</v>
      </c>
      <c r="Z76" s="49">
        <v>3476551997.2677002</v>
      </c>
      <c r="AA76" s="49">
        <v>12954921.693999998</v>
      </c>
      <c r="AB76" s="49">
        <v>9089772.4099999983</v>
      </c>
      <c r="AC76" s="49">
        <v>0</v>
      </c>
      <c r="AD76" s="49">
        <v>1732717519.2878895</v>
      </c>
      <c r="AE76" s="49">
        <v>14682598.691000003</v>
      </c>
      <c r="AF76" s="49">
        <v>0</v>
      </c>
      <c r="AG76" s="49">
        <v>0</v>
      </c>
      <c r="AH76" s="49">
        <v>0</v>
      </c>
      <c r="AI76" s="49">
        <v>0</v>
      </c>
      <c r="AJ76" s="49">
        <v>43710333396.031494</v>
      </c>
      <c r="AK76" s="49">
        <v>2967495.4400000665</v>
      </c>
      <c r="AL76" s="49">
        <v>492244831.27808392</v>
      </c>
      <c r="AM76" s="49">
        <v>0</v>
      </c>
      <c r="AN76" s="49">
        <v>6834955123.5846453</v>
      </c>
      <c r="AO76" s="49">
        <v>12858162.489999976</v>
      </c>
      <c r="AP76" s="49">
        <v>33397492149.065922</v>
      </c>
      <c r="AQ76" s="49">
        <v>89348164.149999991</v>
      </c>
      <c r="AR76" s="49">
        <v>41864736.719999611</v>
      </c>
      <c r="AS76" s="49">
        <v>0</v>
      </c>
      <c r="AT76" s="49">
        <v>1550472222.9938815</v>
      </c>
      <c r="AU76" s="49">
        <v>993081.97399999993</v>
      </c>
      <c r="AV76" s="49">
        <v>1895706592.2369998</v>
      </c>
      <c r="AW76" s="49">
        <v>3902761.8580000005</v>
      </c>
      <c r="AX76" s="49">
        <v>496980.42000000004</v>
      </c>
      <c r="AY76" s="49">
        <v>34.69</v>
      </c>
      <c r="AZ76" s="49">
        <v>3605125.86</v>
      </c>
      <c r="BA76" s="49">
        <v>0</v>
      </c>
      <c r="BB76" s="49">
        <v>217516833.97984254</v>
      </c>
      <c r="BC76" s="49">
        <v>1584544.6609999996</v>
      </c>
      <c r="BD76" s="49">
        <v>1047508465.8074988</v>
      </c>
      <c r="BE76" s="49">
        <v>1612711.7536299997</v>
      </c>
      <c r="BF76" s="49">
        <v>16141936.77</v>
      </c>
      <c r="BG76" s="49">
        <v>0</v>
      </c>
      <c r="BH76" s="49">
        <v>138461310.98000005</v>
      </c>
      <c r="BI76" s="49">
        <v>0</v>
      </c>
      <c r="BJ76" s="49">
        <v>1041413811.7900001</v>
      </c>
      <c r="BK76" s="49">
        <v>0</v>
      </c>
      <c r="BL76" s="49">
        <v>1008575913.4696641</v>
      </c>
      <c r="BM76" s="49">
        <v>0</v>
      </c>
      <c r="BN76" s="49">
        <v>103396085.49000001</v>
      </c>
      <c r="BO76" s="49">
        <v>0</v>
      </c>
      <c r="BP76" s="49">
        <v>18548071.199999999</v>
      </c>
      <c r="BQ76" s="49">
        <v>0</v>
      </c>
      <c r="BR76" s="49">
        <v>10562406.080000008</v>
      </c>
      <c r="BS76" s="49">
        <v>0</v>
      </c>
      <c r="BT76" s="49">
        <v>0</v>
      </c>
      <c r="BU76" s="49">
        <v>0</v>
      </c>
      <c r="BV76" s="49">
        <v>757454388.13679993</v>
      </c>
      <c r="BW76" s="49">
        <v>71245.930000000008</v>
      </c>
      <c r="BX76" s="49">
        <v>13886007.17</v>
      </c>
      <c r="BY76" s="49">
        <v>32913.82</v>
      </c>
      <c r="BZ76" s="49">
        <v>297305106.18999994</v>
      </c>
      <c r="CA76" s="49">
        <v>0</v>
      </c>
      <c r="CB76" s="49">
        <v>111093729.11750001</v>
      </c>
      <c r="CC76" s="49">
        <v>148945.64000000001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7142710908.4991255</v>
      </c>
      <c r="CK76" s="49">
        <v>6535858.6755299997</v>
      </c>
      <c r="CL76" s="49">
        <v>856854575.14785218</v>
      </c>
      <c r="CM76" s="49">
        <v>1286525.5883750001</v>
      </c>
      <c r="CN76" s="49">
        <v>397379317.37041843</v>
      </c>
      <c r="CO76" s="49">
        <v>0</v>
      </c>
      <c r="CP76" s="49">
        <v>0</v>
      </c>
      <c r="CQ76" s="49">
        <v>0</v>
      </c>
      <c r="CR76" s="49">
        <v>236156558.06126121</v>
      </c>
      <c r="CS76" s="49">
        <v>2213.8283750000001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56535416.899999999</v>
      </c>
      <c r="DA76" s="49">
        <v>0</v>
      </c>
      <c r="DB76" s="49">
        <v>1568989.37</v>
      </c>
      <c r="DC76" s="49">
        <v>0</v>
      </c>
      <c r="DD76" s="49">
        <v>3910497907.3975616</v>
      </c>
      <c r="DE76" s="49">
        <v>5829179.3499999987</v>
      </c>
      <c r="DF76" s="49">
        <v>17898781.316190507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1046093.47</v>
      </c>
      <c r="DM76" s="49">
        <v>1352.63</v>
      </c>
      <c r="DN76" s="49">
        <v>520276399.37705493</v>
      </c>
      <c r="DO76" s="49">
        <v>7797427.79</v>
      </c>
      <c r="DP76" s="49">
        <v>58722788.68</v>
      </c>
      <c r="DQ76" s="49">
        <v>144656403.20051098</v>
      </c>
      <c r="DR76" s="49">
        <v>0</v>
      </c>
      <c r="DS76" s="49">
        <v>0</v>
      </c>
      <c r="DT76" s="49">
        <v>6418501.4400761919</v>
      </c>
      <c r="DU76" s="49">
        <v>5799.74</v>
      </c>
      <c r="DV76" s="49">
        <v>204925301.83375409</v>
      </c>
      <c r="DW76" s="49">
        <v>0</v>
      </c>
      <c r="DX76" s="49">
        <v>1109501118.2376642</v>
      </c>
      <c r="DY76" s="49">
        <v>69442.015765000004</v>
      </c>
      <c r="DZ76" s="49">
        <v>0</v>
      </c>
      <c r="EA76" s="49">
        <v>0</v>
      </c>
      <c r="EB76" s="49">
        <v>3589910213.9410176</v>
      </c>
      <c r="EC76" s="49">
        <v>2727044.2149999994</v>
      </c>
      <c r="ED76" s="49">
        <v>310189368.52979189</v>
      </c>
      <c r="EE76" s="49">
        <v>15369343.037999999</v>
      </c>
      <c r="EF76" s="49">
        <v>4508260295.3724985</v>
      </c>
      <c r="EG76" s="49">
        <v>13616975.210999999</v>
      </c>
      <c r="EH76" s="49">
        <v>4132307632.0312228</v>
      </c>
      <c r="EI76" s="49">
        <v>6529801.040000001</v>
      </c>
      <c r="EJ76" s="49">
        <v>0</v>
      </c>
      <c r="EK76" s="49">
        <v>0</v>
      </c>
      <c r="EL76" s="49">
        <v>60267.77</v>
      </c>
      <c r="EM76" s="49">
        <v>0</v>
      </c>
      <c r="EN76" s="49">
        <v>1000244794.3259001</v>
      </c>
      <c r="EO76" s="49">
        <v>410.23</v>
      </c>
      <c r="EP76" s="49">
        <v>22745350.940000001</v>
      </c>
      <c r="EQ76" s="49">
        <v>0</v>
      </c>
      <c r="ER76" s="49">
        <v>0</v>
      </c>
      <c r="ES76" s="49">
        <v>0</v>
      </c>
      <c r="ET76" s="49">
        <v>5425603.6199999973</v>
      </c>
      <c r="EU76" s="49">
        <v>0</v>
      </c>
      <c r="EV76" s="49">
        <v>290209564.53999996</v>
      </c>
      <c r="EW76" s="49">
        <v>0</v>
      </c>
      <c r="EX76" s="49">
        <v>9801911565.6300106</v>
      </c>
      <c r="EY76" s="49">
        <v>0</v>
      </c>
      <c r="EZ76" s="49">
        <v>42166197.880000003</v>
      </c>
      <c r="FA76" s="49">
        <v>0</v>
      </c>
      <c r="FB76" s="49">
        <v>2380594668.1800032</v>
      </c>
      <c r="FC76" s="49">
        <v>0</v>
      </c>
      <c r="FD76" s="49">
        <v>1824428.1099999999</v>
      </c>
      <c r="FE76" s="49">
        <v>0</v>
      </c>
      <c r="FF76" s="49">
        <v>0</v>
      </c>
      <c r="FG76" s="49">
        <v>0</v>
      </c>
      <c r="FH76" s="49">
        <v>51694737.180000007</v>
      </c>
      <c r="FI76" s="49">
        <v>0</v>
      </c>
      <c r="FJ76" s="49">
        <v>280629033.01000005</v>
      </c>
      <c r="FK76" s="49">
        <v>0</v>
      </c>
      <c r="FL76" s="49">
        <v>150781684.30047703</v>
      </c>
      <c r="FM76" s="49">
        <v>9727</v>
      </c>
      <c r="FN76" s="49">
        <v>41658304841.105103</v>
      </c>
      <c r="FO76" s="49">
        <v>9936528.959999999</v>
      </c>
      <c r="FP76" s="49">
        <v>345659378.98949838</v>
      </c>
      <c r="FQ76" s="49">
        <v>600</v>
      </c>
      <c r="FR76" s="49">
        <v>327940927.747352</v>
      </c>
      <c r="FS76" s="49">
        <v>20125</v>
      </c>
      <c r="FT76" s="49">
        <v>13120976846.259007</v>
      </c>
      <c r="FU76" s="49">
        <v>0</v>
      </c>
      <c r="FV76" s="49">
        <v>1268330738.6979203</v>
      </c>
      <c r="FW76" s="49">
        <v>0</v>
      </c>
      <c r="FX76" s="49">
        <v>11852646107.561089</v>
      </c>
      <c r="FY76" s="49">
        <v>0</v>
      </c>
      <c r="FZ76" s="49">
        <v>27863727688.109253</v>
      </c>
      <c r="GA76" s="49">
        <v>9915803.959999999</v>
      </c>
      <c r="GB76" s="49">
        <v>5050540134.1812792</v>
      </c>
      <c r="GC76" s="49">
        <v>1448395.9900000002</v>
      </c>
      <c r="GD76" s="49">
        <v>22813187553.927979</v>
      </c>
      <c r="GE76" s="49">
        <v>8467407.9699999988</v>
      </c>
      <c r="GF76" s="49">
        <v>746888327.05799377</v>
      </c>
      <c r="GG76" s="49">
        <v>133865.93</v>
      </c>
      <c r="GH76" s="49">
        <v>273846894.46999997</v>
      </c>
      <c r="GI76" s="49">
        <v>0</v>
      </c>
      <c r="GJ76" s="49">
        <v>4261411.17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212289883961.93103</v>
      </c>
      <c r="HU76" s="49">
        <v>412400737.62618607</v>
      </c>
    </row>
    <row r="77" spans="1:229" s="35" customFormat="1" ht="12.75" customHeight="1">
      <c r="A77" s="59" t="s">
        <v>289</v>
      </c>
      <c r="B77" s="48">
        <v>9001</v>
      </c>
      <c r="C77" s="58" t="s">
        <v>290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712733476.5161463</v>
      </c>
      <c r="DE77" s="49">
        <v>-100</v>
      </c>
      <c r="DF77" s="49">
        <v>279004582.32999885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128.59047619047618</v>
      </c>
      <c r="FM77" s="49">
        <v>0</v>
      </c>
      <c r="FN77" s="49">
        <v>1209059586.3755023</v>
      </c>
      <c r="FO77" s="49">
        <v>0</v>
      </c>
      <c r="FP77" s="49">
        <v>76121.56</v>
      </c>
      <c r="FQ77" s="49">
        <v>0</v>
      </c>
      <c r="FR77" s="49">
        <v>77782061.799999997</v>
      </c>
      <c r="FS77" s="49">
        <v>0</v>
      </c>
      <c r="FT77" s="49">
        <v>533815091.43000066</v>
      </c>
      <c r="FU77" s="49">
        <v>0</v>
      </c>
      <c r="FV77" s="49">
        <v>32638443.219999999</v>
      </c>
      <c r="FW77" s="49">
        <v>0</v>
      </c>
      <c r="FX77" s="49">
        <v>501176648.21000063</v>
      </c>
      <c r="FY77" s="49">
        <v>0</v>
      </c>
      <c r="FZ77" s="49">
        <v>597386311.58550167</v>
      </c>
      <c r="GA77" s="49">
        <v>0</v>
      </c>
      <c r="GB77" s="49">
        <v>19841593.780000001</v>
      </c>
      <c r="GC77" s="49">
        <v>0</v>
      </c>
      <c r="GD77" s="49">
        <v>577544717.8055017</v>
      </c>
      <c r="GE77" s="49">
        <v>0</v>
      </c>
      <c r="GF77" s="49">
        <v>52045924.070000112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19035299.72000001</v>
      </c>
      <c r="GM77" s="49">
        <v>1889772.3899999997</v>
      </c>
      <c r="GN77" s="49">
        <v>27107371725.960526</v>
      </c>
      <c r="GO77" s="49">
        <v>110559617.80000006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29379250723.562645</v>
      </c>
      <c r="HU77" s="49">
        <v>112449290.19000006</v>
      </c>
    </row>
    <row r="78" spans="1:229" s="35" customFormat="1">
      <c r="A78" s="59" t="s">
        <v>292</v>
      </c>
      <c r="B78" s="48">
        <v>9003</v>
      </c>
      <c r="C78" s="58" t="s">
        <v>293</v>
      </c>
      <c r="D78" s="49">
        <v>24864604132.923527</v>
      </c>
      <c r="E78" s="49">
        <v>56559101.281999998</v>
      </c>
      <c r="F78" s="49">
        <v>4525882941.2830448</v>
      </c>
      <c r="G78" s="49">
        <v>7566314.6881836839</v>
      </c>
      <c r="H78" s="49">
        <v>8996027737.3914108</v>
      </c>
      <c r="I78" s="49">
        <v>28736367.910354406</v>
      </c>
      <c r="J78" s="49">
        <v>11342693454.249065</v>
      </c>
      <c r="K78" s="49">
        <v>20256418.683461912</v>
      </c>
      <c r="L78" s="49">
        <v>1514018820.1745608</v>
      </c>
      <c r="M78" s="49">
        <v>176155.11000000002</v>
      </c>
      <c r="N78" s="49">
        <v>4036076144.0000095</v>
      </c>
      <c r="O78" s="49">
        <v>0</v>
      </c>
      <c r="P78" s="49">
        <v>24840662.830000002</v>
      </c>
      <c r="Q78" s="49">
        <v>0</v>
      </c>
      <c r="R78" s="49">
        <v>116449450.68999998</v>
      </c>
      <c r="S78" s="49">
        <v>0</v>
      </c>
      <c r="T78" s="49">
        <v>-1159576.9300059967</v>
      </c>
      <c r="U78" s="49">
        <v>0</v>
      </c>
      <c r="V78" s="49">
        <v>34237017.989999995</v>
      </c>
      <c r="W78" s="49">
        <v>0</v>
      </c>
      <c r="X78" s="49">
        <v>673260.65</v>
      </c>
      <c r="Y78" s="49">
        <v>0</v>
      </c>
      <c r="Z78" s="49">
        <v>3476551997.2677002</v>
      </c>
      <c r="AA78" s="49">
        <v>12954921.693999998</v>
      </c>
      <c r="AB78" s="49">
        <v>9089772.4099999983</v>
      </c>
      <c r="AC78" s="49">
        <v>0</v>
      </c>
      <c r="AD78" s="49">
        <v>1732717519.2878895</v>
      </c>
      <c r="AE78" s="49">
        <v>14682598.691000003</v>
      </c>
      <c r="AF78" s="49">
        <v>0</v>
      </c>
      <c r="AG78" s="49">
        <v>0</v>
      </c>
      <c r="AH78" s="49">
        <v>0</v>
      </c>
      <c r="AI78" s="49">
        <v>0</v>
      </c>
      <c r="AJ78" s="49">
        <v>43710333396.031494</v>
      </c>
      <c r="AK78" s="49">
        <v>2967495.4400000665</v>
      </c>
      <c r="AL78" s="49">
        <v>492244831.27808392</v>
      </c>
      <c r="AM78" s="49">
        <v>0</v>
      </c>
      <c r="AN78" s="49">
        <v>6834955123.5846453</v>
      </c>
      <c r="AO78" s="49">
        <v>12858162.489999976</v>
      </c>
      <c r="AP78" s="49">
        <v>33397492149.065922</v>
      </c>
      <c r="AQ78" s="49">
        <v>89348164.149999991</v>
      </c>
      <c r="AR78" s="49">
        <v>41864736.719999611</v>
      </c>
      <c r="AS78" s="49">
        <v>0</v>
      </c>
      <c r="AT78" s="49">
        <v>1550472222.9938815</v>
      </c>
      <c r="AU78" s="49">
        <v>993081.97399999993</v>
      </c>
      <c r="AV78" s="49">
        <v>1895706592.2369998</v>
      </c>
      <c r="AW78" s="49">
        <v>3902761.8580000005</v>
      </c>
      <c r="AX78" s="49">
        <v>496980.42000000004</v>
      </c>
      <c r="AY78" s="49">
        <v>34.69</v>
      </c>
      <c r="AZ78" s="49">
        <v>3605125.86</v>
      </c>
      <c r="BA78" s="49">
        <v>0</v>
      </c>
      <c r="BB78" s="49">
        <v>217516833.97984254</v>
      </c>
      <c r="BC78" s="49">
        <v>1584544.6609999996</v>
      </c>
      <c r="BD78" s="49">
        <v>1047508465.8074988</v>
      </c>
      <c r="BE78" s="49">
        <v>1612711.7536299997</v>
      </c>
      <c r="BF78" s="49">
        <v>16141936.77</v>
      </c>
      <c r="BG78" s="49">
        <v>0</v>
      </c>
      <c r="BH78" s="49">
        <v>138461310.98000005</v>
      </c>
      <c r="BI78" s="49">
        <v>0</v>
      </c>
      <c r="BJ78" s="49">
        <v>1041413811.7900001</v>
      </c>
      <c r="BK78" s="49">
        <v>0</v>
      </c>
      <c r="BL78" s="49">
        <v>1008575913.4696641</v>
      </c>
      <c r="BM78" s="49">
        <v>0</v>
      </c>
      <c r="BN78" s="49">
        <v>103396085.49000001</v>
      </c>
      <c r="BO78" s="49">
        <v>0</v>
      </c>
      <c r="BP78" s="49">
        <v>18548071.199999999</v>
      </c>
      <c r="BQ78" s="49">
        <v>0</v>
      </c>
      <c r="BR78" s="49">
        <v>10562406.080000008</v>
      </c>
      <c r="BS78" s="49">
        <v>0</v>
      </c>
      <c r="BT78" s="49">
        <v>0</v>
      </c>
      <c r="BU78" s="49">
        <v>0</v>
      </c>
      <c r="BV78" s="49">
        <v>757454388.13679993</v>
      </c>
      <c r="BW78" s="49">
        <v>71245.930000000008</v>
      </c>
      <c r="BX78" s="49">
        <v>13886007.17</v>
      </c>
      <c r="BY78" s="49">
        <v>32913.82</v>
      </c>
      <c r="BZ78" s="49">
        <v>297305106.18999994</v>
      </c>
      <c r="CA78" s="49">
        <v>0</v>
      </c>
      <c r="CB78" s="49">
        <v>111093729.11750001</v>
      </c>
      <c r="CC78" s="49">
        <v>148945.64000000001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7142710908.4991255</v>
      </c>
      <c r="CK78" s="49">
        <v>6535858.6755299997</v>
      </c>
      <c r="CL78" s="49">
        <v>856854575.14785218</v>
      </c>
      <c r="CM78" s="49">
        <v>1286525.5883750001</v>
      </c>
      <c r="CN78" s="49">
        <v>397379317.37041843</v>
      </c>
      <c r="CO78" s="49">
        <v>0</v>
      </c>
      <c r="CP78" s="49">
        <v>0</v>
      </c>
      <c r="CQ78" s="49">
        <v>0</v>
      </c>
      <c r="CR78" s="49">
        <v>236156558.06126121</v>
      </c>
      <c r="CS78" s="49">
        <v>2213.8283750000001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56535416.899999999</v>
      </c>
      <c r="DA78" s="49">
        <v>0</v>
      </c>
      <c r="DB78" s="49">
        <v>1568989.37</v>
      </c>
      <c r="DC78" s="49">
        <v>0</v>
      </c>
      <c r="DD78" s="49">
        <v>4623231383.9137077</v>
      </c>
      <c r="DE78" s="49">
        <v>5829079.3499999987</v>
      </c>
      <c r="DF78" s="49">
        <v>296903363.64618933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1046093.47</v>
      </c>
      <c r="DM78" s="49">
        <v>1352.63</v>
      </c>
      <c r="DN78" s="49">
        <v>520276399.37705493</v>
      </c>
      <c r="DO78" s="49">
        <v>7797427.79</v>
      </c>
      <c r="DP78" s="49">
        <v>58722788.68</v>
      </c>
      <c r="DQ78" s="49">
        <v>144656403.20051098</v>
      </c>
      <c r="DR78" s="49">
        <v>0</v>
      </c>
      <c r="DS78" s="49">
        <v>0</v>
      </c>
      <c r="DT78" s="49">
        <v>6418501.4400761919</v>
      </c>
      <c r="DU78" s="49">
        <v>5799.74</v>
      </c>
      <c r="DV78" s="49">
        <v>204925301.83375409</v>
      </c>
      <c r="DW78" s="49">
        <v>0</v>
      </c>
      <c r="DX78" s="49">
        <v>1109501118.2376642</v>
      </c>
      <c r="DY78" s="49">
        <v>69442.015765000004</v>
      </c>
      <c r="DZ78" s="49">
        <v>0</v>
      </c>
      <c r="EA78" s="49">
        <v>0</v>
      </c>
      <c r="EB78" s="49">
        <v>3589910213.9410176</v>
      </c>
      <c r="EC78" s="49">
        <v>2727044.2149999994</v>
      </c>
      <c r="ED78" s="49">
        <v>310189368.52979189</v>
      </c>
      <c r="EE78" s="49">
        <v>15369343.037999999</v>
      </c>
      <c r="EF78" s="49">
        <v>4508260295.3724985</v>
      </c>
      <c r="EG78" s="49">
        <v>13616975.210999999</v>
      </c>
      <c r="EH78" s="49">
        <v>4132307632.0312228</v>
      </c>
      <c r="EI78" s="49">
        <v>6529801.040000001</v>
      </c>
      <c r="EJ78" s="49">
        <v>0</v>
      </c>
      <c r="EK78" s="49">
        <v>0</v>
      </c>
      <c r="EL78" s="49">
        <v>60267.77</v>
      </c>
      <c r="EM78" s="49">
        <v>0</v>
      </c>
      <c r="EN78" s="49">
        <v>1000244794.3259001</v>
      </c>
      <c r="EO78" s="49">
        <v>410.23</v>
      </c>
      <c r="EP78" s="49">
        <v>22745350.940000001</v>
      </c>
      <c r="EQ78" s="49">
        <v>0</v>
      </c>
      <c r="ER78" s="49">
        <v>0</v>
      </c>
      <c r="ES78" s="49">
        <v>0</v>
      </c>
      <c r="ET78" s="49">
        <v>5425603.6199999973</v>
      </c>
      <c r="EU78" s="49">
        <v>0</v>
      </c>
      <c r="EV78" s="49">
        <v>290209564.53999996</v>
      </c>
      <c r="EW78" s="49">
        <v>0</v>
      </c>
      <c r="EX78" s="49">
        <v>9801911565.6300106</v>
      </c>
      <c r="EY78" s="49">
        <v>0</v>
      </c>
      <c r="EZ78" s="49">
        <v>42166197.880000003</v>
      </c>
      <c r="FA78" s="49">
        <v>0</v>
      </c>
      <c r="FB78" s="49">
        <v>2380594668.1800032</v>
      </c>
      <c r="FC78" s="49">
        <v>0</v>
      </c>
      <c r="FD78" s="49">
        <v>1824428.1099999999</v>
      </c>
      <c r="FE78" s="49">
        <v>0</v>
      </c>
      <c r="FF78" s="49">
        <v>0</v>
      </c>
      <c r="FG78" s="49">
        <v>0</v>
      </c>
      <c r="FH78" s="49">
        <v>51694737.180000007</v>
      </c>
      <c r="FI78" s="49">
        <v>0</v>
      </c>
      <c r="FJ78" s="49">
        <v>280629033.01000005</v>
      </c>
      <c r="FK78" s="49">
        <v>0</v>
      </c>
      <c r="FL78" s="49">
        <v>150781812.89095321</v>
      </c>
      <c r="FM78" s="49">
        <v>9727</v>
      </c>
      <c r="FN78" s="49">
        <v>42867364427.480606</v>
      </c>
      <c r="FO78" s="49">
        <v>9936528.959999999</v>
      </c>
      <c r="FP78" s="49">
        <v>345735500.54949838</v>
      </c>
      <c r="FQ78" s="49">
        <v>600</v>
      </c>
      <c r="FR78" s="49">
        <v>405722989.54735202</v>
      </c>
      <c r="FS78" s="49">
        <v>20125</v>
      </c>
      <c r="FT78" s="49">
        <v>13654791937.689007</v>
      </c>
      <c r="FU78" s="49">
        <v>0</v>
      </c>
      <c r="FV78" s="49">
        <v>1300969181.9179204</v>
      </c>
      <c r="FW78" s="49">
        <v>0</v>
      </c>
      <c r="FX78" s="49">
        <v>12353822755.77109</v>
      </c>
      <c r="FY78" s="49">
        <v>0</v>
      </c>
      <c r="FZ78" s="49">
        <v>28461113999.694756</v>
      </c>
      <c r="GA78" s="49">
        <v>9915803.959999999</v>
      </c>
      <c r="GB78" s="49">
        <v>5070381727.9612789</v>
      </c>
      <c r="GC78" s="49">
        <v>1448395.9900000002</v>
      </c>
      <c r="GD78" s="49">
        <v>23390732271.733479</v>
      </c>
      <c r="GE78" s="49">
        <v>8467407.9699999988</v>
      </c>
      <c r="GF78" s="49">
        <v>798934251.12799382</v>
      </c>
      <c r="GG78" s="49">
        <v>133865.93</v>
      </c>
      <c r="GH78" s="49">
        <v>273846894.46999997</v>
      </c>
      <c r="GI78" s="49">
        <v>0</v>
      </c>
      <c r="GJ78" s="49">
        <v>4261411.17</v>
      </c>
      <c r="GK78" s="49">
        <v>0</v>
      </c>
      <c r="GL78" s="49">
        <v>19035299.72000001</v>
      </c>
      <c r="GM78" s="49">
        <v>1889772.3899999997</v>
      </c>
      <c r="GN78" s="49">
        <v>27107371725.960526</v>
      </c>
      <c r="GO78" s="49">
        <v>110559617.80000006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241669134685.49368</v>
      </c>
      <c r="HU78" s="49">
        <v>524850027.81618613</v>
      </c>
    </row>
    <row r="79" spans="1:229" s="35" customFormat="1">
      <c r="A79" s="53"/>
      <c r="B79" s="53"/>
      <c r="C79" s="53"/>
    </row>
    <row r="80" spans="1:229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216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224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253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E13B-12AC-40F5-9222-C78344F11255}">
  <dimension ref="A1:IG162"/>
  <sheetViews>
    <sheetView showGridLines="0" zoomScale="80" zoomScaleNormal="80" workbookViewId="0">
      <pane xSplit="3" ySplit="6" topLeftCell="D7" activePane="bottomRight" state="frozen"/>
      <selection activeCell="HJ56" sqref="HJ56"/>
      <selection pane="topRight" activeCell="HJ56" sqref="HJ56"/>
      <selection pane="bottomLeft" activeCell="HJ56" sqref="HJ5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99">
        <v>701</v>
      </c>
      <c r="E5" s="100"/>
      <c r="F5" s="99">
        <v>900</v>
      </c>
      <c r="G5" s="100"/>
      <c r="H5" s="99">
        <v>901</v>
      </c>
      <c r="I5" s="100"/>
      <c r="J5" s="99">
        <v>902</v>
      </c>
      <c r="K5" s="100"/>
      <c r="L5" s="99">
        <v>702</v>
      </c>
      <c r="M5" s="100"/>
      <c r="N5" s="99">
        <v>703</v>
      </c>
      <c r="O5" s="100"/>
      <c r="P5" s="99">
        <v>704</v>
      </c>
      <c r="Q5" s="100"/>
      <c r="R5" s="99">
        <v>705</v>
      </c>
      <c r="S5" s="100"/>
      <c r="T5" s="99">
        <v>706</v>
      </c>
      <c r="U5" s="100"/>
      <c r="V5" s="99">
        <v>707</v>
      </c>
      <c r="W5" s="100"/>
      <c r="X5" s="99">
        <v>708</v>
      </c>
      <c r="Y5" s="100"/>
      <c r="Z5" s="99">
        <v>710</v>
      </c>
      <c r="AA5" s="100"/>
      <c r="AB5" s="99">
        <v>711</v>
      </c>
      <c r="AC5" s="100"/>
      <c r="AD5" s="99">
        <v>712</v>
      </c>
      <c r="AE5" s="100"/>
      <c r="AF5" s="99">
        <v>713</v>
      </c>
      <c r="AG5" s="100"/>
      <c r="AH5" s="99">
        <v>714</v>
      </c>
      <c r="AI5" s="100"/>
      <c r="AJ5" s="99" t="s">
        <v>159</v>
      </c>
      <c r="AK5" s="100"/>
      <c r="AL5" s="99">
        <v>903</v>
      </c>
      <c r="AM5" s="100"/>
      <c r="AN5" s="99">
        <v>716</v>
      </c>
      <c r="AO5" s="100"/>
      <c r="AP5" s="99">
        <v>717</v>
      </c>
      <c r="AQ5" s="100"/>
      <c r="AR5" s="99">
        <v>718</v>
      </c>
      <c r="AS5" s="100"/>
      <c r="AT5" s="99">
        <v>719</v>
      </c>
      <c r="AU5" s="100"/>
      <c r="AV5" s="99">
        <v>720</v>
      </c>
      <c r="AW5" s="100"/>
      <c r="AX5" s="99">
        <v>721</v>
      </c>
      <c r="AY5" s="100"/>
      <c r="AZ5" s="99">
        <v>722</v>
      </c>
      <c r="BA5" s="100"/>
      <c r="BB5" s="99">
        <v>723</v>
      </c>
      <c r="BC5" s="100"/>
      <c r="BD5" s="99">
        <v>724</v>
      </c>
      <c r="BE5" s="100"/>
      <c r="BF5" s="99">
        <v>725</v>
      </c>
      <c r="BG5" s="100"/>
      <c r="BH5" s="99">
        <v>726</v>
      </c>
      <c r="BI5" s="100"/>
      <c r="BJ5" s="99">
        <v>727</v>
      </c>
      <c r="BK5" s="100"/>
      <c r="BL5" s="99">
        <v>728</v>
      </c>
      <c r="BM5" s="100"/>
      <c r="BN5" s="99">
        <v>729</v>
      </c>
      <c r="BO5" s="100"/>
      <c r="BP5" s="99">
        <v>730</v>
      </c>
      <c r="BQ5" s="100"/>
      <c r="BR5" s="99">
        <v>731</v>
      </c>
      <c r="BS5" s="100"/>
      <c r="BT5" s="99">
        <v>732</v>
      </c>
      <c r="BU5" s="100"/>
      <c r="BV5" s="99">
        <v>733</v>
      </c>
      <c r="BW5" s="100"/>
      <c r="BX5" s="99">
        <v>734</v>
      </c>
      <c r="BY5" s="100"/>
      <c r="BZ5" s="99">
        <v>735</v>
      </c>
      <c r="CA5" s="100"/>
      <c r="CB5" s="99">
        <v>736</v>
      </c>
      <c r="CC5" s="100"/>
      <c r="CD5" s="99">
        <v>737</v>
      </c>
      <c r="CE5" s="100"/>
      <c r="CF5" s="99">
        <v>738</v>
      </c>
      <c r="CG5" s="100"/>
      <c r="CH5" s="99">
        <v>739</v>
      </c>
      <c r="CI5" s="100"/>
      <c r="CJ5" s="99">
        <v>740</v>
      </c>
      <c r="CK5" s="100"/>
      <c r="CL5" s="99">
        <v>741</v>
      </c>
      <c r="CM5" s="100"/>
      <c r="CN5" s="99">
        <v>742</v>
      </c>
      <c r="CO5" s="100"/>
      <c r="CP5" s="99">
        <v>743</v>
      </c>
      <c r="CQ5" s="100"/>
      <c r="CR5" s="99">
        <v>744</v>
      </c>
      <c r="CS5" s="100"/>
      <c r="CT5" s="99">
        <v>745</v>
      </c>
      <c r="CU5" s="100"/>
      <c r="CV5" s="99">
        <v>746</v>
      </c>
      <c r="CW5" s="100"/>
      <c r="CX5" s="99">
        <v>747</v>
      </c>
      <c r="CY5" s="100"/>
      <c r="CZ5" s="99">
        <v>748</v>
      </c>
      <c r="DA5" s="100"/>
      <c r="DB5" s="99">
        <v>749</v>
      </c>
      <c r="DC5" s="100"/>
      <c r="DD5" s="99">
        <v>750</v>
      </c>
      <c r="DE5" s="100"/>
      <c r="DF5" s="99">
        <v>751</v>
      </c>
      <c r="DG5" s="100"/>
      <c r="DH5" s="99">
        <v>752</v>
      </c>
      <c r="DI5" s="100"/>
      <c r="DJ5" s="99">
        <v>753</v>
      </c>
      <c r="DK5" s="100"/>
      <c r="DL5" s="99">
        <v>754</v>
      </c>
      <c r="DM5" s="100"/>
      <c r="DN5" s="99">
        <v>755</v>
      </c>
      <c r="DO5" s="100"/>
      <c r="DP5" s="99">
        <v>756</v>
      </c>
      <c r="DQ5" s="100"/>
      <c r="DR5" s="99">
        <v>757</v>
      </c>
      <c r="DS5" s="100"/>
      <c r="DT5" s="99">
        <v>758</v>
      </c>
      <c r="DU5" s="100"/>
      <c r="DV5" s="99">
        <v>759</v>
      </c>
      <c r="DW5" s="100"/>
      <c r="DX5" s="99">
        <v>760</v>
      </c>
      <c r="DY5" s="100"/>
      <c r="DZ5" s="99">
        <v>761</v>
      </c>
      <c r="EA5" s="100"/>
      <c r="EB5" s="99">
        <v>765</v>
      </c>
      <c r="EC5" s="100"/>
      <c r="ED5" s="99">
        <v>766</v>
      </c>
      <c r="EE5" s="100"/>
      <c r="EF5" s="99">
        <v>767</v>
      </c>
      <c r="EG5" s="100"/>
      <c r="EH5" s="99">
        <v>768</v>
      </c>
      <c r="EI5" s="100"/>
      <c r="EJ5" s="99">
        <v>769</v>
      </c>
      <c r="EK5" s="100"/>
      <c r="EL5" s="99">
        <v>770</v>
      </c>
      <c r="EM5" s="100"/>
      <c r="EN5" s="99">
        <v>771</v>
      </c>
      <c r="EO5" s="100"/>
      <c r="EP5" s="99">
        <v>773</v>
      </c>
      <c r="EQ5" s="100"/>
      <c r="ER5" s="99">
        <v>774</v>
      </c>
      <c r="ES5" s="100"/>
      <c r="ET5" s="99">
        <v>775</v>
      </c>
      <c r="EU5" s="100"/>
      <c r="EV5" s="99">
        <v>776</v>
      </c>
      <c r="EW5" s="100"/>
      <c r="EX5" s="99">
        <v>777</v>
      </c>
      <c r="EY5" s="100"/>
      <c r="EZ5" s="99">
        <v>778</v>
      </c>
      <c r="FA5" s="100"/>
      <c r="FB5" s="99">
        <v>779</v>
      </c>
      <c r="FC5" s="100"/>
      <c r="FD5" s="99">
        <v>780</v>
      </c>
      <c r="FE5" s="100"/>
      <c r="FF5" s="99">
        <v>781</v>
      </c>
      <c r="FG5" s="100"/>
      <c r="FH5" s="99">
        <v>782</v>
      </c>
      <c r="FI5" s="100"/>
      <c r="FJ5" s="99">
        <v>783</v>
      </c>
      <c r="FK5" s="100"/>
      <c r="FL5" s="99">
        <v>784</v>
      </c>
      <c r="FM5" s="100"/>
      <c r="FN5" s="99">
        <v>785</v>
      </c>
      <c r="FO5" s="100"/>
      <c r="FP5" s="99">
        <v>904</v>
      </c>
      <c r="FQ5" s="100"/>
      <c r="FR5" s="99">
        <v>905</v>
      </c>
      <c r="FS5" s="100"/>
      <c r="FT5" s="99">
        <v>906</v>
      </c>
      <c r="FU5" s="100"/>
      <c r="FV5" s="99">
        <v>90601</v>
      </c>
      <c r="FW5" s="100"/>
      <c r="FX5" s="99">
        <v>90602</v>
      </c>
      <c r="FY5" s="100"/>
      <c r="FZ5" s="99">
        <v>907</v>
      </c>
      <c r="GA5" s="100"/>
      <c r="GB5" s="99">
        <v>90701</v>
      </c>
      <c r="GC5" s="100"/>
      <c r="GD5" s="99">
        <v>90702</v>
      </c>
      <c r="GE5" s="100"/>
      <c r="GF5" s="99">
        <v>786</v>
      </c>
      <c r="GG5" s="100"/>
      <c r="GH5" s="99">
        <v>789</v>
      </c>
      <c r="GI5" s="100"/>
      <c r="GJ5" s="99">
        <v>798</v>
      </c>
      <c r="GK5" s="100"/>
      <c r="GL5" s="99">
        <v>790</v>
      </c>
      <c r="GM5" s="100"/>
      <c r="GN5" s="99">
        <v>791</v>
      </c>
      <c r="GO5" s="100"/>
      <c r="GP5" s="99">
        <v>792</v>
      </c>
      <c r="GQ5" s="100"/>
      <c r="GR5" s="99">
        <v>793</v>
      </c>
      <c r="GS5" s="100"/>
      <c r="GT5" s="99">
        <v>794</v>
      </c>
      <c r="GU5" s="100"/>
      <c r="GV5" s="99">
        <v>795</v>
      </c>
      <c r="GW5" s="100"/>
      <c r="GX5" s="99">
        <v>796</v>
      </c>
      <c r="GY5" s="100"/>
      <c r="GZ5" s="99">
        <v>797</v>
      </c>
      <c r="HA5" s="100"/>
      <c r="HB5" s="99">
        <v>908</v>
      </c>
      <c r="HC5" s="100"/>
      <c r="HD5" s="99">
        <v>909</v>
      </c>
      <c r="HE5" s="100"/>
      <c r="HF5" s="99">
        <v>910</v>
      </c>
      <c r="HG5" s="100"/>
      <c r="HH5" s="99">
        <v>91001</v>
      </c>
      <c r="HI5" s="100"/>
      <c r="HJ5" s="99">
        <v>91002</v>
      </c>
      <c r="HK5" s="100"/>
      <c r="HL5" s="99">
        <v>911</v>
      </c>
      <c r="HM5" s="100"/>
      <c r="HN5" s="99">
        <v>91101</v>
      </c>
      <c r="HO5" s="100"/>
      <c r="HP5" s="99">
        <v>91102</v>
      </c>
      <c r="HQ5" s="100"/>
      <c r="HR5" s="99">
        <v>799</v>
      </c>
      <c r="HS5" s="100"/>
      <c r="HT5" s="99" t="s">
        <v>362</v>
      </c>
      <c r="HU5" s="100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s="35" customFormat="1" ht="12.75" customHeight="1">
      <c r="A7" s="57" t="s">
        <v>145</v>
      </c>
      <c r="B7" s="17">
        <v>1001</v>
      </c>
      <c r="C7" s="58" t="s">
        <v>146</v>
      </c>
      <c r="D7" s="19">
        <v>33945017.57</v>
      </c>
      <c r="E7" s="19">
        <v>26259991.879999999</v>
      </c>
      <c r="F7" s="18">
        <v>0</v>
      </c>
      <c r="G7" s="18">
        <v>0</v>
      </c>
      <c r="H7" s="18">
        <v>0</v>
      </c>
      <c r="I7" s="18">
        <v>0</v>
      </c>
      <c r="J7" s="18">
        <v>33945017.57</v>
      </c>
      <c r="K7" s="18">
        <v>26259991.879999999</v>
      </c>
      <c r="L7" s="18">
        <v>5724122.9400000004</v>
      </c>
      <c r="M7" s="18">
        <v>1282417.98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10170612.609999999</v>
      </c>
      <c r="AA7" s="18">
        <v>12533495.529999999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1674010.99</v>
      </c>
      <c r="AU7" s="18">
        <v>179203.63</v>
      </c>
      <c r="AV7" s="18">
        <v>85397799.209999993</v>
      </c>
      <c r="AW7" s="18">
        <v>36403383.240000002</v>
      </c>
      <c r="AX7" s="18">
        <v>0</v>
      </c>
      <c r="AY7" s="18">
        <v>0</v>
      </c>
      <c r="AZ7" s="18">
        <v>1213988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174315.66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34955831.939999998</v>
      </c>
      <c r="BW7" s="18">
        <v>1781342.39</v>
      </c>
      <c r="BX7" s="18">
        <v>0</v>
      </c>
      <c r="BY7" s="18">
        <v>0</v>
      </c>
      <c r="BZ7" s="18">
        <v>0</v>
      </c>
      <c r="CA7" s="18">
        <v>0</v>
      </c>
      <c r="CB7" s="18">
        <v>1479281.8</v>
      </c>
      <c r="CC7" s="18">
        <v>-32546.74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2623759.5099999998</v>
      </c>
      <c r="CK7" s="18">
        <v>0</v>
      </c>
      <c r="CL7" s="18">
        <v>1262259.8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-220129.71</v>
      </c>
      <c r="DE7" s="18">
        <v>202060.35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22971641.949999999</v>
      </c>
      <c r="EC7" s="18">
        <v>311418.48</v>
      </c>
      <c r="ED7" s="18">
        <v>0</v>
      </c>
      <c r="EE7" s="18">
        <v>1101902</v>
      </c>
      <c r="EF7" s="18">
        <v>56021709.149999999</v>
      </c>
      <c r="EG7" s="18">
        <v>17457709.289999999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24517724.140000001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19">
        <v>0</v>
      </c>
      <c r="FU7" s="19">
        <v>0</v>
      </c>
      <c r="FV7" s="18">
        <v>0</v>
      </c>
      <c r="FW7" s="18">
        <v>0</v>
      </c>
      <c r="FX7" s="18">
        <v>0</v>
      </c>
      <c r="FY7" s="18">
        <v>0</v>
      </c>
      <c r="FZ7" s="19">
        <v>0</v>
      </c>
      <c r="GA7" s="19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111563.43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19">
        <v>0</v>
      </c>
      <c r="HA7" s="19">
        <v>0</v>
      </c>
      <c r="HB7" s="18">
        <v>0</v>
      </c>
      <c r="HC7" s="18">
        <v>0</v>
      </c>
      <c r="HD7" s="18">
        <v>0</v>
      </c>
      <c r="HE7" s="18">
        <v>0</v>
      </c>
      <c r="HF7" s="19">
        <v>0</v>
      </c>
      <c r="HG7" s="19">
        <v>0</v>
      </c>
      <c r="HH7" s="18">
        <v>0</v>
      </c>
      <c r="HI7" s="18">
        <v>0</v>
      </c>
      <c r="HJ7" s="18">
        <v>0</v>
      </c>
      <c r="HK7" s="18">
        <v>0</v>
      </c>
      <c r="HL7" s="19">
        <v>0</v>
      </c>
      <c r="HM7" s="19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281911945.56</v>
      </c>
      <c r="HU7" s="18">
        <v>97591941.460000008</v>
      </c>
    </row>
    <row r="8" spans="1:229" s="35" customFormat="1" ht="12.75" customHeight="1">
      <c r="A8" s="57" t="s">
        <v>148</v>
      </c>
      <c r="B8" s="17">
        <v>1003</v>
      </c>
      <c r="C8" s="58" t="s">
        <v>146</v>
      </c>
      <c r="D8" s="19">
        <v>224464450.69999999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224464450.69999999</v>
      </c>
      <c r="K8" s="18">
        <v>0</v>
      </c>
      <c r="L8" s="18">
        <v>80277521.090000004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30729.87</v>
      </c>
      <c r="AA8" s="18">
        <v>0</v>
      </c>
      <c r="AB8" s="18">
        <v>0</v>
      </c>
      <c r="AC8" s="18">
        <v>0</v>
      </c>
      <c r="AD8" s="18">
        <v>30186.59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268816548.67000002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28950.9</v>
      </c>
      <c r="BC8" s="18">
        <v>0</v>
      </c>
      <c r="BD8" s="18">
        <v>8953158.4800000004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1095011.76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16472747.810000001</v>
      </c>
      <c r="EC8" s="18">
        <v>0</v>
      </c>
      <c r="ED8" s="18">
        <v>56968.92</v>
      </c>
      <c r="EE8" s="18">
        <v>0</v>
      </c>
      <c r="EF8" s="18">
        <v>2341883.4700000002</v>
      </c>
      <c r="EG8" s="18">
        <v>0</v>
      </c>
      <c r="EH8" s="18">
        <v>4792805.74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170876.01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2184644.4700000002</v>
      </c>
      <c r="EW8" s="18">
        <v>0</v>
      </c>
      <c r="EX8" s="18">
        <v>73696059.290000007</v>
      </c>
      <c r="EY8" s="18">
        <v>0</v>
      </c>
      <c r="EZ8" s="18">
        <v>313335.51</v>
      </c>
      <c r="FA8" s="18">
        <v>0</v>
      </c>
      <c r="FB8" s="18">
        <v>18153905.98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393815.21</v>
      </c>
      <c r="FI8" s="18">
        <v>0</v>
      </c>
      <c r="FJ8" s="18">
        <v>2149988.36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19">
        <v>0</v>
      </c>
      <c r="FU8" s="19">
        <v>0</v>
      </c>
      <c r="FV8" s="18">
        <v>0</v>
      </c>
      <c r="FW8" s="18">
        <v>0</v>
      </c>
      <c r="FX8" s="18">
        <v>0</v>
      </c>
      <c r="FY8" s="18">
        <v>0</v>
      </c>
      <c r="FZ8" s="19">
        <v>0</v>
      </c>
      <c r="GA8" s="19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19">
        <v>0</v>
      </c>
      <c r="HA8" s="19">
        <v>0</v>
      </c>
      <c r="HB8" s="18">
        <v>0</v>
      </c>
      <c r="HC8" s="18">
        <v>0</v>
      </c>
      <c r="HD8" s="18">
        <v>0</v>
      </c>
      <c r="HE8" s="18">
        <v>0</v>
      </c>
      <c r="HF8" s="19">
        <v>0</v>
      </c>
      <c r="HG8" s="19">
        <v>0</v>
      </c>
      <c r="HH8" s="18">
        <v>0</v>
      </c>
      <c r="HI8" s="18">
        <v>0</v>
      </c>
      <c r="HJ8" s="18">
        <v>0</v>
      </c>
      <c r="HK8" s="18">
        <v>0</v>
      </c>
      <c r="HL8" s="19">
        <v>0</v>
      </c>
      <c r="HM8" s="19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704423588.82999992</v>
      </c>
      <c r="HU8" s="18">
        <v>0</v>
      </c>
    </row>
    <row r="9" spans="1:229" s="35" customFormat="1" ht="12.75" customHeight="1">
      <c r="A9" s="57" t="s">
        <v>150</v>
      </c>
      <c r="B9" s="17">
        <v>1004</v>
      </c>
      <c r="C9" s="58" t="s">
        <v>146</v>
      </c>
      <c r="D9" s="19">
        <v>58363849.819999993</v>
      </c>
      <c r="E9" s="19">
        <v>378206.46</v>
      </c>
      <c r="F9" s="18">
        <v>0</v>
      </c>
      <c r="G9" s="18">
        <v>0</v>
      </c>
      <c r="H9" s="18">
        <v>48915597.07</v>
      </c>
      <c r="I9" s="18">
        <v>378206.46</v>
      </c>
      <c r="J9" s="18">
        <v>9448252.7499999907</v>
      </c>
      <c r="K9" s="18">
        <v>0</v>
      </c>
      <c r="L9" s="18">
        <v>5702703.5199999996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304821930.24000001</v>
      </c>
      <c r="AK9" s="18">
        <v>0</v>
      </c>
      <c r="AL9" s="18">
        <v>34635202.399999999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65382.2</v>
      </c>
      <c r="AU9" s="18">
        <v>0</v>
      </c>
      <c r="AV9" s="18">
        <v>7162475.2199999997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136194.4</v>
      </c>
      <c r="BC9" s="18">
        <v>0</v>
      </c>
      <c r="BD9" s="18">
        <v>228058.97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820988.86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4868954.16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3262373.46</v>
      </c>
      <c r="EC9" s="18">
        <v>0</v>
      </c>
      <c r="ED9" s="18">
        <v>0</v>
      </c>
      <c r="EE9" s="18">
        <v>0</v>
      </c>
      <c r="EF9" s="18">
        <v>135416.9</v>
      </c>
      <c r="EG9" s="18">
        <v>870625.99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157254.23000000001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4236797.97</v>
      </c>
      <c r="EW9" s="18">
        <v>0</v>
      </c>
      <c r="EX9" s="18">
        <v>32652569</v>
      </c>
      <c r="EY9" s="18">
        <v>0</v>
      </c>
      <c r="EZ9" s="18">
        <v>270305.48</v>
      </c>
      <c r="FA9" s="18">
        <v>0</v>
      </c>
      <c r="FB9" s="18">
        <v>24133807.920000002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283745.5</v>
      </c>
      <c r="FI9" s="18">
        <v>0</v>
      </c>
      <c r="FJ9" s="18">
        <v>2771046.63</v>
      </c>
      <c r="FK9" s="18">
        <v>0</v>
      </c>
      <c r="FL9" s="18">
        <v>0</v>
      </c>
      <c r="FM9" s="18">
        <v>0</v>
      </c>
      <c r="FN9" s="19">
        <v>1329673.0299999998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19">
        <v>1329673.0299999998</v>
      </c>
      <c r="FU9" s="19">
        <v>0</v>
      </c>
      <c r="FV9" s="18">
        <v>1329673.0299999998</v>
      </c>
      <c r="FW9" s="18">
        <v>0</v>
      </c>
      <c r="FX9" s="18">
        <v>0</v>
      </c>
      <c r="FY9" s="18">
        <v>0</v>
      </c>
      <c r="FZ9" s="19">
        <v>0</v>
      </c>
      <c r="GA9" s="19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19">
        <v>0</v>
      </c>
      <c r="HA9" s="19">
        <v>0</v>
      </c>
      <c r="HB9" s="18">
        <v>0</v>
      </c>
      <c r="HC9" s="18">
        <v>0</v>
      </c>
      <c r="HD9" s="18">
        <v>0</v>
      </c>
      <c r="HE9" s="18">
        <v>0</v>
      </c>
      <c r="HF9" s="19">
        <v>0</v>
      </c>
      <c r="HG9" s="19">
        <v>0</v>
      </c>
      <c r="HH9" s="18">
        <v>0</v>
      </c>
      <c r="HI9" s="18">
        <v>0</v>
      </c>
      <c r="HJ9" s="18">
        <v>0</v>
      </c>
      <c r="HK9" s="18">
        <v>0</v>
      </c>
      <c r="HL9" s="19">
        <v>0</v>
      </c>
      <c r="HM9" s="19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486038729.91000003</v>
      </c>
      <c r="HU9" s="18">
        <v>1248832.45</v>
      </c>
    </row>
    <row r="10" spans="1:229" s="35" customFormat="1" ht="12.75" customHeight="1">
      <c r="A10" s="57" t="s">
        <v>152</v>
      </c>
      <c r="B10" s="17">
        <v>1005</v>
      </c>
      <c r="C10" s="58" t="s">
        <v>146</v>
      </c>
      <c r="D10" s="19">
        <v>8340589.2800000003</v>
      </c>
      <c r="E10" s="19">
        <v>623260013</v>
      </c>
      <c r="F10" s="18">
        <v>1556793.3352030055</v>
      </c>
      <c r="G10" s="18">
        <v>86265242.365365684</v>
      </c>
      <c r="H10" s="18">
        <v>2496912.271030555</v>
      </c>
      <c r="I10" s="18">
        <v>139344971.29793897</v>
      </c>
      <c r="J10" s="18">
        <v>4286883.6737664398</v>
      </c>
      <c r="K10" s="18">
        <v>397649799.33669531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5135218.37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-38997.11</v>
      </c>
      <c r="AA10" s="18">
        <v>9704637.5600000005</v>
      </c>
      <c r="AB10" s="18">
        <v>0</v>
      </c>
      <c r="AC10" s="18">
        <v>0</v>
      </c>
      <c r="AD10" s="18">
        <v>3803338.66</v>
      </c>
      <c r="AE10" s="18">
        <v>109322256.73999999</v>
      </c>
      <c r="AF10" s="18">
        <v>0</v>
      </c>
      <c r="AG10" s="18">
        <v>0</v>
      </c>
      <c r="AH10" s="18">
        <v>0</v>
      </c>
      <c r="AI10" s="18">
        <v>0</v>
      </c>
      <c r="AJ10" s="18">
        <v>353915321.34000003</v>
      </c>
      <c r="AK10" s="18">
        <v>403817.07</v>
      </c>
      <c r="AL10" s="18">
        <v>121463293.53</v>
      </c>
      <c r="AM10" s="18">
        <v>0</v>
      </c>
      <c r="AN10" s="18">
        <v>0</v>
      </c>
      <c r="AO10" s="18">
        <v>76135474.060000002</v>
      </c>
      <c r="AP10" s="18">
        <v>0</v>
      </c>
      <c r="AQ10" s="18">
        <v>71633121.909999996</v>
      </c>
      <c r="AR10" s="18">
        <v>0</v>
      </c>
      <c r="AS10" s="18">
        <v>0</v>
      </c>
      <c r="AT10" s="18">
        <v>10000</v>
      </c>
      <c r="AU10" s="18">
        <v>5231377.01</v>
      </c>
      <c r="AV10" s="18">
        <v>0</v>
      </c>
      <c r="AW10" s="18">
        <v>20582318.800000001</v>
      </c>
      <c r="AX10" s="18">
        <v>0</v>
      </c>
      <c r="AY10" s="18">
        <v>129375.98</v>
      </c>
      <c r="AZ10" s="18">
        <v>0</v>
      </c>
      <c r="BA10" s="18">
        <v>0</v>
      </c>
      <c r="BB10" s="18">
        <v>0</v>
      </c>
      <c r="BC10" s="18">
        <v>1585357.91</v>
      </c>
      <c r="BD10" s="18">
        <v>0</v>
      </c>
      <c r="BE10" s="18">
        <v>2797058.92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27094148.489999998</v>
      </c>
      <c r="BL10" s="18">
        <v>0</v>
      </c>
      <c r="BM10" s="18">
        <v>2490056.5699999998</v>
      </c>
      <c r="BN10" s="18">
        <v>0</v>
      </c>
      <c r="BO10" s="18">
        <v>0</v>
      </c>
      <c r="BP10" s="18">
        <v>3262902.47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0</v>
      </c>
      <c r="BW10" s="18">
        <v>2967616.86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14988.06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7205688.6299999999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8574819.9199999999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14245712.49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5806632.1500000004</v>
      </c>
      <c r="ED10" s="18">
        <v>0</v>
      </c>
      <c r="EE10" s="18">
        <v>4902048.8099999996</v>
      </c>
      <c r="EF10" s="18">
        <v>18808.7</v>
      </c>
      <c r="EG10" s="18">
        <v>15249946.029999999</v>
      </c>
      <c r="EH10" s="18">
        <v>0</v>
      </c>
      <c r="EI10" s="18">
        <v>2051702.06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438390.55</v>
      </c>
      <c r="EQ10" s="18">
        <v>0</v>
      </c>
      <c r="ER10" s="18">
        <v>0</v>
      </c>
      <c r="ES10" s="18">
        <v>0</v>
      </c>
      <c r="ET10" s="18">
        <v>0</v>
      </c>
      <c r="EU10" s="18">
        <v>86114049.129999995</v>
      </c>
      <c r="EV10" s="18">
        <v>7362649.7000000002</v>
      </c>
      <c r="EW10" s="18">
        <v>0</v>
      </c>
      <c r="EX10" s="18">
        <v>218332027.88</v>
      </c>
      <c r="EY10" s="18">
        <v>0</v>
      </c>
      <c r="EZ10" s="18">
        <v>1183797.17</v>
      </c>
      <c r="FA10" s="18">
        <v>0</v>
      </c>
      <c r="FB10" s="18">
        <v>62052346.049999997</v>
      </c>
      <c r="FC10" s="18">
        <v>0</v>
      </c>
      <c r="FD10" s="18">
        <v>0</v>
      </c>
      <c r="FE10" s="18">
        <v>2931737.29</v>
      </c>
      <c r="FF10" s="18">
        <v>0</v>
      </c>
      <c r="FG10" s="18">
        <v>0</v>
      </c>
      <c r="FH10" s="18">
        <v>1216504.73</v>
      </c>
      <c r="FI10" s="18">
        <v>0</v>
      </c>
      <c r="FJ10" s="18">
        <v>6466748.79</v>
      </c>
      <c r="FK10" s="18">
        <v>0</v>
      </c>
      <c r="FL10" s="18">
        <v>0</v>
      </c>
      <c r="FM10" s="18">
        <v>0</v>
      </c>
      <c r="FN10" s="19">
        <v>0</v>
      </c>
      <c r="FO10" s="19">
        <v>40910024.210000001</v>
      </c>
      <c r="FP10" s="18">
        <v>0</v>
      </c>
      <c r="FQ10" s="18">
        <v>-180.96</v>
      </c>
      <c r="FR10" s="18">
        <v>0</v>
      </c>
      <c r="FS10" s="18">
        <v>0</v>
      </c>
      <c r="FT10" s="19">
        <v>0</v>
      </c>
      <c r="FU10" s="19">
        <v>0</v>
      </c>
      <c r="FV10" s="18">
        <v>0</v>
      </c>
      <c r="FW10" s="18">
        <v>0</v>
      </c>
      <c r="FX10" s="18">
        <v>0</v>
      </c>
      <c r="FY10" s="18">
        <v>0</v>
      </c>
      <c r="FZ10" s="19">
        <v>0</v>
      </c>
      <c r="GA10" s="19">
        <v>40910205.170000002</v>
      </c>
      <c r="GB10" s="18">
        <v>0</v>
      </c>
      <c r="GC10" s="18">
        <v>8659001.0899999999</v>
      </c>
      <c r="GD10" s="18">
        <v>0</v>
      </c>
      <c r="GE10" s="18">
        <v>32251204.080000002</v>
      </c>
      <c r="GF10" s="18">
        <v>0</v>
      </c>
      <c r="GG10" s="18">
        <v>442314.49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19">
        <v>0</v>
      </c>
      <c r="HA10" s="19">
        <v>0</v>
      </c>
      <c r="HB10" s="18">
        <v>0</v>
      </c>
      <c r="HC10" s="18">
        <v>0</v>
      </c>
      <c r="HD10" s="18">
        <v>0</v>
      </c>
      <c r="HE10" s="18">
        <v>0</v>
      </c>
      <c r="HF10" s="19">
        <v>0</v>
      </c>
      <c r="HG10" s="19">
        <v>0</v>
      </c>
      <c r="HH10" s="18">
        <v>0</v>
      </c>
      <c r="HI10" s="18">
        <v>0</v>
      </c>
      <c r="HJ10" s="18">
        <v>0</v>
      </c>
      <c r="HK10" s="18">
        <v>0</v>
      </c>
      <c r="HL10" s="19">
        <v>0</v>
      </c>
      <c r="HM10" s="19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787827721.73999989</v>
      </c>
      <c r="HU10" s="18">
        <v>1146921512.5199997</v>
      </c>
    </row>
    <row r="11" spans="1:229" s="35" customFormat="1" ht="12.75" customHeight="1">
      <c r="A11" s="57" t="s">
        <v>154</v>
      </c>
      <c r="B11" s="17">
        <v>1006</v>
      </c>
      <c r="C11" s="58" t="s">
        <v>146</v>
      </c>
      <c r="D11" s="19">
        <v>1.52</v>
      </c>
      <c r="E11" s="19">
        <v>0</v>
      </c>
      <c r="F11" s="18">
        <v>1.52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213155084.02000001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273304.12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113988.88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1464424.21</v>
      </c>
      <c r="EW11" s="18">
        <v>0</v>
      </c>
      <c r="EX11" s="18">
        <v>48987340.450000003</v>
      </c>
      <c r="EY11" s="18">
        <v>0</v>
      </c>
      <c r="EZ11" s="18">
        <v>210347.82</v>
      </c>
      <c r="FA11" s="18">
        <v>0</v>
      </c>
      <c r="FB11" s="18">
        <v>12498918.939999999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261079.9</v>
      </c>
      <c r="FI11" s="18">
        <v>0</v>
      </c>
      <c r="FJ11" s="18">
        <v>1458035.47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19">
        <v>0</v>
      </c>
      <c r="FU11" s="19">
        <v>0</v>
      </c>
      <c r="FV11" s="18">
        <v>0</v>
      </c>
      <c r="FW11" s="18">
        <v>0</v>
      </c>
      <c r="FX11" s="18">
        <v>0</v>
      </c>
      <c r="FY11" s="18">
        <v>0</v>
      </c>
      <c r="FZ11" s="19">
        <v>0</v>
      </c>
      <c r="GA11" s="19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19">
        <v>0</v>
      </c>
      <c r="HA11" s="19">
        <v>0</v>
      </c>
      <c r="HB11" s="18">
        <v>0</v>
      </c>
      <c r="HC11" s="18">
        <v>0</v>
      </c>
      <c r="HD11" s="18">
        <v>0</v>
      </c>
      <c r="HE11" s="18">
        <v>0</v>
      </c>
      <c r="HF11" s="19">
        <v>0</v>
      </c>
      <c r="HG11" s="19">
        <v>0</v>
      </c>
      <c r="HH11" s="18">
        <v>0</v>
      </c>
      <c r="HI11" s="18">
        <v>0</v>
      </c>
      <c r="HJ11" s="18">
        <v>0</v>
      </c>
      <c r="HK11" s="18">
        <v>0</v>
      </c>
      <c r="HL11" s="19">
        <v>0</v>
      </c>
      <c r="HM11" s="19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278422525.33000004</v>
      </c>
      <c r="HU11" s="18">
        <v>0</v>
      </c>
    </row>
    <row r="12" spans="1:229" s="35" customFormat="1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19">
        <v>0</v>
      </c>
      <c r="FU12" s="19">
        <v>0</v>
      </c>
      <c r="FV12" s="18">
        <v>0</v>
      </c>
      <c r="FW12" s="18">
        <v>0</v>
      </c>
      <c r="FX12" s="18">
        <v>0</v>
      </c>
      <c r="FY12" s="18">
        <v>0</v>
      </c>
      <c r="FZ12" s="19">
        <v>0</v>
      </c>
      <c r="GA12" s="19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19">
        <v>0</v>
      </c>
      <c r="HA12" s="19">
        <v>0</v>
      </c>
      <c r="HB12" s="18">
        <v>0</v>
      </c>
      <c r="HC12" s="18">
        <v>0</v>
      </c>
      <c r="HD12" s="18">
        <v>0</v>
      </c>
      <c r="HE12" s="18">
        <v>0</v>
      </c>
      <c r="HF12" s="19">
        <v>0</v>
      </c>
      <c r="HG12" s="19">
        <v>0</v>
      </c>
      <c r="HH12" s="18">
        <v>0</v>
      </c>
      <c r="HI12" s="18">
        <v>0</v>
      </c>
      <c r="HJ12" s="18">
        <v>0</v>
      </c>
      <c r="HK12" s="18">
        <v>0</v>
      </c>
      <c r="HL12" s="19">
        <v>0</v>
      </c>
      <c r="HM12" s="19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s="35" customFormat="1" ht="12.75" customHeight="1">
      <c r="A13" s="57" t="s">
        <v>158</v>
      </c>
      <c r="B13" s="17">
        <v>1008</v>
      </c>
      <c r="C13" s="58" t="s">
        <v>146</v>
      </c>
      <c r="D13" s="19">
        <v>21561394.670000002</v>
      </c>
      <c r="E13" s="19">
        <v>0</v>
      </c>
      <c r="F13" s="18">
        <v>0</v>
      </c>
      <c r="G13" s="18">
        <v>0</v>
      </c>
      <c r="H13" s="18">
        <v>9206567.2799999993</v>
      </c>
      <c r="I13" s="18">
        <v>0</v>
      </c>
      <c r="J13" s="18">
        <v>12354827.390000001</v>
      </c>
      <c r="K13" s="18">
        <v>0</v>
      </c>
      <c r="L13" s="18">
        <v>1668100.25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202802238.80000001</v>
      </c>
      <c r="AK13" s="18">
        <v>0</v>
      </c>
      <c r="AL13" s="18">
        <v>2427500.105027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15592.94</v>
      </c>
      <c r="BC13" s="18">
        <v>0</v>
      </c>
      <c r="BD13" s="18">
        <v>218238.79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198866.28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456.69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66762.320000000007</v>
      </c>
      <c r="CM13" s="18">
        <v>0</v>
      </c>
      <c r="CN13" s="18">
        <v>66762.320000000007</v>
      </c>
      <c r="CO13" s="18">
        <v>0</v>
      </c>
      <c r="CP13" s="18">
        <v>0</v>
      </c>
      <c r="CQ13" s="18">
        <v>0</v>
      </c>
      <c r="CR13" s="18">
        <v>66767.199999999997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-471732.54</v>
      </c>
      <c r="DY13" s="18">
        <v>0</v>
      </c>
      <c r="DZ13" s="18">
        <v>0</v>
      </c>
      <c r="EA13" s="18">
        <v>0</v>
      </c>
      <c r="EB13" s="18">
        <v>1644912.85</v>
      </c>
      <c r="EC13" s="18">
        <v>0</v>
      </c>
      <c r="ED13" s="18">
        <v>0</v>
      </c>
      <c r="EE13" s="18">
        <v>0</v>
      </c>
      <c r="EF13" s="18">
        <v>5261180.78</v>
      </c>
      <c r="EG13" s="18">
        <v>0</v>
      </c>
      <c r="EH13" s="18">
        <v>563455.19999999995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19">
        <v>0</v>
      </c>
      <c r="FU13" s="19">
        <v>0</v>
      </c>
      <c r="FV13" s="18">
        <v>0</v>
      </c>
      <c r="FW13" s="18">
        <v>0</v>
      </c>
      <c r="FX13" s="18">
        <v>0</v>
      </c>
      <c r="FY13" s="18">
        <v>0</v>
      </c>
      <c r="FZ13" s="19">
        <v>0</v>
      </c>
      <c r="GA13" s="19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19">
        <v>0</v>
      </c>
      <c r="HA13" s="19">
        <v>0</v>
      </c>
      <c r="HB13" s="18">
        <v>0</v>
      </c>
      <c r="HC13" s="18">
        <v>0</v>
      </c>
      <c r="HD13" s="18">
        <v>0</v>
      </c>
      <c r="HE13" s="18">
        <v>0</v>
      </c>
      <c r="HF13" s="19">
        <v>0</v>
      </c>
      <c r="HG13" s="19">
        <v>0</v>
      </c>
      <c r="HH13" s="18">
        <v>0</v>
      </c>
      <c r="HI13" s="18">
        <v>0</v>
      </c>
      <c r="HJ13" s="18">
        <v>0</v>
      </c>
      <c r="HK13" s="18">
        <v>0</v>
      </c>
      <c r="HL13" s="19">
        <v>0</v>
      </c>
      <c r="HM13" s="19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236090496.65502697</v>
      </c>
      <c r="HU13" s="18">
        <v>0</v>
      </c>
    </row>
    <row r="14" spans="1:229" s="35" customFormat="1" ht="12.75" customHeight="1">
      <c r="A14" s="57" t="s">
        <v>160</v>
      </c>
      <c r="B14" s="17">
        <v>1009</v>
      </c>
      <c r="C14" s="58" t="s">
        <v>146</v>
      </c>
      <c r="D14" s="19">
        <v>0</v>
      </c>
      <c r="E14" s="19">
        <v>346554988.25</v>
      </c>
      <c r="F14" s="18">
        <v>0</v>
      </c>
      <c r="G14" s="18">
        <v>0</v>
      </c>
      <c r="H14" s="18">
        <v>0</v>
      </c>
      <c r="I14" s="18">
        <v>81284260.665547252</v>
      </c>
      <c r="J14" s="18">
        <v>0</v>
      </c>
      <c r="K14" s="18">
        <v>265270727.58445275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398501735.91000003</v>
      </c>
      <c r="AK14" s="18">
        <v>0</v>
      </c>
      <c r="AL14" s="18">
        <v>19502207.629999999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782723.22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227763.15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2904864.73</v>
      </c>
      <c r="EW14" s="18">
        <v>0</v>
      </c>
      <c r="EX14" s="18">
        <v>98405119.180000007</v>
      </c>
      <c r="EY14" s="18">
        <v>0</v>
      </c>
      <c r="EZ14" s="18">
        <v>416329.78</v>
      </c>
      <c r="FA14" s="18">
        <v>0</v>
      </c>
      <c r="FB14" s="18">
        <v>23732463.690000001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526550.52</v>
      </c>
      <c r="FI14" s="18">
        <v>0</v>
      </c>
      <c r="FJ14" s="18">
        <v>2831535.32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19">
        <v>0</v>
      </c>
      <c r="FU14" s="19">
        <v>0</v>
      </c>
      <c r="FV14" s="18">
        <v>0</v>
      </c>
      <c r="FW14" s="18">
        <v>0</v>
      </c>
      <c r="FX14" s="18">
        <v>0</v>
      </c>
      <c r="FY14" s="18">
        <v>0</v>
      </c>
      <c r="FZ14" s="19">
        <v>0</v>
      </c>
      <c r="GA14" s="19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19">
        <v>0</v>
      </c>
      <c r="HA14" s="19">
        <v>0</v>
      </c>
      <c r="HB14" s="18">
        <v>0</v>
      </c>
      <c r="HC14" s="18">
        <v>0</v>
      </c>
      <c r="HD14" s="18">
        <v>0</v>
      </c>
      <c r="HE14" s="18">
        <v>0</v>
      </c>
      <c r="HF14" s="19">
        <v>0</v>
      </c>
      <c r="HG14" s="19">
        <v>0</v>
      </c>
      <c r="HH14" s="18">
        <v>0</v>
      </c>
      <c r="HI14" s="18">
        <v>0</v>
      </c>
      <c r="HJ14" s="18">
        <v>0</v>
      </c>
      <c r="HK14" s="18">
        <v>0</v>
      </c>
      <c r="HL14" s="19">
        <v>0</v>
      </c>
      <c r="HM14" s="19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547831293.13000011</v>
      </c>
      <c r="HU14" s="18">
        <v>346554988.25</v>
      </c>
    </row>
    <row r="15" spans="1:229" s="35" customFormat="1" ht="12.75" customHeight="1">
      <c r="A15" s="57" t="s">
        <v>162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163227.78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667583.25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19">
        <v>0</v>
      </c>
      <c r="FU15" s="19">
        <v>0</v>
      </c>
      <c r="FV15" s="18">
        <v>0</v>
      </c>
      <c r="FW15" s="18">
        <v>0</v>
      </c>
      <c r="FX15" s="18">
        <v>0</v>
      </c>
      <c r="FY15" s="18">
        <v>0</v>
      </c>
      <c r="FZ15" s="19">
        <v>0</v>
      </c>
      <c r="GA15" s="19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19">
        <v>0</v>
      </c>
      <c r="HA15" s="19">
        <v>0</v>
      </c>
      <c r="HB15" s="18">
        <v>0</v>
      </c>
      <c r="HC15" s="18">
        <v>0</v>
      </c>
      <c r="HD15" s="18">
        <v>0</v>
      </c>
      <c r="HE15" s="18">
        <v>0</v>
      </c>
      <c r="HF15" s="19">
        <v>0</v>
      </c>
      <c r="HG15" s="19">
        <v>0</v>
      </c>
      <c r="HH15" s="18">
        <v>0</v>
      </c>
      <c r="HI15" s="18">
        <v>0</v>
      </c>
      <c r="HJ15" s="18">
        <v>0</v>
      </c>
      <c r="HK15" s="18">
        <v>0</v>
      </c>
      <c r="HL15" s="19">
        <v>0</v>
      </c>
      <c r="HM15" s="19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830811.03</v>
      </c>
      <c r="HU15" s="18">
        <v>0</v>
      </c>
    </row>
    <row r="16" spans="1:229" s="35" customFormat="1" ht="12.75" customHeight="1">
      <c r="A16" s="57" t="s">
        <v>164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122974.40300000086</v>
      </c>
      <c r="DO16" s="18">
        <v>0</v>
      </c>
      <c r="DP16" s="18">
        <v>0</v>
      </c>
      <c r="DQ16" s="18">
        <v>4342923.7547830008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19">
        <v>0</v>
      </c>
      <c r="FU16" s="19">
        <v>0</v>
      </c>
      <c r="FV16" s="18">
        <v>0</v>
      </c>
      <c r="FW16" s="18">
        <v>0</v>
      </c>
      <c r="FX16" s="18">
        <v>0</v>
      </c>
      <c r="FY16" s="18">
        <v>0</v>
      </c>
      <c r="FZ16" s="19">
        <v>0</v>
      </c>
      <c r="GA16" s="19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19">
        <v>0</v>
      </c>
      <c r="HA16" s="19">
        <v>0</v>
      </c>
      <c r="HB16" s="18">
        <v>0</v>
      </c>
      <c r="HC16" s="18">
        <v>0</v>
      </c>
      <c r="HD16" s="18">
        <v>0</v>
      </c>
      <c r="HE16" s="18">
        <v>0</v>
      </c>
      <c r="HF16" s="19">
        <v>0</v>
      </c>
      <c r="HG16" s="19">
        <v>0</v>
      </c>
      <c r="HH16" s="18">
        <v>0</v>
      </c>
      <c r="HI16" s="18">
        <v>0</v>
      </c>
      <c r="HJ16" s="18">
        <v>0</v>
      </c>
      <c r="HK16" s="18">
        <v>0</v>
      </c>
      <c r="HL16" s="19">
        <v>0</v>
      </c>
      <c r="HM16" s="19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122974.40300000086</v>
      </c>
      <c r="HU16" s="18">
        <v>4342923.7547830008</v>
      </c>
    </row>
    <row r="17" spans="1:229" s="35" customFormat="1" ht="12.75" customHeight="1">
      <c r="A17" s="57" t="s">
        <v>166</v>
      </c>
      <c r="B17" s="17">
        <v>1012</v>
      </c>
      <c r="C17" s="58" t="s">
        <v>146</v>
      </c>
      <c r="D17" s="19">
        <v>148283635</v>
      </c>
      <c r="E17" s="19">
        <v>0</v>
      </c>
      <c r="F17" s="18">
        <v>0</v>
      </c>
      <c r="G17" s="18">
        <v>0</v>
      </c>
      <c r="H17" s="18">
        <v>36804994</v>
      </c>
      <c r="I17" s="18">
        <v>0</v>
      </c>
      <c r="J17" s="18">
        <v>111478641</v>
      </c>
      <c r="K17" s="18">
        <v>0</v>
      </c>
      <c r="L17" s="18">
        <v>4666095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3022009</v>
      </c>
      <c r="AA17" s="18">
        <v>0</v>
      </c>
      <c r="AB17" s="18">
        <v>0</v>
      </c>
      <c r="AC17" s="18">
        <v>0</v>
      </c>
      <c r="AD17" s="18">
        <v>1976681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208713427.77000001</v>
      </c>
      <c r="AK17" s="18">
        <v>0</v>
      </c>
      <c r="AL17" s="18">
        <v>2440506.2599999998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9889208</v>
      </c>
      <c r="AU17" s="18">
        <v>0</v>
      </c>
      <c r="AV17" s="18">
        <v>18036427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133752</v>
      </c>
      <c r="BC17" s="18">
        <v>0</v>
      </c>
      <c r="BD17" s="18">
        <v>1452205</v>
      </c>
      <c r="BE17" s="18">
        <v>0</v>
      </c>
      <c r="BF17" s="18">
        <v>0</v>
      </c>
      <c r="BG17" s="18">
        <v>0</v>
      </c>
      <c r="BH17" s="18">
        <v>39620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214186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68000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29624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121151334</v>
      </c>
      <c r="CK17" s="18">
        <v>0</v>
      </c>
      <c r="CL17" s="18">
        <v>13939224</v>
      </c>
      <c r="CM17" s="18">
        <v>0</v>
      </c>
      <c r="CN17" s="18">
        <v>20403896</v>
      </c>
      <c r="CO17" s="18">
        <v>0</v>
      </c>
      <c r="CP17" s="18">
        <v>0</v>
      </c>
      <c r="CQ17" s="18">
        <v>0</v>
      </c>
      <c r="CR17" s="18">
        <v>12507754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10924572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26963883</v>
      </c>
      <c r="EC17" s="18">
        <v>0</v>
      </c>
      <c r="ED17" s="18">
        <v>341211</v>
      </c>
      <c r="EE17" s="18">
        <v>0</v>
      </c>
      <c r="EF17" s="18">
        <v>26970999</v>
      </c>
      <c r="EG17" s="18">
        <v>0</v>
      </c>
      <c r="EH17" s="18">
        <v>6771967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40000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19">
        <v>0</v>
      </c>
      <c r="FU17" s="19">
        <v>0</v>
      </c>
      <c r="FV17" s="18">
        <v>0</v>
      </c>
      <c r="FW17" s="18">
        <v>0</v>
      </c>
      <c r="FX17" s="18">
        <v>0</v>
      </c>
      <c r="FY17" s="18">
        <v>0</v>
      </c>
      <c r="FZ17" s="19">
        <v>0</v>
      </c>
      <c r="GA17" s="19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19">
        <v>0</v>
      </c>
      <c r="HA17" s="19">
        <v>0</v>
      </c>
      <c r="HB17" s="18">
        <v>0</v>
      </c>
      <c r="HC17" s="18">
        <v>0</v>
      </c>
      <c r="HD17" s="18">
        <v>0</v>
      </c>
      <c r="HE17" s="18">
        <v>0</v>
      </c>
      <c r="HF17" s="19">
        <v>0</v>
      </c>
      <c r="HG17" s="19">
        <v>0</v>
      </c>
      <c r="HH17" s="18">
        <v>0</v>
      </c>
      <c r="HI17" s="18">
        <v>0</v>
      </c>
      <c r="HJ17" s="18">
        <v>0</v>
      </c>
      <c r="HK17" s="18">
        <v>0</v>
      </c>
      <c r="HL17" s="19">
        <v>0</v>
      </c>
      <c r="HM17" s="19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638980216.02999997</v>
      </c>
      <c r="HU17" s="18">
        <v>0</v>
      </c>
    </row>
    <row r="18" spans="1:229" s="35" customFormat="1" ht="12.75" customHeight="1">
      <c r="A18" s="57" t="s">
        <v>168</v>
      </c>
      <c r="B18" s="17">
        <v>1013</v>
      </c>
      <c r="C18" s="58" t="s">
        <v>146</v>
      </c>
      <c r="D18" s="19">
        <v>6419044.2293808889</v>
      </c>
      <c r="E18" s="19">
        <v>17962.889998267496</v>
      </c>
      <c r="F18" s="18">
        <v>188233.05312302583</v>
      </c>
      <c r="G18" s="18">
        <v>526.74658507736592</v>
      </c>
      <c r="H18" s="18">
        <v>3568533.1716680313</v>
      </c>
      <c r="I18" s="18">
        <v>9986.092403669878</v>
      </c>
      <c r="J18" s="18">
        <v>2662278.0045898324</v>
      </c>
      <c r="K18" s="18">
        <v>7450.0510095202526</v>
      </c>
      <c r="L18" s="18">
        <v>3992808.04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-26196.48</v>
      </c>
      <c r="AA18" s="18">
        <v>0</v>
      </c>
      <c r="AB18" s="18">
        <v>0</v>
      </c>
      <c r="AC18" s="18">
        <v>0</v>
      </c>
      <c r="AD18" s="18">
        <v>421762.15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231630.04</v>
      </c>
      <c r="AU18" s="18">
        <v>0</v>
      </c>
      <c r="AV18" s="18">
        <v>149125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101348.67</v>
      </c>
      <c r="BC18" s="18">
        <v>13.93</v>
      </c>
      <c r="BD18" s="18">
        <v>69216.649999999994</v>
      </c>
      <c r="BE18" s="18">
        <v>2048.14</v>
      </c>
      <c r="BF18" s="18">
        <v>0</v>
      </c>
      <c r="BG18" s="18">
        <v>0</v>
      </c>
      <c r="BH18" s="18">
        <v>0</v>
      </c>
      <c r="BI18" s="18">
        <v>0</v>
      </c>
      <c r="BJ18" s="18">
        <v>12958.53</v>
      </c>
      <c r="BK18" s="18">
        <v>0</v>
      </c>
      <c r="BL18" s="18">
        <v>110148.52</v>
      </c>
      <c r="BM18" s="18">
        <v>0</v>
      </c>
      <c r="BN18" s="18">
        <v>0</v>
      </c>
      <c r="BO18" s="18">
        <v>0</v>
      </c>
      <c r="BP18" s="18">
        <v>53554.65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1494085.2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18122508.199999999</v>
      </c>
      <c r="CK18" s="18">
        <v>59744.14</v>
      </c>
      <c r="CL18" s="18">
        <v>3678444.04</v>
      </c>
      <c r="CM18" s="18">
        <v>3584.74</v>
      </c>
      <c r="CN18" s="18">
        <v>1058.6500000000001</v>
      </c>
      <c r="CO18" s="18">
        <v>0</v>
      </c>
      <c r="CP18" s="18">
        <v>0</v>
      </c>
      <c r="CQ18" s="18">
        <v>0</v>
      </c>
      <c r="CR18" s="18">
        <v>3806064.18</v>
      </c>
      <c r="CS18" s="18">
        <v>1515.21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0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210.52</v>
      </c>
      <c r="DY18" s="18">
        <v>0</v>
      </c>
      <c r="DZ18" s="18">
        <v>0</v>
      </c>
      <c r="EA18" s="18">
        <v>0</v>
      </c>
      <c r="EB18" s="18">
        <v>1682279.83</v>
      </c>
      <c r="EC18" s="18">
        <v>0</v>
      </c>
      <c r="ED18" s="18">
        <v>599241.96</v>
      </c>
      <c r="EE18" s="18">
        <v>153588.13</v>
      </c>
      <c r="EF18" s="18">
        <v>17872486.390000001</v>
      </c>
      <c r="EG18" s="18">
        <v>0</v>
      </c>
      <c r="EH18" s="18">
        <v>3952583.41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6523.39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19">
        <v>0</v>
      </c>
      <c r="FU18" s="19">
        <v>0</v>
      </c>
      <c r="FV18" s="18">
        <v>0</v>
      </c>
      <c r="FW18" s="18">
        <v>0</v>
      </c>
      <c r="FX18" s="18">
        <v>0</v>
      </c>
      <c r="FY18" s="18">
        <v>0</v>
      </c>
      <c r="FZ18" s="19">
        <v>0</v>
      </c>
      <c r="GA18" s="19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19">
        <v>0</v>
      </c>
      <c r="HA18" s="19">
        <v>0</v>
      </c>
      <c r="HB18" s="18">
        <v>0</v>
      </c>
      <c r="HC18" s="18">
        <v>0</v>
      </c>
      <c r="HD18" s="18">
        <v>0</v>
      </c>
      <c r="HE18" s="18">
        <v>0</v>
      </c>
      <c r="HF18" s="19">
        <v>0</v>
      </c>
      <c r="HG18" s="19">
        <v>0</v>
      </c>
      <c r="HH18" s="18">
        <v>0</v>
      </c>
      <c r="HI18" s="18">
        <v>0</v>
      </c>
      <c r="HJ18" s="18">
        <v>0</v>
      </c>
      <c r="HK18" s="18">
        <v>0</v>
      </c>
      <c r="HL18" s="19">
        <v>0</v>
      </c>
      <c r="HM18" s="19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62750885.769380882</v>
      </c>
      <c r="HU18" s="18">
        <v>238457.1799982675</v>
      </c>
    </row>
    <row r="19" spans="1:229" s="35" customFormat="1" ht="12.75" customHeight="1">
      <c r="A19" s="57" t="s">
        <v>170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19">
        <v>0</v>
      </c>
      <c r="FU19" s="19">
        <v>0</v>
      </c>
      <c r="FV19" s="18">
        <v>0</v>
      </c>
      <c r="FW19" s="18">
        <v>0</v>
      </c>
      <c r="FX19" s="18">
        <v>0</v>
      </c>
      <c r="FY19" s="18">
        <v>0</v>
      </c>
      <c r="FZ19" s="19">
        <v>0</v>
      </c>
      <c r="GA19" s="19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19">
        <v>0</v>
      </c>
      <c r="HA19" s="19">
        <v>0</v>
      </c>
      <c r="HB19" s="18">
        <v>0</v>
      </c>
      <c r="HC19" s="18">
        <v>0</v>
      </c>
      <c r="HD19" s="18">
        <v>0</v>
      </c>
      <c r="HE19" s="18">
        <v>0</v>
      </c>
      <c r="HF19" s="19">
        <v>0</v>
      </c>
      <c r="HG19" s="19">
        <v>0</v>
      </c>
      <c r="HH19" s="18">
        <v>0</v>
      </c>
      <c r="HI19" s="18">
        <v>0</v>
      </c>
      <c r="HJ19" s="18">
        <v>0</v>
      </c>
      <c r="HK19" s="18">
        <v>0</v>
      </c>
      <c r="HL19" s="19">
        <v>0</v>
      </c>
      <c r="HM19" s="19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s="35" customFormat="1" ht="12.75" customHeight="1">
      <c r="A20" s="57" t="s">
        <v>172</v>
      </c>
      <c r="B20" s="17">
        <v>1017</v>
      </c>
      <c r="C20" s="58" t="s">
        <v>146</v>
      </c>
      <c r="D20" s="19">
        <v>24207562.169999998</v>
      </c>
      <c r="E20" s="19">
        <v>0</v>
      </c>
      <c r="F20" s="18">
        <v>0</v>
      </c>
      <c r="G20" s="18">
        <v>0</v>
      </c>
      <c r="H20" s="18">
        <v>3061210.31</v>
      </c>
      <c r="I20" s="18">
        <v>0</v>
      </c>
      <c r="J20" s="18">
        <v>21146351.859999999</v>
      </c>
      <c r="K20" s="18">
        <v>0</v>
      </c>
      <c r="L20" s="18">
        <v>3829588.73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364477.37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144234423.44999999</v>
      </c>
      <c r="AK20" s="18">
        <v>0</v>
      </c>
      <c r="AL20" s="18">
        <v>2480957.2000000002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696344.57000000007</v>
      </c>
      <c r="BC20" s="18">
        <v>0</v>
      </c>
      <c r="BD20" s="18">
        <v>1124927.55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184554.48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51829.74</v>
      </c>
      <c r="DY20" s="18">
        <v>0</v>
      </c>
      <c r="DZ20" s="18">
        <v>0</v>
      </c>
      <c r="EA20" s="18">
        <v>0</v>
      </c>
      <c r="EB20" s="18">
        <v>3110883.62</v>
      </c>
      <c r="EC20" s="18">
        <v>0</v>
      </c>
      <c r="ED20" s="18">
        <v>0</v>
      </c>
      <c r="EE20" s="18">
        <v>0</v>
      </c>
      <c r="EF20" s="18">
        <v>1288008.8799999999</v>
      </c>
      <c r="EG20" s="18">
        <v>0</v>
      </c>
      <c r="EH20" s="18">
        <v>230418.57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92694534.439999998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10763035.49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19">
        <v>10763035.49</v>
      </c>
      <c r="FU20" s="19">
        <v>0</v>
      </c>
      <c r="FV20" s="18">
        <v>0</v>
      </c>
      <c r="FW20" s="18">
        <v>0</v>
      </c>
      <c r="FX20" s="18">
        <v>10763035.49</v>
      </c>
      <c r="FY20" s="18">
        <v>0</v>
      </c>
      <c r="FZ20" s="19">
        <v>0</v>
      </c>
      <c r="GA20" s="19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19">
        <v>0</v>
      </c>
      <c r="HA20" s="19">
        <v>0</v>
      </c>
      <c r="HB20" s="18">
        <v>0</v>
      </c>
      <c r="HC20" s="18">
        <v>0</v>
      </c>
      <c r="HD20" s="18">
        <v>0</v>
      </c>
      <c r="HE20" s="18">
        <v>0</v>
      </c>
      <c r="HF20" s="19">
        <v>0</v>
      </c>
      <c r="HG20" s="19">
        <v>0</v>
      </c>
      <c r="HH20" s="18">
        <v>0</v>
      </c>
      <c r="HI20" s="18">
        <v>0</v>
      </c>
      <c r="HJ20" s="18">
        <v>0</v>
      </c>
      <c r="HK20" s="18">
        <v>0</v>
      </c>
      <c r="HL20" s="19">
        <v>0</v>
      </c>
      <c r="HM20" s="19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285261546.25999999</v>
      </c>
      <c r="HU20" s="18">
        <v>0</v>
      </c>
    </row>
    <row r="21" spans="1:229" s="35" customFormat="1" ht="12.75" customHeight="1">
      <c r="A21" s="57" t="s">
        <v>174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-2142.4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55376.75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123426.13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19">
        <v>0</v>
      </c>
      <c r="FU21" s="19">
        <v>0</v>
      </c>
      <c r="FV21" s="18">
        <v>0</v>
      </c>
      <c r="FW21" s="18">
        <v>0</v>
      </c>
      <c r="FX21" s="18">
        <v>0</v>
      </c>
      <c r="FY21" s="18">
        <v>0</v>
      </c>
      <c r="FZ21" s="19">
        <v>0</v>
      </c>
      <c r="GA21" s="19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19">
        <v>0</v>
      </c>
      <c r="HA21" s="19">
        <v>0</v>
      </c>
      <c r="HB21" s="18">
        <v>0</v>
      </c>
      <c r="HC21" s="18">
        <v>0</v>
      </c>
      <c r="HD21" s="18">
        <v>0</v>
      </c>
      <c r="HE21" s="18">
        <v>0</v>
      </c>
      <c r="HF21" s="19">
        <v>0</v>
      </c>
      <c r="HG21" s="19">
        <v>0</v>
      </c>
      <c r="HH21" s="18">
        <v>0</v>
      </c>
      <c r="HI21" s="18">
        <v>0</v>
      </c>
      <c r="HJ21" s="18">
        <v>0</v>
      </c>
      <c r="HK21" s="18">
        <v>0</v>
      </c>
      <c r="HL21" s="19">
        <v>0</v>
      </c>
      <c r="HM21" s="19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176660.48000000001</v>
      </c>
      <c r="HU21" s="18">
        <v>0</v>
      </c>
    </row>
    <row r="22" spans="1:229" s="35" customFormat="1" ht="12.75" customHeight="1">
      <c r="A22" s="57" t="s">
        <v>176</v>
      </c>
      <c r="B22" s="17">
        <v>1020</v>
      </c>
      <c r="C22" s="58" t="s">
        <v>146</v>
      </c>
      <c r="D22" s="19">
        <v>64938120.019999996</v>
      </c>
      <c r="E22" s="19">
        <v>3933091.74</v>
      </c>
      <c r="F22" s="18">
        <v>302179.68</v>
      </c>
      <c r="G22" s="18">
        <v>0</v>
      </c>
      <c r="H22" s="18">
        <v>7931138.5499999998</v>
      </c>
      <c r="I22" s="18">
        <v>0</v>
      </c>
      <c r="J22" s="18">
        <v>56704801.789999999</v>
      </c>
      <c r="K22" s="18">
        <v>3933091.74</v>
      </c>
      <c r="L22" s="18">
        <v>4039612.81</v>
      </c>
      <c r="M22" s="18">
        <v>50.26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2604895.6</v>
      </c>
      <c r="AA22" s="18">
        <v>0</v>
      </c>
      <c r="AB22" s="18">
        <v>0</v>
      </c>
      <c r="AC22" s="18">
        <v>0</v>
      </c>
      <c r="AD22" s="18">
        <v>1985690.39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467003497.69</v>
      </c>
      <c r="AK22" s="18">
        <v>0</v>
      </c>
      <c r="AL22" s="18">
        <v>66452193.200000003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1674.18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2047539.26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199518.24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73855066.870000005</v>
      </c>
      <c r="CK22" s="18">
        <v>5076960.93</v>
      </c>
      <c r="CL22" s="18">
        <v>14131674.960000001</v>
      </c>
      <c r="CM22" s="18">
        <v>359975.22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12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2616.59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17395.53</v>
      </c>
      <c r="DU22" s="18">
        <v>0</v>
      </c>
      <c r="DV22" s="18">
        <v>0</v>
      </c>
      <c r="DW22" s="18">
        <v>0</v>
      </c>
      <c r="DX22" s="18">
        <v>21182.11</v>
      </c>
      <c r="DY22" s="18">
        <v>0</v>
      </c>
      <c r="DZ22" s="18">
        <v>0</v>
      </c>
      <c r="EA22" s="18">
        <v>0</v>
      </c>
      <c r="EB22" s="18">
        <v>1436829.8800000001</v>
      </c>
      <c r="EC22" s="18">
        <v>397.98</v>
      </c>
      <c r="ED22" s="18">
        <v>125656</v>
      </c>
      <c r="EE22" s="18">
        <v>0</v>
      </c>
      <c r="EF22" s="18">
        <v>3624708.2199999997</v>
      </c>
      <c r="EG22" s="18">
        <v>131777.18</v>
      </c>
      <c r="EH22" s="18">
        <v>633354.67000000004</v>
      </c>
      <c r="EI22" s="18">
        <v>502.84999999999997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2390976.64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30441120.640000001</v>
      </c>
      <c r="EW22" s="18">
        <v>0</v>
      </c>
      <c r="EX22" s="18">
        <v>1034331143.86</v>
      </c>
      <c r="EY22" s="18">
        <v>0</v>
      </c>
      <c r="EZ22" s="18">
        <v>4360564.41</v>
      </c>
      <c r="FA22" s="18">
        <v>0</v>
      </c>
      <c r="FB22" s="18">
        <v>245836359.91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5539757.2800000003</v>
      </c>
      <c r="FI22" s="18">
        <v>0</v>
      </c>
      <c r="FJ22" s="18">
        <v>29493766.699999999</v>
      </c>
      <c r="FK22" s="18">
        <v>0</v>
      </c>
      <c r="FL22" s="18">
        <v>0</v>
      </c>
      <c r="FM22" s="18">
        <v>0</v>
      </c>
      <c r="FN22" s="19">
        <v>92582135.700000003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19">
        <v>86994596.159999996</v>
      </c>
      <c r="FU22" s="19">
        <v>0</v>
      </c>
      <c r="FV22" s="18">
        <v>0</v>
      </c>
      <c r="FW22" s="18">
        <v>0</v>
      </c>
      <c r="FX22" s="18">
        <v>86994596.159999996</v>
      </c>
      <c r="FY22" s="18">
        <v>0</v>
      </c>
      <c r="FZ22" s="19">
        <v>5587539.54</v>
      </c>
      <c r="GA22" s="19">
        <v>0</v>
      </c>
      <c r="GB22" s="18">
        <v>262579.24</v>
      </c>
      <c r="GC22" s="18">
        <v>0</v>
      </c>
      <c r="GD22" s="18">
        <v>5324960.3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19">
        <v>0</v>
      </c>
      <c r="HA22" s="19">
        <v>0</v>
      </c>
      <c r="HB22" s="18">
        <v>0</v>
      </c>
      <c r="HC22" s="18">
        <v>0</v>
      </c>
      <c r="HD22" s="18">
        <v>0</v>
      </c>
      <c r="HE22" s="18">
        <v>0</v>
      </c>
      <c r="HF22" s="19">
        <v>0</v>
      </c>
      <c r="HG22" s="19">
        <v>0</v>
      </c>
      <c r="HH22" s="18">
        <v>0</v>
      </c>
      <c r="HI22" s="18">
        <v>0</v>
      </c>
      <c r="HJ22" s="18">
        <v>0</v>
      </c>
      <c r="HK22" s="18">
        <v>0</v>
      </c>
      <c r="HL22" s="19">
        <v>0</v>
      </c>
      <c r="HM22" s="19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2148097063.3600001</v>
      </c>
      <c r="HU22" s="18">
        <v>9502756.1600000001</v>
      </c>
    </row>
    <row r="23" spans="1:229" s="35" customFormat="1" ht="12.75" customHeight="1">
      <c r="A23" s="57" t="s">
        <v>178</v>
      </c>
      <c r="B23" s="17">
        <v>1022</v>
      </c>
      <c r="C23" s="58" t="s">
        <v>146</v>
      </c>
      <c r="D23" s="19">
        <v>23472840.769999996</v>
      </c>
      <c r="E23" s="19">
        <v>0</v>
      </c>
      <c r="F23" s="18">
        <v>0</v>
      </c>
      <c r="G23" s="18">
        <v>0</v>
      </c>
      <c r="H23" s="18">
        <v>9801636.6741460711</v>
      </c>
      <c r="I23" s="18">
        <v>0</v>
      </c>
      <c r="J23" s="18">
        <v>13671204.095853925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4768941.62</v>
      </c>
      <c r="AA23" s="18">
        <v>0</v>
      </c>
      <c r="AB23" s="18">
        <v>0</v>
      </c>
      <c r="AC23" s="18">
        <v>0</v>
      </c>
      <c r="AD23" s="18">
        <v>438752.54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219178579.52000001</v>
      </c>
      <c r="AK23" s="18">
        <v>0</v>
      </c>
      <c r="AL23" s="18">
        <v>89263594.730000004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247843.09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</v>
      </c>
      <c r="DX23" s="18">
        <v>0</v>
      </c>
      <c r="DY23" s="18">
        <v>0</v>
      </c>
      <c r="DZ23" s="18">
        <v>0</v>
      </c>
      <c r="EA23" s="18">
        <v>0</v>
      </c>
      <c r="EB23" s="18">
        <v>187714.43</v>
      </c>
      <c r="EC23" s="18">
        <v>0</v>
      </c>
      <c r="ED23" s="18">
        <v>0</v>
      </c>
      <c r="EE23" s="18">
        <v>0</v>
      </c>
      <c r="EF23" s="18">
        <v>3415570.43</v>
      </c>
      <c r="EG23" s="18">
        <v>0</v>
      </c>
      <c r="EH23" s="18">
        <v>51984.2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0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0</v>
      </c>
      <c r="EW23" s="18">
        <v>0</v>
      </c>
      <c r="EX23" s="18">
        <v>0</v>
      </c>
      <c r="EY23" s="18">
        <v>0</v>
      </c>
      <c r="EZ23" s="18">
        <v>0</v>
      </c>
      <c r="FA23" s="18">
        <v>0</v>
      </c>
      <c r="FB23" s="18">
        <v>0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0</v>
      </c>
      <c r="FI23" s="18">
        <v>0</v>
      </c>
      <c r="FJ23" s="18">
        <v>0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19">
        <v>0</v>
      </c>
      <c r="FU23" s="19">
        <v>0</v>
      </c>
      <c r="FV23" s="18">
        <v>0</v>
      </c>
      <c r="FW23" s="18">
        <v>0</v>
      </c>
      <c r="FX23" s="18">
        <v>0</v>
      </c>
      <c r="FY23" s="18">
        <v>0</v>
      </c>
      <c r="FZ23" s="19">
        <v>0</v>
      </c>
      <c r="GA23" s="19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19">
        <v>0</v>
      </c>
      <c r="HA23" s="19">
        <v>0</v>
      </c>
      <c r="HB23" s="18">
        <v>0</v>
      </c>
      <c r="HC23" s="18">
        <v>0</v>
      </c>
      <c r="HD23" s="18">
        <v>0</v>
      </c>
      <c r="HE23" s="18">
        <v>0</v>
      </c>
      <c r="HF23" s="19">
        <v>0</v>
      </c>
      <c r="HG23" s="19">
        <v>0</v>
      </c>
      <c r="HH23" s="18">
        <v>0</v>
      </c>
      <c r="HI23" s="18">
        <v>0</v>
      </c>
      <c r="HJ23" s="18">
        <v>0</v>
      </c>
      <c r="HK23" s="18">
        <v>0</v>
      </c>
      <c r="HL23" s="19">
        <v>0</v>
      </c>
      <c r="HM23" s="19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341025821.32999998</v>
      </c>
      <c r="HU23" s="18">
        <v>0</v>
      </c>
    </row>
    <row r="24" spans="1:229" s="35" customFormat="1" ht="12.75" customHeight="1">
      <c r="A24" s="57" t="s">
        <v>180</v>
      </c>
      <c r="B24" s="17">
        <v>1025</v>
      </c>
      <c r="C24" s="58" t="s">
        <v>146</v>
      </c>
      <c r="D24" s="19">
        <v>6041159.8599999994</v>
      </c>
      <c r="E24" s="19">
        <v>0</v>
      </c>
      <c r="F24" s="18">
        <v>0</v>
      </c>
      <c r="G24" s="18">
        <v>0</v>
      </c>
      <c r="H24" s="18">
        <v>583650.23</v>
      </c>
      <c r="I24" s="18">
        <v>0</v>
      </c>
      <c r="J24" s="18">
        <v>5457509.6299999999</v>
      </c>
      <c r="K24" s="18">
        <v>0</v>
      </c>
      <c r="L24" s="18">
        <v>694619.9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2840048.38</v>
      </c>
      <c r="AA24" s="18">
        <v>0</v>
      </c>
      <c r="AB24" s="18">
        <v>0</v>
      </c>
      <c r="AC24" s="18">
        <v>0</v>
      </c>
      <c r="AD24" s="18">
        <v>220997.71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166481303.390827</v>
      </c>
      <c r="AK24" s="18">
        <v>0</v>
      </c>
      <c r="AL24" s="18">
        <v>2440665.17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44890.19</v>
      </c>
      <c r="AU24" s="18">
        <v>0</v>
      </c>
      <c r="AV24" s="18">
        <v>12128.46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16550.849999999999</v>
      </c>
      <c r="BC24" s="18">
        <v>0</v>
      </c>
      <c r="BD24" s="18">
        <v>-58834.720000000001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299087.66612894199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46.61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7224314.3799999999</v>
      </c>
      <c r="CK24" s="18">
        <v>0</v>
      </c>
      <c r="CL24" s="18">
        <v>352961.79</v>
      </c>
      <c r="CM24" s="18">
        <v>0</v>
      </c>
      <c r="CN24" s="18">
        <v>256090.39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147.28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491419.28</v>
      </c>
      <c r="EC24" s="18">
        <v>0</v>
      </c>
      <c r="ED24" s="18">
        <v>0</v>
      </c>
      <c r="EE24" s="18">
        <v>0</v>
      </c>
      <c r="EF24" s="18">
        <v>7424493.6699999999</v>
      </c>
      <c r="EG24" s="18">
        <v>0</v>
      </c>
      <c r="EH24" s="18">
        <v>153955.26999999999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683396.75120000006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8726586.0898499992</v>
      </c>
      <c r="EW24" s="18">
        <v>0</v>
      </c>
      <c r="EX24" s="18">
        <v>295000286.44445002</v>
      </c>
      <c r="EY24" s="18">
        <v>0</v>
      </c>
      <c r="EZ24" s="18">
        <v>1251172.24385</v>
      </c>
      <c r="FA24" s="18">
        <v>0</v>
      </c>
      <c r="FB24" s="18">
        <v>71830078.162949994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1577456.1857499999</v>
      </c>
      <c r="FI24" s="18">
        <v>0</v>
      </c>
      <c r="FJ24" s="18">
        <v>8536873.7072000001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19">
        <v>0</v>
      </c>
      <c r="FU24" s="19">
        <v>0</v>
      </c>
      <c r="FV24" s="18">
        <v>0</v>
      </c>
      <c r="FW24" s="18">
        <v>0</v>
      </c>
      <c r="FX24" s="18">
        <v>0</v>
      </c>
      <c r="FY24" s="18">
        <v>0</v>
      </c>
      <c r="FZ24" s="19">
        <v>0</v>
      </c>
      <c r="GA24" s="19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19">
        <v>0</v>
      </c>
      <c r="HA24" s="19">
        <v>0</v>
      </c>
      <c r="HB24" s="18">
        <v>0</v>
      </c>
      <c r="HC24" s="18">
        <v>0</v>
      </c>
      <c r="HD24" s="18">
        <v>0</v>
      </c>
      <c r="HE24" s="18">
        <v>0</v>
      </c>
      <c r="HF24" s="19">
        <v>0</v>
      </c>
      <c r="HG24" s="19">
        <v>0</v>
      </c>
      <c r="HH24" s="18">
        <v>0</v>
      </c>
      <c r="HI24" s="18">
        <v>0</v>
      </c>
      <c r="HJ24" s="18">
        <v>0</v>
      </c>
      <c r="HK24" s="18">
        <v>0</v>
      </c>
      <c r="HL24" s="19">
        <v>0</v>
      </c>
      <c r="HM24" s="19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582541895.11220598</v>
      </c>
      <c r="HU24" s="18">
        <v>0</v>
      </c>
    </row>
    <row r="25" spans="1:229" s="35" customFormat="1" ht="12.75" customHeight="1">
      <c r="A25" s="57" t="s">
        <v>182</v>
      </c>
      <c r="B25" s="17">
        <v>1027</v>
      </c>
      <c r="C25" s="58" t="s">
        <v>146</v>
      </c>
      <c r="D25" s="19">
        <v>451835.49</v>
      </c>
      <c r="E25" s="19">
        <v>0</v>
      </c>
      <c r="F25" s="18">
        <v>312704.17</v>
      </c>
      <c r="G25" s="18">
        <v>0</v>
      </c>
      <c r="H25" s="18">
        <v>492.57</v>
      </c>
      <c r="I25" s="18">
        <v>0</v>
      </c>
      <c r="J25" s="18">
        <v>138638.75</v>
      </c>
      <c r="K25" s="18">
        <v>0</v>
      </c>
      <c r="L25" s="18">
        <v>4.4799999999999995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119907914.43000001</v>
      </c>
      <c r="AK25" s="18">
        <v>0</v>
      </c>
      <c r="AL25" s="18">
        <v>2440193.02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135</v>
      </c>
      <c r="AU25" s="18">
        <v>0</v>
      </c>
      <c r="AV25" s="18">
        <v>71.25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15457.57</v>
      </c>
      <c r="BC25" s="18">
        <v>0</v>
      </c>
      <c r="BD25" s="18">
        <v>2778.8800000000024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295173.49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1.73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1190205.8900000001</v>
      </c>
      <c r="CK25" s="18">
        <v>0</v>
      </c>
      <c r="CL25" s="18">
        <v>-6243.7100000000064</v>
      </c>
      <c r="CM25" s="18">
        <v>0</v>
      </c>
      <c r="CN25" s="18">
        <v>47990.41</v>
      </c>
      <c r="CO25" s="18">
        <v>0</v>
      </c>
      <c r="CP25" s="18">
        <v>0</v>
      </c>
      <c r="CQ25" s="18">
        <v>0</v>
      </c>
      <c r="CR25" s="18">
        <v>2519.06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14143.93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10797.869999999999</v>
      </c>
      <c r="DY25" s="18">
        <v>0</v>
      </c>
      <c r="DZ25" s="18">
        <v>0</v>
      </c>
      <c r="EA25" s="18">
        <v>0</v>
      </c>
      <c r="EB25" s="18">
        <v>31200.48</v>
      </c>
      <c r="EC25" s="18">
        <v>0</v>
      </c>
      <c r="ED25" s="18">
        <v>0</v>
      </c>
      <c r="EE25" s="18">
        <v>0</v>
      </c>
      <c r="EF25" s="18">
        <v>0</v>
      </c>
      <c r="EG25" s="18">
        <v>0</v>
      </c>
      <c r="EH25" s="18">
        <v>111902.25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0</v>
      </c>
      <c r="EW25" s="18">
        <v>0</v>
      </c>
      <c r="EX25" s="18">
        <v>0</v>
      </c>
      <c r="EY25" s="18">
        <v>0</v>
      </c>
      <c r="EZ25" s="18">
        <v>0</v>
      </c>
      <c r="FA25" s="18">
        <v>0</v>
      </c>
      <c r="FB25" s="18">
        <v>0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0</v>
      </c>
      <c r="FI25" s="18">
        <v>0</v>
      </c>
      <c r="FJ25" s="18">
        <v>0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19">
        <v>0</v>
      </c>
      <c r="FU25" s="19">
        <v>0</v>
      </c>
      <c r="FV25" s="18">
        <v>0</v>
      </c>
      <c r="FW25" s="18">
        <v>0</v>
      </c>
      <c r="FX25" s="18">
        <v>0</v>
      </c>
      <c r="FY25" s="18">
        <v>0</v>
      </c>
      <c r="FZ25" s="19">
        <v>0</v>
      </c>
      <c r="GA25" s="19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19">
        <v>0</v>
      </c>
      <c r="HA25" s="19">
        <v>0</v>
      </c>
      <c r="HB25" s="18">
        <v>0</v>
      </c>
      <c r="HC25" s="18">
        <v>0</v>
      </c>
      <c r="HD25" s="18">
        <v>0</v>
      </c>
      <c r="HE25" s="18">
        <v>0</v>
      </c>
      <c r="HF25" s="19">
        <v>0</v>
      </c>
      <c r="HG25" s="19">
        <v>0</v>
      </c>
      <c r="HH25" s="18">
        <v>0</v>
      </c>
      <c r="HI25" s="18">
        <v>0</v>
      </c>
      <c r="HJ25" s="18">
        <v>0</v>
      </c>
      <c r="HK25" s="18">
        <v>0</v>
      </c>
      <c r="HL25" s="19">
        <v>0</v>
      </c>
      <c r="HM25" s="19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124516081.52000001</v>
      </c>
      <c r="HU25" s="18">
        <v>0</v>
      </c>
    </row>
    <row r="26" spans="1:229" s="35" customFormat="1" ht="12.75" customHeight="1">
      <c r="A26" s="57" t="s">
        <v>184</v>
      </c>
      <c r="B26" s="17">
        <v>1028</v>
      </c>
      <c r="C26" s="58" t="s">
        <v>146</v>
      </c>
      <c r="D26" s="19">
        <v>0</v>
      </c>
      <c r="E26" s="19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186070083.790474</v>
      </c>
      <c r="AK26" s="18">
        <v>0</v>
      </c>
      <c r="AL26" s="18">
        <v>6475049.999526009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214472.94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0</v>
      </c>
      <c r="DY26" s="18">
        <v>0</v>
      </c>
      <c r="DZ26" s="18">
        <v>0</v>
      </c>
      <c r="EA26" s="18">
        <v>0</v>
      </c>
      <c r="EB26" s="18">
        <v>0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0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19">
        <v>0</v>
      </c>
      <c r="FU26" s="19">
        <v>0</v>
      </c>
      <c r="FV26" s="18">
        <v>0</v>
      </c>
      <c r="FW26" s="18">
        <v>0</v>
      </c>
      <c r="FX26" s="18">
        <v>0</v>
      </c>
      <c r="FY26" s="18">
        <v>0</v>
      </c>
      <c r="FZ26" s="19">
        <v>0</v>
      </c>
      <c r="GA26" s="19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19">
        <v>0</v>
      </c>
      <c r="HA26" s="19">
        <v>0</v>
      </c>
      <c r="HB26" s="18">
        <v>0</v>
      </c>
      <c r="HC26" s="18">
        <v>0</v>
      </c>
      <c r="HD26" s="18">
        <v>0</v>
      </c>
      <c r="HE26" s="18">
        <v>0</v>
      </c>
      <c r="HF26" s="19">
        <v>0</v>
      </c>
      <c r="HG26" s="19">
        <v>0</v>
      </c>
      <c r="HH26" s="18">
        <v>0</v>
      </c>
      <c r="HI26" s="18">
        <v>0</v>
      </c>
      <c r="HJ26" s="18">
        <v>0</v>
      </c>
      <c r="HK26" s="18">
        <v>0</v>
      </c>
      <c r="HL26" s="19">
        <v>0</v>
      </c>
      <c r="HM26" s="19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192759606.73000002</v>
      </c>
      <c r="HU26" s="18">
        <v>0</v>
      </c>
    </row>
    <row r="27" spans="1:229" s="35" customFormat="1" ht="12.75" customHeight="1">
      <c r="A27" s="57" t="s">
        <v>186</v>
      </c>
      <c r="B27" s="17">
        <v>1030</v>
      </c>
      <c r="C27" s="58" t="s">
        <v>146</v>
      </c>
      <c r="D27" s="19">
        <v>737214.05999999959</v>
      </c>
      <c r="E27" s="19">
        <v>0</v>
      </c>
      <c r="F27" s="18">
        <v>0</v>
      </c>
      <c r="G27" s="18">
        <v>0</v>
      </c>
      <c r="H27" s="18">
        <v>304184.67999999982</v>
      </c>
      <c r="I27" s="18">
        <v>0</v>
      </c>
      <c r="J27" s="18">
        <v>433029.37999999971</v>
      </c>
      <c r="K27" s="18">
        <v>0</v>
      </c>
      <c r="L27" s="18">
        <v>260652.89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270764769.56999999</v>
      </c>
      <c r="AK27" s="18">
        <v>0</v>
      </c>
      <c r="AL27" s="18">
        <v>2442064.5699999998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415.57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265761.93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1087230.06</v>
      </c>
      <c r="CK27" s="18">
        <v>0</v>
      </c>
      <c r="CL27" s="18">
        <v>25238.81</v>
      </c>
      <c r="CM27" s="18">
        <v>0</v>
      </c>
      <c r="CN27" s="18">
        <v>6194.08</v>
      </c>
      <c r="CO27" s="18">
        <v>0</v>
      </c>
      <c r="CP27" s="18">
        <v>0</v>
      </c>
      <c r="CQ27" s="18">
        <v>0</v>
      </c>
      <c r="CR27" s="18">
        <v>4895.63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-23907.85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47452.7</v>
      </c>
      <c r="DY27" s="18">
        <v>0</v>
      </c>
      <c r="DZ27" s="18">
        <v>0</v>
      </c>
      <c r="EA27" s="18">
        <v>0</v>
      </c>
      <c r="EB27" s="18">
        <v>483061.48</v>
      </c>
      <c r="EC27" s="18">
        <v>0</v>
      </c>
      <c r="ED27" s="18">
        <v>193018.34</v>
      </c>
      <c r="EE27" s="18">
        <v>0</v>
      </c>
      <c r="EF27" s="18">
        <v>1289740.55</v>
      </c>
      <c r="EG27" s="18">
        <v>365325.2</v>
      </c>
      <c r="EH27" s="18">
        <v>73994.740000000005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80357.72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1187387.48</v>
      </c>
      <c r="EW27" s="18">
        <v>0</v>
      </c>
      <c r="EX27" s="18">
        <v>43872494.020000003</v>
      </c>
      <c r="EY27" s="18">
        <v>0</v>
      </c>
      <c r="EZ27" s="18">
        <v>191922.19</v>
      </c>
      <c r="FA27" s="18">
        <v>0</v>
      </c>
      <c r="FB27" s="18">
        <v>9581273.4499999993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213112.82</v>
      </c>
      <c r="FI27" s="18">
        <v>0</v>
      </c>
      <c r="FJ27" s="18">
        <v>1116598.01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19">
        <v>0</v>
      </c>
      <c r="FU27" s="19">
        <v>0</v>
      </c>
      <c r="FV27" s="18">
        <v>0</v>
      </c>
      <c r="FW27" s="18">
        <v>0</v>
      </c>
      <c r="FX27" s="18">
        <v>0</v>
      </c>
      <c r="FY27" s="18">
        <v>0</v>
      </c>
      <c r="FZ27" s="19">
        <v>0</v>
      </c>
      <c r="GA27" s="19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19">
        <v>0</v>
      </c>
      <c r="HA27" s="19">
        <v>0</v>
      </c>
      <c r="HB27" s="18">
        <v>0</v>
      </c>
      <c r="HC27" s="18">
        <v>0</v>
      </c>
      <c r="HD27" s="18">
        <v>0</v>
      </c>
      <c r="HE27" s="18">
        <v>0</v>
      </c>
      <c r="HF27" s="19">
        <v>0</v>
      </c>
      <c r="HG27" s="19">
        <v>0</v>
      </c>
      <c r="HH27" s="18">
        <v>0</v>
      </c>
      <c r="HI27" s="18">
        <v>0</v>
      </c>
      <c r="HJ27" s="18">
        <v>0</v>
      </c>
      <c r="HK27" s="18">
        <v>0</v>
      </c>
      <c r="HL27" s="19">
        <v>0</v>
      </c>
      <c r="HM27" s="19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333900942.81999993</v>
      </c>
      <c r="HU27" s="18">
        <v>365325.2</v>
      </c>
    </row>
    <row r="28" spans="1:229" s="35" customFormat="1" ht="12.75" customHeight="1">
      <c r="A28" s="57" t="s">
        <v>188</v>
      </c>
      <c r="B28" s="17">
        <v>1031</v>
      </c>
      <c r="C28" s="58" t="s">
        <v>146</v>
      </c>
      <c r="D28" s="19">
        <v>0</v>
      </c>
      <c r="E28" s="19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1643.18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165822.35999999999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0</v>
      </c>
      <c r="EC28" s="18">
        <v>0</v>
      </c>
      <c r="ED28" s="18">
        <v>0</v>
      </c>
      <c r="EE28" s="18">
        <v>0</v>
      </c>
      <c r="EF28" s="18">
        <v>0</v>
      </c>
      <c r="EG28" s="18">
        <v>0</v>
      </c>
      <c r="EH28" s="18">
        <v>0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19">
        <v>0</v>
      </c>
      <c r="FU28" s="19">
        <v>0</v>
      </c>
      <c r="FV28" s="18">
        <v>0</v>
      </c>
      <c r="FW28" s="18">
        <v>0</v>
      </c>
      <c r="FX28" s="18">
        <v>0</v>
      </c>
      <c r="FY28" s="18">
        <v>0</v>
      </c>
      <c r="FZ28" s="19">
        <v>0</v>
      </c>
      <c r="GA28" s="19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19">
        <v>0</v>
      </c>
      <c r="HA28" s="19">
        <v>0</v>
      </c>
      <c r="HB28" s="18">
        <v>0</v>
      </c>
      <c r="HC28" s="18">
        <v>0</v>
      </c>
      <c r="HD28" s="18">
        <v>0</v>
      </c>
      <c r="HE28" s="18">
        <v>0</v>
      </c>
      <c r="HF28" s="19">
        <v>0</v>
      </c>
      <c r="HG28" s="19">
        <v>0</v>
      </c>
      <c r="HH28" s="18">
        <v>0</v>
      </c>
      <c r="HI28" s="18">
        <v>0</v>
      </c>
      <c r="HJ28" s="18">
        <v>0</v>
      </c>
      <c r="HK28" s="18">
        <v>0</v>
      </c>
      <c r="HL28" s="19">
        <v>0</v>
      </c>
      <c r="HM28" s="19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167465.53999999998</v>
      </c>
      <c r="HU28" s="18">
        <v>0</v>
      </c>
    </row>
    <row r="29" spans="1:229" s="35" customFormat="1" ht="12.75" customHeight="1">
      <c r="A29" s="57" t="s">
        <v>190</v>
      </c>
      <c r="B29" s="17">
        <v>1032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221059774.84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167251.87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170876.01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2184640.7799999998</v>
      </c>
      <c r="EW29" s="18">
        <v>0</v>
      </c>
      <c r="EX29" s="18">
        <v>73696937.299999997</v>
      </c>
      <c r="EY29" s="18">
        <v>0</v>
      </c>
      <c r="EZ29" s="18">
        <v>313335.51</v>
      </c>
      <c r="FA29" s="18">
        <v>0</v>
      </c>
      <c r="FB29" s="18">
        <v>-1.72</v>
      </c>
      <c r="FC29" s="18">
        <v>0</v>
      </c>
      <c r="FD29" s="18">
        <v>0</v>
      </c>
      <c r="FE29" s="18">
        <v>0</v>
      </c>
      <c r="FF29" s="18">
        <v>393815.21</v>
      </c>
      <c r="FG29" s="18">
        <v>0</v>
      </c>
      <c r="FH29" s="18">
        <v>18153905.98</v>
      </c>
      <c r="FI29" s="18">
        <v>0</v>
      </c>
      <c r="FJ29" s="18">
        <v>2149988.36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19">
        <v>0</v>
      </c>
      <c r="FU29" s="19">
        <v>0</v>
      </c>
      <c r="FV29" s="18">
        <v>0</v>
      </c>
      <c r="FW29" s="18">
        <v>0</v>
      </c>
      <c r="FX29" s="18">
        <v>0</v>
      </c>
      <c r="FY29" s="18">
        <v>0</v>
      </c>
      <c r="FZ29" s="19">
        <v>0</v>
      </c>
      <c r="GA29" s="19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19">
        <v>0</v>
      </c>
      <c r="HA29" s="19">
        <v>0</v>
      </c>
      <c r="HB29" s="18">
        <v>0</v>
      </c>
      <c r="HC29" s="18">
        <v>0</v>
      </c>
      <c r="HD29" s="18">
        <v>0</v>
      </c>
      <c r="HE29" s="18">
        <v>0</v>
      </c>
      <c r="HF29" s="19">
        <v>0</v>
      </c>
      <c r="HG29" s="19">
        <v>0</v>
      </c>
      <c r="HH29" s="18">
        <v>0</v>
      </c>
      <c r="HI29" s="18">
        <v>0</v>
      </c>
      <c r="HJ29" s="18">
        <v>0</v>
      </c>
      <c r="HK29" s="18">
        <v>0</v>
      </c>
      <c r="HL29" s="19">
        <v>0</v>
      </c>
      <c r="HM29" s="19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318290524.13999999</v>
      </c>
      <c r="HU29" s="18">
        <v>0</v>
      </c>
    </row>
    <row r="30" spans="1:229" s="35" customFormat="1" ht="12.75" customHeight="1">
      <c r="A30" s="57" t="s">
        <v>192</v>
      </c>
      <c r="B30" s="17">
        <v>1034</v>
      </c>
      <c r="C30" s="58" t="s">
        <v>146</v>
      </c>
      <c r="D30" s="19">
        <v>0</v>
      </c>
      <c r="E30" s="19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95800901.599999994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53554.65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0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19">
        <v>0</v>
      </c>
      <c r="FU30" s="19">
        <v>0</v>
      </c>
      <c r="FV30" s="18">
        <v>0</v>
      </c>
      <c r="FW30" s="18">
        <v>0</v>
      </c>
      <c r="FX30" s="18">
        <v>0</v>
      </c>
      <c r="FY30" s="18">
        <v>0</v>
      </c>
      <c r="FZ30" s="19">
        <v>0</v>
      </c>
      <c r="GA30" s="19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19">
        <v>0</v>
      </c>
      <c r="HA30" s="19">
        <v>0</v>
      </c>
      <c r="HB30" s="18">
        <v>0</v>
      </c>
      <c r="HC30" s="18">
        <v>0</v>
      </c>
      <c r="HD30" s="18">
        <v>0</v>
      </c>
      <c r="HE30" s="18">
        <v>0</v>
      </c>
      <c r="HF30" s="19">
        <v>0</v>
      </c>
      <c r="HG30" s="19">
        <v>0</v>
      </c>
      <c r="HH30" s="18">
        <v>0</v>
      </c>
      <c r="HI30" s="18">
        <v>0</v>
      </c>
      <c r="HJ30" s="18">
        <v>0</v>
      </c>
      <c r="HK30" s="18">
        <v>0</v>
      </c>
      <c r="HL30" s="19">
        <v>0</v>
      </c>
      <c r="HM30" s="19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95854456.25</v>
      </c>
      <c r="HU30" s="18">
        <v>0</v>
      </c>
    </row>
    <row r="31" spans="1:229" s="35" customFormat="1" ht="12.75" customHeight="1">
      <c r="A31" s="57" t="s">
        <v>194</v>
      </c>
      <c r="B31" s="17">
        <v>1035</v>
      </c>
      <c r="C31" s="58" t="s">
        <v>146</v>
      </c>
      <c r="D31" s="19">
        <v>14883397.619111</v>
      </c>
      <c r="E31" s="19">
        <v>0</v>
      </c>
      <c r="F31" s="18">
        <v>0</v>
      </c>
      <c r="G31" s="18">
        <v>0</v>
      </c>
      <c r="H31" s="18">
        <v>697810.45194099995</v>
      </c>
      <c r="I31" s="18">
        <v>0</v>
      </c>
      <c r="J31" s="18">
        <v>14185587.167169999</v>
      </c>
      <c r="K31" s="18">
        <v>0</v>
      </c>
      <c r="L31" s="18">
        <v>538571.49272700003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228085406.86000001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5051.3200059999999</v>
      </c>
      <c r="BC31" s="18">
        <v>0</v>
      </c>
      <c r="BD31" s="18">
        <v>258187.65933699999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509566.68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11217186.522150001</v>
      </c>
      <c r="CK31" s="18">
        <v>0</v>
      </c>
      <c r="CL31" s="18">
        <v>1930613.235418</v>
      </c>
      <c r="CM31" s="18">
        <v>0</v>
      </c>
      <c r="CN31" s="18">
        <v>1936277.005448</v>
      </c>
      <c r="CO31" s="18">
        <v>0</v>
      </c>
      <c r="CP31" s="18">
        <v>0</v>
      </c>
      <c r="CQ31" s="18">
        <v>0</v>
      </c>
      <c r="CR31" s="18">
        <v>1937354.8354480001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46529.059996999997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5417807.2764090002</v>
      </c>
      <c r="EG31" s="18">
        <v>0</v>
      </c>
      <c r="EH31" s="18">
        <v>4.8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58693.82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1325744.54</v>
      </c>
      <c r="EW31" s="18">
        <v>0</v>
      </c>
      <c r="EX31" s="18">
        <v>21050708.440000001</v>
      </c>
      <c r="EY31" s="18">
        <v>0</v>
      </c>
      <c r="EZ31" s="18">
        <v>210923.1</v>
      </c>
      <c r="FA31" s="18">
        <v>0</v>
      </c>
      <c r="FB31" s="18">
        <v>12963878.24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178621.63</v>
      </c>
      <c r="FI31" s="18">
        <v>0</v>
      </c>
      <c r="FJ31" s="18">
        <v>1074256.8899999999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19">
        <v>0</v>
      </c>
      <c r="FU31" s="19">
        <v>0</v>
      </c>
      <c r="FV31" s="18">
        <v>0</v>
      </c>
      <c r="FW31" s="18">
        <v>0</v>
      </c>
      <c r="FX31" s="18">
        <v>0</v>
      </c>
      <c r="FY31" s="18">
        <v>0</v>
      </c>
      <c r="FZ31" s="19">
        <v>0</v>
      </c>
      <c r="GA31" s="19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19">
        <v>0</v>
      </c>
      <c r="HA31" s="19">
        <v>0</v>
      </c>
      <c r="HB31" s="18">
        <v>0</v>
      </c>
      <c r="HC31" s="18">
        <v>0</v>
      </c>
      <c r="HD31" s="18">
        <v>0</v>
      </c>
      <c r="HE31" s="18">
        <v>0</v>
      </c>
      <c r="HF31" s="19">
        <v>0</v>
      </c>
      <c r="HG31" s="19">
        <v>0</v>
      </c>
      <c r="HH31" s="18">
        <v>0</v>
      </c>
      <c r="HI31" s="18">
        <v>0</v>
      </c>
      <c r="HJ31" s="18">
        <v>0</v>
      </c>
      <c r="HK31" s="18">
        <v>0</v>
      </c>
      <c r="HL31" s="19">
        <v>0</v>
      </c>
      <c r="HM31" s="19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303628781.0260511</v>
      </c>
      <c r="HU31" s="18">
        <v>0</v>
      </c>
    </row>
    <row r="32" spans="1:229" s="35" customFormat="1" ht="12.75" customHeight="1">
      <c r="A32" s="57" t="s">
        <v>196</v>
      </c>
      <c r="B32" s="17">
        <v>1036</v>
      </c>
      <c r="C32" s="58" t="s">
        <v>146</v>
      </c>
      <c r="D32" s="19">
        <v>0</v>
      </c>
      <c r="E32" s="19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243447555.63</v>
      </c>
      <c r="AK32" s="18">
        <v>0</v>
      </c>
      <c r="AL32" s="18">
        <v>54707455.479999997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211920.52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</v>
      </c>
      <c r="CQ32" s="18">
        <v>0</v>
      </c>
      <c r="CR32" s="18">
        <v>0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0</v>
      </c>
      <c r="DY32" s="18">
        <v>0</v>
      </c>
      <c r="DZ32" s="18">
        <v>0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0</v>
      </c>
      <c r="EH32" s="18">
        <v>0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80250.73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1177790.1399999999</v>
      </c>
      <c r="EW32" s="18">
        <v>0</v>
      </c>
      <c r="EX32" s="18">
        <v>44057657.009999998</v>
      </c>
      <c r="EY32" s="18">
        <v>0</v>
      </c>
      <c r="EZ32" s="18">
        <v>190487.75</v>
      </c>
      <c r="FA32" s="18">
        <v>0</v>
      </c>
      <c r="FB32" s="18">
        <v>9031148.0299999993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214815.37</v>
      </c>
      <c r="FI32" s="18">
        <v>0</v>
      </c>
      <c r="FJ32" s="18">
        <v>1079558.77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19">
        <v>0</v>
      </c>
      <c r="FU32" s="19">
        <v>0</v>
      </c>
      <c r="FV32" s="18">
        <v>0</v>
      </c>
      <c r="FW32" s="18">
        <v>0</v>
      </c>
      <c r="FX32" s="18">
        <v>0</v>
      </c>
      <c r="FY32" s="18">
        <v>0</v>
      </c>
      <c r="FZ32" s="19">
        <v>0</v>
      </c>
      <c r="GA32" s="19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19">
        <v>0</v>
      </c>
      <c r="HA32" s="19">
        <v>0</v>
      </c>
      <c r="HB32" s="18">
        <v>0</v>
      </c>
      <c r="HC32" s="18">
        <v>0</v>
      </c>
      <c r="HD32" s="18">
        <v>0</v>
      </c>
      <c r="HE32" s="18">
        <v>0</v>
      </c>
      <c r="HF32" s="19">
        <v>0</v>
      </c>
      <c r="HG32" s="19">
        <v>0</v>
      </c>
      <c r="HH32" s="18">
        <v>0</v>
      </c>
      <c r="HI32" s="18">
        <v>0</v>
      </c>
      <c r="HJ32" s="18">
        <v>0</v>
      </c>
      <c r="HK32" s="18">
        <v>0</v>
      </c>
      <c r="HL32" s="19">
        <v>0</v>
      </c>
      <c r="HM32" s="19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354198639.42999995</v>
      </c>
      <c r="HU32" s="18">
        <v>0</v>
      </c>
    </row>
    <row r="33" spans="1:229" s="35" customFormat="1" ht="12.75" customHeight="1">
      <c r="A33" s="57" t="s">
        <v>198</v>
      </c>
      <c r="B33" s="17">
        <v>1037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149132093.00999999</v>
      </c>
      <c r="AK33" s="18">
        <v>0</v>
      </c>
      <c r="AL33" s="18">
        <v>2440665.17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340061.5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19">
        <v>0</v>
      </c>
      <c r="FU33" s="19">
        <v>0</v>
      </c>
      <c r="FV33" s="18">
        <v>0</v>
      </c>
      <c r="FW33" s="18">
        <v>0</v>
      </c>
      <c r="FX33" s="18">
        <v>0</v>
      </c>
      <c r="FY33" s="18">
        <v>0</v>
      </c>
      <c r="FZ33" s="19">
        <v>0</v>
      </c>
      <c r="GA33" s="19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19">
        <v>0</v>
      </c>
      <c r="HA33" s="19">
        <v>0</v>
      </c>
      <c r="HB33" s="18">
        <v>0</v>
      </c>
      <c r="HC33" s="18">
        <v>0</v>
      </c>
      <c r="HD33" s="18">
        <v>0</v>
      </c>
      <c r="HE33" s="18">
        <v>0</v>
      </c>
      <c r="HF33" s="19">
        <v>0</v>
      </c>
      <c r="HG33" s="19">
        <v>0</v>
      </c>
      <c r="HH33" s="18">
        <v>0</v>
      </c>
      <c r="HI33" s="18">
        <v>0</v>
      </c>
      <c r="HJ33" s="18">
        <v>0</v>
      </c>
      <c r="HK33" s="18">
        <v>0</v>
      </c>
      <c r="HL33" s="19">
        <v>0</v>
      </c>
      <c r="HM33" s="19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151912819.67999998</v>
      </c>
      <c r="HU33" s="18">
        <v>0</v>
      </c>
    </row>
    <row r="34" spans="1:229" s="35" customFormat="1" ht="12.75" customHeight="1">
      <c r="A34" s="57" t="s">
        <v>200</v>
      </c>
      <c r="B34" s="17">
        <v>1038</v>
      </c>
      <c r="C34" s="58" t="s">
        <v>146</v>
      </c>
      <c r="D34" s="19">
        <v>33014509.52</v>
      </c>
      <c r="E34" s="19">
        <v>290103.14</v>
      </c>
      <c r="F34" s="18">
        <v>0</v>
      </c>
      <c r="G34" s="18">
        <v>0</v>
      </c>
      <c r="H34" s="18">
        <v>33014509.52</v>
      </c>
      <c r="I34" s="18">
        <v>290103.14</v>
      </c>
      <c r="J34" s="18">
        <v>0</v>
      </c>
      <c r="K34" s="18">
        <v>0</v>
      </c>
      <c r="L34" s="18">
        <v>7009245.5</v>
      </c>
      <c r="M34" s="18">
        <v>50008.779999999402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32534.85</v>
      </c>
      <c r="AA34" s="18">
        <v>2552642.35</v>
      </c>
      <c r="AB34" s="18">
        <v>0</v>
      </c>
      <c r="AC34" s="18">
        <v>0</v>
      </c>
      <c r="AD34" s="18">
        <v>66283.210000000006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1666.77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96723.3</v>
      </c>
      <c r="AU34" s="18">
        <v>3987984.17</v>
      </c>
      <c r="AV34" s="18">
        <v>397687.18</v>
      </c>
      <c r="AW34" s="18">
        <v>974840.24</v>
      </c>
      <c r="AX34" s="18">
        <v>0</v>
      </c>
      <c r="AY34" s="18">
        <v>0</v>
      </c>
      <c r="AZ34" s="18">
        <v>0</v>
      </c>
      <c r="BA34" s="18">
        <v>0</v>
      </c>
      <c r="BB34" s="18">
        <v>146305.76999999999</v>
      </c>
      <c r="BC34" s="18">
        <v>4102.54000000004</v>
      </c>
      <c r="BD34" s="18">
        <v>1123302.5</v>
      </c>
      <c r="BE34" s="18">
        <v>6781.87000000018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198752.78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9488.9599999999991</v>
      </c>
      <c r="CA34" s="18">
        <v>0</v>
      </c>
      <c r="CB34" s="18">
        <v>13249.85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72714599.769999996</v>
      </c>
      <c r="CK34" s="18">
        <v>4956353.7600000398</v>
      </c>
      <c r="CL34" s="18">
        <v>2188189.7400000002</v>
      </c>
      <c r="CM34" s="18">
        <v>5807.8200000009701</v>
      </c>
      <c r="CN34" s="18">
        <v>1641343.55</v>
      </c>
      <c r="CO34" s="18">
        <v>5807.8200000000397</v>
      </c>
      <c r="CP34" s="18">
        <v>0</v>
      </c>
      <c r="CQ34" s="18">
        <v>0</v>
      </c>
      <c r="CR34" s="18">
        <v>1637740.31</v>
      </c>
      <c r="CS34" s="18">
        <v>5807.8200000000397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103299.44</v>
      </c>
      <c r="DE34" s="18">
        <v>5.82078829580723E-12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177481.05</v>
      </c>
      <c r="EC34" s="18">
        <v>228095.34</v>
      </c>
      <c r="ED34" s="18">
        <v>0</v>
      </c>
      <c r="EE34" s="18">
        <v>0</v>
      </c>
      <c r="EF34" s="18">
        <v>1443652.19</v>
      </c>
      <c r="EG34" s="18">
        <v>0</v>
      </c>
      <c r="EH34" s="18">
        <v>29648.51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43905.33</v>
      </c>
      <c r="EO34" s="18">
        <v>2.9104496590548499E-13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19">
        <v>0</v>
      </c>
      <c r="FU34" s="19">
        <v>0</v>
      </c>
      <c r="FV34" s="18">
        <v>0</v>
      </c>
      <c r="FW34" s="18">
        <v>0</v>
      </c>
      <c r="FX34" s="18">
        <v>0</v>
      </c>
      <c r="FY34" s="18">
        <v>0</v>
      </c>
      <c r="FZ34" s="19">
        <v>0</v>
      </c>
      <c r="GA34" s="19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183936.6</v>
      </c>
      <c r="GG34" s="18">
        <v>-183936.6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19">
        <v>0</v>
      </c>
      <c r="HA34" s="19">
        <v>0</v>
      </c>
      <c r="HB34" s="18">
        <v>0</v>
      </c>
      <c r="HC34" s="18">
        <v>0</v>
      </c>
      <c r="HD34" s="18">
        <v>0</v>
      </c>
      <c r="HE34" s="18">
        <v>0</v>
      </c>
      <c r="HF34" s="19">
        <v>0</v>
      </c>
      <c r="HG34" s="19">
        <v>0</v>
      </c>
      <c r="HH34" s="18">
        <v>0</v>
      </c>
      <c r="HI34" s="18">
        <v>0</v>
      </c>
      <c r="HJ34" s="18">
        <v>0</v>
      </c>
      <c r="HK34" s="18">
        <v>0</v>
      </c>
      <c r="HL34" s="19">
        <v>0</v>
      </c>
      <c r="HM34" s="19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122074793.89999999</v>
      </c>
      <c r="HU34" s="18">
        <v>13083151.830000041</v>
      </c>
    </row>
    <row r="35" spans="1:229" s="35" customFormat="1" ht="12.75" customHeight="1">
      <c r="A35" s="57" t="s">
        <v>202</v>
      </c>
      <c r="B35" s="17">
        <v>1039</v>
      </c>
      <c r="C35" s="58" t="s">
        <v>146</v>
      </c>
      <c r="D35" s="19">
        <v>0</v>
      </c>
      <c r="E35" s="19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132350294</v>
      </c>
      <c r="AK35" s="18">
        <v>0</v>
      </c>
      <c r="AL35" s="18">
        <v>2445828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316083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0</v>
      </c>
      <c r="EC35" s="18">
        <v>0</v>
      </c>
      <c r="ED35" s="18">
        <v>0</v>
      </c>
      <c r="EE35" s="18">
        <v>0</v>
      </c>
      <c r="EF35" s="18">
        <v>0</v>
      </c>
      <c r="EG35" s="18">
        <v>0</v>
      </c>
      <c r="EH35" s="18">
        <v>0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19">
        <v>0</v>
      </c>
      <c r="FU35" s="19">
        <v>0</v>
      </c>
      <c r="FV35" s="18">
        <v>0</v>
      </c>
      <c r="FW35" s="18">
        <v>0</v>
      </c>
      <c r="FX35" s="18">
        <v>0</v>
      </c>
      <c r="FY35" s="18">
        <v>0</v>
      </c>
      <c r="FZ35" s="19">
        <v>0</v>
      </c>
      <c r="GA35" s="19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19">
        <v>0</v>
      </c>
      <c r="HA35" s="19">
        <v>0</v>
      </c>
      <c r="HB35" s="18">
        <v>0</v>
      </c>
      <c r="HC35" s="18">
        <v>0</v>
      </c>
      <c r="HD35" s="18">
        <v>0</v>
      </c>
      <c r="HE35" s="18">
        <v>0</v>
      </c>
      <c r="HF35" s="19">
        <v>0</v>
      </c>
      <c r="HG35" s="19">
        <v>0</v>
      </c>
      <c r="HH35" s="18">
        <v>0</v>
      </c>
      <c r="HI35" s="18">
        <v>0</v>
      </c>
      <c r="HJ35" s="18">
        <v>0</v>
      </c>
      <c r="HK35" s="18">
        <v>0</v>
      </c>
      <c r="HL35" s="19">
        <v>0</v>
      </c>
      <c r="HM35" s="19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135112205</v>
      </c>
      <c r="HU35" s="18">
        <v>0</v>
      </c>
    </row>
    <row r="36" spans="1:229" s="35" customFormat="1" ht="12.75" customHeight="1">
      <c r="A36" s="57" t="s">
        <v>204</v>
      </c>
      <c r="B36" s="17">
        <v>1040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241189748.09999999</v>
      </c>
      <c r="AE36" s="18">
        <v>33990757.789999999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1951322.2599999998</v>
      </c>
      <c r="CA36" s="18">
        <v>257383.46999999997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19">
        <v>0</v>
      </c>
      <c r="FU36" s="19">
        <v>0</v>
      </c>
      <c r="FV36" s="18">
        <v>0</v>
      </c>
      <c r="FW36" s="18">
        <v>0</v>
      </c>
      <c r="FX36" s="18">
        <v>0</v>
      </c>
      <c r="FY36" s="18">
        <v>0</v>
      </c>
      <c r="FZ36" s="19">
        <v>0</v>
      </c>
      <c r="GA36" s="19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19">
        <v>0</v>
      </c>
      <c r="HA36" s="19">
        <v>0</v>
      </c>
      <c r="HB36" s="18">
        <v>0</v>
      </c>
      <c r="HC36" s="18">
        <v>0</v>
      </c>
      <c r="HD36" s="18">
        <v>0</v>
      </c>
      <c r="HE36" s="18">
        <v>0</v>
      </c>
      <c r="HF36" s="19">
        <v>0</v>
      </c>
      <c r="HG36" s="19">
        <v>0</v>
      </c>
      <c r="HH36" s="18">
        <v>0</v>
      </c>
      <c r="HI36" s="18">
        <v>0</v>
      </c>
      <c r="HJ36" s="18">
        <v>0</v>
      </c>
      <c r="HK36" s="18">
        <v>0</v>
      </c>
      <c r="HL36" s="19">
        <v>0</v>
      </c>
      <c r="HM36" s="19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243141070.35999998</v>
      </c>
      <c r="HU36" s="18">
        <v>34248141.259999998</v>
      </c>
    </row>
    <row r="37" spans="1:229" s="35" customFormat="1" ht="12.75" customHeight="1">
      <c r="A37" s="57" t="s">
        <v>206</v>
      </c>
      <c r="B37" s="17">
        <v>1043</v>
      </c>
      <c r="C37" s="58" t="s">
        <v>146</v>
      </c>
      <c r="D37" s="19">
        <v>166389627.25999999</v>
      </c>
      <c r="E37" s="19">
        <v>0</v>
      </c>
      <c r="F37" s="18">
        <v>0</v>
      </c>
      <c r="G37" s="18">
        <v>0</v>
      </c>
      <c r="H37" s="18">
        <v>120179413.42</v>
      </c>
      <c r="I37" s="18">
        <v>0</v>
      </c>
      <c r="J37" s="18">
        <v>46210213.840000004</v>
      </c>
      <c r="K37" s="18">
        <v>0</v>
      </c>
      <c r="L37" s="18">
        <v>189602.06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-16726.72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138602409.56999999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37615.129999999997</v>
      </c>
      <c r="AU37" s="18">
        <v>0</v>
      </c>
      <c r="AV37" s="18">
        <v>1500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167427.96</v>
      </c>
      <c r="BC37" s="18">
        <v>0</v>
      </c>
      <c r="BD37" s="18">
        <v>9330500.3900000006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235066.33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3083234.5</v>
      </c>
      <c r="BW37" s="18">
        <v>0</v>
      </c>
      <c r="BX37" s="18">
        <v>0</v>
      </c>
      <c r="BY37" s="18">
        <v>0</v>
      </c>
      <c r="BZ37" s="18">
        <v>0</v>
      </c>
      <c r="CA37" s="18">
        <v>0</v>
      </c>
      <c r="CB37" s="18">
        <v>2100</v>
      </c>
      <c r="CC37" s="18">
        <v>649054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1024035.76</v>
      </c>
      <c r="EC37" s="18">
        <v>0</v>
      </c>
      <c r="ED37" s="18">
        <v>0</v>
      </c>
      <c r="EE37" s="18">
        <v>0</v>
      </c>
      <c r="EF37" s="18">
        <v>1164113.3799999999</v>
      </c>
      <c r="EG37" s="18">
        <v>0</v>
      </c>
      <c r="EH37" s="18">
        <v>906951.38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58796.29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19">
        <v>0</v>
      </c>
      <c r="FU37" s="19">
        <v>0</v>
      </c>
      <c r="FV37" s="18">
        <v>0</v>
      </c>
      <c r="FW37" s="18">
        <v>0</v>
      </c>
      <c r="FX37" s="18">
        <v>0</v>
      </c>
      <c r="FY37" s="18">
        <v>0</v>
      </c>
      <c r="FZ37" s="19">
        <v>0</v>
      </c>
      <c r="GA37" s="19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19">
        <v>0</v>
      </c>
      <c r="HA37" s="19">
        <v>0</v>
      </c>
      <c r="HB37" s="18">
        <v>0</v>
      </c>
      <c r="HC37" s="18">
        <v>0</v>
      </c>
      <c r="HD37" s="18">
        <v>0</v>
      </c>
      <c r="HE37" s="18">
        <v>0</v>
      </c>
      <c r="HF37" s="19">
        <v>0</v>
      </c>
      <c r="HG37" s="19">
        <v>0</v>
      </c>
      <c r="HH37" s="18">
        <v>0</v>
      </c>
      <c r="HI37" s="18">
        <v>0</v>
      </c>
      <c r="HJ37" s="18">
        <v>0</v>
      </c>
      <c r="HK37" s="18">
        <v>0</v>
      </c>
      <c r="HL37" s="19">
        <v>0</v>
      </c>
      <c r="HM37" s="19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321176253.2899999</v>
      </c>
      <c r="HU37" s="18">
        <v>649054</v>
      </c>
    </row>
    <row r="38" spans="1:229" s="35" customFormat="1" ht="12.75" customHeight="1">
      <c r="A38" s="57" t="s">
        <v>208</v>
      </c>
      <c r="B38" s="17">
        <v>1044</v>
      </c>
      <c r="C38" s="58" t="s">
        <v>146</v>
      </c>
      <c r="D38" s="19">
        <v>0</v>
      </c>
      <c r="E38" s="19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249024266</v>
      </c>
      <c r="AK38" s="18">
        <v>0</v>
      </c>
      <c r="AL38" s="18">
        <v>2428190.4500000002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209057.68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0</v>
      </c>
      <c r="EC38" s="18">
        <v>0</v>
      </c>
      <c r="ED38" s="18">
        <v>0</v>
      </c>
      <c r="EE38" s="18">
        <v>0</v>
      </c>
      <c r="EF38" s="18">
        <v>0</v>
      </c>
      <c r="EG38" s="18">
        <v>0</v>
      </c>
      <c r="EH38" s="18">
        <v>0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19">
        <v>0</v>
      </c>
      <c r="FU38" s="19">
        <v>0</v>
      </c>
      <c r="FV38" s="18">
        <v>0</v>
      </c>
      <c r="FW38" s="18">
        <v>0</v>
      </c>
      <c r="FX38" s="18">
        <v>0</v>
      </c>
      <c r="FY38" s="18">
        <v>0</v>
      </c>
      <c r="FZ38" s="19">
        <v>0</v>
      </c>
      <c r="GA38" s="19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19">
        <v>0</v>
      </c>
      <c r="HA38" s="19">
        <v>0</v>
      </c>
      <c r="HB38" s="18">
        <v>0</v>
      </c>
      <c r="HC38" s="18">
        <v>0</v>
      </c>
      <c r="HD38" s="18">
        <v>0</v>
      </c>
      <c r="HE38" s="18">
        <v>0</v>
      </c>
      <c r="HF38" s="19">
        <v>0</v>
      </c>
      <c r="HG38" s="19">
        <v>0</v>
      </c>
      <c r="HH38" s="18">
        <v>0</v>
      </c>
      <c r="HI38" s="18">
        <v>0</v>
      </c>
      <c r="HJ38" s="18">
        <v>0</v>
      </c>
      <c r="HK38" s="18">
        <v>0</v>
      </c>
      <c r="HL38" s="19">
        <v>0</v>
      </c>
      <c r="HM38" s="19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251661514.13</v>
      </c>
      <c r="HU38" s="18">
        <v>0</v>
      </c>
    </row>
    <row r="39" spans="1:229" s="35" customFormat="1" ht="12.75" customHeight="1">
      <c r="A39" s="57" t="s">
        <v>210</v>
      </c>
      <c r="B39" s="17">
        <v>1045</v>
      </c>
      <c r="C39" s="58" t="s">
        <v>146</v>
      </c>
      <c r="D39" s="19">
        <v>2944769.1100000003</v>
      </c>
      <c r="E39" s="19">
        <v>0</v>
      </c>
      <c r="F39" s="18">
        <v>881.25</v>
      </c>
      <c r="G39" s="18">
        <v>0</v>
      </c>
      <c r="H39" s="18">
        <v>981829</v>
      </c>
      <c r="I39" s="18">
        <v>0</v>
      </c>
      <c r="J39" s="18">
        <v>1962058.86</v>
      </c>
      <c r="K39" s="18">
        <v>0</v>
      </c>
      <c r="L39" s="18">
        <v>40604.294267999998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40311.42</v>
      </c>
      <c r="AA39" s="18">
        <v>0</v>
      </c>
      <c r="AB39" s="18">
        <v>0</v>
      </c>
      <c r="AC39" s="18">
        <v>0</v>
      </c>
      <c r="AD39" s="18">
        <v>229607.76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1390470.44</v>
      </c>
      <c r="AU39" s="18">
        <v>0</v>
      </c>
      <c r="AV39" s="18">
        <v>2570625.21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1365.822758</v>
      </c>
      <c r="BC39" s="18">
        <v>0</v>
      </c>
      <c r="BD39" s="18">
        <v>5557.7452290000001</v>
      </c>
      <c r="BE39" s="18">
        <v>5287.22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6139994.63136</v>
      </c>
      <c r="CK39" s="18">
        <v>1255469.82</v>
      </c>
      <c r="CL39" s="18">
        <v>256562.03302</v>
      </c>
      <c r="CM39" s="18">
        <v>2842.78</v>
      </c>
      <c r="CN39" s="18">
        <v>0</v>
      </c>
      <c r="CO39" s="18">
        <v>0</v>
      </c>
      <c r="CP39" s="18">
        <v>0</v>
      </c>
      <c r="CQ39" s="18">
        <v>0</v>
      </c>
      <c r="CR39" s="18">
        <v>259685.22302</v>
      </c>
      <c r="CS39" s="18">
        <v>2842.78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1163415.78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3393.43</v>
      </c>
      <c r="DY39" s="18">
        <v>0</v>
      </c>
      <c r="DZ39" s="18">
        <v>0</v>
      </c>
      <c r="EA39" s="18">
        <v>0</v>
      </c>
      <c r="EB39" s="18">
        <v>17706415.821214002</v>
      </c>
      <c r="EC39" s="18">
        <v>53236.01</v>
      </c>
      <c r="ED39" s="18">
        <v>879694.92</v>
      </c>
      <c r="EE39" s="18">
        <v>0</v>
      </c>
      <c r="EF39" s="18">
        <v>2074327.280859</v>
      </c>
      <c r="EG39" s="18">
        <v>0</v>
      </c>
      <c r="EH39" s="18">
        <v>86728.951084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19">
        <v>0</v>
      </c>
      <c r="FU39" s="19">
        <v>0</v>
      </c>
      <c r="FV39" s="18">
        <v>0</v>
      </c>
      <c r="FW39" s="18">
        <v>0</v>
      </c>
      <c r="FX39" s="18">
        <v>0</v>
      </c>
      <c r="FY39" s="18">
        <v>0</v>
      </c>
      <c r="FZ39" s="19">
        <v>0</v>
      </c>
      <c r="GA39" s="19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19">
        <v>0</v>
      </c>
      <c r="HA39" s="19">
        <v>0</v>
      </c>
      <c r="HB39" s="18">
        <v>0</v>
      </c>
      <c r="HC39" s="18">
        <v>0</v>
      </c>
      <c r="HD39" s="18">
        <v>0</v>
      </c>
      <c r="HE39" s="18">
        <v>0</v>
      </c>
      <c r="HF39" s="19">
        <v>0</v>
      </c>
      <c r="HG39" s="19">
        <v>0</v>
      </c>
      <c r="HH39" s="18">
        <v>0</v>
      </c>
      <c r="HI39" s="18">
        <v>0</v>
      </c>
      <c r="HJ39" s="18">
        <v>0</v>
      </c>
      <c r="HK39" s="18">
        <v>0</v>
      </c>
      <c r="HL39" s="19">
        <v>0</v>
      </c>
      <c r="HM39" s="19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35793529.872812003</v>
      </c>
      <c r="HU39" s="18">
        <v>1319678.6100000001</v>
      </c>
    </row>
    <row r="40" spans="1:229" s="35" customFormat="1" ht="12.75" customHeight="1">
      <c r="A40" s="57" t="s">
        <v>212</v>
      </c>
      <c r="B40" s="17">
        <v>1046</v>
      </c>
      <c r="C40" s="58" t="s">
        <v>146</v>
      </c>
      <c r="D40" s="19">
        <v>173206.87000000002</v>
      </c>
      <c r="E40" s="19">
        <v>0</v>
      </c>
      <c r="F40" s="18">
        <v>0</v>
      </c>
      <c r="G40" s="18">
        <v>0</v>
      </c>
      <c r="H40" s="18">
        <v>8727.7000000000007</v>
      </c>
      <c r="I40" s="18">
        <v>0</v>
      </c>
      <c r="J40" s="18">
        <v>164479.17000000001</v>
      </c>
      <c r="K40" s="18">
        <v>0</v>
      </c>
      <c r="L40" s="18">
        <v>35105.620000000003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589.27</v>
      </c>
      <c r="BC40" s="18">
        <v>0</v>
      </c>
      <c r="BD40" s="18">
        <v>9199.4599999999991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915872.85</v>
      </c>
      <c r="CK40" s="18">
        <v>0</v>
      </c>
      <c r="CL40" s="18">
        <v>8384.3799999999992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0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0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0</v>
      </c>
      <c r="DY40" s="18">
        <v>0</v>
      </c>
      <c r="DZ40" s="18">
        <v>0</v>
      </c>
      <c r="EA40" s="18">
        <v>0</v>
      </c>
      <c r="EB40" s="18">
        <v>43428.55</v>
      </c>
      <c r="EC40" s="18">
        <v>0</v>
      </c>
      <c r="ED40" s="18">
        <v>0</v>
      </c>
      <c r="EE40" s="18">
        <v>0</v>
      </c>
      <c r="EF40" s="18">
        <v>71794.259999999995</v>
      </c>
      <c r="EG40" s="18">
        <v>0</v>
      </c>
      <c r="EH40" s="18">
        <v>-2768.54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19">
        <v>0</v>
      </c>
      <c r="FU40" s="19">
        <v>0</v>
      </c>
      <c r="FV40" s="18">
        <v>0</v>
      </c>
      <c r="FW40" s="18">
        <v>0</v>
      </c>
      <c r="FX40" s="18">
        <v>0</v>
      </c>
      <c r="FY40" s="18">
        <v>0</v>
      </c>
      <c r="FZ40" s="19">
        <v>0</v>
      </c>
      <c r="GA40" s="19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19">
        <v>0</v>
      </c>
      <c r="HA40" s="19">
        <v>0</v>
      </c>
      <c r="HB40" s="18">
        <v>0</v>
      </c>
      <c r="HC40" s="18">
        <v>0</v>
      </c>
      <c r="HD40" s="18">
        <v>0</v>
      </c>
      <c r="HE40" s="18">
        <v>0</v>
      </c>
      <c r="HF40" s="19">
        <v>0</v>
      </c>
      <c r="HG40" s="19">
        <v>0</v>
      </c>
      <c r="HH40" s="18">
        <v>0</v>
      </c>
      <c r="HI40" s="18">
        <v>0</v>
      </c>
      <c r="HJ40" s="18">
        <v>0</v>
      </c>
      <c r="HK40" s="18">
        <v>0</v>
      </c>
      <c r="HL40" s="19">
        <v>0</v>
      </c>
      <c r="HM40" s="19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1254812.72</v>
      </c>
      <c r="HU40" s="18">
        <v>0</v>
      </c>
    </row>
    <row r="41" spans="1:229" s="35" customFormat="1" ht="12.75" customHeight="1">
      <c r="A41" s="57" t="s">
        <v>214</v>
      </c>
      <c r="B41" s="17">
        <v>1047</v>
      </c>
      <c r="C41" s="58" t="s">
        <v>146</v>
      </c>
      <c r="D41" s="19">
        <v>0</v>
      </c>
      <c r="E41" s="19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0</v>
      </c>
      <c r="EC41" s="18">
        <v>0</v>
      </c>
      <c r="ED41" s="18">
        <v>0</v>
      </c>
      <c r="EE41" s="18">
        <v>0</v>
      </c>
      <c r="EF41" s="18">
        <v>0</v>
      </c>
      <c r="EG41" s="18">
        <v>0</v>
      </c>
      <c r="EH41" s="18">
        <v>0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19">
        <v>0</v>
      </c>
      <c r="FU41" s="19">
        <v>0</v>
      </c>
      <c r="FV41" s="18">
        <v>0</v>
      </c>
      <c r="FW41" s="18">
        <v>0</v>
      </c>
      <c r="FX41" s="18">
        <v>0</v>
      </c>
      <c r="FY41" s="18">
        <v>0</v>
      </c>
      <c r="FZ41" s="19">
        <v>0</v>
      </c>
      <c r="GA41" s="19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19">
        <v>0</v>
      </c>
      <c r="HA41" s="19">
        <v>0</v>
      </c>
      <c r="HB41" s="18">
        <v>0</v>
      </c>
      <c r="HC41" s="18">
        <v>0</v>
      </c>
      <c r="HD41" s="18">
        <v>0</v>
      </c>
      <c r="HE41" s="18">
        <v>0</v>
      </c>
      <c r="HF41" s="19">
        <v>0</v>
      </c>
      <c r="HG41" s="19">
        <v>0</v>
      </c>
      <c r="HH41" s="18">
        <v>0</v>
      </c>
      <c r="HI41" s="18">
        <v>0</v>
      </c>
      <c r="HJ41" s="18">
        <v>0</v>
      </c>
      <c r="HK41" s="18">
        <v>0</v>
      </c>
      <c r="HL41" s="19">
        <v>0</v>
      </c>
      <c r="HM41" s="19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0</v>
      </c>
      <c r="HU41" s="18">
        <v>0</v>
      </c>
    </row>
    <row r="42" spans="1:229" s="35" customFormat="1" ht="12.75" customHeight="1">
      <c r="A42" s="57" t="s">
        <v>216</v>
      </c>
      <c r="B42" s="17">
        <v>1048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131145969.98725</v>
      </c>
      <c r="AK42" s="18">
        <v>0</v>
      </c>
      <c r="AL42" s="18">
        <v>2466579.0516633401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322234.89064050006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216100.50293333331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3241683.1835999996</v>
      </c>
      <c r="EW42" s="18">
        <v>0</v>
      </c>
      <c r="EX42" s="18">
        <v>122707324.21293333</v>
      </c>
      <c r="EY42" s="18">
        <v>0</v>
      </c>
      <c r="EZ42" s="18">
        <v>562074.9221333334</v>
      </c>
      <c r="FA42" s="18">
        <v>0</v>
      </c>
      <c r="FB42" s="18">
        <v>25228941.578400001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583967.48586666666</v>
      </c>
      <c r="FI42" s="18">
        <v>0</v>
      </c>
      <c r="FJ42" s="18">
        <v>2948807.5841333331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19">
        <v>0</v>
      </c>
      <c r="FU42" s="19">
        <v>0</v>
      </c>
      <c r="FV42" s="18">
        <v>0</v>
      </c>
      <c r="FW42" s="18">
        <v>0</v>
      </c>
      <c r="FX42" s="18">
        <v>0</v>
      </c>
      <c r="FY42" s="18">
        <v>0</v>
      </c>
      <c r="FZ42" s="19">
        <v>0</v>
      </c>
      <c r="GA42" s="19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19">
        <v>0</v>
      </c>
      <c r="HA42" s="19">
        <v>0</v>
      </c>
      <c r="HB42" s="18">
        <v>0</v>
      </c>
      <c r="HC42" s="18">
        <v>0</v>
      </c>
      <c r="HD42" s="18">
        <v>0</v>
      </c>
      <c r="HE42" s="18">
        <v>0</v>
      </c>
      <c r="HF42" s="19">
        <v>0</v>
      </c>
      <c r="HG42" s="19">
        <v>0</v>
      </c>
      <c r="HH42" s="18">
        <v>0</v>
      </c>
      <c r="HI42" s="18">
        <v>0</v>
      </c>
      <c r="HJ42" s="18">
        <v>0</v>
      </c>
      <c r="HK42" s="18">
        <v>0</v>
      </c>
      <c r="HL42" s="19">
        <v>0</v>
      </c>
      <c r="HM42" s="19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289423683.39955384</v>
      </c>
      <c r="HU42" s="18">
        <v>0</v>
      </c>
    </row>
    <row r="43" spans="1:229" s="35" customFormat="1" ht="12.75" customHeight="1">
      <c r="A43" s="57" t="s">
        <v>218</v>
      </c>
      <c r="B43" s="17">
        <v>1049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127601446</v>
      </c>
      <c r="AK43" s="18">
        <v>0</v>
      </c>
      <c r="AL43" s="18">
        <v>4718578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218814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19">
        <v>0</v>
      </c>
      <c r="FU43" s="19">
        <v>0</v>
      </c>
      <c r="FV43" s="18">
        <v>0</v>
      </c>
      <c r="FW43" s="18">
        <v>0</v>
      </c>
      <c r="FX43" s="18">
        <v>0</v>
      </c>
      <c r="FY43" s="18">
        <v>0</v>
      </c>
      <c r="FZ43" s="19">
        <v>0</v>
      </c>
      <c r="GA43" s="19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19">
        <v>0</v>
      </c>
      <c r="HA43" s="19">
        <v>0</v>
      </c>
      <c r="HB43" s="18">
        <v>0</v>
      </c>
      <c r="HC43" s="18">
        <v>0</v>
      </c>
      <c r="HD43" s="18">
        <v>0</v>
      </c>
      <c r="HE43" s="18">
        <v>0</v>
      </c>
      <c r="HF43" s="19">
        <v>0</v>
      </c>
      <c r="HG43" s="19">
        <v>0</v>
      </c>
      <c r="HH43" s="18">
        <v>0</v>
      </c>
      <c r="HI43" s="18">
        <v>0</v>
      </c>
      <c r="HJ43" s="18">
        <v>0</v>
      </c>
      <c r="HK43" s="18">
        <v>0</v>
      </c>
      <c r="HL43" s="19">
        <v>0</v>
      </c>
      <c r="HM43" s="19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132538838</v>
      </c>
      <c r="HU43" s="18">
        <v>0</v>
      </c>
    </row>
    <row r="44" spans="1:229" s="35" customFormat="1" ht="12.75" customHeight="1">
      <c r="A44" s="57" t="s">
        <v>220</v>
      </c>
      <c r="B44" s="17">
        <v>1050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163227.28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19">
        <v>0</v>
      </c>
      <c r="FU44" s="19">
        <v>0</v>
      </c>
      <c r="FV44" s="18">
        <v>0</v>
      </c>
      <c r="FW44" s="18">
        <v>0</v>
      </c>
      <c r="FX44" s="18">
        <v>0</v>
      </c>
      <c r="FY44" s="18">
        <v>0</v>
      </c>
      <c r="FZ44" s="19">
        <v>0</v>
      </c>
      <c r="GA44" s="19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19">
        <v>0</v>
      </c>
      <c r="HA44" s="19">
        <v>0</v>
      </c>
      <c r="HB44" s="18">
        <v>0</v>
      </c>
      <c r="HC44" s="18">
        <v>0</v>
      </c>
      <c r="HD44" s="18">
        <v>0</v>
      </c>
      <c r="HE44" s="18">
        <v>0</v>
      </c>
      <c r="HF44" s="19">
        <v>0</v>
      </c>
      <c r="HG44" s="19">
        <v>0</v>
      </c>
      <c r="HH44" s="18">
        <v>0</v>
      </c>
      <c r="HI44" s="18">
        <v>0</v>
      </c>
      <c r="HJ44" s="18">
        <v>0</v>
      </c>
      <c r="HK44" s="18">
        <v>0</v>
      </c>
      <c r="HL44" s="19">
        <v>0</v>
      </c>
      <c r="HM44" s="19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163227.28</v>
      </c>
      <c r="HU44" s="18">
        <v>0</v>
      </c>
    </row>
    <row r="45" spans="1:229" s="35" customFormat="1" ht="12.75" customHeight="1">
      <c r="A45" s="57" t="s">
        <v>222</v>
      </c>
      <c r="B45" s="17">
        <v>1051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19">
        <v>0</v>
      </c>
      <c r="FU45" s="19">
        <v>0</v>
      </c>
      <c r="FV45" s="18">
        <v>0</v>
      </c>
      <c r="FW45" s="18">
        <v>0</v>
      </c>
      <c r="FX45" s="18">
        <v>0</v>
      </c>
      <c r="FY45" s="18">
        <v>0</v>
      </c>
      <c r="FZ45" s="19">
        <v>0</v>
      </c>
      <c r="GA45" s="19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19">
        <v>0</v>
      </c>
      <c r="HA45" s="19">
        <v>0</v>
      </c>
      <c r="HB45" s="18">
        <v>0</v>
      </c>
      <c r="HC45" s="18">
        <v>0</v>
      </c>
      <c r="HD45" s="18">
        <v>0</v>
      </c>
      <c r="HE45" s="18">
        <v>0</v>
      </c>
      <c r="HF45" s="19">
        <v>0</v>
      </c>
      <c r="HG45" s="19">
        <v>0</v>
      </c>
      <c r="HH45" s="18">
        <v>0</v>
      </c>
      <c r="HI45" s="18">
        <v>0</v>
      </c>
      <c r="HJ45" s="18">
        <v>0</v>
      </c>
      <c r="HK45" s="18">
        <v>0</v>
      </c>
      <c r="HL45" s="19">
        <v>0</v>
      </c>
      <c r="HM45" s="19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0</v>
      </c>
      <c r="HU45" s="18">
        <v>0</v>
      </c>
    </row>
    <row r="46" spans="1:229" s="35" customFormat="1" ht="12.75" customHeight="1">
      <c r="A46" s="57" t="s">
        <v>224</v>
      </c>
      <c r="B46" s="17">
        <v>1052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19">
        <v>0</v>
      </c>
      <c r="FU46" s="19">
        <v>0</v>
      </c>
      <c r="FV46" s="18">
        <v>0</v>
      </c>
      <c r="FW46" s="18">
        <v>0</v>
      </c>
      <c r="FX46" s="18">
        <v>0</v>
      </c>
      <c r="FY46" s="18">
        <v>0</v>
      </c>
      <c r="FZ46" s="19">
        <v>0</v>
      </c>
      <c r="GA46" s="19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19">
        <v>0</v>
      </c>
      <c r="HA46" s="19">
        <v>0</v>
      </c>
      <c r="HB46" s="18">
        <v>0</v>
      </c>
      <c r="HC46" s="18">
        <v>0</v>
      </c>
      <c r="HD46" s="18">
        <v>0</v>
      </c>
      <c r="HE46" s="18">
        <v>0</v>
      </c>
      <c r="HF46" s="19">
        <v>0</v>
      </c>
      <c r="HG46" s="19">
        <v>0</v>
      </c>
      <c r="HH46" s="18">
        <v>0</v>
      </c>
      <c r="HI46" s="18">
        <v>0</v>
      </c>
      <c r="HJ46" s="18">
        <v>0</v>
      </c>
      <c r="HK46" s="18">
        <v>0</v>
      </c>
      <c r="HL46" s="19">
        <v>0</v>
      </c>
      <c r="HM46" s="19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s="35" customFormat="1" ht="12.75" customHeight="1">
      <c r="A47" s="57" t="s">
        <v>226</v>
      </c>
      <c r="B47" s="17">
        <v>1053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200091839.72000098</v>
      </c>
      <c r="AK47" s="18">
        <v>0</v>
      </c>
      <c r="AL47" s="18">
        <v>2447182.469999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137833.81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19">
        <v>0</v>
      </c>
      <c r="FU47" s="19">
        <v>0</v>
      </c>
      <c r="FV47" s="18">
        <v>0</v>
      </c>
      <c r="FW47" s="18">
        <v>0</v>
      </c>
      <c r="FX47" s="18">
        <v>0</v>
      </c>
      <c r="FY47" s="18">
        <v>0</v>
      </c>
      <c r="FZ47" s="19">
        <v>0</v>
      </c>
      <c r="GA47" s="19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19">
        <v>0</v>
      </c>
      <c r="HA47" s="19">
        <v>0</v>
      </c>
      <c r="HB47" s="18">
        <v>0</v>
      </c>
      <c r="HC47" s="18">
        <v>0</v>
      </c>
      <c r="HD47" s="18">
        <v>0</v>
      </c>
      <c r="HE47" s="18">
        <v>0</v>
      </c>
      <c r="HF47" s="19">
        <v>0</v>
      </c>
      <c r="HG47" s="19">
        <v>0</v>
      </c>
      <c r="HH47" s="18">
        <v>0</v>
      </c>
      <c r="HI47" s="18">
        <v>0</v>
      </c>
      <c r="HJ47" s="18">
        <v>0</v>
      </c>
      <c r="HK47" s="18">
        <v>0</v>
      </c>
      <c r="HL47" s="19">
        <v>0</v>
      </c>
      <c r="HM47" s="19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202676855.99999997</v>
      </c>
      <c r="HU47" s="18">
        <v>0</v>
      </c>
    </row>
    <row r="48" spans="1:229" s="35" customFormat="1" ht="12.75" customHeight="1">
      <c r="A48" s="57" t="s">
        <v>228</v>
      </c>
      <c r="B48" s="17">
        <v>1054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19">
        <v>0</v>
      </c>
      <c r="FU48" s="19">
        <v>0</v>
      </c>
      <c r="FV48" s="18">
        <v>0</v>
      </c>
      <c r="FW48" s="18">
        <v>0</v>
      </c>
      <c r="FX48" s="18">
        <v>0</v>
      </c>
      <c r="FY48" s="18">
        <v>0</v>
      </c>
      <c r="FZ48" s="19">
        <v>0</v>
      </c>
      <c r="GA48" s="19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19">
        <v>0</v>
      </c>
      <c r="HA48" s="19">
        <v>0</v>
      </c>
      <c r="HB48" s="18">
        <v>0</v>
      </c>
      <c r="HC48" s="18">
        <v>0</v>
      </c>
      <c r="HD48" s="18">
        <v>0</v>
      </c>
      <c r="HE48" s="18">
        <v>0</v>
      </c>
      <c r="HF48" s="19">
        <v>0</v>
      </c>
      <c r="HG48" s="19">
        <v>0</v>
      </c>
      <c r="HH48" s="18">
        <v>0</v>
      </c>
      <c r="HI48" s="18">
        <v>0</v>
      </c>
      <c r="HJ48" s="18">
        <v>0</v>
      </c>
      <c r="HK48" s="18">
        <v>0</v>
      </c>
      <c r="HL48" s="19">
        <v>0</v>
      </c>
      <c r="HM48" s="19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0</v>
      </c>
      <c r="HU48" s="18">
        <v>0</v>
      </c>
    </row>
    <row r="49" spans="1:229" s="35" customFormat="1" ht="12.75" customHeight="1">
      <c r="A49" s="57" t="s">
        <v>230</v>
      </c>
      <c r="B49" s="17">
        <v>1055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229031.72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19">
        <v>0</v>
      </c>
      <c r="FU49" s="19">
        <v>0</v>
      </c>
      <c r="FV49" s="18">
        <v>0</v>
      </c>
      <c r="FW49" s="18">
        <v>0</v>
      </c>
      <c r="FX49" s="18">
        <v>0</v>
      </c>
      <c r="FY49" s="18">
        <v>0</v>
      </c>
      <c r="FZ49" s="19">
        <v>0</v>
      </c>
      <c r="GA49" s="19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19">
        <v>0</v>
      </c>
      <c r="HA49" s="19">
        <v>0</v>
      </c>
      <c r="HB49" s="18">
        <v>0</v>
      </c>
      <c r="HC49" s="18">
        <v>0</v>
      </c>
      <c r="HD49" s="18">
        <v>0</v>
      </c>
      <c r="HE49" s="18">
        <v>0</v>
      </c>
      <c r="HF49" s="19">
        <v>0</v>
      </c>
      <c r="HG49" s="19">
        <v>0</v>
      </c>
      <c r="HH49" s="18">
        <v>0</v>
      </c>
      <c r="HI49" s="18">
        <v>0</v>
      </c>
      <c r="HJ49" s="18">
        <v>0</v>
      </c>
      <c r="HK49" s="18">
        <v>0</v>
      </c>
      <c r="HL49" s="19">
        <v>0</v>
      </c>
      <c r="HM49" s="19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229031.72</v>
      </c>
      <c r="HU49" s="18">
        <v>0</v>
      </c>
    </row>
    <row r="50" spans="1:229" s="35" customFormat="1" ht="12.75" customHeight="1">
      <c r="A50" s="57" t="s">
        <v>232</v>
      </c>
      <c r="B50" s="17">
        <v>1056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111990432.41</v>
      </c>
      <c r="AK50" s="18">
        <v>0</v>
      </c>
      <c r="AL50" s="18">
        <v>2440978.9900000002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135238.73000000001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19">
        <v>0</v>
      </c>
      <c r="FU50" s="19">
        <v>0</v>
      </c>
      <c r="FV50" s="18">
        <v>0</v>
      </c>
      <c r="FW50" s="18">
        <v>0</v>
      </c>
      <c r="FX50" s="18">
        <v>0</v>
      </c>
      <c r="FY50" s="18">
        <v>0</v>
      </c>
      <c r="FZ50" s="19">
        <v>0</v>
      </c>
      <c r="GA50" s="19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19">
        <v>0</v>
      </c>
      <c r="HA50" s="19">
        <v>0</v>
      </c>
      <c r="HB50" s="18">
        <v>0</v>
      </c>
      <c r="HC50" s="18">
        <v>0</v>
      </c>
      <c r="HD50" s="18">
        <v>0</v>
      </c>
      <c r="HE50" s="18">
        <v>0</v>
      </c>
      <c r="HF50" s="19">
        <v>0</v>
      </c>
      <c r="HG50" s="19">
        <v>0</v>
      </c>
      <c r="HH50" s="18">
        <v>0</v>
      </c>
      <c r="HI50" s="18">
        <v>0</v>
      </c>
      <c r="HJ50" s="18">
        <v>0</v>
      </c>
      <c r="HK50" s="18">
        <v>0</v>
      </c>
      <c r="HL50" s="19">
        <v>0</v>
      </c>
      <c r="HM50" s="19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114566650.13</v>
      </c>
      <c r="HU50" s="18">
        <v>0</v>
      </c>
    </row>
    <row r="51" spans="1:229" s="35" customFormat="1" ht="12.75" customHeight="1">
      <c r="A51" s="57" t="s">
        <v>234</v>
      </c>
      <c r="B51" s="17">
        <v>1057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158342.1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19">
        <v>0</v>
      </c>
      <c r="FU51" s="19">
        <v>0</v>
      </c>
      <c r="FV51" s="18">
        <v>0</v>
      </c>
      <c r="FW51" s="18">
        <v>0</v>
      </c>
      <c r="FX51" s="18">
        <v>0</v>
      </c>
      <c r="FY51" s="18">
        <v>0</v>
      </c>
      <c r="FZ51" s="19">
        <v>0</v>
      </c>
      <c r="GA51" s="19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19">
        <v>0</v>
      </c>
      <c r="HA51" s="19">
        <v>0</v>
      </c>
      <c r="HB51" s="18">
        <v>0</v>
      </c>
      <c r="HC51" s="18">
        <v>0</v>
      </c>
      <c r="HD51" s="18">
        <v>0</v>
      </c>
      <c r="HE51" s="18">
        <v>0</v>
      </c>
      <c r="HF51" s="19">
        <v>0</v>
      </c>
      <c r="HG51" s="19">
        <v>0</v>
      </c>
      <c r="HH51" s="18">
        <v>0</v>
      </c>
      <c r="HI51" s="18">
        <v>0</v>
      </c>
      <c r="HJ51" s="18">
        <v>0</v>
      </c>
      <c r="HK51" s="18">
        <v>0</v>
      </c>
      <c r="HL51" s="19">
        <v>0</v>
      </c>
      <c r="HM51" s="19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158342.1</v>
      </c>
      <c r="HU51" s="18">
        <v>0</v>
      </c>
    </row>
    <row r="52" spans="1:229" s="35" customFormat="1" ht="12.75" customHeight="1">
      <c r="A52" s="57" t="s">
        <v>236</v>
      </c>
      <c r="B52" s="17">
        <v>1058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133368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19">
        <v>0</v>
      </c>
      <c r="FU52" s="19">
        <v>0</v>
      </c>
      <c r="FV52" s="18">
        <v>0</v>
      </c>
      <c r="FW52" s="18">
        <v>0</v>
      </c>
      <c r="FX52" s="18">
        <v>0</v>
      </c>
      <c r="FY52" s="18">
        <v>0</v>
      </c>
      <c r="FZ52" s="19">
        <v>0</v>
      </c>
      <c r="GA52" s="19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19">
        <v>0</v>
      </c>
      <c r="HA52" s="19">
        <v>0</v>
      </c>
      <c r="HB52" s="18">
        <v>0</v>
      </c>
      <c r="HC52" s="18">
        <v>0</v>
      </c>
      <c r="HD52" s="18">
        <v>0</v>
      </c>
      <c r="HE52" s="18">
        <v>0</v>
      </c>
      <c r="HF52" s="19">
        <v>0</v>
      </c>
      <c r="HG52" s="19">
        <v>0</v>
      </c>
      <c r="HH52" s="18">
        <v>0</v>
      </c>
      <c r="HI52" s="18">
        <v>0</v>
      </c>
      <c r="HJ52" s="18">
        <v>0</v>
      </c>
      <c r="HK52" s="18">
        <v>0</v>
      </c>
      <c r="HL52" s="19">
        <v>0</v>
      </c>
      <c r="HM52" s="19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133368</v>
      </c>
      <c r="HU52" s="18">
        <v>0</v>
      </c>
    </row>
    <row r="53" spans="1:229" s="35" customFormat="1" ht="12.75" customHeight="1">
      <c r="A53" s="57" t="s">
        <v>238</v>
      </c>
      <c r="B53" s="17">
        <v>1059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297279.89333333337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19">
        <v>0</v>
      </c>
      <c r="FU53" s="19">
        <v>0</v>
      </c>
      <c r="FV53" s="18">
        <v>0</v>
      </c>
      <c r="FW53" s="18">
        <v>0</v>
      </c>
      <c r="FX53" s="18">
        <v>0</v>
      </c>
      <c r="FY53" s="18">
        <v>0</v>
      </c>
      <c r="FZ53" s="19">
        <v>0</v>
      </c>
      <c r="GA53" s="19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19">
        <v>0</v>
      </c>
      <c r="HA53" s="19">
        <v>0</v>
      </c>
      <c r="HB53" s="18">
        <v>0</v>
      </c>
      <c r="HC53" s="18">
        <v>0</v>
      </c>
      <c r="HD53" s="18">
        <v>0</v>
      </c>
      <c r="HE53" s="18">
        <v>0</v>
      </c>
      <c r="HF53" s="19">
        <v>0</v>
      </c>
      <c r="HG53" s="19">
        <v>0</v>
      </c>
      <c r="HH53" s="18">
        <v>0</v>
      </c>
      <c r="HI53" s="18">
        <v>0</v>
      </c>
      <c r="HJ53" s="18">
        <v>0</v>
      </c>
      <c r="HK53" s="18">
        <v>0</v>
      </c>
      <c r="HL53" s="19">
        <v>0</v>
      </c>
      <c r="HM53" s="19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297279.89333333337</v>
      </c>
      <c r="HU53" s="18">
        <v>0</v>
      </c>
    </row>
    <row r="54" spans="1:229" s="35" customFormat="1" ht="12.75" customHeight="1">
      <c r="A54" s="57" t="s">
        <v>240</v>
      </c>
      <c r="B54" s="17">
        <v>1060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19">
        <v>0</v>
      </c>
      <c r="FU54" s="19">
        <v>0</v>
      </c>
      <c r="FV54" s="18">
        <v>0</v>
      </c>
      <c r="FW54" s="18">
        <v>0</v>
      </c>
      <c r="FX54" s="18">
        <v>0</v>
      </c>
      <c r="FY54" s="18">
        <v>0</v>
      </c>
      <c r="FZ54" s="19">
        <v>0</v>
      </c>
      <c r="GA54" s="19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19">
        <v>0</v>
      </c>
      <c r="HA54" s="19">
        <v>0</v>
      </c>
      <c r="HB54" s="18">
        <v>0</v>
      </c>
      <c r="HC54" s="18">
        <v>0</v>
      </c>
      <c r="HD54" s="18">
        <v>0</v>
      </c>
      <c r="HE54" s="18">
        <v>0</v>
      </c>
      <c r="HF54" s="19">
        <v>0</v>
      </c>
      <c r="HG54" s="19">
        <v>0</v>
      </c>
      <c r="HH54" s="18">
        <v>0</v>
      </c>
      <c r="HI54" s="18">
        <v>0</v>
      </c>
      <c r="HJ54" s="18">
        <v>0</v>
      </c>
      <c r="HK54" s="18">
        <v>0</v>
      </c>
      <c r="HL54" s="19">
        <v>0</v>
      </c>
      <c r="HM54" s="19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0</v>
      </c>
      <c r="HU54" s="18">
        <v>0</v>
      </c>
    </row>
    <row r="55" spans="1:229" s="35" customFormat="1" ht="12.75" customHeight="1">
      <c r="A55" s="57" t="s">
        <v>242</v>
      </c>
      <c r="B55" s="17">
        <v>1061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452495910.45000005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19">
        <v>42417605.659999996</v>
      </c>
      <c r="FU55" s="19">
        <v>0</v>
      </c>
      <c r="FV55" s="18">
        <v>1085269</v>
      </c>
      <c r="FW55" s="18">
        <v>0</v>
      </c>
      <c r="FX55" s="18">
        <v>41332336.659999996</v>
      </c>
      <c r="FY55" s="18">
        <v>0</v>
      </c>
      <c r="FZ55" s="19">
        <v>410078304.79000002</v>
      </c>
      <c r="GA55" s="19">
        <v>0</v>
      </c>
      <c r="GB55" s="18">
        <v>49128205.789999999</v>
      </c>
      <c r="GC55" s="18">
        <v>0</v>
      </c>
      <c r="GD55" s="18">
        <v>360950099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19">
        <v>0</v>
      </c>
      <c r="HA55" s="19">
        <v>0</v>
      </c>
      <c r="HB55" s="18">
        <v>0</v>
      </c>
      <c r="HC55" s="18">
        <v>0</v>
      </c>
      <c r="HD55" s="18">
        <v>0</v>
      </c>
      <c r="HE55" s="18">
        <v>0</v>
      </c>
      <c r="HF55" s="19">
        <v>0</v>
      </c>
      <c r="HG55" s="19">
        <v>0</v>
      </c>
      <c r="HH55" s="18">
        <v>0</v>
      </c>
      <c r="HI55" s="18">
        <v>0</v>
      </c>
      <c r="HJ55" s="18">
        <v>0</v>
      </c>
      <c r="HK55" s="18">
        <v>0</v>
      </c>
      <c r="HL55" s="19">
        <v>0</v>
      </c>
      <c r="HM55" s="19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452495910.44999981</v>
      </c>
      <c r="HU55" s="18">
        <v>0</v>
      </c>
    </row>
    <row r="56" spans="1:229" s="35" customFormat="1" ht="12.75" customHeight="1">
      <c r="A56" s="57" t="s">
        <v>244</v>
      </c>
      <c r="B56" s="17">
        <v>2001</v>
      </c>
      <c r="C56" s="58" t="s">
        <v>146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1825309567.2142572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19">
        <v>370544965.76425135</v>
      </c>
      <c r="FU56" s="19">
        <v>0</v>
      </c>
      <c r="FV56" s="18">
        <v>7040887.212500073</v>
      </c>
      <c r="FW56" s="18">
        <v>0</v>
      </c>
      <c r="FX56" s="18">
        <v>363504078.55175126</v>
      </c>
      <c r="FY56" s="18">
        <v>0</v>
      </c>
      <c r="FZ56" s="19">
        <v>1454764601.450006</v>
      </c>
      <c r="GA56" s="19">
        <v>0</v>
      </c>
      <c r="GB56" s="18">
        <v>337274326.01249945</v>
      </c>
      <c r="GC56" s="18">
        <v>0</v>
      </c>
      <c r="GD56" s="18">
        <v>1117490275.4375064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19">
        <v>0</v>
      </c>
      <c r="HA56" s="19">
        <v>0</v>
      </c>
      <c r="HB56" s="18">
        <v>0</v>
      </c>
      <c r="HC56" s="18">
        <v>0</v>
      </c>
      <c r="HD56" s="18">
        <v>0</v>
      </c>
      <c r="HE56" s="18">
        <v>0</v>
      </c>
      <c r="HF56" s="19">
        <v>0</v>
      </c>
      <c r="HG56" s="19">
        <v>0</v>
      </c>
      <c r="HH56" s="18">
        <v>0</v>
      </c>
      <c r="HI56" s="18">
        <v>0</v>
      </c>
      <c r="HJ56" s="18">
        <v>0</v>
      </c>
      <c r="HK56" s="18">
        <v>0</v>
      </c>
      <c r="HL56" s="19">
        <v>0</v>
      </c>
      <c r="HM56" s="19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1825309567.2142575</v>
      </c>
      <c r="HU56" s="18">
        <v>0</v>
      </c>
    </row>
    <row r="57" spans="1:229" s="35" customFormat="1" ht="12.75" customHeight="1">
      <c r="A57" s="57" t="s">
        <v>246</v>
      </c>
      <c r="B57" s="17">
        <v>2002</v>
      </c>
      <c r="C57" s="58" t="s">
        <v>247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2546596.3099999735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19">
        <v>0</v>
      </c>
      <c r="FU57" s="19">
        <v>0</v>
      </c>
      <c r="FV57" s="18">
        <v>0</v>
      </c>
      <c r="FW57" s="18">
        <v>0</v>
      </c>
      <c r="FX57" s="18">
        <v>0</v>
      </c>
      <c r="FY57" s="18">
        <v>0</v>
      </c>
      <c r="FZ57" s="19">
        <v>0</v>
      </c>
      <c r="GA57" s="19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891870532.27169251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19">
        <v>0</v>
      </c>
      <c r="HA57" s="19">
        <v>0</v>
      </c>
      <c r="HB57" s="18">
        <v>0</v>
      </c>
      <c r="HC57" s="18">
        <v>0</v>
      </c>
      <c r="HD57" s="18">
        <v>0</v>
      </c>
      <c r="HE57" s="18">
        <v>0</v>
      </c>
      <c r="HF57" s="19">
        <v>0</v>
      </c>
      <c r="HG57" s="19">
        <v>0</v>
      </c>
      <c r="HH57" s="18">
        <v>0</v>
      </c>
      <c r="HI57" s="18">
        <v>0</v>
      </c>
      <c r="HJ57" s="18">
        <v>0</v>
      </c>
      <c r="HK57" s="18">
        <v>0</v>
      </c>
      <c r="HL57" s="19">
        <v>0</v>
      </c>
      <c r="HM57" s="19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894417128.58169246</v>
      </c>
      <c r="HU57" s="18">
        <v>0</v>
      </c>
    </row>
    <row r="58" spans="1:229" s="35" customFormat="1" ht="12.75" customHeight="1">
      <c r="A58" s="57" t="s">
        <v>249</v>
      </c>
      <c r="B58" s="17">
        <v>2005</v>
      </c>
      <c r="C58" s="58" t="s">
        <v>247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1141651.1399999999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19">
        <v>1141651.1399999999</v>
      </c>
      <c r="FU58" s="19">
        <v>0</v>
      </c>
      <c r="FV58" s="18">
        <v>0</v>
      </c>
      <c r="FW58" s="18">
        <v>0</v>
      </c>
      <c r="FX58" s="18">
        <v>1141651.1399999999</v>
      </c>
      <c r="FY58" s="18">
        <v>0</v>
      </c>
      <c r="FZ58" s="19">
        <v>0</v>
      </c>
      <c r="GA58" s="19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19">
        <v>0</v>
      </c>
      <c r="HA58" s="19">
        <v>0</v>
      </c>
      <c r="HB58" s="18">
        <v>0</v>
      </c>
      <c r="HC58" s="18">
        <v>0</v>
      </c>
      <c r="HD58" s="18">
        <v>0</v>
      </c>
      <c r="HE58" s="18">
        <v>0</v>
      </c>
      <c r="HF58" s="19">
        <v>0</v>
      </c>
      <c r="HG58" s="19">
        <v>0</v>
      </c>
      <c r="HH58" s="18">
        <v>0</v>
      </c>
      <c r="HI58" s="18">
        <v>0</v>
      </c>
      <c r="HJ58" s="18">
        <v>0</v>
      </c>
      <c r="HK58" s="18">
        <v>0</v>
      </c>
      <c r="HL58" s="19">
        <v>0</v>
      </c>
      <c r="HM58" s="19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1141651.1400000004</v>
      </c>
      <c r="HU58" s="18">
        <v>0</v>
      </c>
    </row>
    <row r="59" spans="1:229" s="35" customFormat="1" ht="12.75" customHeight="1">
      <c r="A59" s="57" t="s">
        <v>251</v>
      </c>
      <c r="B59" s="17">
        <v>2006</v>
      </c>
      <c r="C59" s="58" t="s">
        <v>247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19">
        <v>0</v>
      </c>
      <c r="FU59" s="19">
        <v>0</v>
      </c>
      <c r="FV59" s="18">
        <v>0</v>
      </c>
      <c r="FW59" s="18">
        <v>0</v>
      </c>
      <c r="FX59" s="18">
        <v>0</v>
      </c>
      <c r="FY59" s="18">
        <v>0</v>
      </c>
      <c r="FZ59" s="19">
        <v>0</v>
      </c>
      <c r="GA59" s="19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19">
        <v>0</v>
      </c>
      <c r="HA59" s="19">
        <v>0</v>
      </c>
      <c r="HB59" s="18">
        <v>0</v>
      </c>
      <c r="HC59" s="18">
        <v>0</v>
      </c>
      <c r="HD59" s="18">
        <v>0</v>
      </c>
      <c r="HE59" s="18">
        <v>0</v>
      </c>
      <c r="HF59" s="19">
        <v>0</v>
      </c>
      <c r="HG59" s="19">
        <v>0</v>
      </c>
      <c r="HH59" s="18">
        <v>0</v>
      </c>
      <c r="HI59" s="18">
        <v>0</v>
      </c>
      <c r="HJ59" s="18">
        <v>0</v>
      </c>
      <c r="HK59" s="18">
        <v>0</v>
      </c>
      <c r="HL59" s="19">
        <v>0</v>
      </c>
      <c r="HM59" s="19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s="35" customFormat="1" ht="12.75" customHeight="1">
      <c r="A60" s="57" t="s">
        <v>253</v>
      </c>
      <c r="B60" s="17">
        <v>2007</v>
      </c>
      <c r="C60" s="58" t="s">
        <v>247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19">
        <v>0</v>
      </c>
      <c r="FU60" s="19">
        <v>0</v>
      </c>
      <c r="FV60" s="18">
        <v>0</v>
      </c>
      <c r="FW60" s="18">
        <v>0</v>
      </c>
      <c r="FX60" s="18">
        <v>0</v>
      </c>
      <c r="FY60" s="18">
        <v>0</v>
      </c>
      <c r="FZ60" s="19">
        <v>0</v>
      </c>
      <c r="GA60" s="19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19">
        <v>0</v>
      </c>
      <c r="HA60" s="19">
        <v>0</v>
      </c>
      <c r="HB60" s="18">
        <v>0</v>
      </c>
      <c r="HC60" s="18">
        <v>0</v>
      </c>
      <c r="HD60" s="18">
        <v>0</v>
      </c>
      <c r="HE60" s="18">
        <v>0</v>
      </c>
      <c r="HF60" s="19">
        <v>0</v>
      </c>
      <c r="HG60" s="19">
        <v>0</v>
      </c>
      <c r="HH60" s="18">
        <v>0</v>
      </c>
      <c r="HI60" s="18">
        <v>0</v>
      </c>
      <c r="HJ60" s="18">
        <v>0</v>
      </c>
      <c r="HK60" s="18">
        <v>0</v>
      </c>
      <c r="HL60" s="19">
        <v>0</v>
      </c>
      <c r="HM60" s="19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s="35" customFormat="1" ht="12.75" customHeight="1">
      <c r="A61" s="57" t="s">
        <v>255</v>
      </c>
      <c r="B61" s="17">
        <v>3001</v>
      </c>
      <c r="C61" s="58" t="s">
        <v>256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19">
        <v>0</v>
      </c>
      <c r="FU61" s="19">
        <v>0</v>
      </c>
      <c r="FV61" s="18">
        <v>0</v>
      </c>
      <c r="FW61" s="18">
        <v>0</v>
      </c>
      <c r="FX61" s="18">
        <v>0</v>
      </c>
      <c r="FY61" s="18">
        <v>0</v>
      </c>
      <c r="FZ61" s="19">
        <v>0</v>
      </c>
      <c r="GA61" s="19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19">
        <v>0</v>
      </c>
      <c r="HA61" s="19">
        <v>0</v>
      </c>
      <c r="HB61" s="18">
        <v>0</v>
      </c>
      <c r="HC61" s="18">
        <v>0</v>
      </c>
      <c r="HD61" s="18">
        <v>0</v>
      </c>
      <c r="HE61" s="18">
        <v>0</v>
      </c>
      <c r="HF61" s="19">
        <v>0</v>
      </c>
      <c r="HG61" s="19">
        <v>0</v>
      </c>
      <c r="HH61" s="18">
        <v>0</v>
      </c>
      <c r="HI61" s="18">
        <v>0</v>
      </c>
      <c r="HJ61" s="18">
        <v>0</v>
      </c>
      <c r="HK61" s="18">
        <v>0</v>
      </c>
      <c r="HL61" s="19">
        <v>0</v>
      </c>
      <c r="HM61" s="19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s="35" customFormat="1" ht="12.75" customHeight="1">
      <c r="A62" s="57" t="s">
        <v>258</v>
      </c>
      <c r="B62" s="17">
        <v>3002</v>
      </c>
      <c r="C62" s="58" t="s">
        <v>256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19">
        <v>0</v>
      </c>
      <c r="FU62" s="19">
        <v>0</v>
      </c>
      <c r="FV62" s="18">
        <v>0</v>
      </c>
      <c r="FW62" s="18">
        <v>0</v>
      </c>
      <c r="FX62" s="18">
        <v>0</v>
      </c>
      <c r="FY62" s="18">
        <v>0</v>
      </c>
      <c r="FZ62" s="19">
        <v>0</v>
      </c>
      <c r="GA62" s="19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19">
        <v>0</v>
      </c>
      <c r="HA62" s="19">
        <v>0</v>
      </c>
      <c r="HB62" s="18">
        <v>0</v>
      </c>
      <c r="HC62" s="18">
        <v>0</v>
      </c>
      <c r="HD62" s="18">
        <v>0</v>
      </c>
      <c r="HE62" s="18">
        <v>0</v>
      </c>
      <c r="HF62" s="19">
        <v>0</v>
      </c>
      <c r="HG62" s="19">
        <v>0</v>
      </c>
      <c r="HH62" s="18">
        <v>0</v>
      </c>
      <c r="HI62" s="18">
        <v>0</v>
      </c>
      <c r="HJ62" s="18">
        <v>0</v>
      </c>
      <c r="HK62" s="18">
        <v>0</v>
      </c>
      <c r="HL62" s="19">
        <v>0</v>
      </c>
      <c r="HM62" s="19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s="35" customFormat="1" ht="12.75" customHeight="1">
      <c r="A63" s="57" t="s">
        <v>260</v>
      </c>
      <c r="B63" s="17">
        <v>3003</v>
      </c>
      <c r="C63" s="58" t="s">
        <v>256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19">
        <v>0</v>
      </c>
      <c r="FU63" s="19">
        <v>0</v>
      </c>
      <c r="FV63" s="18">
        <v>0</v>
      </c>
      <c r="FW63" s="18">
        <v>0</v>
      </c>
      <c r="FX63" s="18">
        <v>0</v>
      </c>
      <c r="FY63" s="18">
        <v>0</v>
      </c>
      <c r="FZ63" s="19">
        <v>0</v>
      </c>
      <c r="GA63" s="19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19">
        <v>0</v>
      </c>
      <c r="HA63" s="19">
        <v>0</v>
      </c>
      <c r="HB63" s="18">
        <v>0</v>
      </c>
      <c r="HC63" s="18">
        <v>0</v>
      </c>
      <c r="HD63" s="18">
        <v>0</v>
      </c>
      <c r="HE63" s="18">
        <v>0</v>
      </c>
      <c r="HF63" s="19">
        <v>0</v>
      </c>
      <c r="HG63" s="19">
        <v>0</v>
      </c>
      <c r="HH63" s="18">
        <v>0</v>
      </c>
      <c r="HI63" s="18">
        <v>0</v>
      </c>
      <c r="HJ63" s="18">
        <v>0</v>
      </c>
      <c r="HK63" s="18">
        <v>0</v>
      </c>
      <c r="HL63" s="19">
        <v>0</v>
      </c>
      <c r="HM63" s="19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s="35" customFormat="1" ht="12.75" customHeight="1">
      <c r="A64" s="57" t="s">
        <v>262</v>
      </c>
      <c r="B64" s="17">
        <v>3004</v>
      </c>
      <c r="C64" s="58" t="s">
        <v>256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19">
        <v>0</v>
      </c>
      <c r="FU64" s="19">
        <v>0</v>
      </c>
      <c r="FV64" s="18">
        <v>0</v>
      </c>
      <c r="FW64" s="18">
        <v>0</v>
      </c>
      <c r="FX64" s="18">
        <v>0</v>
      </c>
      <c r="FY64" s="18">
        <v>0</v>
      </c>
      <c r="FZ64" s="19">
        <v>0</v>
      </c>
      <c r="GA64" s="19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19">
        <v>0</v>
      </c>
      <c r="HA64" s="19">
        <v>0</v>
      </c>
      <c r="HB64" s="18">
        <v>0</v>
      </c>
      <c r="HC64" s="18">
        <v>0</v>
      </c>
      <c r="HD64" s="18">
        <v>0</v>
      </c>
      <c r="HE64" s="18">
        <v>0</v>
      </c>
      <c r="HF64" s="19">
        <v>0</v>
      </c>
      <c r="HG64" s="19">
        <v>0</v>
      </c>
      <c r="HH64" s="18">
        <v>0</v>
      </c>
      <c r="HI64" s="18">
        <v>0</v>
      </c>
      <c r="HJ64" s="18">
        <v>0</v>
      </c>
      <c r="HK64" s="18">
        <v>0</v>
      </c>
      <c r="HL64" s="19">
        <v>0</v>
      </c>
      <c r="HM64" s="19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29" s="35" customFormat="1" ht="12.75" customHeight="1">
      <c r="A65" s="57" t="s">
        <v>264</v>
      </c>
      <c r="B65" s="17">
        <v>3005</v>
      </c>
      <c r="C65" s="58" t="s">
        <v>256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19">
        <v>0</v>
      </c>
      <c r="FU65" s="19">
        <v>0</v>
      </c>
      <c r="FV65" s="18">
        <v>0</v>
      </c>
      <c r="FW65" s="18">
        <v>0</v>
      </c>
      <c r="FX65" s="18">
        <v>0</v>
      </c>
      <c r="FY65" s="18">
        <v>0</v>
      </c>
      <c r="FZ65" s="19">
        <v>0</v>
      </c>
      <c r="GA65" s="19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19">
        <v>0</v>
      </c>
      <c r="HA65" s="19">
        <v>0</v>
      </c>
      <c r="HB65" s="18">
        <v>0</v>
      </c>
      <c r="HC65" s="18">
        <v>0</v>
      </c>
      <c r="HD65" s="18">
        <v>0</v>
      </c>
      <c r="HE65" s="18">
        <v>0</v>
      </c>
      <c r="HF65" s="19">
        <v>0</v>
      </c>
      <c r="HG65" s="19">
        <v>0</v>
      </c>
      <c r="HH65" s="18">
        <v>0</v>
      </c>
      <c r="HI65" s="18">
        <v>0</v>
      </c>
      <c r="HJ65" s="18">
        <v>0</v>
      </c>
      <c r="HK65" s="18">
        <v>0</v>
      </c>
      <c r="HL65" s="19">
        <v>0</v>
      </c>
      <c r="HM65" s="19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29" s="35" customFormat="1" ht="12.75" customHeight="1">
      <c r="A66" s="57" t="s">
        <v>266</v>
      </c>
      <c r="B66" s="17">
        <v>3006</v>
      </c>
      <c r="C66" s="58" t="s">
        <v>256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19">
        <v>0</v>
      </c>
      <c r="FU66" s="19">
        <v>0</v>
      </c>
      <c r="FV66" s="18">
        <v>0</v>
      </c>
      <c r="FW66" s="18">
        <v>0</v>
      </c>
      <c r="FX66" s="18">
        <v>0</v>
      </c>
      <c r="FY66" s="18">
        <v>0</v>
      </c>
      <c r="FZ66" s="19">
        <v>0</v>
      </c>
      <c r="GA66" s="19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19">
        <v>0</v>
      </c>
      <c r="HA66" s="19">
        <v>0</v>
      </c>
      <c r="HB66" s="18">
        <v>0</v>
      </c>
      <c r="HC66" s="18">
        <v>0</v>
      </c>
      <c r="HD66" s="18">
        <v>0</v>
      </c>
      <c r="HE66" s="18">
        <v>0</v>
      </c>
      <c r="HF66" s="19">
        <v>0</v>
      </c>
      <c r="HG66" s="19">
        <v>0</v>
      </c>
      <c r="HH66" s="18">
        <v>0</v>
      </c>
      <c r="HI66" s="18">
        <v>0</v>
      </c>
      <c r="HJ66" s="18">
        <v>0</v>
      </c>
      <c r="HK66" s="18">
        <v>0</v>
      </c>
      <c r="HL66" s="19">
        <v>0</v>
      </c>
      <c r="HM66" s="19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29" s="35" customFormat="1" ht="12.75" customHeight="1">
      <c r="A67" s="57" t="s">
        <v>268</v>
      </c>
      <c r="B67" s="17">
        <v>3007</v>
      </c>
      <c r="C67" s="58" t="s">
        <v>256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19">
        <v>0</v>
      </c>
      <c r="FU67" s="19">
        <v>0</v>
      </c>
      <c r="FV67" s="18">
        <v>0</v>
      </c>
      <c r="FW67" s="18">
        <v>0</v>
      </c>
      <c r="FX67" s="18">
        <v>0</v>
      </c>
      <c r="FY67" s="18">
        <v>0</v>
      </c>
      <c r="FZ67" s="19">
        <v>0</v>
      </c>
      <c r="GA67" s="19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19">
        <v>0</v>
      </c>
      <c r="HA67" s="19">
        <v>0</v>
      </c>
      <c r="HB67" s="18">
        <v>0</v>
      </c>
      <c r="HC67" s="18">
        <v>0</v>
      </c>
      <c r="HD67" s="18">
        <v>0</v>
      </c>
      <c r="HE67" s="18">
        <v>0</v>
      </c>
      <c r="HF67" s="19">
        <v>0</v>
      </c>
      <c r="HG67" s="19">
        <v>0</v>
      </c>
      <c r="HH67" s="18">
        <v>0</v>
      </c>
      <c r="HI67" s="18">
        <v>0</v>
      </c>
      <c r="HJ67" s="18">
        <v>0</v>
      </c>
      <c r="HK67" s="18">
        <v>0</v>
      </c>
      <c r="HL67" s="19">
        <v>0</v>
      </c>
      <c r="HM67" s="19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29" s="35" customFormat="1" ht="12.75" customHeight="1">
      <c r="A68" s="57" t="s">
        <v>270</v>
      </c>
      <c r="B68" s="17">
        <v>3008</v>
      </c>
      <c r="C68" s="58" t="s">
        <v>256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19">
        <v>0</v>
      </c>
      <c r="FU68" s="19">
        <v>0</v>
      </c>
      <c r="FV68" s="18">
        <v>0</v>
      </c>
      <c r="FW68" s="18">
        <v>0</v>
      </c>
      <c r="FX68" s="18">
        <v>0</v>
      </c>
      <c r="FY68" s="18">
        <v>0</v>
      </c>
      <c r="FZ68" s="19">
        <v>0</v>
      </c>
      <c r="GA68" s="19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19">
        <v>0</v>
      </c>
      <c r="HA68" s="19">
        <v>0</v>
      </c>
      <c r="HB68" s="18">
        <v>0</v>
      </c>
      <c r="HC68" s="18">
        <v>0</v>
      </c>
      <c r="HD68" s="18">
        <v>0</v>
      </c>
      <c r="HE68" s="18">
        <v>0</v>
      </c>
      <c r="HF68" s="19">
        <v>0</v>
      </c>
      <c r="HG68" s="19">
        <v>0</v>
      </c>
      <c r="HH68" s="18">
        <v>0</v>
      </c>
      <c r="HI68" s="18">
        <v>0</v>
      </c>
      <c r="HJ68" s="18">
        <v>0</v>
      </c>
      <c r="HK68" s="18">
        <v>0</v>
      </c>
      <c r="HL68" s="19">
        <v>0</v>
      </c>
      <c r="HM68" s="19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29" s="35" customFormat="1" ht="12.75" customHeight="1">
      <c r="A69" s="57" t="s">
        <v>272</v>
      </c>
      <c r="B69" s="17">
        <v>3009</v>
      </c>
      <c r="C69" s="58" t="s">
        <v>256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19">
        <v>0</v>
      </c>
      <c r="FU69" s="19">
        <v>0</v>
      </c>
      <c r="FV69" s="18">
        <v>0</v>
      </c>
      <c r="FW69" s="18">
        <v>0</v>
      </c>
      <c r="FX69" s="18">
        <v>0</v>
      </c>
      <c r="FY69" s="18">
        <v>0</v>
      </c>
      <c r="FZ69" s="19">
        <v>0</v>
      </c>
      <c r="GA69" s="19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19">
        <v>0</v>
      </c>
      <c r="HA69" s="19">
        <v>0</v>
      </c>
      <c r="HB69" s="18">
        <v>0</v>
      </c>
      <c r="HC69" s="18">
        <v>0</v>
      </c>
      <c r="HD69" s="18">
        <v>0</v>
      </c>
      <c r="HE69" s="18">
        <v>0</v>
      </c>
      <c r="HF69" s="19">
        <v>0</v>
      </c>
      <c r="HG69" s="19">
        <v>0</v>
      </c>
      <c r="HH69" s="18">
        <v>0</v>
      </c>
      <c r="HI69" s="18">
        <v>0</v>
      </c>
      <c r="HJ69" s="18">
        <v>0</v>
      </c>
      <c r="HK69" s="18">
        <v>0</v>
      </c>
      <c r="HL69" s="19">
        <v>0</v>
      </c>
      <c r="HM69" s="19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29" s="35" customFormat="1" ht="12.75" customHeight="1">
      <c r="A70" s="57" t="s">
        <v>274</v>
      </c>
      <c r="B70" s="17">
        <v>3011</v>
      </c>
      <c r="C70" s="58" t="s">
        <v>256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19">
        <v>0</v>
      </c>
      <c r="FU70" s="19">
        <v>0</v>
      </c>
      <c r="FV70" s="18">
        <v>0</v>
      </c>
      <c r="FW70" s="18">
        <v>0</v>
      </c>
      <c r="FX70" s="18">
        <v>0</v>
      </c>
      <c r="FY70" s="18">
        <v>0</v>
      </c>
      <c r="FZ70" s="19">
        <v>0</v>
      </c>
      <c r="GA70" s="19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19">
        <v>0</v>
      </c>
      <c r="HA70" s="19">
        <v>0</v>
      </c>
      <c r="HB70" s="18">
        <v>0</v>
      </c>
      <c r="HC70" s="18">
        <v>0</v>
      </c>
      <c r="HD70" s="18">
        <v>0</v>
      </c>
      <c r="HE70" s="18">
        <v>0</v>
      </c>
      <c r="HF70" s="19">
        <v>0</v>
      </c>
      <c r="HG70" s="19">
        <v>0</v>
      </c>
      <c r="HH70" s="18">
        <v>0</v>
      </c>
      <c r="HI70" s="18">
        <v>0</v>
      </c>
      <c r="HJ70" s="18">
        <v>0</v>
      </c>
      <c r="HK70" s="18">
        <v>0</v>
      </c>
      <c r="HL70" s="19">
        <v>0</v>
      </c>
      <c r="HM70" s="19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29" s="35" customFormat="1" ht="12.75" customHeight="1">
      <c r="A71" s="57" t="s">
        <v>276</v>
      </c>
      <c r="B71" s="17">
        <v>3012</v>
      </c>
      <c r="C71" s="58" t="s">
        <v>256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19">
        <v>0</v>
      </c>
      <c r="FU71" s="19">
        <v>0</v>
      </c>
      <c r="FV71" s="18">
        <v>0</v>
      </c>
      <c r="FW71" s="18">
        <v>0</v>
      </c>
      <c r="FX71" s="18">
        <v>0</v>
      </c>
      <c r="FY71" s="18">
        <v>0</v>
      </c>
      <c r="FZ71" s="19">
        <v>0</v>
      </c>
      <c r="GA71" s="19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19">
        <v>0</v>
      </c>
      <c r="HA71" s="19">
        <v>0</v>
      </c>
      <c r="HB71" s="18">
        <v>0</v>
      </c>
      <c r="HC71" s="18">
        <v>0</v>
      </c>
      <c r="HD71" s="18">
        <v>0</v>
      </c>
      <c r="HE71" s="18">
        <v>0</v>
      </c>
      <c r="HF71" s="19">
        <v>0</v>
      </c>
      <c r="HG71" s="19">
        <v>0</v>
      </c>
      <c r="HH71" s="18">
        <v>0</v>
      </c>
      <c r="HI71" s="18">
        <v>0</v>
      </c>
      <c r="HJ71" s="18">
        <v>0</v>
      </c>
      <c r="HK71" s="18">
        <v>0</v>
      </c>
      <c r="HL71" s="19">
        <v>0</v>
      </c>
      <c r="HM71" s="19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0</v>
      </c>
      <c r="HU71" s="18">
        <v>0</v>
      </c>
    </row>
    <row r="72" spans="1:229" s="35" customFormat="1" ht="12.75" customHeight="1">
      <c r="A72" s="57" t="s">
        <v>278</v>
      </c>
      <c r="B72" s="17">
        <v>3015</v>
      </c>
      <c r="C72" s="58" t="s">
        <v>256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19">
        <v>0</v>
      </c>
      <c r="FU72" s="19">
        <v>0</v>
      </c>
      <c r="FV72" s="18">
        <v>0</v>
      </c>
      <c r="FW72" s="18">
        <v>0</v>
      </c>
      <c r="FX72" s="18">
        <v>0</v>
      </c>
      <c r="FY72" s="18">
        <v>0</v>
      </c>
      <c r="FZ72" s="19">
        <v>0</v>
      </c>
      <c r="GA72" s="19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19">
        <v>0</v>
      </c>
      <c r="HA72" s="19">
        <v>0</v>
      </c>
      <c r="HB72" s="18">
        <v>0</v>
      </c>
      <c r="HC72" s="18">
        <v>0</v>
      </c>
      <c r="HD72" s="18">
        <v>0</v>
      </c>
      <c r="HE72" s="18">
        <v>0</v>
      </c>
      <c r="HF72" s="19">
        <v>0</v>
      </c>
      <c r="HG72" s="19">
        <v>0</v>
      </c>
      <c r="HH72" s="18">
        <v>0</v>
      </c>
      <c r="HI72" s="18">
        <v>0</v>
      </c>
      <c r="HJ72" s="18">
        <v>0</v>
      </c>
      <c r="HK72" s="18">
        <v>0</v>
      </c>
      <c r="HL72" s="19">
        <v>0</v>
      </c>
      <c r="HM72" s="19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29" s="35" customFormat="1" ht="12.75" customHeight="1">
      <c r="A73" s="57" t="s">
        <v>280</v>
      </c>
      <c r="B73" s="17">
        <v>3016</v>
      </c>
      <c r="C73" s="58" t="s">
        <v>256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336274521.50995392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19">
        <v>10298310.299999991</v>
      </c>
      <c r="FU73" s="19">
        <v>0</v>
      </c>
      <c r="FV73" s="18">
        <v>42955.609999999993</v>
      </c>
      <c r="FW73" s="18">
        <v>0</v>
      </c>
      <c r="FX73" s="18">
        <v>10255354.689999992</v>
      </c>
      <c r="FY73" s="18">
        <v>0</v>
      </c>
      <c r="FZ73" s="19">
        <v>325976211.2099539</v>
      </c>
      <c r="GA73" s="19">
        <v>0</v>
      </c>
      <c r="GB73" s="18">
        <v>0</v>
      </c>
      <c r="GC73" s="18">
        <v>0</v>
      </c>
      <c r="GD73" s="18">
        <v>325976211.2099539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19">
        <v>0</v>
      </c>
      <c r="HA73" s="19">
        <v>0</v>
      </c>
      <c r="HB73" s="18">
        <v>0</v>
      </c>
      <c r="HC73" s="18">
        <v>0</v>
      </c>
      <c r="HD73" s="18">
        <v>0</v>
      </c>
      <c r="HE73" s="18">
        <v>0</v>
      </c>
      <c r="HF73" s="19">
        <v>0</v>
      </c>
      <c r="HG73" s="19">
        <v>0</v>
      </c>
      <c r="HH73" s="18">
        <v>0</v>
      </c>
      <c r="HI73" s="18">
        <v>0</v>
      </c>
      <c r="HJ73" s="18">
        <v>0</v>
      </c>
      <c r="HK73" s="18">
        <v>0</v>
      </c>
      <c r="HL73" s="19">
        <v>0</v>
      </c>
      <c r="HM73" s="19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336274521.50995409</v>
      </c>
      <c r="HU73" s="18">
        <v>0</v>
      </c>
    </row>
    <row r="74" spans="1:229" s="35" customFormat="1" ht="12.75" customHeight="1">
      <c r="A74" s="57" t="s">
        <v>282</v>
      </c>
      <c r="B74" s="17">
        <v>3017</v>
      </c>
      <c r="C74" s="58" t="s">
        <v>256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0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19">
        <v>0</v>
      </c>
      <c r="FU74" s="19">
        <v>0</v>
      </c>
      <c r="FV74" s="18">
        <v>0</v>
      </c>
      <c r="FW74" s="18">
        <v>0</v>
      </c>
      <c r="FX74" s="18">
        <v>0</v>
      </c>
      <c r="FY74" s="18">
        <v>0</v>
      </c>
      <c r="FZ74" s="19">
        <v>0</v>
      </c>
      <c r="GA74" s="19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0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19">
        <v>0</v>
      </c>
      <c r="HA74" s="19">
        <v>0</v>
      </c>
      <c r="HB74" s="18">
        <v>0</v>
      </c>
      <c r="HC74" s="18">
        <v>0</v>
      </c>
      <c r="HD74" s="18">
        <v>0</v>
      </c>
      <c r="HE74" s="18">
        <v>0</v>
      </c>
      <c r="HF74" s="19">
        <v>0</v>
      </c>
      <c r="HG74" s="19">
        <v>0</v>
      </c>
      <c r="HH74" s="18">
        <v>0</v>
      </c>
      <c r="HI74" s="18">
        <v>0</v>
      </c>
      <c r="HJ74" s="18">
        <v>0</v>
      </c>
      <c r="HK74" s="18">
        <v>0</v>
      </c>
      <c r="HL74" s="19">
        <v>0</v>
      </c>
      <c r="HM74" s="19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0</v>
      </c>
      <c r="HU74" s="18">
        <v>0</v>
      </c>
    </row>
    <row r="75" spans="1:229" s="35" customFormat="1" ht="12.75" customHeight="1">
      <c r="A75" s="57" t="s">
        <v>284</v>
      </c>
      <c r="B75" s="17">
        <v>3018</v>
      </c>
      <c r="C75" s="58" t="s">
        <v>256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0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19">
        <v>0</v>
      </c>
      <c r="FU75" s="19">
        <v>0</v>
      </c>
      <c r="FV75" s="18">
        <v>0</v>
      </c>
      <c r="FW75" s="18">
        <v>0</v>
      </c>
      <c r="FX75" s="18">
        <v>0</v>
      </c>
      <c r="FY75" s="18">
        <v>0</v>
      </c>
      <c r="FZ75" s="19">
        <v>0</v>
      </c>
      <c r="GA75" s="19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10001203.803809511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19">
        <v>0</v>
      </c>
      <c r="HA75" s="19">
        <v>0</v>
      </c>
      <c r="HB75" s="18">
        <v>0</v>
      </c>
      <c r="HC75" s="18">
        <v>0</v>
      </c>
      <c r="HD75" s="18">
        <v>0</v>
      </c>
      <c r="HE75" s="18">
        <v>0</v>
      </c>
      <c r="HF75" s="19">
        <v>0</v>
      </c>
      <c r="HG75" s="19">
        <v>0</v>
      </c>
      <c r="HH75" s="18">
        <v>0</v>
      </c>
      <c r="HI75" s="18">
        <v>0</v>
      </c>
      <c r="HJ75" s="18">
        <v>0</v>
      </c>
      <c r="HK75" s="18">
        <v>0</v>
      </c>
      <c r="HL75" s="19">
        <v>0</v>
      </c>
      <c r="HM75" s="19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10001203.803809511</v>
      </c>
      <c r="HU75" s="18">
        <v>0</v>
      </c>
    </row>
    <row r="76" spans="1:229" s="35" customFormat="1" ht="12.75" customHeight="1">
      <c r="A76" s="59" t="s">
        <v>286</v>
      </c>
      <c r="B76" s="48">
        <v>9000</v>
      </c>
      <c r="C76" s="58" t="s">
        <v>287</v>
      </c>
      <c r="D76" s="49">
        <v>838632225.53849173</v>
      </c>
      <c r="E76" s="49">
        <v>1000694357.3599983</v>
      </c>
      <c r="F76" s="49">
        <v>2360793.0083260313</v>
      </c>
      <c r="G76" s="49">
        <v>86265769.111950755</v>
      </c>
      <c r="H76" s="49">
        <v>277557206.89878565</v>
      </c>
      <c r="I76" s="49">
        <v>221307527.6558899</v>
      </c>
      <c r="J76" s="49">
        <v>558714225.6313802</v>
      </c>
      <c r="K76" s="49">
        <v>693121060.5921576</v>
      </c>
      <c r="L76" s="49">
        <v>118668958.61699502</v>
      </c>
      <c r="M76" s="49">
        <v>1332477.0199999993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5135218.37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23428163.040000003</v>
      </c>
      <c r="AA76" s="49">
        <v>24790775.440000001</v>
      </c>
      <c r="AB76" s="49">
        <v>0</v>
      </c>
      <c r="AC76" s="49">
        <v>0</v>
      </c>
      <c r="AD76" s="49">
        <v>250727525.47999999</v>
      </c>
      <c r="AE76" s="49">
        <v>143313014.53</v>
      </c>
      <c r="AF76" s="49">
        <v>0</v>
      </c>
      <c r="AG76" s="49">
        <v>0</v>
      </c>
      <c r="AH76" s="49">
        <v>0</v>
      </c>
      <c r="AI76" s="49">
        <v>0</v>
      </c>
      <c r="AJ76" s="49">
        <v>5552700415.7685528</v>
      </c>
      <c r="AK76" s="49">
        <v>403817.07</v>
      </c>
      <c r="AL76" s="49">
        <v>426558885.42621541</v>
      </c>
      <c r="AM76" s="49">
        <v>0</v>
      </c>
      <c r="AN76" s="49">
        <v>0</v>
      </c>
      <c r="AO76" s="49">
        <v>76135474.060000002</v>
      </c>
      <c r="AP76" s="49">
        <v>0</v>
      </c>
      <c r="AQ76" s="49">
        <v>71633121.909999996</v>
      </c>
      <c r="AR76" s="49">
        <v>0</v>
      </c>
      <c r="AS76" s="49">
        <v>0</v>
      </c>
      <c r="AT76" s="49">
        <v>13440065.289999999</v>
      </c>
      <c r="AU76" s="49">
        <v>9398564.8099999987</v>
      </c>
      <c r="AV76" s="49">
        <v>113727838.52999999</v>
      </c>
      <c r="AW76" s="49">
        <v>57960542.280000009</v>
      </c>
      <c r="AX76" s="49">
        <v>0</v>
      </c>
      <c r="AY76" s="49">
        <v>129375.98</v>
      </c>
      <c r="AZ76" s="49">
        <v>1213988</v>
      </c>
      <c r="BA76" s="49">
        <v>0</v>
      </c>
      <c r="BB76" s="49">
        <v>1465347.6127640004</v>
      </c>
      <c r="BC76" s="49">
        <v>1589474.38</v>
      </c>
      <c r="BD76" s="49">
        <v>22718171.534566</v>
      </c>
      <c r="BE76" s="49">
        <v>2811176.1500000004</v>
      </c>
      <c r="BF76" s="49">
        <v>0</v>
      </c>
      <c r="BG76" s="49">
        <v>0</v>
      </c>
      <c r="BH76" s="49">
        <v>39620</v>
      </c>
      <c r="BI76" s="49">
        <v>0</v>
      </c>
      <c r="BJ76" s="49">
        <v>12958.53</v>
      </c>
      <c r="BK76" s="49">
        <v>27094148.489999998</v>
      </c>
      <c r="BL76" s="49">
        <v>110148.52</v>
      </c>
      <c r="BM76" s="49">
        <v>2490056.5699999998</v>
      </c>
      <c r="BN76" s="49">
        <v>0</v>
      </c>
      <c r="BO76" s="49">
        <v>0</v>
      </c>
      <c r="BP76" s="49">
        <v>14652645.420102775</v>
      </c>
      <c r="BQ76" s="49">
        <v>198752.78</v>
      </c>
      <c r="BR76" s="49">
        <v>0</v>
      </c>
      <c r="BS76" s="49">
        <v>0</v>
      </c>
      <c r="BT76" s="49">
        <v>0</v>
      </c>
      <c r="BU76" s="49">
        <v>0</v>
      </c>
      <c r="BV76" s="49">
        <v>44470105.799999997</v>
      </c>
      <c r="BW76" s="49">
        <v>4748959.25</v>
      </c>
      <c r="BX76" s="49">
        <v>0</v>
      </c>
      <c r="BY76" s="49">
        <v>0</v>
      </c>
      <c r="BZ76" s="49">
        <v>1960811.2199999997</v>
      </c>
      <c r="CA76" s="49">
        <v>257383.46999999997</v>
      </c>
      <c r="CB76" s="49">
        <v>1724278.9200000002</v>
      </c>
      <c r="CC76" s="49">
        <v>631495.31999999995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316242072.68351001</v>
      </c>
      <c r="CK76" s="49">
        <v>11348528.650000039</v>
      </c>
      <c r="CL76" s="49">
        <v>37834071.398437999</v>
      </c>
      <c r="CM76" s="49">
        <v>372210.56000000099</v>
      </c>
      <c r="CN76" s="49">
        <v>24359612.405447997</v>
      </c>
      <c r="CO76" s="49">
        <v>5807.8200000000397</v>
      </c>
      <c r="CP76" s="49">
        <v>0</v>
      </c>
      <c r="CQ76" s="49">
        <v>0</v>
      </c>
      <c r="CR76" s="49">
        <v>20222780.438467998</v>
      </c>
      <c r="CS76" s="49">
        <v>10165.81000000004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12629136.119999997</v>
      </c>
      <c r="DE76" s="49">
        <v>7407748.9799999995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2616.59</v>
      </c>
      <c r="DM76" s="49">
        <v>0</v>
      </c>
      <c r="DN76" s="49">
        <v>122974.40300000086</v>
      </c>
      <c r="DO76" s="49">
        <v>8574819.9199999999</v>
      </c>
      <c r="DP76" s="49">
        <v>0</v>
      </c>
      <c r="DQ76" s="49">
        <v>4342923.7547830008</v>
      </c>
      <c r="DR76" s="49">
        <v>0</v>
      </c>
      <c r="DS76" s="49">
        <v>0</v>
      </c>
      <c r="DT76" s="49">
        <v>17395.53</v>
      </c>
      <c r="DU76" s="49">
        <v>0</v>
      </c>
      <c r="DV76" s="49">
        <v>0</v>
      </c>
      <c r="DW76" s="49">
        <v>14245712.49</v>
      </c>
      <c r="DX76" s="49">
        <v>-290337.11000300001</v>
      </c>
      <c r="DY76" s="49">
        <v>0</v>
      </c>
      <c r="DZ76" s="49">
        <v>0</v>
      </c>
      <c r="EA76" s="49">
        <v>0</v>
      </c>
      <c r="EB76" s="49">
        <v>97690309.251214013</v>
      </c>
      <c r="EC76" s="49">
        <v>6399779.9600000009</v>
      </c>
      <c r="ED76" s="49">
        <v>2195791.14</v>
      </c>
      <c r="EE76" s="49">
        <v>6157538.9399999995</v>
      </c>
      <c r="EF76" s="49">
        <v>135960126.65726799</v>
      </c>
      <c r="EG76" s="49">
        <v>34075383.689999998</v>
      </c>
      <c r="EH76" s="49">
        <v>18356986.151084002</v>
      </c>
      <c r="EI76" s="49">
        <v>2052204.9100000001</v>
      </c>
      <c r="EJ76" s="49">
        <v>0</v>
      </c>
      <c r="EK76" s="49">
        <v>0</v>
      </c>
      <c r="EL76" s="49">
        <v>0</v>
      </c>
      <c r="EM76" s="49">
        <v>0</v>
      </c>
      <c r="EN76" s="49">
        <v>24608152.859999999</v>
      </c>
      <c r="EO76" s="49">
        <v>2.9104496590548499E-13</v>
      </c>
      <c r="EP76" s="49">
        <v>4788924.9941333337</v>
      </c>
      <c r="EQ76" s="49">
        <v>0</v>
      </c>
      <c r="ER76" s="49">
        <v>0</v>
      </c>
      <c r="ES76" s="49">
        <v>0</v>
      </c>
      <c r="ET76" s="49">
        <v>92694534.439999998</v>
      </c>
      <c r="EU76" s="49">
        <v>86114049.129999995</v>
      </c>
      <c r="EV76" s="49">
        <v>66438333.933449998</v>
      </c>
      <c r="EW76" s="49">
        <v>0</v>
      </c>
      <c r="EX76" s="49">
        <v>2106789667.0873835</v>
      </c>
      <c r="EY76" s="49">
        <v>0</v>
      </c>
      <c r="EZ76" s="49">
        <v>9474595.8859833349</v>
      </c>
      <c r="FA76" s="49">
        <v>0</v>
      </c>
      <c r="FB76" s="49">
        <v>515043120.23134995</v>
      </c>
      <c r="FC76" s="49">
        <v>0</v>
      </c>
      <c r="FD76" s="49">
        <v>58796.29</v>
      </c>
      <c r="FE76" s="49">
        <v>2931737.29</v>
      </c>
      <c r="FF76" s="49">
        <v>393815.21</v>
      </c>
      <c r="FG76" s="49">
        <v>0</v>
      </c>
      <c r="FH76" s="49">
        <v>29143332.611616667</v>
      </c>
      <c r="FI76" s="49">
        <v>0</v>
      </c>
      <c r="FJ76" s="49">
        <v>62077204.591333337</v>
      </c>
      <c r="FK76" s="49">
        <v>0</v>
      </c>
      <c r="FL76" s="49">
        <v>0</v>
      </c>
      <c r="FM76" s="49">
        <v>0</v>
      </c>
      <c r="FN76" s="49">
        <v>2382480321.8842573</v>
      </c>
      <c r="FO76" s="49">
        <v>40910024.210000001</v>
      </c>
      <c r="FP76" s="49">
        <v>0</v>
      </c>
      <c r="FQ76" s="49">
        <v>-180.96</v>
      </c>
      <c r="FR76" s="49">
        <v>0</v>
      </c>
      <c r="FS76" s="49">
        <v>0</v>
      </c>
      <c r="FT76" s="49">
        <v>512049876.10425133</v>
      </c>
      <c r="FU76" s="49">
        <v>0</v>
      </c>
      <c r="FV76" s="49">
        <v>9455829.2425000723</v>
      </c>
      <c r="FW76" s="49">
        <v>0</v>
      </c>
      <c r="FX76" s="49">
        <v>502594046.86175126</v>
      </c>
      <c r="FY76" s="49">
        <v>0</v>
      </c>
      <c r="FZ76" s="49">
        <v>1870430445.7800059</v>
      </c>
      <c r="GA76" s="49">
        <v>40910205.170000002</v>
      </c>
      <c r="GB76" s="49">
        <v>386665111.04249942</v>
      </c>
      <c r="GC76" s="49">
        <v>8659001.0899999999</v>
      </c>
      <c r="GD76" s="49">
        <v>1483765334.7375064</v>
      </c>
      <c r="GE76" s="49">
        <v>32251204.080000002</v>
      </c>
      <c r="GF76" s="49">
        <v>183936.6</v>
      </c>
      <c r="GG76" s="49">
        <v>369941.31999999995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13385770425.525618</v>
      </c>
      <c r="HU76" s="49">
        <v>1656066762.6747808</v>
      </c>
    </row>
    <row r="77" spans="1:229" s="35" customFormat="1" ht="12.75" customHeight="1">
      <c r="A77" s="59" t="s">
        <v>289</v>
      </c>
      <c r="B77" s="48">
        <v>9001</v>
      </c>
      <c r="C77" s="58" t="s">
        <v>290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2546596.3099999735</v>
      </c>
      <c r="DE77" s="49">
        <v>0</v>
      </c>
      <c r="DF77" s="49">
        <v>0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0</v>
      </c>
      <c r="FM77" s="49">
        <v>0</v>
      </c>
      <c r="FN77" s="49">
        <v>337416172.6499539</v>
      </c>
      <c r="FO77" s="49">
        <v>0</v>
      </c>
      <c r="FP77" s="49">
        <v>0</v>
      </c>
      <c r="FQ77" s="49">
        <v>0</v>
      </c>
      <c r="FR77" s="49">
        <v>0</v>
      </c>
      <c r="FS77" s="49">
        <v>0</v>
      </c>
      <c r="FT77" s="49">
        <v>11439961.439999992</v>
      </c>
      <c r="FU77" s="49">
        <v>0</v>
      </c>
      <c r="FV77" s="49">
        <v>42955.609999999993</v>
      </c>
      <c r="FW77" s="49">
        <v>0</v>
      </c>
      <c r="FX77" s="49">
        <v>11397005.829999993</v>
      </c>
      <c r="FY77" s="49">
        <v>0</v>
      </c>
      <c r="FZ77" s="49">
        <v>325976211.2099539</v>
      </c>
      <c r="GA77" s="49">
        <v>0</v>
      </c>
      <c r="GB77" s="49">
        <v>0</v>
      </c>
      <c r="GC77" s="49">
        <v>0</v>
      </c>
      <c r="GD77" s="49">
        <v>325976211.2099539</v>
      </c>
      <c r="GE77" s="49">
        <v>0</v>
      </c>
      <c r="GF77" s="49">
        <v>0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0</v>
      </c>
      <c r="GM77" s="49">
        <v>0</v>
      </c>
      <c r="GN77" s="49">
        <v>901871736.07550204</v>
      </c>
      <c r="GO77" s="49">
        <v>0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1241834505.0354562</v>
      </c>
      <c r="HU77" s="49">
        <v>0</v>
      </c>
    </row>
    <row r="78" spans="1:229" s="35" customFormat="1">
      <c r="A78" s="59" t="s">
        <v>292</v>
      </c>
      <c r="B78" s="48">
        <v>9003</v>
      </c>
      <c r="C78" s="58" t="s">
        <v>293</v>
      </c>
      <c r="D78" s="49">
        <v>838632225.53849173</v>
      </c>
      <c r="E78" s="49">
        <v>1000694357.3599983</v>
      </c>
      <c r="F78" s="49">
        <v>2360793.0083260313</v>
      </c>
      <c r="G78" s="49">
        <v>86265769.111950755</v>
      </c>
      <c r="H78" s="49">
        <v>277557206.89878565</v>
      </c>
      <c r="I78" s="49">
        <v>221307527.6558899</v>
      </c>
      <c r="J78" s="49">
        <v>558714225.6313802</v>
      </c>
      <c r="K78" s="49">
        <v>693121060.5921576</v>
      </c>
      <c r="L78" s="49">
        <v>118668958.61699502</v>
      </c>
      <c r="M78" s="49">
        <v>1332477.0199999993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5135218.37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23428163.040000003</v>
      </c>
      <c r="AA78" s="49">
        <v>24790775.440000001</v>
      </c>
      <c r="AB78" s="49">
        <v>0</v>
      </c>
      <c r="AC78" s="49">
        <v>0</v>
      </c>
      <c r="AD78" s="49">
        <v>250727525.47999999</v>
      </c>
      <c r="AE78" s="49">
        <v>143313014.53</v>
      </c>
      <c r="AF78" s="49">
        <v>0</v>
      </c>
      <c r="AG78" s="49">
        <v>0</v>
      </c>
      <c r="AH78" s="49">
        <v>0</v>
      </c>
      <c r="AI78" s="49">
        <v>0</v>
      </c>
      <c r="AJ78" s="49">
        <v>5552700415.7685528</v>
      </c>
      <c r="AK78" s="49">
        <v>403817.07</v>
      </c>
      <c r="AL78" s="49">
        <v>426558885.42621541</v>
      </c>
      <c r="AM78" s="49">
        <v>0</v>
      </c>
      <c r="AN78" s="49">
        <v>0</v>
      </c>
      <c r="AO78" s="49">
        <v>76135474.060000002</v>
      </c>
      <c r="AP78" s="49">
        <v>0</v>
      </c>
      <c r="AQ78" s="49">
        <v>71633121.909999996</v>
      </c>
      <c r="AR78" s="49">
        <v>0</v>
      </c>
      <c r="AS78" s="49">
        <v>0</v>
      </c>
      <c r="AT78" s="49">
        <v>13440065.289999999</v>
      </c>
      <c r="AU78" s="49">
        <v>9398564.8099999987</v>
      </c>
      <c r="AV78" s="49">
        <v>113727838.52999999</v>
      </c>
      <c r="AW78" s="49">
        <v>57960542.280000009</v>
      </c>
      <c r="AX78" s="49">
        <v>0</v>
      </c>
      <c r="AY78" s="49">
        <v>129375.98</v>
      </c>
      <c r="AZ78" s="49">
        <v>1213988</v>
      </c>
      <c r="BA78" s="49">
        <v>0</v>
      </c>
      <c r="BB78" s="49">
        <v>1465347.6127640004</v>
      </c>
      <c r="BC78" s="49">
        <v>1589474.38</v>
      </c>
      <c r="BD78" s="49">
        <v>22718171.534566</v>
      </c>
      <c r="BE78" s="49">
        <v>2811176.1500000004</v>
      </c>
      <c r="BF78" s="49">
        <v>0</v>
      </c>
      <c r="BG78" s="49">
        <v>0</v>
      </c>
      <c r="BH78" s="49">
        <v>39620</v>
      </c>
      <c r="BI78" s="49">
        <v>0</v>
      </c>
      <c r="BJ78" s="49">
        <v>12958.53</v>
      </c>
      <c r="BK78" s="49">
        <v>27094148.489999998</v>
      </c>
      <c r="BL78" s="49">
        <v>110148.52</v>
      </c>
      <c r="BM78" s="49">
        <v>2490056.5699999998</v>
      </c>
      <c r="BN78" s="49">
        <v>0</v>
      </c>
      <c r="BO78" s="49">
        <v>0</v>
      </c>
      <c r="BP78" s="49">
        <v>14652645.420102775</v>
      </c>
      <c r="BQ78" s="49">
        <v>198752.78</v>
      </c>
      <c r="BR78" s="49">
        <v>0</v>
      </c>
      <c r="BS78" s="49">
        <v>0</v>
      </c>
      <c r="BT78" s="49">
        <v>0</v>
      </c>
      <c r="BU78" s="49">
        <v>0</v>
      </c>
      <c r="BV78" s="49">
        <v>44470105.799999997</v>
      </c>
      <c r="BW78" s="49">
        <v>4748959.25</v>
      </c>
      <c r="BX78" s="49">
        <v>0</v>
      </c>
      <c r="BY78" s="49">
        <v>0</v>
      </c>
      <c r="BZ78" s="49">
        <v>1960811.2199999997</v>
      </c>
      <c r="CA78" s="49">
        <v>257383.46999999997</v>
      </c>
      <c r="CB78" s="49">
        <v>1724278.9200000002</v>
      </c>
      <c r="CC78" s="49">
        <v>631495.31999999995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316242072.68351001</v>
      </c>
      <c r="CK78" s="49">
        <v>11348528.650000039</v>
      </c>
      <c r="CL78" s="49">
        <v>37834071.398437999</v>
      </c>
      <c r="CM78" s="49">
        <v>372210.56000000099</v>
      </c>
      <c r="CN78" s="49">
        <v>24359612.405447997</v>
      </c>
      <c r="CO78" s="49">
        <v>5807.8200000000397</v>
      </c>
      <c r="CP78" s="49">
        <v>0</v>
      </c>
      <c r="CQ78" s="49">
        <v>0</v>
      </c>
      <c r="CR78" s="49">
        <v>20222780.438467998</v>
      </c>
      <c r="CS78" s="49">
        <v>10165.81000000004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0</v>
      </c>
      <c r="DA78" s="49">
        <v>0</v>
      </c>
      <c r="DB78" s="49">
        <v>0</v>
      </c>
      <c r="DC78" s="49">
        <v>0</v>
      </c>
      <c r="DD78" s="49">
        <v>15175732.42999997</v>
      </c>
      <c r="DE78" s="49">
        <v>7407748.9799999995</v>
      </c>
      <c r="DF78" s="49">
        <v>0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2616.59</v>
      </c>
      <c r="DM78" s="49">
        <v>0</v>
      </c>
      <c r="DN78" s="49">
        <v>122974.40300000086</v>
      </c>
      <c r="DO78" s="49">
        <v>8574819.9199999999</v>
      </c>
      <c r="DP78" s="49">
        <v>0</v>
      </c>
      <c r="DQ78" s="49">
        <v>4342923.7547830008</v>
      </c>
      <c r="DR78" s="49">
        <v>0</v>
      </c>
      <c r="DS78" s="49">
        <v>0</v>
      </c>
      <c r="DT78" s="49">
        <v>17395.53</v>
      </c>
      <c r="DU78" s="49">
        <v>0</v>
      </c>
      <c r="DV78" s="49">
        <v>0</v>
      </c>
      <c r="DW78" s="49">
        <v>14245712.49</v>
      </c>
      <c r="DX78" s="49">
        <v>-290337.11000300001</v>
      </c>
      <c r="DY78" s="49">
        <v>0</v>
      </c>
      <c r="DZ78" s="49">
        <v>0</v>
      </c>
      <c r="EA78" s="49">
        <v>0</v>
      </c>
      <c r="EB78" s="49">
        <v>97690309.251214013</v>
      </c>
      <c r="EC78" s="49">
        <v>6399779.9600000009</v>
      </c>
      <c r="ED78" s="49">
        <v>2195791.14</v>
      </c>
      <c r="EE78" s="49">
        <v>6157538.9399999995</v>
      </c>
      <c r="EF78" s="49">
        <v>135960126.65726799</v>
      </c>
      <c r="EG78" s="49">
        <v>34075383.689999998</v>
      </c>
      <c r="EH78" s="49">
        <v>18356986.151084002</v>
      </c>
      <c r="EI78" s="49">
        <v>2052204.9100000001</v>
      </c>
      <c r="EJ78" s="49">
        <v>0</v>
      </c>
      <c r="EK78" s="49">
        <v>0</v>
      </c>
      <c r="EL78" s="49">
        <v>0</v>
      </c>
      <c r="EM78" s="49">
        <v>0</v>
      </c>
      <c r="EN78" s="49">
        <v>24608152.859999999</v>
      </c>
      <c r="EO78" s="49">
        <v>2.9104496590548499E-13</v>
      </c>
      <c r="EP78" s="49">
        <v>4788924.9941333337</v>
      </c>
      <c r="EQ78" s="49">
        <v>0</v>
      </c>
      <c r="ER78" s="49">
        <v>0</v>
      </c>
      <c r="ES78" s="49">
        <v>0</v>
      </c>
      <c r="ET78" s="49">
        <v>92694534.439999998</v>
      </c>
      <c r="EU78" s="49">
        <v>86114049.129999995</v>
      </c>
      <c r="EV78" s="49">
        <v>66438333.933449998</v>
      </c>
      <c r="EW78" s="49">
        <v>0</v>
      </c>
      <c r="EX78" s="49">
        <v>2106789667.0873835</v>
      </c>
      <c r="EY78" s="49">
        <v>0</v>
      </c>
      <c r="EZ78" s="49">
        <v>9474595.8859833349</v>
      </c>
      <c r="FA78" s="49">
        <v>0</v>
      </c>
      <c r="FB78" s="49">
        <v>515043120.23134995</v>
      </c>
      <c r="FC78" s="49">
        <v>0</v>
      </c>
      <c r="FD78" s="49">
        <v>58796.29</v>
      </c>
      <c r="FE78" s="49">
        <v>2931737.29</v>
      </c>
      <c r="FF78" s="49">
        <v>393815.21</v>
      </c>
      <c r="FG78" s="49">
        <v>0</v>
      </c>
      <c r="FH78" s="49">
        <v>29143332.611616667</v>
      </c>
      <c r="FI78" s="49">
        <v>0</v>
      </c>
      <c r="FJ78" s="49">
        <v>62077204.591333337</v>
      </c>
      <c r="FK78" s="49">
        <v>0</v>
      </c>
      <c r="FL78" s="49">
        <v>0</v>
      </c>
      <c r="FM78" s="49">
        <v>0</v>
      </c>
      <c r="FN78" s="49">
        <v>2719896494.5342112</v>
      </c>
      <c r="FO78" s="49">
        <v>40910024.210000001</v>
      </c>
      <c r="FP78" s="49">
        <v>0</v>
      </c>
      <c r="FQ78" s="49">
        <v>-180.96</v>
      </c>
      <c r="FR78" s="49">
        <v>0</v>
      </c>
      <c r="FS78" s="49">
        <v>0</v>
      </c>
      <c r="FT78" s="49">
        <v>523489837.54425132</v>
      </c>
      <c r="FU78" s="49">
        <v>0</v>
      </c>
      <c r="FV78" s="49">
        <v>9498784.8525000717</v>
      </c>
      <c r="FW78" s="49">
        <v>0</v>
      </c>
      <c r="FX78" s="49">
        <v>513991052.69175124</v>
      </c>
      <c r="FY78" s="49">
        <v>0</v>
      </c>
      <c r="FZ78" s="49">
        <v>2196406656.9899597</v>
      </c>
      <c r="GA78" s="49">
        <v>40910205.170000002</v>
      </c>
      <c r="GB78" s="49">
        <v>386665111.04249942</v>
      </c>
      <c r="GC78" s="49">
        <v>8659001.0899999999</v>
      </c>
      <c r="GD78" s="49">
        <v>1809741545.9474602</v>
      </c>
      <c r="GE78" s="49">
        <v>32251204.080000002</v>
      </c>
      <c r="GF78" s="49">
        <v>183936.6</v>
      </c>
      <c r="GG78" s="49">
        <v>369941.31999999995</v>
      </c>
      <c r="GH78" s="49">
        <v>0</v>
      </c>
      <c r="GI78" s="49">
        <v>0</v>
      </c>
      <c r="GJ78" s="49">
        <v>0</v>
      </c>
      <c r="GK78" s="49">
        <v>0</v>
      </c>
      <c r="GL78" s="49">
        <v>0</v>
      </c>
      <c r="GM78" s="49">
        <v>0</v>
      </c>
      <c r="GN78" s="49">
        <v>901871736.07550204</v>
      </c>
      <c r="GO78" s="49">
        <v>0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14627604930.561073</v>
      </c>
      <c r="HU78" s="49">
        <v>1656066762.6747808</v>
      </c>
    </row>
    <row r="79" spans="1:229" s="35" customFormat="1">
      <c r="A79" s="53"/>
      <c r="B79" s="53"/>
      <c r="C79" s="53"/>
    </row>
    <row r="80" spans="1:229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216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224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253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CFC2-A2DF-4F5B-A296-834ADCA5B06E}">
  <dimension ref="A1:IH162"/>
  <sheetViews>
    <sheetView showGridLines="0" zoomScale="80" zoomScaleNormal="80" workbookViewId="0">
      <pane xSplit="3" ySplit="6" topLeftCell="D7" activePane="bottomRight" state="frozen"/>
      <selection activeCell="HJ56" sqref="HJ56"/>
      <selection pane="topRight" activeCell="HJ56" sqref="HJ56"/>
      <selection pane="bottomLeft" activeCell="HJ56" sqref="HJ5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363</v>
      </c>
      <c r="B3" s="2"/>
      <c r="C3" s="2"/>
    </row>
    <row r="4" spans="1:230" ht="15" customHeight="1"/>
    <row r="5" spans="1:230" ht="22.5" customHeight="1">
      <c r="D5" s="99">
        <v>701</v>
      </c>
      <c r="E5" s="100"/>
      <c r="F5" s="99">
        <v>900</v>
      </c>
      <c r="G5" s="100"/>
      <c r="H5" s="99">
        <v>901</v>
      </c>
      <c r="I5" s="100"/>
      <c r="J5" s="99">
        <v>902</v>
      </c>
      <c r="K5" s="100"/>
      <c r="L5" s="99">
        <v>702</v>
      </c>
      <c r="M5" s="100"/>
      <c r="N5" s="99">
        <v>703</v>
      </c>
      <c r="O5" s="100"/>
      <c r="P5" s="99">
        <v>704</v>
      </c>
      <c r="Q5" s="100"/>
      <c r="R5" s="99">
        <v>705</v>
      </c>
      <c r="S5" s="100"/>
      <c r="T5" s="99">
        <v>706</v>
      </c>
      <c r="U5" s="100"/>
      <c r="V5" s="99">
        <v>707</v>
      </c>
      <c r="W5" s="100"/>
      <c r="X5" s="99">
        <v>708</v>
      </c>
      <c r="Y5" s="100"/>
      <c r="Z5" s="99">
        <v>710</v>
      </c>
      <c r="AA5" s="100"/>
      <c r="AB5" s="99">
        <v>711</v>
      </c>
      <c r="AC5" s="100"/>
      <c r="AD5" s="99">
        <v>712</v>
      </c>
      <c r="AE5" s="100"/>
      <c r="AF5" s="99">
        <v>713</v>
      </c>
      <c r="AG5" s="100"/>
      <c r="AH5" s="99">
        <v>714</v>
      </c>
      <c r="AI5" s="100"/>
      <c r="AJ5" s="99" t="s">
        <v>159</v>
      </c>
      <c r="AK5" s="100"/>
      <c r="AL5" s="99">
        <v>903</v>
      </c>
      <c r="AM5" s="100"/>
      <c r="AN5" s="99">
        <v>716</v>
      </c>
      <c r="AO5" s="100"/>
      <c r="AP5" s="99">
        <v>717</v>
      </c>
      <c r="AQ5" s="100"/>
      <c r="AR5" s="99">
        <v>718</v>
      </c>
      <c r="AS5" s="100"/>
      <c r="AT5" s="99">
        <v>719</v>
      </c>
      <c r="AU5" s="100"/>
      <c r="AV5" s="99">
        <v>720</v>
      </c>
      <c r="AW5" s="100"/>
      <c r="AX5" s="99">
        <v>721</v>
      </c>
      <c r="AY5" s="100"/>
      <c r="AZ5" s="99">
        <v>722</v>
      </c>
      <c r="BA5" s="100"/>
      <c r="BB5" s="99">
        <v>723</v>
      </c>
      <c r="BC5" s="100"/>
      <c r="BD5" s="99">
        <v>724</v>
      </c>
      <c r="BE5" s="100"/>
      <c r="BF5" s="99">
        <v>725</v>
      </c>
      <c r="BG5" s="100"/>
      <c r="BH5" s="99">
        <v>726</v>
      </c>
      <c r="BI5" s="100"/>
      <c r="BJ5" s="99">
        <v>727</v>
      </c>
      <c r="BK5" s="100"/>
      <c r="BL5" s="99">
        <v>728</v>
      </c>
      <c r="BM5" s="100"/>
      <c r="BN5" s="99">
        <v>729</v>
      </c>
      <c r="BO5" s="100"/>
      <c r="BP5" s="99">
        <v>730</v>
      </c>
      <c r="BQ5" s="100"/>
      <c r="BR5" s="99">
        <v>731</v>
      </c>
      <c r="BS5" s="100"/>
      <c r="BT5" s="99">
        <v>732</v>
      </c>
      <c r="BU5" s="100"/>
      <c r="BV5" s="99">
        <v>733</v>
      </c>
      <c r="BW5" s="100"/>
      <c r="BX5" s="99">
        <v>734</v>
      </c>
      <c r="BY5" s="100"/>
      <c r="BZ5" s="99">
        <v>735</v>
      </c>
      <c r="CA5" s="100"/>
      <c r="CB5" s="99">
        <v>736</v>
      </c>
      <c r="CC5" s="100"/>
      <c r="CD5" s="99">
        <v>737</v>
      </c>
      <c r="CE5" s="100"/>
      <c r="CF5" s="99">
        <v>738</v>
      </c>
      <c r="CG5" s="100"/>
      <c r="CH5" s="99">
        <v>739</v>
      </c>
      <c r="CI5" s="100"/>
      <c r="CJ5" s="99">
        <v>740</v>
      </c>
      <c r="CK5" s="100"/>
      <c r="CL5" s="99">
        <v>741</v>
      </c>
      <c r="CM5" s="100"/>
      <c r="CN5" s="99">
        <v>742</v>
      </c>
      <c r="CO5" s="100"/>
      <c r="CP5" s="99">
        <v>743</v>
      </c>
      <c r="CQ5" s="100"/>
      <c r="CR5" s="99">
        <v>744</v>
      </c>
      <c r="CS5" s="100"/>
      <c r="CT5" s="99">
        <v>745</v>
      </c>
      <c r="CU5" s="100"/>
      <c r="CV5" s="99">
        <v>746</v>
      </c>
      <c r="CW5" s="100"/>
      <c r="CX5" s="99">
        <v>747</v>
      </c>
      <c r="CY5" s="100"/>
      <c r="CZ5" s="99">
        <v>748</v>
      </c>
      <c r="DA5" s="100"/>
      <c r="DB5" s="99">
        <v>749</v>
      </c>
      <c r="DC5" s="100"/>
      <c r="DD5" s="99">
        <v>750</v>
      </c>
      <c r="DE5" s="100"/>
      <c r="DF5" s="99">
        <v>751</v>
      </c>
      <c r="DG5" s="100"/>
      <c r="DH5" s="99">
        <v>752</v>
      </c>
      <c r="DI5" s="100"/>
      <c r="DJ5" s="99">
        <v>753</v>
      </c>
      <c r="DK5" s="100"/>
      <c r="DL5" s="99">
        <v>754</v>
      </c>
      <c r="DM5" s="100"/>
      <c r="DN5" s="99">
        <v>755</v>
      </c>
      <c r="DO5" s="100"/>
      <c r="DP5" s="99">
        <v>756</v>
      </c>
      <c r="DQ5" s="100"/>
      <c r="DR5" s="99">
        <v>757</v>
      </c>
      <c r="DS5" s="100"/>
      <c r="DT5" s="99">
        <v>758</v>
      </c>
      <c r="DU5" s="100"/>
      <c r="DV5" s="99">
        <v>759</v>
      </c>
      <c r="DW5" s="100"/>
      <c r="DX5" s="99">
        <v>760</v>
      </c>
      <c r="DY5" s="100"/>
      <c r="DZ5" s="99">
        <v>761</v>
      </c>
      <c r="EA5" s="100"/>
      <c r="EB5" s="99">
        <v>765</v>
      </c>
      <c r="EC5" s="100"/>
      <c r="ED5" s="99">
        <v>766</v>
      </c>
      <c r="EE5" s="100"/>
      <c r="EF5" s="99">
        <v>767</v>
      </c>
      <c r="EG5" s="100"/>
      <c r="EH5" s="99">
        <v>768</v>
      </c>
      <c r="EI5" s="100"/>
      <c r="EJ5" s="99">
        <v>769</v>
      </c>
      <c r="EK5" s="100"/>
      <c r="EL5" s="99">
        <v>770</v>
      </c>
      <c r="EM5" s="100"/>
      <c r="EN5" s="99">
        <v>771</v>
      </c>
      <c r="EO5" s="100"/>
      <c r="EP5" s="99">
        <v>773</v>
      </c>
      <c r="EQ5" s="100"/>
      <c r="ER5" s="99">
        <v>774</v>
      </c>
      <c r="ES5" s="100"/>
      <c r="ET5" s="99">
        <v>775</v>
      </c>
      <c r="EU5" s="100"/>
      <c r="EV5" s="99">
        <v>776</v>
      </c>
      <c r="EW5" s="100"/>
      <c r="EX5" s="99">
        <v>777</v>
      </c>
      <c r="EY5" s="100"/>
      <c r="EZ5" s="99">
        <v>778</v>
      </c>
      <c r="FA5" s="100"/>
      <c r="FB5" s="99">
        <v>779</v>
      </c>
      <c r="FC5" s="100"/>
      <c r="FD5" s="99">
        <v>780</v>
      </c>
      <c r="FE5" s="100"/>
      <c r="FF5" s="99">
        <v>781</v>
      </c>
      <c r="FG5" s="100"/>
      <c r="FH5" s="99">
        <v>782</v>
      </c>
      <c r="FI5" s="100"/>
      <c r="FJ5" s="99">
        <v>783</v>
      </c>
      <c r="FK5" s="100"/>
      <c r="FL5" s="99">
        <v>784</v>
      </c>
      <c r="FM5" s="100"/>
      <c r="FN5" s="99">
        <v>785</v>
      </c>
      <c r="FO5" s="100"/>
      <c r="FP5" s="99">
        <v>904</v>
      </c>
      <c r="FQ5" s="100"/>
      <c r="FR5" s="99">
        <v>905</v>
      </c>
      <c r="FS5" s="100"/>
      <c r="FT5" s="99">
        <v>906</v>
      </c>
      <c r="FU5" s="100"/>
      <c r="FV5" s="99">
        <v>90601</v>
      </c>
      <c r="FW5" s="100"/>
      <c r="FX5" s="99">
        <v>90602</v>
      </c>
      <c r="FY5" s="100"/>
      <c r="FZ5" s="99">
        <v>907</v>
      </c>
      <c r="GA5" s="100"/>
      <c r="GB5" s="99">
        <v>90701</v>
      </c>
      <c r="GC5" s="100"/>
      <c r="GD5" s="99">
        <v>90702</v>
      </c>
      <c r="GE5" s="100"/>
      <c r="GF5" s="99">
        <v>786</v>
      </c>
      <c r="GG5" s="100"/>
      <c r="GH5" s="99">
        <v>789</v>
      </c>
      <c r="GI5" s="100"/>
      <c r="GJ5" s="99">
        <v>798</v>
      </c>
      <c r="GK5" s="100"/>
      <c r="GL5" s="99">
        <v>790</v>
      </c>
      <c r="GM5" s="100"/>
      <c r="GN5" s="99">
        <v>791</v>
      </c>
      <c r="GO5" s="100"/>
      <c r="GP5" s="99">
        <v>792</v>
      </c>
      <c r="GQ5" s="100"/>
      <c r="GR5" s="99">
        <v>793</v>
      </c>
      <c r="GS5" s="100"/>
      <c r="GT5" s="99">
        <v>794</v>
      </c>
      <c r="GU5" s="100"/>
      <c r="GV5" s="99">
        <v>795</v>
      </c>
      <c r="GW5" s="100"/>
      <c r="GX5" s="99">
        <v>796</v>
      </c>
      <c r="GY5" s="100"/>
      <c r="GZ5" s="99">
        <v>797</v>
      </c>
      <c r="HA5" s="100"/>
      <c r="HB5" s="99">
        <v>908</v>
      </c>
      <c r="HC5" s="100"/>
      <c r="HD5" s="99">
        <v>909</v>
      </c>
      <c r="HE5" s="100"/>
      <c r="HF5" s="99">
        <v>910</v>
      </c>
      <c r="HG5" s="100"/>
      <c r="HH5" s="99">
        <v>91001</v>
      </c>
      <c r="HI5" s="100"/>
      <c r="HJ5" s="99">
        <v>91002</v>
      </c>
      <c r="HK5" s="100"/>
      <c r="HL5" s="99">
        <v>911</v>
      </c>
      <c r="HM5" s="100"/>
      <c r="HN5" s="99">
        <v>91101</v>
      </c>
      <c r="HO5" s="100"/>
      <c r="HP5" s="99">
        <v>91102</v>
      </c>
      <c r="HQ5" s="100"/>
      <c r="HR5" s="99">
        <v>799</v>
      </c>
      <c r="HS5" s="100"/>
      <c r="HT5" s="99" t="s">
        <v>362</v>
      </c>
      <c r="HU5" s="100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s="35" customFormat="1" ht="12.75" customHeight="1">
      <c r="A7" s="57" t="s">
        <v>145</v>
      </c>
      <c r="B7" s="17">
        <v>1001</v>
      </c>
      <c r="C7" s="58" t="s">
        <v>146</v>
      </c>
      <c r="D7" s="19">
        <v>44914151.25</v>
      </c>
      <c r="E7" s="19">
        <v>26259991.879999999</v>
      </c>
      <c r="F7" s="18">
        <v>0</v>
      </c>
      <c r="G7" s="18">
        <v>0</v>
      </c>
      <c r="H7" s="18">
        <v>0</v>
      </c>
      <c r="I7" s="18">
        <v>0</v>
      </c>
      <c r="J7" s="18">
        <v>44914151.25</v>
      </c>
      <c r="K7" s="18">
        <v>26259991.879999999</v>
      </c>
      <c r="L7" s="18">
        <v>5791823.6200000001</v>
      </c>
      <c r="M7" s="18">
        <v>1282417.98</v>
      </c>
      <c r="N7" s="18">
        <v>0</v>
      </c>
      <c r="O7" s="18">
        <v>0</v>
      </c>
      <c r="P7" s="18">
        <v>-1000.18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38182882.989999995</v>
      </c>
      <c r="AA7" s="18">
        <v>12533495.529999999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6365697.3700000001</v>
      </c>
      <c r="AU7" s="18">
        <v>179203.63</v>
      </c>
      <c r="AV7" s="18">
        <v>164989672.27999997</v>
      </c>
      <c r="AW7" s="18">
        <v>36403383.240000002</v>
      </c>
      <c r="AX7" s="18">
        <v>0</v>
      </c>
      <c r="AY7" s="18">
        <v>0</v>
      </c>
      <c r="AZ7" s="18">
        <v>4712256.6500000004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174315.66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72641405.989999995</v>
      </c>
      <c r="BW7" s="18">
        <v>1781342.39</v>
      </c>
      <c r="BX7" s="18">
        <v>0</v>
      </c>
      <c r="BY7" s="18">
        <v>0</v>
      </c>
      <c r="BZ7" s="18">
        <v>0</v>
      </c>
      <c r="CA7" s="18">
        <v>0</v>
      </c>
      <c r="CB7" s="18">
        <v>2176234.09</v>
      </c>
      <c r="CC7" s="18">
        <v>-32546.74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2623759.5099999998</v>
      </c>
      <c r="CK7" s="18">
        <v>0</v>
      </c>
      <c r="CL7" s="18">
        <v>1262259.8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39907897.659999996</v>
      </c>
      <c r="DE7" s="18">
        <v>202060.35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22971641.949999999</v>
      </c>
      <c r="EC7" s="18">
        <v>311418.48</v>
      </c>
      <c r="ED7" s="18">
        <v>82350.75</v>
      </c>
      <c r="EE7" s="18">
        <v>1101902</v>
      </c>
      <c r="EF7" s="18">
        <v>56021709.149999999</v>
      </c>
      <c r="EG7" s="18">
        <v>17457709.289999999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27877440.07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19">
        <v>0</v>
      </c>
      <c r="FU7" s="19">
        <v>0</v>
      </c>
      <c r="FV7" s="18">
        <v>0</v>
      </c>
      <c r="FW7" s="18">
        <v>0</v>
      </c>
      <c r="FX7" s="18">
        <v>0</v>
      </c>
      <c r="FY7" s="18">
        <v>0</v>
      </c>
      <c r="FZ7" s="19">
        <v>0</v>
      </c>
      <c r="GA7" s="19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2701613.57</v>
      </c>
      <c r="GG7" s="18">
        <v>111563.43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19">
        <v>0</v>
      </c>
      <c r="HA7" s="19">
        <v>0</v>
      </c>
      <c r="HB7" s="18">
        <v>0</v>
      </c>
      <c r="HC7" s="18">
        <v>0</v>
      </c>
      <c r="HD7" s="18">
        <v>0</v>
      </c>
      <c r="HE7" s="18">
        <v>0</v>
      </c>
      <c r="HF7" s="19">
        <v>0</v>
      </c>
      <c r="HG7" s="19">
        <v>0</v>
      </c>
      <c r="HH7" s="18">
        <v>0</v>
      </c>
      <c r="HI7" s="18">
        <v>0</v>
      </c>
      <c r="HJ7" s="18">
        <v>0</v>
      </c>
      <c r="HK7" s="18">
        <v>0</v>
      </c>
      <c r="HL7" s="19">
        <v>0</v>
      </c>
      <c r="HM7" s="19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493396112.17999995</v>
      </c>
      <c r="HU7" s="18">
        <v>97591941.460000008</v>
      </c>
      <c r="HV7" s="19">
        <v>590988053.63999999</v>
      </c>
    </row>
    <row r="8" spans="1:230" s="35" customFormat="1" ht="12.75" customHeight="1">
      <c r="A8" s="57" t="s">
        <v>148</v>
      </c>
      <c r="B8" s="17">
        <v>1003</v>
      </c>
      <c r="C8" s="58" t="s">
        <v>146</v>
      </c>
      <c r="D8" s="19">
        <v>2648249156.8500004</v>
      </c>
      <c r="E8" s="19">
        <v>0</v>
      </c>
      <c r="F8" s="18">
        <v>350873125.41991198</v>
      </c>
      <c r="G8" s="18">
        <v>0</v>
      </c>
      <c r="H8" s="18">
        <v>1017185954.7799799</v>
      </c>
      <c r="I8" s="18">
        <v>0</v>
      </c>
      <c r="J8" s="18">
        <v>1280190076.6501083</v>
      </c>
      <c r="K8" s="18">
        <v>0</v>
      </c>
      <c r="L8" s="18">
        <v>315117982.80000001</v>
      </c>
      <c r="M8" s="18">
        <v>0</v>
      </c>
      <c r="N8" s="18">
        <v>437379487.94</v>
      </c>
      <c r="O8" s="18">
        <v>0</v>
      </c>
      <c r="P8" s="18">
        <v>6122353.0700000003</v>
      </c>
      <c r="Q8" s="18">
        <v>0</v>
      </c>
      <c r="R8" s="18">
        <v>1859028.57</v>
      </c>
      <c r="S8" s="18">
        <v>0</v>
      </c>
      <c r="T8" s="18">
        <v>0</v>
      </c>
      <c r="U8" s="18">
        <v>0</v>
      </c>
      <c r="V8" s="18">
        <v>1384638.45</v>
      </c>
      <c r="W8" s="18">
        <v>0</v>
      </c>
      <c r="X8" s="18">
        <v>0</v>
      </c>
      <c r="Y8" s="18">
        <v>0</v>
      </c>
      <c r="Z8" s="18">
        <v>248713677.52000001</v>
      </c>
      <c r="AA8" s="18">
        <v>0</v>
      </c>
      <c r="AB8" s="18">
        <v>0</v>
      </c>
      <c r="AC8" s="18">
        <v>0</v>
      </c>
      <c r="AD8" s="18">
        <v>124492892.29000001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1835526616.9000001</v>
      </c>
      <c r="AK8" s="18">
        <v>0</v>
      </c>
      <c r="AL8" s="18">
        <v>0</v>
      </c>
      <c r="AM8" s="18">
        <v>0</v>
      </c>
      <c r="AN8" s="18">
        <v>274192189.45999998</v>
      </c>
      <c r="AO8" s="18">
        <v>0</v>
      </c>
      <c r="AP8" s="18">
        <v>2551636300.9099998</v>
      </c>
      <c r="AQ8" s="18">
        <v>0</v>
      </c>
      <c r="AR8" s="18">
        <v>251259.25</v>
      </c>
      <c r="AS8" s="18">
        <v>0</v>
      </c>
      <c r="AT8" s="18">
        <v>93478895.219999999</v>
      </c>
      <c r="AU8" s="18">
        <v>0</v>
      </c>
      <c r="AV8" s="18">
        <v>236259386.53999999</v>
      </c>
      <c r="AW8" s="18">
        <v>0</v>
      </c>
      <c r="AX8" s="18">
        <v>26929.95</v>
      </c>
      <c r="AY8" s="18">
        <v>0</v>
      </c>
      <c r="AZ8" s="18">
        <v>0</v>
      </c>
      <c r="BA8" s="18">
        <v>0</v>
      </c>
      <c r="BB8" s="18">
        <v>42935207.159999996</v>
      </c>
      <c r="BC8" s="18">
        <v>0</v>
      </c>
      <c r="BD8" s="18">
        <v>159187694.47</v>
      </c>
      <c r="BE8" s="18">
        <v>0</v>
      </c>
      <c r="BF8" s="18">
        <v>0</v>
      </c>
      <c r="BG8" s="18">
        <v>0</v>
      </c>
      <c r="BH8" s="18">
        <v>9511655.3800000008</v>
      </c>
      <c r="BI8" s="18">
        <v>0</v>
      </c>
      <c r="BJ8" s="18">
        <v>13868716.77</v>
      </c>
      <c r="BK8" s="18">
        <v>0</v>
      </c>
      <c r="BL8" s="18">
        <v>41724014.590000004</v>
      </c>
      <c r="BM8" s="18">
        <v>0</v>
      </c>
      <c r="BN8" s="18">
        <v>0</v>
      </c>
      <c r="BO8" s="18">
        <v>0</v>
      </c>
      <c r="BP8" s="18">
        <v>1424703.93</v>
      </c>
      <c r="BQ8" s="18">
        <v>0</v>
      </c>
      <c r="BR8" s="18">
        <v>294294.24</v>
      </c>
      <c r="BS8" s="18">
        <v>0</v>
      </c>
      <c r="BT8" s="18">
        <v>0</v>
      </c>
      <c r="BU8" s="18">
        <v>0</v>
      </c>
      <c r="BV8" s="18">
        <v>124962967.20999999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5193163.68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56525418.369999997</v>
      </c>
      <c r="DA8" s="18">
        <v>0</v>
      </c>
      <c r="DB8" s="18">
        <v>0</v>
      </c>
      <c r="DC8" s="18">
        <v>0</v>
      </c>
      <c r="DD8" s="18">
        <v>146668952.38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2942855.16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101790962.56999999</v>
      </c>
      <c r="DW8" s="18">
        <v>0</v>
      </c>
      <c r="DX8" s="18">
        <v>2491571.59</v>
      </c>
      <c r="DY8" s="18">
        <v>0</v>
      </c>
      <c r="DZ8" s="18">
        <v>0</v>
      </c>
      <c r="EA8" s="18">
        <v>0</v>
      </c>
      <c r="EB8" s="18">
        <v>368432936.74000001</v>
      </c>
      <c r="EC8" s="18">
        <v>0</v>
      </c>
      <c r="ED8" s="18">
        <v>5384634.3700000001</v>
      </c>
      <c r="EE8" s="18">
        <v>0</v>
      </c>
      <c r="EF8" s="18">
        <v>19486328.68</v>
      </c>
      <c r="EG8" s="18">
        <v>0</v>
      </c>
      <c r="EH8" s="18">
        <v>185470344.77000001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95534661.829999998</v>
      </c>
      <c r="EO8" s="18">
        <v>0</v>
      </c>
      <c r="EP8" s="18">
        <v>175020.24000000002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3131736.2</v>
      </c>
      <c r="EW8" s="18">
        <v>0</v>
      </c>
      <c r="EX8" s="18">
        <v>378904619.95000005</v>
      </c>
      <c r="EY8" s="18">
        <v>0</v>
      </c>
      <c r="EZ8" s="18">
        <v>313335.51</v>
      </c>
      <c r="FA8" s="18">
        <v>0</v>
      </c>
      <c r="FB8" s="18">
        <v>23217749.969999999</v>
      </c>
      <c r="FC8" s="18">
        <v>0</v>
      </c>
      <c r="FD8" s="18">
        <v>241155.20000000001</v>
      </c>
      <c r="FE8" s="18">
        <v>0</v>
      </c>
      <c r="FF8" s="18">
        <v>0</v>
      </c>
      <c r="FG8" s="18">
        <v>0</v>
      </c>
      <c r="FH8" s="18">
        <v>623480.21</v>
      </c>
      <c r="FI8" s="18">
        <v>0</v>
      </c>
      <c r="FJ8" s="18">
        <v>2177590.11</v>
      </c>
      <c r="FK8" s="18">
        <v>0</v>
      </c>
      <c r="FL8" s="18">
        <v>91878264.580000848</v>
      </c>
      <c r="FM8" s="18">
        <v>0</v>
      </c>
      <c r="FN8" s="19">
        <v>1723146506.4100018</v>
      </c>
      <c r="FO8" s="19">
        <v>0</v>
      </c>
      <c r="FP8" s="18">
        <v>1383647.6200000069</v>
      </c>
      <c r="FQ8" s="18">
        <v>0</v>
      </c>
      <c r="FR8" s="18">
        <v>540353.74000000046</v>
      </c>
      <c r="FS8" s="18">
        <v>0</v>
      </c>
      <c r="FT8" s="19">
        <v>224630517.42999977</v>
      </c>
      <c r="FU8" s="19">
        <v>0</v>
      </c>
      <c r="FV8" s="18">
        <v>3731693.0599999996</v>
      </c>
      <c r="FW8" s="18">
        <v>0</v>
      </c>
      <c r="FX8" s="18">
        <v>220898824.36999977</v>
      </c>
      <c r="FY8" s="18">
        <v>0</v>
      </c>
      <c r="FZ8" s="19">
        <v>1496591987.620002</v>
      </c>
      <c r="GA8" s="19">
        <v>0</v>
      </c>
      <c r="GB8" s="18">
        <v>224016862.76999998</v>
      </c>
      <c r="GC8" s="18">
        <v>0</v>
      </c>
      <c r="GD8" s="18">
        <v>1272575124.8500021</v>
      </c>
      <c r="GE8" s="18">
        <v>0</v>
      </c>
      <c r="GF8" s="18">
        <v>24900566.099997435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19">
        <v>0</v>
      </c>
      <c r="HA8" s="19">
        <v>0</v>
      </c>
      <c r="HB8" s="18">
        <v>0</v>
      </c>
      <c r="HC8" s="18">
        <v>0</v>
      </c>
      <c r="HD8" s="18">
        <v>0</v>
      </c>
      <c r="HE8" s="18">
        <v>0</v>
      </c>
      <c r="HF8" s="19">
        <v>0</v>
      </c>
      <c r="HG8" s="19">
        <v>0</v>
      </c>
      <c r="HH8" s="18">
        <v>0</v>
      </c>
      <c r="HI8" s="18">
        <v>0</v>
      </c>
      <c r="HJ8" s="18">
        <v>0</v>
      </c>
      <c r="HK8" s="18">
        <v>0</v>
      </c>
      <c r="HL8" s="19">
        <v>0</v>
      </c>
      <c r="HM8" s="19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12407231904.09</v>
      </c>
      <c r="HU8" s="18">
        <v>0</v>
      </c>
      <c r="HV8" s="19">
        <v>12407231904.09</v>
      </c>
    </row>
    <row r="9" spans="1:230" s="35" customFormat="1" ht="12.75" customHeight="1">
      <c r="A9" s="57" t="s">
        <v>150</v>
      </c>
      <c r="B9" s="17">
        <v>1004</v>
      </c>
      <c r="C9" s="58" t="s">
        <v>146</v>
      </c>
      <c r="D9" s="19">
        <v>1855653817.7449996</v>
      </c>
      <c r="E9" s="19">
        <v>378206.46</v>
      </c>
      <c r="F9" s="18">
        <v>488132506.5999999</v>
      </c>
      <c r="G9" s="18">
        <v>0</v>
      </c>
      <c r="H9" s="18">
        <v>1203622686.0479999</v>
      </c>
      <c r="I9" s="18">
        <v>378206.46</v>
      </c>
      <c r="J9" s="18">
        <v>163898625.097</v>
      </c>
      <c r="K9" s="18">
        <v>0</v>
      </c>
      <c r="L9" s="18">
        <v>218700379.13000003</v>
      </c>
      <c r="M9" s="18">
        <v>0</v>
      </c>
      <c r="N9" s="18">
        <v>310782150.59000003</v>
      </c>
      <c r="O9" s="18">
        <v>0</v>
      </c>
      <c r="P9" s="18">
        <v>214741.6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378141.38</v>
      </c>
      <c r="W9" s="18">
        <v>0</v>
      </c>
      <c r="X9" s="18">
        <v>0</v>
      </c>
      <c r="Y9" s="18">
        <v>0</v>
      </c>
      <c r="Z9" s="18">
        <v>288110316.24000001</v>
      </c>
      <c r="AA9" s="18">
        <v>0</v>
      </c>
      <c r="AB9" s="18">
        <v>0</v>
      </c>
      <c r="AC9" s="18">
        <v>0</v>
      </c>
      <c r="AD9" s="18">
        <v>78677374.329999998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3510367954.9200001</v>
      </c>
      <c r="AK9" s="18">
        <v>0</v>
      </c>
      <c r="AL9" s="18">
        <v>75807768.530000001</v>
      </c>
      <c r="AM9" s="18">
        <v>0</v>
      </c>
      <c r="AN9" s="18">
        <v>375339531.99000001</v>
      </c>
      <c r="AO9" s="18">
        <v>0</v>
      </c>
      <c r="AP9" s="18">
        <v>2616348115.1399999</v>
      </c>
      <c r="AQ9" s="18">
        <v>0</v>
      </c>
      <c r="AR9" s="18">
        <v>1410503.1099999999</v>
      </c>
      <c r="AS9" s="18">
        <v>0</v>
      </c>
      <c r="AT9" s="18">
        <v>73060018.519999996</v>
      </c>
      <c r="AU9" s="18">
        <v>0</v>
      </c>
      <c r="AV9" s="18">
        <v>71121119.910000011</v>
      </c>
      <c r="AW9" s="18">
        <v>0</v>
      </c>
      <c r="AX9" s="18">
        <v>117825.28</v>
      </c>
      <c r="AY9" s="18">
        <v>0</v>
      </c>
      <c r="AZ9" s="18">
        <v>0</v>
      </c>
      <c r="BA9" s="18">
        <v>0</v>
      </c>
      <c r="BB9" s="18">
        <v>3143064.56</v>
      </c>
      <c r="BC9" s="18">
        <v>0</v>
      </c>
      <c r="BD9" s="18">
        <v>91641627.479999989</v>
      </c>
      <c r="BE9" s="18">
        <v>0</v>
      </c>
      <c r="BF9" s="18">
        <v>0</v>
      </c>
      <c r="BG9" s="18">
        <v>0</v>
      </c>
      <c r="BH9" s="18">
        <v>24672571.02</v>
      </c>
      <c r="BI9" s="18">
        <v>0</v>
      </c>
      <c r="BJ9" s="18">
        <v>4864460.3100000005</v>
      </c>
      <c r="BK9" s="18">
        <v>0</v>
      </c>
      <c r="BL9" s="18">
        <v>4724575.0299999993</v>
      </c>
      <c r="BM9" s="18">
        <v>0</v>
      </c>
      <c r="BN9" s="18">
        <v>13572659.74</v>
      </c>
      <c r="BO9" s="18">
        <v>0</v>
      </c>
      <c r="BP9" s="18">
        <v>1986879.6099999999</v>
      </c>
      <c r="BQ9" s="18">
        <v>0</v>
      </c>
      <c r="BR9" s="18">
        <v>194687.06999999998</v>
      </c>
      <c r="BS9" s="18">
        <v>0</v>
      </c>
      <c r="BT9" s="18">
        <v>0</v>
      </c>
      <c r="BU9" s="18">
        <v>0</v>
      </c>
      <c r="BV9" s="18">
        <v>15348658.09</v>
      </c>
      <c r="BW9" s="18">
        <v>0</v>
      </c>
      <c r="BX9" s="18">
        <v>134796.79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113321176.23999999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8495953.3699999992</v>
      </c>
      <c r="DW9" s="18">
        <v>0</v>
      </c>
      <c r="DX9" s="18">
        <v>827502.6399999999</v>
      </c>
      <c r="DY9" s="18">
        <v>0</v>
      </c>
      <c r="DZ9" s="18">
        <v>0</v>
      </c>
      <c r="EA9" s="18">
        <v>0</v>
      </c>
      <c r="EB9" s="18">
        <v>275765856.85999995</v>
      </c>
      <c r="EC9" s="18">
        <v>0</v>
      </c>
      <c r="ED9" s="18">
        <v>8902234.9000000004</v>
      </c>
      <c r="EE9" s="18">
        <v>0</v>
      </c>
      <c r="EF9" s="18">
        <v>11785184.540000001</v>
      </c>
      <c r="EG9" s="18">
        <v>870625.99</v>
      </c>
      <c r="EH9" s="18">
        <v>65314863.650000006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60224282.260000005</v>
      </c>
      <c r="EO9" s="18">
        <v>0</v>
      </c>
      <c r="EP9" s="18">
        <v>158878.69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4480045.4399999995</v>
      </c>
      <c r="EW9" s="18">
        <v>0</v>
      </c>
      <c r="EX9" s="18">
        <v>72069518.189999998</v>
      </c>
      <c r="EY9" s="18">
        <v>0</v>
      </c>
      <c r="EZ9" s="18">
        <v>270305.48</v>
      </c>
      <c r="FA9" s="18">
        <v>0</v>
      </c>
      <c r="FB9" s="18">
        <v>50368698.25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283745.5</v>
      </c>
      <c r="FI9" s="18">
        <v>0</v>
      </c>
      <c r="FJ9" s="18">
        <v>2821053.28</v>
      </c>
      <c r="FK9" s="18">
        <v>0</v>
      </c>
      <c r="FL9" s="18">
        <v>0</v>
      </c>
      <c r="FM9" s="18">
        <v>0</v>
      </c>
      <c r="FN9" s="19">
        <v>15358493606.910002</v>
      </c>
      <c r="FO9" s="19">
        <v>0</v>
      </c>
      <c r="FP9" s="18">
        <v>0</v>
      </c>
      <c r="FQ9" s="18">
        <v>0</v>
      </c>
      <c r="FR9" s="18">
        <v>6436467.0399999982</v>
      </c>
      <c r="FS9" s="18">
        <v>0</v>
      </c>
      <c r="FT9" s="19">
        <v>3975291011.9765573</v>
      </c>
      <c r="FU9" s="19">
        <v>0</v>
      </c>
      <c r="FV9" s="18">
        <v>255756501.97999984</v>
      </c>
      <c r="FW9" s="18">
        <v>0</v>
      </c>
      <c r="FX9" s="18">
        <v>3719534509.9965572</v>
      </c>
      <c r="FY9" s="18">
        <v>0</v>
      </c>
      <c r="FZ9" s="19">
        <v>11376766127.893444</v>
      </c>
      <c r="GA9" s="19">
        <v>0</v>
      </c>
      <c r="GB9" s="18">
        <v>2531118008.0400095</v>
      </c>
      <c r="GC9" s="18">
        <v>0</v>
      </c>
      <c r="GD9" s="18">
        <v>8845648119.8534336</v>
      </c>
      <c r="GE9" s="18">
        <v>0</v>
      </c>
      <c r="GF9" s="18">
        <v>51892233.909999996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19">
        <v>0</v>
      </c>
      <c r="HA9" s="19">
        <v>0</v>
      </c>
      <c r="HB9" s="18">
        <v>0</v>
      </c>
      <c r="HC9" s="18">
        <v>0</v>
      </c>
      <c r="HD9" s="18">
        <v>0</v>
      </c>
      <c r="HE9" s="18">
        <v>0</v>
      </c>
      <c r="HF9" s="19">
        <v>0</v>
      </c>
      <c r="HG9" s="19">
        <v>0</v>
      </c>
      <c r="HH9" s="18">
        <v>0</v>
      </c>
      <c r="HI9" s="18">
        <v>0</v>
      </c>
      <c r="HJ9" s="18">
        <v>0</v>
      </c>
      <c r="HK9" s="18">
        <v>0</v>
      </c>
      <c r="HL9" s="19">
        <v>0</v>
      </c>
      <c r="HM9" s="19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25721848878.224995</v>
      </c>
      <c r="HU9" s="18">
        <v>1248832.45</v>
      </c>
      <c r="HV9" s="19">
        <v>25723097710.674995</v>
      </c>
    </row>
    <row r="10" spans="1:230" s="35" customFormat="1" ht="12.75" customHeight="1">
      <c r="A10" s="57" t="s">
        <v>152</v>
      </c>
      <c r="B10" s="17">
        <v>1005</v>
      </c>
      <c r="C10" s="58" t="s">
        <v>146</v>
      </c>
      <c r="D10" s="19">
        <v>3131054108.8928332</v>
      </c>
      <c r="E10" s="19">
        <v>623260013</v>
      </c>
      <c r="F10" s="18">
        <v>584419638.13908696</v>
      </c>
      <c r="G10" s="18">
        <v>86265242.365365684</v>
      </c>
      <c r="H10" s="18">
        <v>937339936.46011949</v>
      </c>
      <c r="I10" s="18">
        <v>139344971.29793897</v>
      </c>
      <c r="J10" s="18">
        <v>1609294534.2936263</v>
      </c>
      <c r="K10" s="18">
        <v>397649799.33669531</v>
      </c>
      <c r="L10" s="18">
        <v>108572829.72</v>
      </c>
      <c r="M10" s="18">
        <v>0</v>
      </c>
      <c r="N10" s="18">
        <v>391253604.080006</v>
      </c>
      <c r="O10" s="18">
        <v>0</v>
      </c>
      <c r="P10" s="18">
        <v>2265303.16</v>
      </c>
      <c r="Q10" s="18">
        <v>0</v>
      </c>
      <c r="R10" s="18">
        <v>15123127.77</v>
      </c>
      <c r="S10" s="18">
        <v>5135218.37</v>
      </c>
      <c r="T10" s="18">
        <v>0</v>
      </c>
      <c r="U10" s="18">
        <v>0</v>
      </c>
      <c r="V10" s="18">
        <v>649990</v>
      </c>
      <c r="W10" s="18">
        <v>0</v>
      </c>
      <c r="X10" s="18">
        <v>0</v>
      </c>
      <c r="Y10" s="18">
        <v>0</v>
      </c>
      <c r="Z10" s="18">
        <v>472584791.37</v>
      </c>
      <c r="AA10" s="18">
        <v>9704637.5600000005</v>
      </c>
      <c r="AB10" s="18">
        <v>63032.4</v>
      </c>
      <c r="AC10" s="18">
        <v>0</v>
      </c>
      <c r="AD10" s="18">
        <v>437487129.78000003</v>
      </c>
      <c r="AE10" s="18">
        <v>109322256.73999999</v>
      </c>
      <c r="AF10" s="18">
        <v>0</v>
      </c>
      <c r="AG10" s="18">
        <v>0</v>
      </c>
      <c r="AH10" s="18">
        <v>0</v>
      </c>
      <c r="AI10" s="18">
        <v>0</v>
      </c>
      <c r="AJ10" s="18">
        <v>2588233760.3393803</v>
      </c>
      <c r="AK10" s="18">
        <v>403817.07</v>
      </c>
      <c r="AL10" s="18">
        <v>253333008.19999999</v>
      </c>
      <c r="AM10" s="18">
        <v>0</v>
      </c>
      <c r="AN10" s="18">
        <v>778644576.86988497</v>
      </c>
      <c r="AO10" s="18">
        <v>76135474.060000002</v>
      </c>
      <c r="AP10" s="18">
        <v>4478811238.60993</v>
      </c>
      <c r="AQ10" s="18">
        <v>71633121.909999996</v>
      </c>
      <c r="AR10" s="18">
        <v>18587367.429999899</v>
      </c>
      <c r="AS10" s="18">
        <v>0</v>
      </c>
      <c r="AT10" s="18">
        <v>211925108.69999999</v>
      </c>
      <c r="AU10" s="18">
        <v>5231377.01</v>
      </c>
      <c r="AV10" s="18">
        <v>165800745.37041399</v>
      </c>
      <c r="AW10" s="18">
        <v>20582318.800000001</v>
      </c>
      <c r="AX10" s="18">
        <v>201937.18</v>
      </c>
      <c r="AY10" s="18">
        <v>129375.98</v>
      </c>
      <c r="AZ10" s="18">
        <v>0</v>
      </c>
      <c r="BA10" s="18">
        <v>0</v>
      </c>
      <c r="BB10" s="18">
        <v>29930868.600006498</v>
      </c>
      <c r="BC10" s="18">
        <v>1585357.91</v>
      </c>
      <c r="BD10" s="18">
        <v>64743280.999998398</v>
      </c>
      <c r="BE10" s="18">
        <v>2797058.92</v>
      </c>
      <c r="BF10" s="18">
        <v>11023027.800000001</v>
      </c>
      <c r="BG10" s="18">
        <v>0</v>
      </c>
      <c r="BH10" s="18">
        <v>36719499.810000002</v>
      </c>
      <c r="BI10" s="18">
        <v>0</v>
      </c>
      <c r="BJ10" s="18">
        <v>155466240.86000001</v>
      </c>
      <c r="BK10" s="18">
        <v>27094148.489999998</v>
      </c>
      <c r="BL10" s="18">
        <v>125091101.69</v>
      </c>
      <c r="BM10" s="18">
        <v>2490056.5699999998</v>
      </c>
      <c r="BN10" s="18">
        <v>10479625.539999999</v>
      </c>
      <c r="BO10" s="18">
        <v>0</v>
      </c>
      <c r="BP10" s="18">
        <v>8853716.6699999999</v>
      </c>
      <c r="BQ10" s="18">
        <v>0</v>
      </c>
      <c r="BR10" s="18">
        <v>1974005.77000001</v>
      </c>
      <c r="BS10" s="18">
        <v>0</v>
      </c>
      <c r="BT10" s="18">
        <v>0</v>
      </c>
      <c r="BU10" s="18">
        <v>0</v>
      </c>
      <c r="BV10" s="18">
        <v>55090334.989999801</v>
      </c>
      <c r="BW10" s="18">
        <v>2967616.86</v>
      </c>
      <c r="BX10" s="18">
        <v>2136985.31</v>
      </c>
      <c r="BY10" s="18">
        <v>0</v>
      </c>
      <c r="BZ10" s="18">
        <v>0</v>
      </c>
      <c r="CA10" s="18">
        <v>0</v>
      </c>
      <c r="CB10" s="18">
        <v>11547636.99</v>
      </c>
      <c r="CC10" s="18">
        <v>14988.06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359870280.11095798</v>
      </c>
      <c r="DE10" s="18">
        <v>7205688.6299999999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8574819.9199999999</v>
      </c>
      <c r="DP10" s="18">
        <v>942474.56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40022307.720000103</v>
      </c>
      <c r="DW10" s="18">
        <v>14245712.49</v>
      </c>
      <c r="DX10" s="18">
        <v>100228692.970024</v>
      </c>
      <c r="DY10" s="18">
        <v>0</v>
      </c>
      <c r="DZ10" s="18">
        <v>0</v>
      </c>
      <c r="EA10" s="18">
        <v>0</v>
      </c>
      <c r="EB10" s="18">
        <v>456500555.84999597</v>
      </c>
      <c r="EC10" s="18">
        <v>5806632.1500000004</v>
      </c>
      <c r="ED10" s="18">
        <v>13183372.43</v>
      </c>
      <c r="EE10" s="18">
        <v>4902048.8099999996</v>
      </c>
      <c r="EF10" s="18">
        <v>92102442.019999996</v>
      </c>
      <c r="EG10" s="18">
        <v>15249946.029999999</v>
      </c>
      <c r="EH10" s="18">
        <v>131402655.78999899</v>
      </c>
      <c r="EI10" s="18">
        <v>2051702.06</v>
      </c>
      <c r="EJ10" s="18">
        <v>0</v>
      </c>
      <c r="EK10" s="18">
        <v>0</v>
      </c>
      <c r="EL10" s="18">
        <v>0</v>
      </c>
      <c r="EM10" s="18">
        <v>0</v>
      </c>
      <c r="EN10" s="18">
        <v>28528624.260000002</v>
      </c>
      <c r="EO10" s="18">
        <v>0</v>
      </c>
      <c r="EP10" s="18">
        <v>780247.1</v>
      </c>
      <c r="EQ10" s="18">
        <v>0</v>
      </c>
      <c r="ER10" s="18">
        <v>0</v>
      </c>
      <c r="ES10" s="18">
        <v>0</v>
      </c>
      <c r="ET10" s="18">
        <v>0</v>
      </c>
      <c r="EU10" s="18">
        <v>86114049.129999995</v>
      </c>
      <c r="EV10" s="18">
        <v>22562855.699999999</v>
      </c>
      <c r="EW10" s="18">
        <v>0</v>
      </c>
      <c r="EX10" s="18">
        <v>880190472.38999903</v>
      </c>
      <c r="EY10" s="18">
        <v>0</v>
      </c>
      <c r="EZ10" s="18">
        <v>7476796.2599999998</v>
      </c>
      <c r="FA10" s="18">
        <v>0</v>
      </c>
      <c r="FB10" s="18">
        <v>125847149.56999999</v>
      </c>
      <c r="FC10" s="18">
        <v>0</v>
      </c>
      <c r="FD10" s="18">
        <v>0</v>
      </c>
      <c r="FE10" s="18">
        <v>2931737.29</v>
      </c>
      <c r="FF10" s="18">
        <v>0</v>
      </c>
      <c r="FG10" s="18">
        <v>0</v>
      </c>
      <c r="FH10" s="18">
        <v>1288575.53</v>
      </c>
      <c r="FI10" s="18">
        <v>0</v>
      </c>
      <c r="FJ10" s="18">
        <v>12339535.92</v>
      </c>
      <c r="FK10" s="18">
        <v>0</v>
      </c>
      <c r="FL10" s="18">
        <v>1287068.1799999899</v>
      </c>
      <c r="FM10" s="18">
        <v>0</v>
      </c>
      <c r="FN10" s="19">
        <v>4073734062.3094473</v>
      </c>
      <c r="FO10" s="19">
        <v>40910024.210000001</v>
      </c>
      <c r="FP10" s="18">
        <v>104371</v>
      </c>
      <c r="FQ10" s="18">
        <v>-180.96</v>
      </c>
      <c r="FR10" s="18">
        <v>1620785</v>
      </c>
      <c r="FS10" s="18">
        <v>0</v>
      </c>
      <c r="FT10" s="19">
        <v>1567047315.3997049</v>
      </c>
      <c r="FU10" s="19">
        <v>0</v>
      </c>
      <c r="FV10" s="18">
        <v>634156656.45192039</v>
      </c>
      <c r="FW10" s="18">
        <v>0</v>
      </c>
      <c r="FX10" s="18">
        <v>932890658.94778466</v>
      </c>
      <c r="FY10" s="18">
        <v>0</v>
      </c>
      <c r="FZ10" s="19">
        <v>2504961590.9097424</v>
      </c>
      <c r="GA10" s="19">
        <v>40910205.170000002</v>
      </c>
      <c r="GB10" s="18">
        <v>1013498559.9485325</v>
      </c>
      <c r="GC10" s="18">
        <v>8659001.0899999999</v>
      </c>
      <c r="GD10" s="18">
        <v>1491463030.9612098</v>
      </c>
      <c r="GE10" s="18">
        <v>32251204.080000002</v>
      </c>
      <c r="GF10" s="18">
        <v>16231889.5399998</v>
      </c>
      <c r="GG10" s="18">
        <v>442314.49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19">
        <v>0</v>
      </c>
      <c r="HA10" s="19">
        <v>0</v>
      </c>
      <c r="HB10" s="18">
        <v>0</v>
      </c>
      <c r="HC10" s="18">
        <v>0</v>
      </c>
      <c r="HD10" s="18">
        <v>0</v>
      </c>
      <c r="HE10" s="18">
        <v>0</v>
      </c>
      <c r="HF10" s="19">
        <v>0</v>
      </c>
      <c r="HG10" s="19">
        <v>0</v>
      </c>
      <c r="HH10" s="18">
        <v>0</v>
      </c>
      <c r="HI10" s="18">
        <v>0</v>
      </c>
      <c r="HJ10" s="18">
        <v>0</v>
      </c>
      <c r="HK10" s="18">
        <v>0</v>
      </c>
      <c r="HL10" s="19">
        <v>0</v>
      </c>
      <c r="HM10" s="19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19932168043.112885</v>
      </c>
      <c r="HU10" s="18">
        <v>1146921512.5199997</v>
      </c>
      <c r="HV10" s="19">
        <v>21079089555.632885</v>
      </c>
    </row>
    <row r="11" spans="1:230" s="35" customFormat="1" ht="12.75" customHeight="1">
      <c r="A11" s="57" t="s">
        <v>154</v>
      </c>
      <c r="B11" s="17">
        <v>1006</v>
      </c>
      <c r="C11" s="58" t="s">
        <v>146</v>
      </c>
      <c r="D11" s="19">
        <v>9429434.3473999985</v>
      </c>
      <c r="E11" s="19">
        <v>0</v>
      </c>
      <c r="F11" s="18">
        <v>3087185.9</v>
      </c>
      <c r="G11" s="18">
        <v>0</v>
      </c>
      <c r="H11" s="18">
        <v>5941635.6673999997</v>
      </c>
      <c r="I11" s="18">
        <v>0</v>
      </c>
      <c r="J11" s="18">
        <v>400612.78</v>
      </c>
      <c r="K11" s="18">
        <v>0</v>
      </c>
      <c r="L11" s="18">
        <v>0</v>
      </c>
      <c r="M11" s="18">
        <v>0</v>
      </c>
      <c r="N11" s="18">
        <v>137028859.50999999</v>
      </c>
      <c r="O11" s="18">
        <v>0</v>
      </c>
      <c r="P11" s="18">
        <v>1688168.58</v>
      </c>
      <c r="Q11" s="18">
        <v>0</v>
      </c>
      <c r="R11" s="18">
        <v>5625677.7199999997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1522254.6159000001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1625955142.3099999</v>
      </c>
      <c r="AK11" s="18">
        <v>0</v>
      </c>
      <c r="AL11" s="18">
        <v>11358336.006899999</v>
      </c>
      <c r="AM11" s="18">
        <v>0</v>
      </c>
      <c r="AN11" s="18">
        <v>125123822.62</v>
      </c>
      <c r="AO11" s="18">
        <v>0</v>
      </c>
      <c r="AP11" s="18">
        <v>248493971</v>
      </c>
      <c r="AQ11" s="18">
        <v>0</v>
      </c>
      <c r="AR11" s="18">
        <v>-7051.87</v>
      </c>
      <c r="AS11" s="18">
        <v>0</v>
      </c>
      <c r="AT11" s="18">
        <v>270493.11910000001</v>
      </c>
      <c r="AU11" s="18">
        <v>0</v>
      </c>
      <c r="AV11" s="18">
        <v>3650624.6190999998</v>
      </c>
      <c r="AW11" s="18">
        <v>0</v>
      </c>
      <c r="AX11" s="18">
        <v>552.54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21508.93</v>
      </c>
      <c r="BE11" s="18">
        <v>0</v>
      </c>
      <c r="BF11" s="18">
        <v>0</v>
      </c>
      <c r="BG11" s="18">
        <v>0</v>
      </c>
      <c r="BH11" s="18">
        <v>92883.01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275810.95</v>
      </c>
      <c r="BQ11" s="18">
        <v>0</v>
      </c>
      <c r="BR11" s="18">
        <v>38042.68</v>
      </c>
      <c r="BS11" s="18">
        <v>0</v>
      </c>
      <c r="BT11" s="18">
        <v>0</v>
      </c>
      <c r="BU11" s="18">
        <v>0</v>
      </c>
      <c r="BV11" s="18">
        <v>74247.92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22989.38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24491442.593199998</v>
      </c>
      <c r="CK11" s="18">
        <v>0</v>
      </c>
      <c r="CL11" s="18">
        <v>566578.3406</v>
      </c>
      <c r="CM11" s="18">
        <v>0</v>
      </c>
      <c r="CN11" s="18">
        <v>361259.72629999998</v>
      </c>
      <c r="CO11" s="18">
        <v>0</v>
      </c>
      <c r="CP11" s="18">
        <v>0</v>
      </c>
      <c r="CQ11" s="18">
        <v>0</v>
      </c>
      <c r="CR11" s="18">
        <v>191380.46979999999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13958239.9838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12480.1296</v>
      </c>
      <c r="DU11" s="18">
        <v>0</v>
      </c>
      <c r="DV11" s="18">
        <v>0</v>
      </c>
      <c r="DW11" s="18">
        <v>0</v>
      </c>
      <c r="DX11" s="18">
        <v>42070991.649999999</v>
      </c>
      <c r="DY11" s="18">
        <v>0</v>
      </c>
      <c r="DZ11" s="18">
        <v>0</v>
      </c>
      <c r="EA11" s="18">
        <v>0</v>
      </c>
      <c r="EB11" s="18">
        <v>1130894.7050999999</v>
      </c>
      <c r="EC11" s="18">
        <v>0</v>
      </c>
      <c r="ED11" s="18">
        <v>586290.73</v>
      </c>
      <c r="EE11" s="18">
        <v>0</v>
      </c>
      <c r="EF11" s="18">
        <v>661488.6</v>
      </c>
      <c r="EG11" s="18">
        <v>0</v>
      </c>
      <c r="EH11" s="18">
        <v>1030143.8005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117387.55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3044766.29</v>
      </c>
      <c r="EW11" s="18">
        <v>0</v>
      </c>
      <c r="EX11" s="18">
        <v>249749093.71999997</v>
      </c>
      <c r="EY11" s="18">
        <v>0</v>
      </c>
      <c r="EZ11" s="18">
        <v>210347.82</v>
      </c>
      <c r="FA11" s="18">
        <v>0</v>
      </c>
      <c r="FB11" s="18">
        <v>19571475.420000002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9797523.5899999999</v>
      </c>
      <c r="FI11" s="18">
        <v>0</v>
      </c>
      <c r="FJ11" s="18">
        <v>1963393.5699999998</v>
      </c>
      <c r="FK11" s="18">
        <v>0</v>
      </c>
      <c r="FL11" s="18">
        <v>0</v>
      </c>
      <c r="FM11" s="18">
        <v>0</v>
      </c>
      <c r="FN11" s="19">
        <v>156588055.93000001</v>
      </c>
      <c r="FO11" s="19">
        <v>0</v>
      </c>
      <c r="FP11" s="18">
        <v>0</v>
      </c>
      <c r="FQ11" s="18">
        <v>0</v>
      </c>
      <c r="FR11" s="18">
        <v>147205098.59</v>
      </c>
      <c r="FS11" s="18">
        <v>0</v>
      </c>
      <c r="FT11" s="19">
        <v>8067111.5099999998</v>
      </c>
      <c r="FU11" s="19">
        <v>0</v>
      </c>
      <c r="FV11" s="18">
        <v>0</v>
      </c>
      <c r="FW11" s="18">
        <v>0</v>
      </c>
      <c r="FX11" s="18">
        <v>8067111.5099999998</v>
      </c>
      <c r="FY11" s="18">
        <v>0</v>
      </c>
      <c r="FZ11" s="19">
        <v>1315845.83</v>
      </c>
      <c r="GA11" s="19">
        <v>0</v>
      </c>
      <c r="GB11" s="18">
        <v>0</v>
      </c>
      <c r="GC11" s="18">
        <v>0</v>
      </c>
      <c r="GD11" s="18">
        <v>1315845.83</v>
      </c>
      <c r="GE11" s="18">
        <v>0</v>
      </c>
      <c r="GF11" s="18">
        <v>3604618.2171999998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19">
        <v>0</v>
      </c>
      <c r="HA11" s="19">
        <v>0</v>
      </c>
      <c r="HB11" s="18">
        <v>0</v>
      </c>
      <c r="HC11" s="18">
        <v>0</v>
      </c>
      <c r="HD11" s="18">
        <v>0</v>
      </c>
      <c r="HE11" s="18">
        <v>0</v>
      </c>
      <c r="HF11" s="19">
        <v>0</v>
      </c>
      <c r="HG11" s="19">
        <v>0</v>
      </c>
      <c r="HH11" s="18">
        <v>0</v>
      </c>
      <c r="HI11" s="18">
        <v>0</v>
      </c>
      <c r="HJ11" s="18">
        <v>0</v>
      </c>
      <c r="HK11" s="18">
        <v>0</v>
      </c>
      <c r="HL11" s="19">
        <v>0</v>
      </c>
      <c r="HM11" s="19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2700373620.8244996</v>
      </c>
      <c r="HU11" s="18">
        <v>0</v>
      </c>
      <c r="HV11" s="19">
        <v>2700373620.8244996</v>
      </c>
    </row>
    <row r="12" spans="1:230" s="35" customFormat="1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176321933.33910391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19">
        <v>0</v>
      </c>
      <c r="FU12" s="19">
        <v>0</v>
      </c>
      <c r="FV12" s="18">
        <v>0</v>
      </c>
      <c r="FW12" s="18">
        <v>0</v>
      </c>
      <c r="FX12" s="18">
        <v>0</v>
      </c>
      <c r="FY12" s="18">
        <v>0</v>
      </c>
      <c r="FZ12" s="19">
        <v>0</v>
      </c>
      <c r="GA12" s="19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19">
        <v>0</v>
      </c>
      <c r="HA12" s="19">
        <v>0</v>
      </c>
      <c r="HB12" s="18">
        <v>0</v>
      </c>
      <c r="HC12" s="18">
        <v>0</v>
      </c>
      <c r="HD12" s="18">
        <v>0</v>
      </c>
      <c r="HE12" s="18">
        <v>0</v>
      </c>
      <c r="HF12" s="19">
        <v>0</v>
      </c>
      <c r="HG12" s="19">
        <v>0</v>
      </c>
      <c r="HH12" s="18">
        <v>0</v>
      </c>
      <c r="HI12" s="18">
        <v>0</v>
      </c>
      <c r="HJ12" s="18">
        <v>0</v>
      </c>
      <c r="HK12" s="18">
        <v>0</v>
      </c>
      <c r="HL12" s="19">
        <v>0</v>
      </c>
      <c r="HM12" s="19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176321933.33910391</v>
      </c>
      <c r="HU12" s="18">
        <v>0</v>
      </c>
      <c r="HV12" s="19">
        <v>176321933.33910391</v>
      </c>
    </row>
    <row r="13" spans="1:230" s="35" customFormat="1" ht="12.75" customHeight="1">
      <c r="A13" s="57" t="s">
        <v>158</v>
      </c>
      <c r="B13" s="17">
        <v>1008</v>
      </c>
      <c r="C13" s="58" t="s">
        <v>146</v>
      </c>
      <c r="D13" s="19">
        <v>334439180.70000005</v>
      </c>
      <c r="E13" s="19">
        <v>0</v>
      </c>
      <c r="F13" s="18">
        <v>24843723.670000002</v>
      </c>
      <c r="G13" s="18">
        <v>0</v>
      </c>
      <c r="H13" s="18">
        <v>202682426.57000002</v>
      </c>
      <c r="I13" s="18">
        <v>0</v>
      </c>
      <c r="J13" s="18">
        <v>106913030.45999999</v>
      </c>
      <c r="K13" s="18">
        <v>0</v>
      </c>
      <c r="L13" s="18">
        <v>22946819.629999999</v>
      </c>
      <c r="M13" s="18">
        <v>0</v>
      </c>
      <c r="N13" s="18">
        <v>43898631.859999999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30965343.599999998</v>
      </c>
      <c r="AA13" s="18">
        <v>0</v>
      </c>
      <c r="AB13" s="18">
        <v>0</v>
      </c>
      <c r="AC13" s="18">
        <v>0</v>
      </c>
      <c r="AD13" s="18">
        <v>9351844.0800000001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2512947409.6465998</v>
      </c>
      <c r="AK13" s="18">
        <v>0</v>
      </c>
      <c r="AL13" s="18">
        <v>2720615.2884269999</v>
      </c>
      <c r="AM13" s="18">
        <v>0</v>
      </c>
      <c r="AN13" s="18">
        <v>130581437.31999999</v>
      </c>
      <c r="AO13" s="18">
        <v>0</v>
      </c>
      <c r="AP13" s="18">
        <v>1006317303.33</v>
      </c>
      <c r="AQ13" s="18">
        <v>0</v>
      </c>
      <c r="AR13" s="18">
        <v>0</v>
      </c>
      <c r="AS13" s="18">
        <v>0</v>
      </c>
      <c r="AT13" s="18">
        <v>18551026.779999997</v>
      </c>
      <c r="AU13" s="18">
        <v>0</v>
      </c>
      <c r="AV13" s="18">
        <v>19341860.049999997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801008.23</v>
      </c>
      <c r="BC13" s="18">
        <v>0</v>
      </c>
      <c r="BD13" s="18">
        <v>6182727.4400000004</v>
      </c>
      <c r="BE13" s="18">
        <v>0</v>
      </c>
      <c r="BF13" s="18">
        <v>0</v>
      </c>
      <c r="BG13" s="18">
        <v>0</v>
      </c>
      <c r="BH13" s="18">
        <v>47441.09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198866.28</v>
      </c>
      <c r="BQ13" s="18">
        <v>0</v>
      </c>
      <c r="BR13" s="18">
        <v>7587.65</v>
      </c>
      <c r="BS13" s="18">
        <v>0</v>
      </c>
      <c r="BT13" s="18">
        <v>0</v>
      </c>
      <c r="BU13" s="18">
        <v>0</v>
      </c>
      <c r="BV13" s="18">
        <v>167181746.66000003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410510.55999999994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15685919.360000001</v>
      </c>
      <c r="CM13" s="18">
        <v>0</v>
      </c>
      <c r="CN13" s="18">
        <v>4547407.7700000005</v>
      </c>
      <c r="CO13" s="18">
        <v>0</v>
      </c>
      <c r="CP13" s="18">
        <v>0</v>
      </c>
      <c r="CQ13" s="18">
        <v>0</v>
      </c>
      <c r="CR13" s="18">
        <v>4067338.1500000004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21089781.800000001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-39894.129999999997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123257796.07000001</v>
      </c>
      <c r="DY13" s="18">
        <v>0</v>
      </c>
      <c r="DZ13" s="18">
        <v>0</v>
      </c>
      <c r="EA13" s="18">
        <v>0</v>
      </c>
      <c r="EB13" s="18">
        <v>70150503.259999976</v>
      </c>
      <c r="EC13" s="18">
        <v>0</v>
      </c>
      <c r="ED13" s="18">
        <v>407127.86</v>
      </c>
      <c r="EE13" s="18">
        <v>0</v>
      </c>
      <c r="EF13" s="18">
        <v>81764684.700000003</v>
      </c>
      <c r="EG13" s="18">
        <v>0</v>
      </c>
      <c r="EH13" s="18">
        <v>8687819.9399999995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492609.7900000001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19">
        <v>0</v>
      </c>
      <c r="FU13" s="19">
        <v>0</v>
      </c>
      <c r="FV13" s="18">
        <v>0</v>
      </c>
      <c r="FW13" s="18">
        <v>0</v>
      </c>
      <c r="FX13" s="18">
        <v>0</v>
      </c>
      <c r="FY13" s="18">
        <v>0</v>
      </c>
      <c r="FZ13" s="19">
        <v>492609.7900000001</v>
      </c>
      <c r="GA13" s="19">
        <v>0</v>
      </c>
      <c r="GB13" s="18">
        <v>0</v>
      </c>
      <c r="GC13" s="18">
        <v>0</v>
      </c>
      <c r="GD13" s="18">
        <v>492609.7900000001</v>
      </c>
      <c r="GE13" s="18">
        <v>0</v>
      </c>
      <c r="GF13" s="18">
        <v>5325868.66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19">
        <v>0</v>
      </c>
      <c r="HA13" s="19">
        <v>0</v>
      </c>
      <c r="HB13" s="18">
        <v>0</v>
      </c>
      <c r="HC13" s="18">
        <v>0</v>
      </c>
      <c r="HD13" s="18">
        <v>0</v>
      </c>
      <c r="HE13" s="18">
        <v>0</v>
      </c>
      <c r="HF13" s="19">
        <v>0</v>
      </c>
      <c r="HG13" s="19">
        <v>0</v>
      </c>
      <c r="HH13" s="18">
        <v>0</v>
      </c>
      <c r="HI13" s="18">
        <v>0</v>
      </c>
      <c r="HJ13" s="18">
        <v>0</v>
      </c>
      <c r="HK13" s="18">
        <v>0</v>
      </c>
      <c r="HL13" s="19">
        <v>0</v>
      </c>
      <c r="HM13" s="19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4642328323.4250269</v>
      </c>
      <c r="HU13" s="18">
        <v>0</v>
      </c>
      <c r="HV13" s="19">
        <v>4642328323.4250269</v>
      </c>
    </row>
    <row r="14" spans="1:230" s="35" customFormat="1" ht="12.75" customHeight="1">
      <c r="A14" s="57" t="s">
        <v>160</v>
      </c>
      <c r="B14" s="17">
        <v>1009</v>
      </c>
      <c r="C14" s="58" t="s">
        <v>146</v>
      </c>
      <c r="D14" s="19">
        <v>3804800387.7799997</v>
      </c>
      <c r="E14" s="19">
        <v>373964104.38999999</v>
      </c>
      <c r="F14" s="18">
        <v>636621231.61181688</v>
      </c>
      <c r="G14" s="18">
        <v>4205287.2881836835</v>
      </c>
      <c r="H14" s="18">
        <v>744407382.40564573</v>
      </c>
      <c r="I14" s="18">
        <v>86726083.299901664</v>
      </c>
      <c r="J14" s="18">
        <v>2423771773.762537</v>
      </c>
      <c r="K14" s="18">
        <v>283032733.80191463</v>
      </c>
      <c r="L14" s="18">
        <v>238198071.18000001</v>
      </c>
      <c r="M14" s="18">
        <v>146584.14000000001</v>
      </c>
      <c r="N14" s="18">
        <v>305466917.76999998</v>
      </c>
      <c r="O14" s="18">
        <v>0</v>
      </c>
      <c r="P14" s="18">
        <v>35061.21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275000</v>
      </c>
      <c r="W14" s="18">
        <v>0</v>
      </c>
      <c r="X14" s="18">
        <v>0</v>
      </c>
      <c r="Y14" s="18">
        <v>0</v>
      </c>
      <c r="Z14" s="18">
        <v>214341800.02000001</v>
      </c>
      <c r="AA14" s="18">
        <v>2048576.8100000005</v>
      </c>
      <c r="AB14" s="18">
        <v>0</v>
      </c>
      <c r="AC14" s="18">
        <v>0</v>
      </c>
      <c r="AD14" s="18">
        <v>80709673.069999993</v>
      </c>
      <c r="AE14" s="18">
        <v>608006.01</v>
      </c>
      <c r="AF14" s="18">
        <v>0</v>
      </c>
      <c r="AG14" s="18">
        <v>0</v>
      </c>
      <c r="AH14" s="18">
        <v>0</v>
      </c>
      <c r="AI14" s="18">
        <v>0</v>
      </c>
      <c r="AJ14" s="18">
        <v>3664624329.3799953</v>
      </c>
      <c r="AK14" s="18">
        <v>0</v>
      </c>
      <c r="AL14" s="18">
        <v>47705753.259999998</v>
      </c>
      <c r="AM14" s="18">
        <v>0</v>
      </c>
      <c r="AN14" s="18">
        <v>503642236.39000005</v>
      </c>
      <c r="AO14" s="18">
        <v>7340067.2299999762</v>
      </c>
      <c r="AP14" s="18">
        <v>2792631126.8399997</v>
      </c>
      <c r="AQ14" s="18">
        <v>52051541.75999999</v>
      </c>
      <c r="AR14" s="18">
        <v>0</v>
      </c>
      <c r="AS14" s="18">
        <v>0</v>
      </c>
      <c r="AT14" s="18">
        <v>187798672.73999998</v>
      </c>
      <c r="AU14" s="18">
        <v>224090.37000000002</v>
      </c>
      <c r="AV14" s="18">
        <v>156881655.03</v>
      </c>
      <c r="AW14" s="18">
        <v>1778214.2800000003</v>
      </c>
      <c r="AX14" s="18">
        <v>7255.6</v>
      </c>
      <c r="AY14" s="18">
        <v>34.69</v>
      </c>
      <c r="AZ14" s="18">
        <v>0</v>
      </c>
      <c r="BA14" s="18">
        <v>0</v>
      </c>
      <c r="BB14" s="18">
        <v>22994899.059999999</v>
      </c>
      <c r="BC14" s="18">
        <v>1240385.7699999996</v>
      </c>
      <c r="BD14" s="18">
        <v>100321474.19999999</v>
      </c>
      <c r="BE14" s="18">
        <v>1010761.2899999998</v>
      </c>
      <c r="BF14" s="18">
        <v>64000</v>
      </c>
      <c r="BG14" s="18">
        <v>0</v>
      </c>
      <c r="BH14" s="18">
        <v>3522743.18</v>
      </c>
      <c r="BI14" s="18">
        <v>0</v>
      </c>
      <c r="BJ14" s="18">
        <v>4700686.58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1297098.17</v>
      </c>
      <c r="BQ14" s="18">
        <v>0</v>
      </c>
      <c r="BR14" s="18">
        <v>-87.43</v>
      </c>
      <c r="BS14" s="18">
        <v>0</v>
      </c>
      <c r="BT14" s="18">
        <v>0</v>
      </c>
      <c r="BU14" s="18">
        <v>0</v>
      </c>
      <c r="BV14" s="18">
        <v>17377965.98</v>
      </c>
      <c r="BW14" s="18">
        <v>4788.96</v>
      </c>
      <c r="BX14" s="18">
        <v>241918</v>
      </c>
      <c r="BY14" s="18">
        <v>0</v>
      </c>
      <c r="BZ14" s="18">
        <v>0</v>
      </c>
      <c r="CA14" s="18">
        <v>0</v>
      </c>
      <c r="CB14" s="18">
        <v>8303063.1500000004</v>
      </c>
      <c r="CC14" s="18">
        <v>86453.150000000023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228275005.43000004</v>
      </c>
      <c r="DE14" s="18">
        <v>1206602.8899999987</v>
      </c>
      <c r="DF14" s="18">
        <v>0.1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-30047.43</v>
      </c>
      <c r="DU14" s="18">
        <v>0</v>
      </c>
      <c r="DV14" s="18">
        <v>0</v>
      </c>
      <c r="DW14" s="18">
        <v>0</v>
      </c>
      <c r="DX14" s="18">
        <v>93469610.379999995</v>
      </c>
      <c r="DY14" s="18">
        <v>3082.1200000000003</v>
      </c>
      <c r="DZ14" s="18">
        <v>0</v>
      </c>
      <c r="EA14" s="18">
        <v>0</v>
      </c>
      <c r="EB14" s="18">
        <v>230212358.38</v>
      </c>
      <c r="EC14" s="18">
        <v>1630115.8699999999</v>
      </c>
      <c r="ED14" s="18">
        <v>40232748.630000003</v>
      </c>
      <c r="EE14" s="18">
        <v>0</v>
      </c>
      <c r="EF14" s="18">
        <v>175750190.75999999</v>
      </c>
      <c r="EG14" s="18">
        <v>2270710.3199999998</v>
      </c>
      <c r="EH14" s="18">
        <v>299629346.99000001</v>
      </c>
      <c r="EI14" s="18">
        <v>2649255.3600000003</v>
      </c>
      <c r="EJ14" s="18">
        <v>0</v>
      </c>
      <c r="EK14" s="18">
        <v>0</v>
      </c>
      <c r="EL14" s="18">
        <v>0</v>
      </c>
      <c r="EM14" s="18">
        <v>0</v>
      </c>
      <c r="EN14" s="18">
        <v>564284699.64999998</v>
      </c>
      <c r="EO14" s="18">
        <v>410.23</v>
      </c>
      <c r="EP14" s="18">
        <v>229418.22999999998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7300848.7400000002</v>
      </c>
      <c r="EW14" s="18">
        <v>0</v>
      </c>
      <c r="EX14" s="18">
        <v>641778698.73000002</v>
      </c>
      <c r="EY14" s="18">
        <v>0</v>
      </c>
      <c r="EZ14" s="18">
        <v>1437064.55</v>
      </c>
      <c r="FA14" s="18">
        <v>0</v>
      </c>
      <c r="FB14" s="18">
        <v>49285082.079999998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526550.52</v>
      </c>
      <c r="FI14" s="18">
        <v>0</v>
      </c>
      <c r="FJ14" s="18">
        <v>3089656.8899999997</v>
      </c>
      <c r="FK14" s="18">
        <v>0</v>
      </c>
      <c r="FL14" s="18">
        <v>106228.54</v>
      </c>
      <c r="FM14" s="18">
        <v>0</v>
      </c>
      <c r="FN14" s="19">
        <v>2941332817.1399999</v>
      </c>
      <c r="FO14" s="19">
        <v>2537957.4900000002</v>
      </c>
      <c r="FP14" s="18">
        <v>619113.02000001608</v>
      </c>
      <c r="FQ14" s="18">
        <v>600</v>
      </c>
      <c r="FR14" s="18">
        <v>556926.62999999989</v>
      </c>
      <c r="FS14" s="18">
        <v>0</v>
      </c>
      <c r="FT14" s="19">
        <v>1900611679.3099997</v>
      </c>
      <c r="FU14" s="19">
        <v>0</v>
      </c>
      <c r="FV14" s="18">
        <v>80418500.249999985</v>
      </c>
      <c r="FW14" s="18">
        <v>0</v>
      </c>
      <c r="FX14" s="18">
        <v>1820193179.0599997</v>
      </c>
      <c r="FY14" s="18">
        <v>0</v>
      </c>
      <c r="FZ14" s="19">
        <v>1039545098.1800002</v>
      </c>
      <c r="GA14" s="19">
        <v>2537357.4900000002</v>
      </c>
      <c r="GB14" s="18">
        <v>432336009.82999957</v>
      </c>
      <c r="GC14" s="18">
        <v>1150841.3600000001</v>
      </c>
      <c r="GD14" s="18">
        <v>607209088.35000062</v>
      </c>
      <c r="GE14" s="18">
        <v>1386516.13</v>
      </c>
      <c r="GF14" s="18">
        <v>23802475.860000003</v>
      </c>
      <c r="GG14" s="18">
        <v>105508.10999999999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19">
        <v>0</v>
      </c>
      <c r="HA14" s="19">
        <v>0</v>
      </c>
      <c r="HB14" s="18">
        <v>0</v>
      </c>
      <c r="HC14" s="18">
        <v>0</v>
      </c>
      <c r="HD14" s="18">
        <v>0</v>
      </c>
      <c r="HE14" s="18">
        <v>0</v>
      </c>
      <c r="HF14" s="19">
        <v>0</v>
      </c>
      <c r="HG14" s="19">
        <v>0</v>
      </c>
      <c r="HH14" s="18">
        <v>0</v>
      </c>
      <c r="HI14" s="18">
        <v>0</v>
      </c>
      <c r="HJ14" s="18">
        <v>0</v>
      </c>
      <c r="HK14" s="18">
        <v>0</v>
      </c>
      <c r="HL14" s="19">
        <v>0</v>
      </c>
      <c r="HM14" s="19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17456654455.32999</v>
      </c>
      <c r="HU14" s="18">
        <v>450907251.24000001</v>
      </c>
      <c r="HV14" s="19">
        <v>17907561706.569992</v>
      </c>
    </row>
    <row r="15" spans="1:230" s="35" customFormat="1" ht="12.75" customHeight="1">
      <c r="A15" s="57" t="s">
        <v>162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913907.30000002135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4223557.8400000175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163227.78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7517137.3000002019</v>
      </c>
      <c r="DE15" s="18">
        <v>0</v>
      </c>
      <c r="DF15" s="18">
        <v>14555594.28619051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47394.740476192004</v>
      </c>
      <c r="DU15" s="18">
        <v>0</v>
      </c>
      <c r="DV15" s="18">
        <v>20471510.033753999</v>
      </c>
      <c r="DW15" s="18">
        <v>0</v>
      </c>
      <c r="DX15" s="18">
        <v>38177.220000000118</v>
      </c>
      <c r="DY15" s="18">
        <v>0</v>
      </c>
      <c r="DZ15" s="18">
        <v>0</v>
      </c>
      <c r="EA15" s="18">
        <v>0</v>
      </c>
      <c r="EB15" s="18">
        <v>55617399.088571616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1059979161.873333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128.59047619047701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19">
        <v>0</v>
      </c>
      <c r="FU15" s="19">
        <v>0</v>
      </c>
      <c r="FV15" s="18">
        <v>0</v>
      </c>
      <c r="FW15" s="18">
        <v>0</v>
      </c>
      <c r="FX15" s="18">
        <v>0</v>
      </c>
      <c r="FY15" s="18">
        <v>0</v>
      </c>
      <c r="FZ15" s="19">
        <v>0</v>
      </c>
      <c r="GA15" s="19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19">
        <v>0</v>
      </c>
      <c r="HA15" s="19">
        <v>0</v>
      </c>
      <c r="HB15" s="18">
        <v>0</v>
      </c>
      <c r="HC15" s="18">
        <v>0</v>
      </c>
      <c r="HD15" s="18">
        <v>0</v>
      </c>
      <c r="HE15" s="18">
        <v>0</v>
      </c>
      <c r="HF15" s="19">
        <v>0</v>
      </c>
      <c r="HG15" s="19">
        <v>0</v>
      </c>
      <c r="HH15" s="18">
        <v>0</v>
      </c>
      <c r="HI15" s="18">
        <v>0</v>
      </c>
      <c r="HJ15" s="18">
        <v>0</v>
      </c>
      <c r="HK15" s="18">
        <v>0</v>
      </c>
      <c r="HL15" s="19">
        <v>0</v>
      </c>
      <c r="HM15" s="19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1163527196.0528018</v>
      </c>
      <c r="HU15" s="18">
        <v>0</v>
      </c>
      <c r="HV15" s="19">
        <v>1163527196.0528018</v>
      </c>
    </row>
    <row r="16" spans="1:230" s="35" customFormat="1" ht="12.75" customHeight="1">
      <c r="A16" s="57" t="s">
        <v>164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218781177.66095099</v>
      </c>
      <c r="DO16" s="18">
        <v>0</v>
      </c>
      <c r="DP16" s="18">
        <v>0</v>
      </c>
      <c r="DQ16" s="18">
        <v>148999326.95529398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19">
        <v>0</v>
      </c>
      <c r="FU16" s="19">
        <v>0</v>
      </c>
      <c r="FV16" s="18">
        <v>0</v>
      </c>
      <c r="FW16" s="18">
        <v>0</v>
      </c>
      <c r="FX16" s="18">
        <v>0</v>
      </c>
      <c r="FY16" s="18">
        <v>0</v>
      </c>
      <c r="FZ16" s="19">
        <v>0</v>
      </c>
      <c r="GA16" s="19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19">
        <v>0</v>
      </c>
      <c r="HA16" s="19">
        <v>0</v>
      </c>
      <c r="HB16" s="18">
        <v>0</v>
      </c>
      <c r="HC16" s="18">
        <v>0</v>
      </c>
      <c r="HD16" s="18">
        <v>0</v>
      </c>
      <c r="HE16" s="18">
        <v>0</v>
      </c>
      <c r="HF16" s="19">
        <v>0</v>
      </c>
      <c r="HG16" s="19">
        <v>0</v>
      </c>
      <c r="HH16" s="18">
        <v>0</v>
      </c>
      <c r="HI16" s="18">
        <v>0</v>
      </c>
      <c r="HJ16" s="18">
        <v>0</v>
      </c>
      <c r="HK16" s="18">
        <v>0</v>
      </c>
      <c r="HL16" s="19">
        <v>0</v>
      </c>
      <c r="HM16" s="19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218781177.66095099</v>
      </c>
      <c r="HU16" s="18">
        <v>148999326.95529398</v>
      </c>
      <c r="HV16" s="19">
        <v>367780504.61624497</v>
      </c>
    </row>
    <row r="17" spans="1:230" s="35" customFormat="1" ht="12.75" customHeight="1">
      <c r="A17" s="57" t="s">
        <v>166</v>
      </c>
      <c r="B17" s="17">
        <v>1012</v>
      </c>
      <c r="C17" s="58" t="s">
        <v>146</v>
      </c>
      <c r="D17" s="19">
        <v>315067878</v>
      </c>
      <c r="E17" s="19">
        <v>0</v>
      </c>
      <c r="F17" s="18">
        <v>548432</v>
      </c>
      <c r="G17" s="18">
        <v>0</v>
      </c>
      <c r="H17" s="18">
        <v>49459653</v>
      </c>
      <c r="I17" s="18">
        <v>0</v>
      </c>
      <c r="J17" s="18">
        <v>265059793</v>
      </c>
      <c r="K17" s="18">
        <v>0</v>
      </c>
      <c r="L17" s="18">
        <v>27685901</v>
      </c>
      <c r="M17" s="18">
        <v>0</v>
      </c>
      <c r="N17" s="18">
        <v>6567478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49613694</v>
      </c>
      <c r="AA17" s="18">
        <v>0</v>
      </c>
      <c r="AB17" s="18">
        <v>0</v>
      </c>
      <c r="AC17" s="18">
        <v>0</v>
      </c>
      <c r="AD17" s="18">
        <v>51214046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733202184.76999998</v>
      </c>
      <c r="AK17" s="18">
        <v>0</v>
      </c>
      <c r="AL17" s="18">
        <v>2440506.2599999998</v>
      </c>
      <c r="AM17" s="18">
        <v>0</v>
      </c>
      <c r="AN17" s="18">
        <v>165457228.28999999</v>
      </c>
      <c r="AO17" s="18">
        <v>0</v>
      </c>
      <c r="AP17" s="18">
        <v>54400172</v>
      </c>
      <c r="AQ17" s="18">
        <v>0</v>
      </c>
      <c r="AR17" s="18">
        <v>0</v>
      </c>
      <c r="AS17" s="18">
        <v>0</v>
      </c>
      <c r="AT17" s="18">
        <v>75487704</v>
      </c>
      <c r="AU17" s="18">
        <v>0</v>
      </c>
      <c r="AV17" s="18">
        <v>34061855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3084545</v>
      </c>
      <c r="BC17" s="18">
        <v>0</v>
      </c>
      <c r="BD17" s="18">
        <v>11775519</v>
      </c>
      <c r="BE17" s="18">
        <v>0</v>
      </c>
      <c r="BF17" s="18">
        <v>0</v>
      </c>
      <c r="BG17" s="18">
        <v>0</v>
      </c>
      <c r="BH17" s="18">
        <v>723483</v>
      </c>
      <c r="BI17" s="18">
        <v>0</v>
      </c>
      <c r="BJ17" s="18">
        <v>0</v>
      </c>
      <c r="BK17" s="18">
        <v>0</v>
      </c>
      <c r="BL17" s="18">
        <v>333483</v>
      </c>
      <c r="BM17" s="18">
        <v>0</v>
      </c>
      <c r="BN17" s="18">
        <v>0</v>
      </c>
      <c r="BO17" s="18">
        <v>0</v>
      </c>
      <c r="BP17" s="18">
        <v>214186</v>
      </c>
      <c r="BQ17" s="18">
        <v>0</v>
      </c>
      <c r="BR17" s="18">
        <v>3176</v>
      </c>
      <c r="BS17" s="18">
        <v>0</v>
      </c>
      <c r="BT17" s="18">
        <v>0</v>
      </c>
      <c r="BU17" s="18">
        <v>0</v>
      </c>
      <c r="BV17" s="18">
        <v>3328427</v>
      </c>
      <c r="BW17" s="18">
        <v>0</v>
      </c>
      <c r="BX17" s="18">
        <v>2000</v>
      </c>
      <c r="BY17" s="18">
        <v>0</v>
      </c>
      <c r="BZ17" s="18">
        <v>0</v>
      </c>
      <c r="CA17" s="18">
        <v>0</v>
      </c>
      <c r="CB17" s="18">
        <v>2947517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297167678</v>
      </c>
      <c r="CK17" s="18">
        <v>0</v>
      </c>
      <c r="CL17" s="18">
        <v>28767894</v>
      </c>
      <c r="CM17" s="18">
        <v>0</v>
      </c>
      <c r="CN17" s="18">
        <v>28443198</v>
      </c>
      <c r="CO17" s="18">
        <v>0</v>
      </c>
      <c r="CP17" s="18">
        <v>0</v>
      </c>
      <c r="CQ17" s="18">
        <v>0</v>
      </c>
      <c r="CR17" s="18">
        <v>23483099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17932380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91598367</v>
      </c>
      <c r="EC17" s="18">
        <v>0</v>
      </c>
      <c r="ED17" s="18">
        <v>11535089</v>
      </c>
      <c r="EE17" s="18">
        <v>0</v>
      </c>
      <c r="EF17" s="18">
        <v>159691694</v>
      </c>
      <c r="EG17" s="18">
        <v>0</v>
      </c>
      <c r="EH17" s="18">
        <v>22754868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21120833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19">
        <v>0</v>
      </c>
      <c r="FU17" s="19">
        <v>0</v>
      </c>
      <c r="FV17" s="18">
        <v>0</v>
      </c>
      <c r="FW17" s="18">
        <v>0</v>
      </c>
      <c r="FX17" s="18">
        <v>0</v>
      </c>
      <c r="FY17" s="18">
        <v>0</v>
      </c>
      <c r="FZ17" s="19">
        <v>0</v>
      </c>
      <c r="GA17" s="19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80900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19">
        <v>0</v>
      </c>
      <c r="HA17" s="19">
        <v>0</v>
      </c>
      <c r="HB17" s="18">
        <v>0</v>
      </c>
      <c r="HC17" s="18">
        <v>0</v>
      </c>
      <c r="HD17" s="18">
        <v>0</v>
      </c>
      <c r="HE17" s="18">
        <v>0</v>
      </c>
      <c r="HF17" s="19">
        <v>0</v>
      </c>
      <c r="HG17" s="19">
        <v>0</v>
      </c>
      <c r="HH17" s="18">
        <v>0</v>
      </c>
      <c r="HI17" s="18">
        <v>0</v>
      </c>
      <c r="HJ17" s="18">
        <v>0</v>
      </c>
      <c r="HK17" s="18">
        <v>0</v>
      </c>
      <c r="HL17" s="19">
        <v>0</v>
      </c>
      <c r="HM17" s="19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2240186983.3199997</v>
      </c>
      <c r="HU17" s="18">
        <v>0</v>
      </c>
      <c r="HV17" s="19">
        <v>2240186983.3199997</v>
      </c>
    </row>
    <row r="18" spans="1:230" s="35" customFormat="1" ht="12.75" customHeight="1">
      <c r="A18" s="57" t="s">
        <v>168</v>
      </c>
      <c r="B18" s="17">
        <v>1013</v>
      </c>
      <c r="C18" s="58" t="s">
        <v>146</v>
      </c>
      <c r="D18" s="19">
        <v>68411916.323401734</v>
      </c>
      <c r="E18" s="19">
        <v>17962.889998267496</v>
      </c>
      <c r="F18" s="18">
        <v>2006121.6934149228</v>
      </c>
      <c r="G18" s="18">
        <v>526.74658507736592</v>
      </c>
      <c r="H18" s="18">
        <v>38032171.770996325</v>
      </c>
      <c r="I18" s="18">
        <v>9986.092403669878</v>
      </c>
      <c r="J18" s="18">
        <v>28373622.858990483</v>
      </c>
      <c r="K18" s="18">
        <v>7450.0510095202526</v>
      </c>
      <c r="L18" s="18">
        <v>17417444.48</v>
      </c>
      <c r="M18" s="18">
        <v>0</v>
      </c>
      <c r="N18" s="18">
        <v>510791.38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32408191.640000001</v>
      </c>
      <c r="AA18" s="18">
        <v>0</v>
      </c>
      <c r="AB18" s="18">
        <v>0</v>
      </c>
      <c r="AC18" s="18">
        <v>0</v>
      </c>
      <c r="AD18" s="18">
        <v>715424.24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23766814.669999998</v>
      </c>
      <c r="AU18" s="18">
        <v>0</v>
      </c>
      <c r="AV18" s="18">
        <v>4795694.0999999996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1254236.3499999999</v>
      </c>
      <c r="BC18" s="18">
        <v>13.93</v>
      </c>
      <c r="BD18" s="18">
        <v>2406659.7399999998</v>
      </c>
      <c r="BE18" s="18">
        <v>2048.14</v>
      </c>
      <c r="BF18" s="18">
        <v>0</v>
      </c>
      <c r="BG18" s="18">
        <v>0</v>
      </c>
      <c r="BH18" s="18">
        <v>2813490.63</v>
      </c>
      <c r="BI18" s="18">
        <v>0</v>
      </c>
      <c r="BJ18" s="18">
        <v>12958.53</v>
      </c>
      <c r="BK18" s="18">
        <v>0</v>
      </c>
      <c r="BL18" s="18">
        <v>110148.52</v>
      </c>
      <c r="BM18" s="18">
        <v>0</v>
      </c>
      <c r="BN18" s="18">
        <v>6479.26</v>
      </c>
      <c r="BO18" s="18">
        <v>0</v>
      </c>
      <c r="BP18" s="18">
        <v>53554.65</v>
      </c>
      <c r="BQ18" s="18">
        <v>0</v>
      </c>
      <c r="BR18" s="18">
        <v>584728.14</v>
      </c>
      <c r="BS18" s="18">
        <v>0</v>
      </c>
      <c r="BT18" s="18">
        <v>0</v>
      </c>
      <c r="BU18" s="18">
        <v>0</v>
      </c>
      <c r="BV18" s="18">
        <v>11350478.889999999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459177.39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188520780.85999998</v>
      </c>
      <c r="CK18" s="18">
        <v>59744.14</v>
      </c>
      <c r="CL18" s="18">
        <v>16572343.559999999</v>
      </c>
      <c r="CM18" s="18">
        <v>3584.74</v>
      </c>
      <c r="CN18" s="18">
        <v>40681.97</v>
      </c>
      <c r="CO18" s="18">
        <v>0</v>
      </c>
      <c r="CP18" s="18">
        <v>0</v>
      </c>
      <c r="CQ18" s="18">
        <v>0</v>
      </c>
      <c r="CR18" s="18">
        <v>18306464.280000001</v>
      </c>
      <c r="CS18" s="18">
        <v>1515.21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8500121.0299999993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1321.22</v>
      </c>
      <c r="DY18" s="18">
        <v>0</v>
      </c>
      <c r="DZ18" s="18">
        <v>0</v>
      </c>
      <c r="EA18" s="18">
        <v>0</v>
      </c>
      <c r="EB18" s="18">
        <v>75540448.829999998</v>
      </c>
      <c r="EC18" s="18">
        <v>0</v>
      </c>
      <c r="ED18" s="18">
        <v>25877379.300000001</v>
      </c>
      <c r="EE18" s="18">
        <v>153588.13</v>
      </c>
      <c r="EF18" s="18">
        <v>80986004.409999996</v>
      </c>
      <c r="EG18" s="18">
        <v>0</v>
      </c>
      <c r="EH18" s="18">
        <v>11975281.030000001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36085810.450000003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19">
        <v>0</v>
      </c>
      <c r="FU18" s="19">
        <v>0</v>
      </c>
      <c r="FV18" s="18">
        <v>0</v>
      </c>
      <c r="FW18" s="18">
        <v>0</v>
      </c>
      <c r="FX18" s="18">
        <v>0</v>
      </c>
      <c r="FY18" s="18">
        <v>0</v>
      </c>
      <c r="FZ18" s="19">
        <v>0</v>
      </c>
      <c r="GA18" s="19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2630172.29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19">
        <v>0</v>
      </c>
      <c r="HA18" s="19">
        <v>0</v>
      </c>
      <c r="HB18" s="18">
        <v>0</v>
      </c>
      <c r="HC18" s="18">
        <v>0</v>
      </c>
      <c r="HD18" s="18">
        <v>0</v>
      </c>
      <c r="HE18" s="18">
        <v>0</v>
      </c>
      <c r="HF18" s="19">
        <v>0</v>
      </c>
      <c r="HG18" s="19">
        <v>0</v>
      </c>
      <c r="HH18" s="18">
        <v>0</v>
      </c>
      <c r="HI18" s="18">
        <v>0</v>
      </c>
      <c r="HJ18" s="18">
        <v>0</v>
      </c>
      <c r="HK18" s="18">
        <v>0</v>
      </c>
      <c r="HL18" s="19">
        <v>0</v>
      </c>
      <c r="HM18" s="19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632114998.1634016</v>
      </c>
      <c r="HU18" s="18">
        <v>238457.1799982675</v>
      </c>
      <c r="HV18" s="19">
        <v>632353455.34339988</v>
      </c>
    </row>
    <row r="19" spans="1:230" s="35" customFormat="1" ht="12.75" customHeight="1">
      <c r="A19" s="57" t="s">
        <v>170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-1160076.9300059967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115547703.90000001</v>
      </c>
      <c r="DO19" s="18">
        <v>0</v>
      </c>
      <c r="DP19" s="18">
        <v>57780314.119999997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19">
        <v>0</v>
      </c>
      <c r="FU19" s="19">
        <v>0</v>
      </c>
      <c r="FV19" s="18">
        <v>0</v>
      </c>
      <c r="FW19" s="18">
        <v>0</v>
      </c>
      <c r="FX19" s="18">
        <v>0</v>
      </c>
      <c r="FY19" s="18">
        <v>0</v>
      </c>
      <c r="FZ19" s="19">
        <v>0</v>
      </c>
      <c r="GA19" s="19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19">
        <v>0</v>
      </c>
      <c r="HA19" s="19">
        <v>0</v>
      </c>
      <c r="HB19" s="18">
        <v>0</v>
      </c>
      <c r="HC19" s="18">
        <v>0</v>
      </c>
      <c r="HD19" s="18">
        <v>0</v>
      </c>
      <c r="HE19" s="18">
        <v>0</v>
      </c>
      <c r="HF19" s="19">
        <v>0</v>
      </c>
      <c r="HG19" s="19">
        <v>0</v>
      </c>
      <c r="HH19" s="18">
        <v>0</v>
      </c>
      <c r="HI19" s="18">
        <v>0</v>
      </c>
      <c r="HJ19" s="18">
        <v>0</v>
      </c>
      <c r="HK19" s="18">
        <v>0</v>
      </c>
      <c r="HL19" s="19">
        <v>0</v>
      </c>
      <c r="HM19" s="19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172167941.08999401</v>
      </c>
      <c r="HU19" s="18">
        <v>0</v>
      </c>
      <c r="HV19" s="19">
        <v>172167941.08999401</v>
      </c>
    </row>
    <row r="20" spans="1:230" s="35" customFormat="1" ht="12.75" customHeight="1">
      <c r="A20" s="57" t="s">
        <v>172</v>
      </c>
      <c r="B20" s="17">
        <v>1017</v>
      </c>
      <c r="C20" s="58" t="s">
        <v>146</v>
      </c>
      <c r="D20" s="19">
        <v>2680414256.1000004</v>
      </c>
      <c r="E20" s="19">
        <v>0</v>
      </c>
      <c r="F20" s="18">
        <v>370524583.75000006</v>
      </c>
      <c r="G20" s="18">
        <v>0</v>
      </c>
      <c r="H20" s="18">
        <v>740179794.09000015</v>
      </c>
      <c r="I20" s="18">
        <v>0</v>
      </c>
      <c r="J20" s="18">
        <v>1569709878.26</v>
      </c>
      <c r="K20" s="18">
        <v>0</v>
      </c>
      <c r="L20" s="18">
        <v>143805082.88999999</v>
      </c>
      <c r="M20" s="18">
        <v>0</v>
      </c>
      <c r="N20" s="18">
        <v>130294095.69999999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104019565.69</v>
      </c>
      <c r="AA20" s="18">
        <v>0</v>
      </c>
      <c r="AB20" s="18">
        <v>164566.54</v>
      </c>
      <c r="AC20" s="18">
        <v>0</v>
      </c>
      <c r="AD20" s="18">
        <v>70602905.38000001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832785566.71999979</v>
      </c>
      <c r="AK20" s="18">
        <v>0</v>
      </c>
      <c r="AL20" s="18">
        <v>2812179.24</v>
      </c>
      <c r="AM20" s="18">
        <v>0</v>
      </c>
      <c r="AN20" s="18">
        <v>104731085.21999998</v>
      </c>
      <c r="AO20" s="18">
        <v>0</v>
      </c>
      <c r="AP20" s="18">
        <v>802240818.24000001</v>
      </c>
      <c r="AQ20" s="18">
        <v>0</v>
      </c>
      <c r="AR20" s="18">
        <v>54888.91</v>
      </c>
      <c r="AS20" s="18">
        <v>0</v>
      </c>
      <c r="AT20" s="18">
        <v>64389112.049999997</v>
      </c>
      <c r="AU20" s="18">
        <v>0</v>
      </c>
      <c r="AV20" s="18">
        <v>50088318.219999991</v>
      </c>
      <c r="AW20" s="18">
        <v>0</v>
      </c>
      <c r="AX20" s="18">
        <v>0</v>
      </c>
      <c r="AY20" s="18">
        <v>0</v>
      </c>
      <c r="AZ20" s="18">
        <v>23087.39</v>
      </c>
      <c r="BA20" s="18">
        <v>0</v>
      </c>
      <c r="BB20" s="18">
        <v>53155345.729999989</v>
      </c>
      <c r="BC20" s="18">
        <v>0</v>
      </c>
      <c r="BD20" s="18">
        <v>123858692.26000001</v>
      </c>
      <c r="BE20" s="18">
        <v>0</v>
      </c>
      <c r="BF20" s="18">
        <v>0</v>
      </c>
      <c r="BG20" s="18">
        <v>0</v>
      </c>
      <c r="BH20" s="18">
        <v>791883.1399999999</v>
      </c>
      <c r="BI20" s="18">
        <v>0</v>
      </c>
      <c r="BJ20" s="18">
        <v>15692871.799999999</v>
      </c>
      <c r="BK20" s="18">
        <v>0</v>
      </c>
      <c r="BL20" s="18">
        <v>9366573.0199999996</v>
      </c>
      <c r="BM20" s="18">
        <v>0</v>
      </c>
      <c r="BN20" s="18">
        <v>2843581.27</v>
      </c>
      <c r="BO20" s="18">
        <v>0</v>
      </c>
      <c r="BP20" s="18">
        <v>209453.88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705009.83000000007</v>
      </c>
      <c r="BW20" s="18">
        <v>0</v>
      </c>
      <c r="BX20" s="18">
        <v>115417.68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173830367.80000001</v>
      </c>
      <c r="DE20" s="18">
        <v>0</v>
      </c>
      <c r="DF20" s="18">
        <v>5972.79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1357430.42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742586.92999999993</v>
      </c>
      <c r="DW20" s="18">
        <v>0</v>
      </c>
      <c r="DX20" s="18">
        <v>51845549.499999993</v>
      </c>
      <c r="DY20" s="18">
        <v>0</v>
      </c>
      <c r="DZ20" s="18">
        <v>0</v>
      </c>
      <c r="EA20" s="18">
        <v>0</v>
      </c>
      <c r="EB20" s="18">
        <v>161961941.23999998</v>
      </c>
      <c r="EC20" s="18">
        <v>0</v>
      </c>
      <c r="ED20" s="18">
        <v>15787324.1</v>
      </c>
      <c r="EE20" s="18">
        <v>0</v>
      </c>
      <c r="EF20" s="18">
        <v>72588008.870000005</v>
      </c>
      <c r="EG20" s="18">
        <v>0</v>
      </c>
      <c r="EH20" s="18">
        <v>82244228.730000004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92694534.439999998</v>
      </c>
      <c r="EU20" s="18">
        <v>0</v>
      </c>
      <c r="EV20" s="18">
        <v>880060.08000000007</v>
      </c>
      <c r="EW20" s="18">
        <v>0</v>
      </c>
      <c r="EX20" s="18">
        <v>79942981.319999993</v>
      </c>
      <c r="EY20" s="18">
        <v>0</v>
      </c>
      <c r="EZ20" s="18">
        <v>1174199.9099999999</v>
      </c>
      <c r="FA20" s="18">
        <v>0</v>
      </c>
      <c r="FB20" s="18">
        <v>17228377.439999998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5359906.4400000004</v>
      </c>
      <c r="FI20" s="18">
        <v>0</v>
      </c>
      <c r="FJ20" s="18">
        <v>3385.12</v>
      </c>
      <c r="FK20" s="18">
        <v>0</v>
      </c>
      <c r="FL20" s="18">
        <v>389441.02</v>
      </c>
      <c r="FM20" s="18">
        <v>0</v>
      </c>
      <c r="FN20" s="19">
        <v>180108932.97</v>
      </c>
      <c r="FO20" s="19">
        <v>0</v>
      </c>
      <c r="FP20" s="18">
        <v>2175721.46</v>
      </c>
      <c r="FQ20" s="18">
        <v>0</v>
      </c>
      <c r="FR20" s="18">
        <v>0</v>
      </c>
      <c r="FS20" s="18">
        <v>0</v>
      </c>
      <c r="FT20" s="19">
        <v>35037046.050000004</v>
      </c>
      <c r="FU20" s="19">
        <v>0</v>
      </c>
      <c r="FV20" s="18">
        <v>6343959.21</v>
      </c>
      <c r="FW20" s="18">
        <v>0</v>
      </c>
      <c r="FX20" s="18">
        <v>28693086.840000004</v>
      </c>
      <c r="FY20" s="18">
        <v>0</v>
      </c>
      <c r="FZ20" s="19">
        <v>142896165.45999998</v>
      </c>
      <c r="GA20" s="19">
        <v>0</v>
      </c>
      <c r="GB20" s="18">
        <v>15769317.35</v>
      </c>
      <c r="GC20" s="18">
        <v>0</v>
      </c>
      <c r="GD20" s="18">
        <v>127126848.10999997</v>
      </c>
      <c r="GE20" s="18">
        <v>0</v>
      </c>
      <c r="GF20" s="18">
        <v>7014917.6600000011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19">
        <v>0</v>
      </c>
      <c r="HA20" s="19">
        <v>0</v>
      </c>
      <c r="HB20" s="18">
        <v>0</v>
      </c>
      <c r="HC20" s="18">
        <v>0</v>
      </c>
      <c r="HD20" s="18">
        <v>0</v>
      </c>
      <c r="HE20" s="18">
        <v>0</v>
      </c>
      <c r="HF20" s="19">
        <v>0</v>
      </c>
      <c r="HG20" s="19">
        <v>0</v>
      </c>
      <c r="HH20" s="18">
        <v>0</v>
      </c>
      <c r="HI20" s="18">
        <v>0</v>
      </c>
      <c r="HJ20" s="18">
        <v>0</v>
      </c>
      <c r="HK20" s="18">
        <v>0</v>
      </c>
      <c r="HL20" s="19">
        <v>0</v>
      </c>
      <c r="HM20" s="19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6138325003.6800013</v>
      </c>
      <c r="HU20" s="18">
        <v>0</v>
      </c>
      <c r="HV20" s="19">
        <v>6138325003.6800013</v>
      </c>
    </row>
    <row r="21" spans="1:230" s="35" customFormat="1" ht="12.75" customHeight="1">
      <c r="A21" s="57" t="s">
        <v>174</v>
      </c>
      <c r="B21" s="17">
        <v>1018</v>
      </c>
      <c r="C21" s="58" t="s">
        <v>146</v>
      </c>
      <c r="D21" s="19">
        <v>162323621.03999999</v>
      </c>
      <c r="E21" s="19">
        <v>0</v>
      </c>
      <c r="F21" s="18">
        <v>27962192.969999999</v>
      </c>
      <c r="G21" s="18">
        <v>0</v>
      </c>
      <c r="H21" s="18">
        <v>83869197.039999992</v>
      </c>
      <c r="I21" s="18">
        <v>0</v>
      </c>
      <c r="J21" s="18">
        <v>50492231.030000001</v>
      </c>
      <c r="K21" s="18">
        <v>0</v>
      </c>
      <c r="L21" s="18">
        <v>0</v>
      </c>
      <c r="M21" s="18">
        <v>0</v>
      </c>
      <c r="N21" s="18">
        <v>24687591.48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8014644.7699999996</v>
      </c>
      <c r="AA21" s="18">
        <v>0</v>
      </c>
      <c r="AB21" s="18">
        <v>0</v>
      </c>
      <c r="AC21" s="18">
        <v>0</v>
      </c>
      <c r="AD21" s="18">
        <v>58087.41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-2142.4</v>
      </c>
      <c r="AK21" s="18">
        <v>0</v>
      </c>
      <c r="AL21" s="18">
        <v>0</v>
      </c>
      <c r="AM21" s="18">
        <v>0</v>
      </c>
      <c r="AN21" s="18">
        <v>-491.41</v>
      </c>
      <c r="AO21" s="18">
        <v>0</v>
      </c>
      <c r="AP21" s="18">
        <v>104395123.72</v>
      </c>
      <c r="AQ21" s="18">
        <v>0</v>
      </c>
      <c r="AR21" s="18">
        <v>0</v>
      </c>
      <c r="AS21" s="18">
        <v>0</v>
      </c>
      <c r="AT21" s="18">
        <v>2577564.08</v>
      </c>
      <c r="AU21" s="18">
        <v>0</v>
      </c>
      <c r="AV21" s="18">
        <v>10973362.210000001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676443.97</v>
      </c>
      <c r="BC21" s="18">
        <v>0</v>
      </c>
      <c r="BD21" s="18">
        <v>144747.87</v>
      </c>
      <c r="BE21" s="18">
        <v>0</v>
      </c>
      <c r="BF21" s="18">
        <v>0</v>
      </c>
      <c r="BG21" s="18">
        <v>0</v>
      </c>
      <c r="BH21" s="18">
        <v>270550</v>
      </c>
      <c r="BI21" s="18">
        <v>0</v>
      </c>
      <c r="BJ21" s="18">
        <v>578342.47</v>
      </c>
      <c r="BK21" s="18">
        <v>0</v>
      </c>
      <c r="BL21" s="18">
        <v>482689.5</v>
      </c>
      <c r="BM21" s="18">
        <v>0</v>
      </c>
      <c r="BN21" s="18">
        <v>164597.12</v>
      </c>
      <c r="BO21" s="18">
        <v>0</v>
      </c>
      <c r="BP21" s="18">
        <v>73951.75</v>
      </c>
      <c r="BQ21" s="18">
        <v>0</v>
      </c>
      <c r="BR21" s="18">
        <v>1800.89</v>
      </c>
      <c r="BS21" s="18">
        <v>0</v>
      </c>
      <c r="BT21" s="18">
        <v>0</v>
      </c>
      <c r="BU21" s="18">
        <v>0</v>
      </c>
      <c r="BV21" s="18">
        <v>950.06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303742.02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3054269.09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295.06</v>
      </c>
      <c r="DW21" s="18">
        <v>0</v>
      </c>
      <c r="DX21" s="18">
        <v>141408.24</v>
      </c>
      <c r="DY21" s="18">
        <v>0</v>
      </c>
      <c r="DZ21" s="18">
        <v>0</v>
      </c>
      <c r="EA21" s="18">
        <v>0</v>
      </c>
      <c r="EB21" s="18">
        <v>5233711.49</v>
      </c>
      <c r="EC21" s="18">
        <v>0</v>
      </c>
      <c r="ED21" s="18">
        <v>4648469.3899999997</v>
      </c>
      <c r="EE21" s="18">
        <v>0</v>
      </c>
      <c r="EF21" s="18">
        <v>18354320.109999999</v>
      </c>
      <c r="EG21" s="18">
        <v>0</v>
      </c>
      <c r="EH21" s="18">
        <v>3779548.1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6539019.7199999997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105236.44</v>
      </c>
      <c r="EW21" s="18">
        <v>0</v>
      </c>
      <c r="EX21" s="18">
        <v>7691793.0499999998</v>
      </c>
      <c r="EY21" s="18">
        <v>0</v>
      </c>
      <c r="EZ21" s="18">
        <v>0</v>
      </c>
      <c r="FA21" s="18">
        <v>0</v>
      </c>
      <c r="FB21" s="18">
        <v>456260.82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670970.9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13178408.34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19">
        <v>13087812.34</v>
      </c>
      <c r="FU21" s="19">
        <v>0</v>
      </c>
      <c r="FV21" s="18">
        <v>13087812.34</v>
      </c>
      <c r="FW21" s="18">
        <v>0</v>
      </c>
      <c r="FX21" s="18">
        <v>0</v>
      </c>
      <c r="FY21" s="18">
        <v>0</v>
      </c>
      <c r="FZ21" s="19">
        <v>90596</v>
      </c>
      <c r="GA21" s="19">
        <v>0</v>
      </c>
      <c r="GB21" s="18">
        <v>90596</v>
      </c>
      <c r="GC21" s="18">
        <v>0</v>
      </c>
      <c r="GD21" s="18">
        <v>0</v>
      </c>
      <c r="GE21" s="18">
        <v>0</v>
      </c>
      <c r="GF21" s="18">
        <v>6651370.6200000001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19">
        <v>0</v>
      </c>
      <c r="HA21" s="19">
        <v>0</v>
      </c>
      <c r="HB21" s="18">
        <v>0</v>
      </c>
      <c r="HC21" s="18">
        <v>0</v>
      </c>
      <c r="HD21" s="18">
        <v>0</v>
      </c>
      <c r="HE21" s="18">
        <v>0</v>
      </c>
      <c r="HF21" s="19">
        <v>0</v>
      </c>
      <c r="HG21" s="19">
        <v>0</v>
      </c>
      <c r="HH21" s="18">
        <v>0</v>
      </c>
      <c r="HI21" s="18">
        <v>0</v>
      </c>
      <c r="HJ21" s="18">
        <v>0</v>
      </c>
      <c r="HK21" s="18">
        <v>0</v>
      </c>
      <c r="HL21" s="19">
        <v>0</v>
      </c>
      <c r="HM21" s="19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386230257.92000002</v>
      </c>
      <c r="HU21" s="18">
        <v>0</v>
      </c>
      <c r="HV21" s="19">
        <v>386230257.92000002</v>
      </c>
    </row>
    <row r="22" spans="1:230" s="35" customFormat="1" ht="12.75" customHeight="1">
      <c r="A22" s="57" t="s">
        <v>176</v>
      </c>
      <c r="B22" s="17">
        <v>1020</v>
      </c>
      <c r="C22" s="58" t="s">
        <v>146</v>
      </c>
      <c r="D22" s="19">
        <v>4472335640.460001</v>
      </c>
      <c r="E22" s="19">
        <v>16370007.289999999</v>
      </c>
      <c r="F22" s="18">
        <v>1076704976.05</v>
      </c>
      <c r="G22" s="18">
        <v>680398.54</v>
      </c>
      <c r="H22" s="18">
        <v>1161550483.6400001</v>
      </c>
      <c r="I22" s="18">
        <v>11535718.16</v>
      </c>
      <c r="J22" s="18">
        <v>2234080180.77</v>
      </c>
      <c r="K22" s="18">
        <v>4153890.5900000003</v>
      </c>
      <c r="L22" s="18">
        <v>51507206.32</v>
      </c>
      <c r="M22" s="18">
        <v>14415.800000000001</v>
      </c>
      <c r="N22" s="18">
        <v>855477591.06999993</v>
      </c>
      <c r="O22" s="18">
        <v>0</v>
      </c>
      <c r="P22" s="18">
        <v>84579.16</v>
      </c>
      <c r="Q22" s="18">
        <v>0</v>
      </c>
      <c r="R22" s="18">
        <v>7945581.1499999994</v>
      </c>
      <c r="S22" s="18">
        <v>0</v>
      </c>
      <c r="T22" s="18">
        <v>0</v>
      </c>
      <c r="U22" s="18">
        <v>0</v>
      </c>
      <c r="V22" s="18">
        <v>25895006.640000001</v>
      </c>
      <c r="W22" s="18">
        <v>0</v>
      </c>
      <c r="X22" s="18">
        <v>0</v>
      </c>
      <c r="Y22" s="18">
        <v>0</v>
      </c>
      <c r="Z22" s="18">
        <v>200768625.69</v>
      </c>
      <c r="AA22" s="18">
        <v>1330864.18</v>
      </c>
      <c r="AB22" s="18">
        <v>4040.82</v>
      </c>
      <c r="AC22" s="18">
        <v>0</v>
      </c>
      <c r="AD22" s="18">
        <v>440523776.28999996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3431442928.8699999</v>
      </c>
      <c r="AK22" s="18">
        <v>0</v>
      </c>
      <c r="AL22" s="18">
        <v>239802516.56</v>
      </c>
      <c r="AM22" s="18">
        <v>0</v>
      </c>
      <c r="AN22" s="18">
        <v>447648601.75999999</v>
      </c>
      <c r="AO22" s="18">
        <v>5518095.2599999998</v>
      </c>
      <c r="AP22" s="18">
        <v>3387110485.7699995</v>
      </c>
      <c r="AQ22" s="18">
        <v>32342821.640000001</v>
      </c>
      <c r="AR22" s="18">
        <v>84700</v>
      </c>
      <c r="AS22" s="18">
        <v>0</v>
      </c>
      <c r="AT22" s="18">
        <v>246848498.67000002</v>
      </c>
      <c r="AU22" s="18">
        <v>203117.64</v>
      </c>
      <c r="AV22" s="18">
        <v>458122650.18000001</v>
      </c>
      <c r="AW22" s="18">
        <v>149545.89000000001</v>
      </c>
      <c r="AX22" s="18">
        <v>0</v>
      </c>
      <c r="AY22" s="18">
        <v>0</v>
      </c>
      <c r="AZ22" s="18">
        <v>0</v>
      </c>
      <c r="BA22" s="18">
        <v>0</v>
      </c>
      <c r="BB22" s="18">
        <v>-97.59</v>
      </c>
      <c r="BC22" s="18">
        <v>0</v>
      </c>
      <c r="BD22" s="18">
        <v>238534461.71000001</v>
      </c>
      <c r="BE22" s="18">
        <v>384130.46</v>
      </c>
      <c r="BF22" s="18">
        <v>0</v>
      </c>
      <c r="BG22" s="18">
        <v>0</v>
      </c>
      <c r="BH22" s="18">
        <v>25481169.739999998</v>
      </c>
      <c r="BI22" s="18">
        <v>0</v>
      </c>
      <c r="BJ22" s="18">
        <v>840979715.26999998</v>
      </c>
      <c r="BK22" s="18">
        <v>0</v>
      </c>
      <c r="BL22" s="18">
        <v>821503479.82000005</v>
      </c>
      <c r="BM22" s="18">
        <v>0</v>
      </c>
      <c r="BN22" s="18">
        <v>14231153.59</v>
      </c>
      <c r="BO22" s="18">
        <v>0</v>
      </c>
      <c r="BP22" s="18">
        <v>9211765.709999999</v>
      </c>
      <c r="BQ22" s="18">
        <v>0</v>
      </c>
      <c r="BR22" s="18">
        <v>338149.4</v>
      </c>
      <c r="BS22" s="18">
        <v>0</v>
      </c>
      <c r="BT22" s="18">
        <v>0</v>
      </c>
      <c r="BU22" s="18">
        <v>0</v>
      </c>
      <c r="BV22" s="18">
        <v>137358510.75999999</v>
      </c>
      <c r="BW22" s="18">
        <v>226</v>
      </c>
      <c r="BX22" s="18">
        <v>4930207.79</v>
      </c>
      <c r="BY22" s="18">
        <v>32913.82</v>
      </c>
      <c r="BZ22" s="18">
        <v>0</v>
      </c>
      <c r="CA22" s="18">
        <v>0</v>
      </c>
      <c r="CB22" s="18">
        <v>13147823.65</v>
      </c>
      <c r="CC22" s="18">
        <v>61585.09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2983778045.3800001</v>
      </c>
      <c r="CK22" s="18">
        <v>11608319.02</v>
      </c>
      <c r="CL22" s="18">
        <v>413921979.27999997</v>
      </c>
      <c r="CM22" s="18">
        <v>1644342.27</v>
      </c>
      <c r="CN22" s="18">
        <v>-35.75</v>
      </c>
      <c r="CO22" s="18">
        <v>0</v>
      </c>
      <c r="CP22" s="18">
        <v>0</v>
      </c>
      <c r="CQ22" s="18">
        <v>0</v>
      </c>
      <c r="CR22" s="18">
        <v>11185.41</v>
      </c>
      <c r="CS22" s="18">
        <v>55.29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1568989.37</v>
      </c>
      <c r="DC22" s="18">
        <v>0</v>
      </c>
      <c r="DD22" s="18">
        <v>1456200828.4400001</v>
      </c>
      <c r="DE22" s="18">
        <v>3159145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1048710.06</v>
      </c>
      <c r="DM22" s="18">
        <v>1352.63</v>
      </c>
      <c r="DN22" s="18">
        <v>5046414.43</v>
      </c>
      <c r="DO22" s="18">
        <v>7797427.79</v>
      </c>
      <c r="DP22" s="18">
        <v>0</v>
      </c>
      <c r="DQ22" s="18">
        <v>0</v>
      </c>
      <c r="DR22" s="18">
        <v>0</v>
      </c>
      <c r="DS22" s="18">
        <v>0</v>
      </c>
      <c r="DT22" s="18">
        <v>4886098.1800000006</v>
      </c>
      <c r="DU22" s="18">
        <v>5799.74</v>
      </c>
      <c r="DV22" s="18">
        <v>0</v>
      </c>
      <c r="DW22" s="18">
        <v>0</v>
      </c>
      <c r="DX22" s="18">
        <v>86268399.829999998</v>
      </c>
      <c r="DY22" s="18">
        <v>56299.33</v>
      </c>
      <c r="DZ22" s="18">
        <v>0</v>
      </c>
      <c r="EA22" s="18">
        <v>0</v>
      </c>
      <c r="EB22" s="18">
        <v>572045368.09000003</v>
      </c>
      <c r="EC22" s="18">
        <v>531070.42999999993</v>
      </c>
      <c r="ED22" s="18">
        <v>34212620.969999999</v>
      </c>
      <c r="EE22" s="18">
        <v>0</v>
      </c>
      <c r="EF22" s="18">
        <v>3313261923.1699996</v>
      </c>
      <c r="EG22" s="18">
        <v>502604.27999999997</v>
      </c>
      <c r="EH22" s="18">
        <v>304152712.77999997</v>
      </c>
      <c r="EI22" s="18">
        <v>792687.35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24054618.120000005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260518027.26999998</v>
      </c>
      <c r="EW22" s="18">
        <v>0</v>
      </c>
      <c r="EX22" s="18">
        <v>4930071067.79</v>
      </c>
      <c r="EY22" s="18">
        <v>0</v>
      </c>
      <c r="EZ22" s="18">
        <v>36159127.780000001</v>
      </c>
      <c r="FA22" s="18">
        <v>0</v>
      </c>
      <c r="FB22" s="18">
        <v>2253830798.3799996</v>
      </c>
      <c r="FC22" s="18">
        <v>0</v>
      </c>
      <c r="FD22" s="18">
        <v>21590.68</v>
      </c>
      <c r="FE22" s="18">
        <v>0</v>
      </c>
      <c r="FF22" s="18">
        <v>0</v>
      </c>
      <c r="FG22" s="18">
        <v>0</v>
      </c>
      <c r="FH22" s="18">
        <v>29112288.75</v>
      </c>
      <c r="FI22" s="18">
        <v>0</v>
      </c>
      <c r="FJ22" s="18">
        <v>286887391.59000003</v>
      </c>
      <c r="FK22" s="18">
        <v>0</v>
      </c>
      <c r="FL22" s="18">
        <v>4926367.1100000003</v>
      </c>
      <c r="FM22" s="18">
        <v>9727</v>
      </c>
      <c r="FN22" s="19">
        <v>3047041226.6599998</v>
      </c>
      <c r="FO22" s="19">
        <v>7363645.0199999996</v>
      </c>
      <c r="FP22" s="18">
        <v>17005751.129999999</v>
      </c>
      <c r="FQ22" s="18">
        <v>0</v>
      </c>
      <c r="FR22" s="18">
        <v>879024.21</v>
      </c>
      <c r="FS22" s="18">
        <v>0</v>
      </c>
      <c r="FT22" s="19">
        <v>1441047847.2100003</v>
      </c>
      <c r="FU22" s="19">
        <v>0</v>
      </c>
      <c r="FV22" s="18">
        <v>59493703.140000001</v>
      </c>
      <c r="FW22" s="18">
        <v>0</v>
      </c>
      <c r="FX22" s="18">
        <v>1381554144.0700002</v>
      </c>
      <c r="FY22" s="18">
        <v>0</v>
      </c>
      <c r="FZ22" s="19">
        <v>1588108604.1099999</v>
      </c>
      <c r="GA22" s="19">
        <v>7363645.0199999996</v>
      </c>
      <c r="GB22" s="18">
        <v>49384843.469999999</v>
      </c>
      <c r="GC22" s="18">
        <v>297554.63</v>
      </c>
      <c r="GD22" s="18">
        <v>1538723760.6399999</v>
      </c>
      <c r="GE22" s="18">
        <v>7066090.3899999997</v>
      </c>
      <c r="GF22" s="18">
        <v>13777845.120000001</v>
      </c>
      <c r="GG22" s="18">
        <v>28357.82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19">
        <v>0</v>
      </c>
      <c r="HA22" s="19">
        <v>0</v>
      </c>
      <c r="HB22" s="18">
        <v>0</v>
      </c>
      <c r="HC22" s="18">
        <v>0</v>
      </c>
      <c r="HD22" s="18">
        <v>0</v>
      </c>
      <c r="HE22" s="18">
        <v>0</v>
      </c>
      <c r="HF22" s="19">
        <v>0</v>
      </c>
      <c r="HG22" s="19">
        <v>0</v>
      </c>
      <c r="HH22" s="18">
        <v>0</v>
      </c>
      <c r="HI22" s="18">
        <v>0</v>
      </c>
      <c r="HJ22" s="18">
        <v>0</v>
      </c>
      <c r="HK22" s="18">
        <v>0</v>
      </c>
      <c r="HL22" s="19">
        <v>0</v>
      </c>
      <c r="HM22" s="19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36434122358.150002</v>
      </c>
      <c r="HU22" s="18">
        <v>89908556.039999992</v>
      </c>
      <c r="HV22" s="19">
        <v>36524030914.190002</v>
      </c>
    </row>
    <row r="23" spans="1:230" s="35" customFormat="1" ht="12.75" customHeight="1">
      <c r="A23" s="57" t="s">
        <v>178</v>
      </c>
      <c r="B23" s="17">
        <v>1022</v>
      </c>
      <c r="C23" s="58" t="s">
        <v>146</v>
      </c>
      <c r="D23" s="19">
        <v>1483021309.75</v>
      </c>
      <c r="E23" s="19">
        <v>0</v>
      </c>
      <c r="F23" s="18">
        <v>266196024.6100001</v>
      </c>
      <c r="G23" s="18">
        <v>0</v>
      </c>
      <c r="H23" s="18">
        <v>508114013.88194537</v>
      </c>
      <c r="I23" s="18">
        <v>0</v>
      </c>
      <c r="J23" s="18">
        <v>708711271.25805438</v>
      </c>
      <c r="K23" s="18">
        <v>0</v>
      </c>
      <c r="L23" s="18">
        <v>0</v>
      </c>
      <c r="M23" s="18">
        <v>0</v>
      </c>
      <c r="N23" s="18">
        <v>265157967.09</v>
      </c>
      <c r="O23" s="18">
        <v>0</v>
      </c>
      <c r="P23" s="18">
        <v>0</v>
      </c>
      <c r="Q23" s="18">
        <v>0</v>
      </c>
      <c r="R23" s="18">
        <v>4135746.15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732125313.07000005</v>
      </c>
      <c r="AA23" s="18">
        <v>0</v>
      </c>
      <c r="AB23" s="18">
        <v>0</v>
      </c>
      <c r="AC23" s="18">
        <v>0</v>
      </c>
      <c r="AD23" s="18">
        <v>38873596.039999999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3206308677.1699996</v>
      </c>
      <c r="AK23" s="18">
        <v>0</v>
      </c>
      <c r="AL23" s="18">
        <v>140502001.91</v>
      </c>
      <c r="AM23" s="18">
        <v>0</v>
      </c>
      <c r="AN23" s="18">
        <v>719711245.34000003</v>
      </c>
      <c r="AO23" s="18">
        <v>0</v>
      </c>
      <c r="AP23" s="18">
        <v>3445348418.9700003</v>
      </c>
      <c r="AQ23" s="18">
        <v>0</v>
      </c>
      <c r="AR23" s="18">
        <v>3288904.4400000004</v>
      </c>
      <c r="AS23" s="18">
        <v>0</v>
      </c>
      <c r="AT23" s="18">
        <v>92049576.840000004</v>
      </c>
      <c r="AU23" s="18">
        <v>0</v>
      </c>
      <c r="AV23" s="18">
        <v>109707463.04000001</v>
      </c>
      <c r="AW23" s="18">
        <v>0</v>
      </c>
      <c r="AX23" s="18">
        <v>15951.95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3976681.48</v>
      </c>
      <c r="BE23" s="18">
        <v>0</v>
      </c>
      <c r="BF23" s="18">
        <v>52500</v>
      </c>
      <c r="BG23" s="18">
        <v>0</v>
      </c>
      <c r="BH23" s="18">
        <v>3523995.6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282644.65999999997</v>
      </c>
      <c r="BQ23" s="18">
        <v>0</v>
      </c>
      <c r="BR23" s="18">
        <v>1725276.17</v>
      </c>
      <c r="BS23" s="18">
        <v>0</v>
      </c>
      <c r="BT23" s="18">
        <v>0</v>
      </c>
      <c r="BU23" s="18">
        <v>0</v>
      </c>
      <c r="BV23" s="18">
        <v>11185607.24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4031895.01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31739598.200000003</v>
      </c>
      <c r="DE23" s="18">
        <v>0</v>
      </c>
      <c r="DF23" s="18">
        <v>108500.65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</v>
      </c>
      <c r="DX23" s="18">
        <v>48113374.100000001</v>
      </c>
      <c r="DY23" s="18">
        <v>0</v>
      </c>
      <c r="DZ23" s="18">
        <v>0</v>
      </c>
      <c r="EA23" s="18">
        <v>0</v>
      </c>
      <c r="EB23" s="18">
        <v>176450574.21000001</v>
      </c>
      <c r="EC23" s="18">
        <v>0</v>
      </c>
      <c r="ED23" s="18">
        <v>14497052.539999999</v>
      </c>
      <c r="EE23" s="18">
        <v>0</v>
      </c>
      <c r="EF23" s="18">
        <v>46567120.32</v>
      </c>
      <c r="EG23" s="18">
        <v>0</v>
      </c>
      <c r="EH23" s="18">
        <v>70426659.290000007</v>
      </c>
      <c r="EI23" s="18">
        <v>0</v>
      </c>
      <c r="EJ23" s="18">
        <v>0</v>
      </c>
      <c r="EK23" s="18">
        <v>0</v>
      </c>
      <c r="EL23" s="18">
        <v>60267.77</v>
      </c>
      <c r="EM23" s="18">
        <v>0</v>
      </c>
      <c r="EN23" s="18">
        <v>23898713.48</v>
      </c>
      <c r="EO23" s="18">
        <v>0</v>
      </c>
      <c r="EP23" s="18">
        <v>20243.400000000001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2825454.49</v>
      </c>
      <c r="EW23" s="18">
        <v>0</v>
      </c>
      <c r="EX23" s="18">
        <v>921753643.85000002</v>
      </c>
      <c r="EY23" s="18">
        <v>0</v>
      </c>
      <c r="EZ23" s="18">
        <v>0</v>
      </c>
      <c r="FA23" s="18">
        <v>0</v>
      </c>
      <c r="FB23" s="18">
        <v>23324675.390000001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1484772.84</v>
      </c>
      <c r="FI23" s="18">
        <v>0</v>
      </c>
      <c r="FJ23" s="18">
        <v>279222.21000000002</v>
      </c>
      <c r="FK23" s="18">
        <v>0</v>
      </c>
      <c r="FL23" s="18">
        <v>0</v>
      </c>
      <c r="FM23" s="18">
        <v>0</v>
      </c>
      <c r="FN23" s="19">
        <v>349079468.90999997</v>
      </c>
      <c r="FO23" s="19">
        <v>0</v>
      </c>
      <c r="FP23" s="18">
        <v>3387118.899999999</v>
      </c>
      <c r="FQ23" s="18">
        <v>0</v>
      </c>
      <c r="FR23" s="18">
        <v>115180.2</v>
      </c>
      <c r="FS23" s="18">
        <v>0</v>
      </c>
      <c r="FT23" s="19">
        <v>115117786.24999999</v>
      </c>
      <c r="FU23" s="19">
        <v>0</v>
      </c>
      <c r="FV23" s="18">
        <v>1488015.95</v>
      </c>
      <c r="FW23" s="18">
        <v>0</v>
      </c>
      <c r="FX23" s="18">
        <v>113629770.29999998</v>
      </c>
      <c r="FY23" s="18">
        <v>0</v>
      </c>
      <c r="FZ23" s="19">
        <v>230459383.56</v>
      </c>
      <c r="GA23" s="19">
        <v>0</v>
      </c>
      <c r="GB23" s="18">
        <v>137565504.57999998</v>
      </c>
      <c r="GC23" s="18">
        <v>0</v>
      </c>
      <c r="GD23" s="18">
        <v>92893878.980000004</v>
      </c>
      <c r="GE23" s="18">
        <v>0</v>
      </c>
      <c r="GF23" s="18">
        <v>56592214.210000001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19">
        <v>0</v>
      </c>
      <c r="HA23" s="19">
        <v>0</v>
      </c>
      <c r="HB23" s="18">
        <v>0</v>
      </c>
      <c r="HC23" s="18">
        <v>0</v>
      </c>
      <c r="HD23" s="18">
        <v>0</v>
      </c>
      <c r="HE23" s="18">
        <v>0</v>
      </c>
      <c r="HF23" s="19">
        <v>0</v>
      </c>
      <c r="HG23" s="19">
        <v>0</v>
      </c>
      <c r="HH23" s="18">
        <v>0</v>
      </c>
      <c r="HI23" s="18">
        <v>0</v>
      </c>
      <c r="HJ23" s="18">
        <v>0</v>
      </c>
      <c r="HK23" s="18">
        <v>0</v>
      </c>
      <c r="HL23" s="19">
        <v>0</v>
      </c>
      <c r="HM23" s="19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12032246327.780003</v>
      </c>
      <c r="HU23" s="18">
        <v>0</v>
      </c>
      <c r="HV23" s="19">
        <v>12032246327.780003</v>
      </c>
    </row>
    <row r="24" spans="1:230" s="35" customFormat="1" ht="12.75" customHeight="1">
      <c r="A24" s="57" t="s">
        <v>180</v>
      </c>
      <c r="B24" s="17">
        <v>1025</v>
      </c>
      <c r="C24" s="58" t="s">
        <v>146</v>
      </c>
      <c r="D24" s="19">
        <v>270437565.58000016</v>
      </c>
      <c r="E24" s="19">
        <v>0</v>
      </c>
      <c r="F24" s="18">
        <v>26653221.22000007</v>
      </c>
      <c r="G24" s="18">
        <v>0</v>
      </c>
      <c r="H24" s="18">
        <v>96792990.010000095</v>
      </c>
      <c r="I24" s="18">
        <v>0</v>
      </c>
      <c r="J24" s="18">
        <v>146991354.34999999</v>
      </c>
      <c r="K24" s="18">
        <v>0</v>
      </c>
      <c r="L24" s="18">
        <v>3881020.69</v>
      </c>
      <c r="M24" s="18">
        <v>0</v>
      </c>
      <c r="N24" s="18">
        <v>71276505.170000076</v>
      </c>
      <c r="O24" s="18">
        <v>0</v>
      </c>
      <c r="P24" s="18">
        <v>14315.689999999999</v>
      </c>
      <c r="Q24" s="18">
        <v>0</v>
      </c>
      <c r="R24" s="18">
        <v>-577598.07999999996</v>
      </c>
      <c r="S24" s="18">
        <v>0</v>
      </c>
      <c r="T24" s="18">
        <v>0</v>
      </c>
      <c r="U24" s="18">
        <v>0</v>
      </c>
      <c r="V24" s="18">
        <v>107932.73999999999</v>
      </c>
      <c r="W24" s="18">
        <v>0</v>
      </c>
      <c r="X24" s="18">
        <v>0</v>
      </c>
      <c r="Y24" s="18">
        <v>0</v>
      </c>
      <c r="Z24" s="18">
        <v>13990526.329999968</v>
      </c>
      <c r="AA24" s="18">
        <v>0</v>
      </c>
      <c r="AB24" s="18">
        <v>0</v>
      </c>
      <c r="AC24" s="18">
        <v>0</v>
      </c>
      <c r="AD24" s="18">
        <v>1654401.96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1697653691.7306566</v>
      </c>
      <c r="AK24" s="18">
        <v>0</v>
      </c>
      <c r="AL24" s="18">
        <v>3402900.27</v>
      </c>
      <c r="AM24" s="18">
        <v>0</v>
      </c>
      <c r="AN24" s="18">
        <v>333073926.84000063</v>
      </c>
      <c r="AO24" s="18">
        <v>0</v>
      </c>
      <c r="AP24" s="18">
        <v>272712396.09000009</v>
      </c>
      <c r="AQ24" s="18">
        <v>0</v>
      </c>
      <c r="AR24" s="18">
        <v>0</v>
      </c>
      <c r="AS24" s="18">
        <v>0</v>
      </c>
      <c r="AT24" s="18">
        <v>8088950.47000001</v>
      </c>
      <c r="AU24" s="18">
        <v>0</v>
      </c>
      <c r="AV24" s="18">
        <v>12402205.350000069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3827004.17000004</v>
      </c>
      <c r="BC24" s="18">
        <v>0</v>
      </c>
      <c r="BD24" s="18">
        <v>4977503.870000002</v>
      </c>
      <c r="BE24" s="18">
        <v>0</v>
      </c>
      <c r="BF24" s="18">
        <v>0</v>
      </c>
      <c r="BG24" s="18">
        <v>0</v>
      </c>
      <c r="BH24" s="18">
        <v>2479062.9700000002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475196.10612894199</v>
      </c>
      <c r="BQ24" s="18">
        <v>0</v>
      </c>
      <c r="BR24" s="18">
        <v>23792.89</v>
      </c>
      <c r="BS24" s="18">
        <v>0</v>
      </c>
      <c r="BT24" s="18">
        <v>0</v>
      </c>
      <c r="BU24" s="18">
        <v>0</v>
      </c>
      <c r="BV24" s="18">
        <v>892235.84000000008</v>
      </c>
      <c r="BW24" s="18">
        <v>0</v>
      </c>
      <c r="BX24" s="18">
        <v>17000</v>
      </c>
      <c r="BY24" s="18">
        <v>0</v>
      </c>
      <c r="BZ24" s="18">
        <v>0</v>
      </c>
      <c r="CA24" s="18">
        <v>0</v>
      </c>
      <c r="CB24" s="18">
        <v>876150.7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287757969.29999959</v>
      </c>
      <c r="CK24" s="18">
        <v>0</v>
      </c>
      <c r="CL24" s="18">
        <v>12128913.14999998</v>
      </c>
      <c r="CM24" s="18">
        <v>0</v>
      </c>
      <c r="CN24" s="18">
        <v>11686735.060000002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38354483.199998163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95281061.710003838</v>
      </c>
      <c r="DY24" s="18">
        <v>0</v>
      </c>
      <c r="DZ24" s="18">
        <v>0</v>
      </c>
      <c r="EA24" s="18">
        <v>0</v>
      </c>
      <c r="EB24" s="18">
        <v>59061205.240000106</v>
      </c>
      <c r="EC24" s="18">
        <v>0</v>
      </c>
      <c r="ED24" s="18">
        <v>0</v>
      </c>
      <c r="EE24" s="18">
        <v>0</v>
      </c>
      <c r="EF24" s="18">
        <v>20686254</v>
      </c>
      <c r="EG24" s="18">
        <v>0</v>
      </c>
      <c r="EH24" s="18">
        <v>11349675.020000082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1361454.8212000001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18631268.489850007</v>
      </c>
      <c r="EW24" s="18">
        <v>0</v>
      </c>
      <c r="EX24" s="18">
        <v>1927698629.86446</v>
      </c>
      <c r="EY24" s="18">
        <v>0</v>
      </c>
      <c r="EZ24" s="18">
        <v>2152115.1338499999</v>
      </c>
      <c r="FA24" s="18">
        <v>0</v>
      </c>
      <c r="FB24" s="18">
        <v>218838379.23295301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1924278.45575</v>
      </c>
      <c r="FI24" s="18">
        <v>0</v>
      </c>
      <c r="FJ24" s="18">
        <v>23389233.097199999</v>
      </c>
      <c r="FK24" s="18">
        <v>0</v>
      </c>
      <c r="FL24" s="18">
        <v>294538.89</v>
      </c>
      <c r="FM24" s="18">
        <v>0</v>
      </c>
      <c r="FN24" s="19">
        <v>96121969.630000114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19">
        <v>90534265.850000113</v>
      </c>
      <c r="FU24" s="19">
        <v>0</v>
      </c>
      <c r="FV24" s="18">
        <v>0</v>
      </c>
      <c r="FW24" s="18">
        <v>0</v>
      </c>
      <c r="FX24" s="18">
        <v>90534265.850000113</v>
      </c>
      <c r="FY24" s="18">
        <v>0</v>
      </c>
      <c r="FZ24" s="19">
        <v>5587703.7800000003</v>
      </c>
      <c r="GA24" s="19">
        <v>0</v>
      </c>
      <c r="GB24" s="18">
        <v>266579.24</v>
      </c>
      <c r="GC24" s="18">
        <v>0</v>
      </c>
      <c r="GD24" s="18">
        <v>5321124.54</v>
      </c>
      <c r="GE24" s="18">
        <v>0</v>
      </c>
      <c r="GF24" s="18">
        <v>476656.17999999993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19">
        <v>0</v>
      </c>
      <c r="HA24" s="19">
        <v>0</v>
      </c>
      <c r="HB24" s="18">
        <v>0</v>
      </c>
      <c r="HC24" s="18">
        <v>0</v>
      </c>
      <c r="HD24" s="18">
        <v>0</v>
      </c>
      <c r="HE24" s="18">
        <v>0</v>
      </c>
      <c r="HF24" s="19">
        <v>0</v>
      </c>
      <c r="HG24" s="19">
        <v>0</v>
      </c>
      <c r="HH24" s="18">
        <v>0</v>
      </c>
      <c r="HI24" s="18">
        <v>0</v>
      </c>
      <c r="HJ24" s="18">
        <v>0</v>
      </c>
      <c r="HK24" s="18">
        <v>0</v>
      </c>
      <c r="HL24" s="19">
        <v>0</v>
      </c>
      <c r="HM24" s="19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5528881507.8520546</v>
      </c>
      <c r="HU24" s="18">
        <v>0</v>
      </c>
      <c r="HV24" s="19">
        <v>5528881507.8520546</v>
      </c>
    </row>
    <row r="25" spans="1:230" s="35" customFormat="1" ht="12.75" customHeight="1">
      <c r="A25" s="57" t="s">
        <v>182</v>
      </c>
      <c r="B25" s="17">
        <v>1027</v>
      </c>
      <c r="C25" s="58" t="s">
        <v>146</v>
      </c>
      <c r="D25" s="19">
        <v>28158530.870000001</v>
      </c>
      <c r="E25" s="19">
        <v>0</v>
      </c>
      <c r="F25" s="18">
        <v>8968914.3799970001</v>
      </c>
      <c r="G25" s="18">
        <v>0</v>
      </c>
      <c r="H25" s="18">
        <v>13342475.294002</v>
      </c>
      <c r="I25" s="18">
        <v>0</v>
      </c>
      <c r="J25" s="18">
        <v>5847141.1960009998</v>
      </c>
      <c r="K25" s="18">
        <v>0</v>
      </c>
      <c r="L25" s="18">
        <v>267981.56983399997</v>
      </c>
      <c r="M25" s="18">
        <v>0</v>
      </c>
      <c r="N25" s="18">
        <v>10467558.969999999</v>
      </c>
      <c r="O25" s="18">
        <v>0</v>
      </c>
      <c r="P25" s="18">
        <v>0</v>
      </c>
      <c r="Q25" s="18">
        <v>0</v>
      </c>
      <c r="R25" s="18">
        <v>74068.12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51852310.480000004</v>
      </c>
      <c r="AA25" s="18">
        <v>0</v>
      </c>
      <c r="AB25" s="18">
        <v>0</v>
      </c>
      <c r="AC25" s="18">
        <v>0</v>
      </c>
      <c r="AD25" s="18">
        <v>2034573.8264590001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465064744.19999993</v>
      </c>
      <c r="AK25" s="18">
        <v>0</v>
      </c>
      <c r="AL25" s="18">
        <v>16942865.797984</v>
      </c>
      <c r="AM25" s="18">
        <v>0</v>
      </c>
      <c r="AN25" s="18">
        <v>66390862.834765971</v>
      </c>
      <c r="AO25" s="18">
        <v>0</v>
      </c>
      <c r="AP25" s="18">
        <v>704425993.455791</v>
      </c>
      <c r="AQ25" s="18">
        <v>0</v>
      </c>
      <c r="AR25" s="18">
        <v>0</v>
      </c>
      <c r="AS25" s="18">
        <v>0</v>
      </c>
      <c r="AT25" s="18">
        <v>7679221.0443709996</v>
      </c>
      <c r="AU25" s="18">
        <v>0</v>
      </c>
      <c r="AV25" s="18">
        <v>10611736.379291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473381.02445100009</v>
      </c>
      <c r="BC25" s="18">
        <v>0</v>
      </c>
      <c r="BD25" s="18">
        <v>440926.7515350001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452377.35</v>
      </c>
      <c r="BK25" s="18">
        <v>0</v>
      </c>
      <c r="BL25" s="18">
        <v>106334.53000000001</v>
      </c>
      <c r="BM25" s="18">
        <v>0</v>
      </c>
      <c r="BN25" s="18">
        <v>0</v>
      </c>
      <c r="BO25" s="18">
        <v>0</v>
      </c>
      <c r="BP25" s="18">
        <v>726330.65</v>
      </c>
      <c r="BQ25" s="18">
        <v>0</v>
      </c>
      <c r="BR25" s="18">
        <v>1962.08</v>
      </c>
      <c r="BS25" s="18">
        <v>0</v>
      </c>
      <c r="BT25" s="18">
        <v>0</v>
      </c>
      <c r="BU25" s="18">
        <v>0</v>
      </c>
      <c r="BV25" s="18">
        <v>810990.64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160951.75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54484848.691410996</v>
      </c>
      <c r="CK25" s="18">
        <v>0</v>
      </c>
      <c r="CL25" s="18">
        <v>2175275.8209080002</v>
      </c>
      <c r="CM25" s="18">
        <v>0</v>
      </c>
      <c r="CN25" s="18">
        <v>2031042.4318159996</v>
      </c>
      <c r="CO25" s="18">
        <v>0</v>
      </c>
      <c r="CP25" s="18">
        <v>0</v>
      </c>
      <c r="CQ25" s="18">
        <v>0</v>
      </c>
      <c r="CR25" s="18">
        <v>645394.92090799974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5697900.7817319995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2524299.29</v>
      </c>
      <c r="DW25" s="18">
        <v>0</v>
      </c>
      <c r="DX25" s="18">
        <v>3936216.1299680015</v>
      </c>
      <c r="DY25" s="18">
        <v>0</v>
      </c>
      <c r="DZ25" s="18">
        <v>0</v>
      </c>
      <c r="EA25" s="18">
        <v>0</v>
      </c>
      <c r="EB25" s="18">
        <v>4867091.1727090012</v>
      </c>
      <c r="EC25" s="18">
        <v>0</v>
      </c>
      <c r="ED25" s="18">
        <v>396540.77999999997</v>
      </c>
      <c r="EE25" s="18">
        <v>0</v>
      </c>
      <c r="EF25" s="18">
        <v>11114039.82</v>
      </c>
      <c r="EG25" s="18">
        <v>0</v>
      </c>
      <c r="EH25" s="18">
        <v>4532358.1819600007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942353.96</v>
      </c>
      <c r="EO25" s="18">
        <v>0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0</v>
      </c>
      <c r="EW25" s="18">
        <v>0</v>
      </c>
      <c r="EX25" s="18">
        <v>3535005.82</v>
      </c>
      <c r="EY25" s="18">
        <v>0</v>
      </c>
      <c r="EZ25" s="18">
        <v>0</v>
      </c>
      <c r="FA25" s="18">
        <v>0</v>
      </c>
      <c r="FB25" s="18">
        <v>95596.92</v>
      </c>
      <c r="FC25" s="18">
        <v>0</v>
      </c>
      <c r="FD25" s="18">
        <v>155042.75</v>
      </c>
      <c r="FE25" s="18">
        <v>0</v>
      </c>
      <c r="FF25" s="18">
        <v>0</v>
      </c>
      <c r="FG25" s="18">
        <v>0</v>
      </c>
      <c r="FH25" s="18">
        <v>24000</v>
      </c>
      <c r="FI25" s="18">
        <v>0</v>
      </c>
      <c r="FJ25" s="18">
        <v>51748.3</v>
      </c>
      <c r="FK25" s="18">
        <v>0</v>
      </c>
      <c r="FL25" s="18">
        <v>36915.99</v>
      </c>
      <c r="FM25" s="18">
        <v>0</v>
      </c>
      <c r="FN25" s="19">
        <v>103799916.67</v>
      </c>
      <c r="FO25" s="19">
        <v>0</v>
      </c>
      <c r="FP25" s="18">
        <v>0</v>
      </c>
      <c r="FQ25" s="18">
        <v>0</v>
      </c>
      <c r="FR25" s="18">
        <v>3988267.04</v>
      </c>
      <c r="FS25" s="18">
        <v>0</v>
      </c>
      <c r="FT25" s="19">
        <v>99185046.179999992</v>
      </c>
      <c r="FU25" s="19">
        <v>0</v>
      </c>
      <c r="FV25" s="18">
        <v>484478.83</v>
      </c>
      <c r="FW25" s="18">
        <v>0</v>
      </c>
      <c r="FX25" s="18">
        <v>98700567.349999994</v>
      </c>
      <c r="FY25" s="18">
        <v>0</v>
      </c>
      <c r="FZ25" s="19">
        <v>626603.45000000007</v>
      </c>
      <c r="GA25" s="19">
        <v>0</v>
      </c>
      <c r="GB25" s="18">
        <v>160658.24000000002</v>
      </c>
      <c r="GC25" s="18">
        <v>0</v>
      </c>
      <c r="GD25" s="18">
        <v>465945.21000000008</v>
      </c>
      <c r="GE25" s="18">
        <v>0</v>
      </c>
      <c r="GF25" s="18">
        <v>316644.46104800003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19">
        <v>0</v>
      </c>
      <c r="HA25" s="19">
        <v>0</v>
      </c>
      <c r="HB25" s="18">
        <v>0</v>
      </c>
      <c r="HC25" s="18">
        <v>0</v>
      </c>
      <c r="HD25" s="18">
        <v>0</v>
      </c>
      <c r="HE25" s="18">
        <v>0</v>
      </c>
      <c r="HF25" s="19">
        <v>0</v>
      </c>
      <c r="HG25" s="19">
        <v>0</v>
      </c>
      <c r="HH25" s="18">
        <v>0</v>
      </c>
      <c r="HI25" s="18">
        <v>0</v>
      </c>
      <c r="HJ25" s="18">
        <v>0</v>
      </c>
      <c r="HK25" s="18">
        <v>0</v>
      </c>
      <c r="HL25" s="19">
        <v>0</v>
      </c>
      <c r="HM25" s="19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1568505935.2169421</v>
      </c>
      <c r="HU25" s="18">
        <v>0</v>
      </c>
      <c r="HV25" s="19">
        <v>1568505935.2169421</v>
      </c>
    </row>
    <row r="26" spans="1:230" s="35" customFormat="1" ht="12.75" customHeight="1">
      <c r="A26" s="57" t="s">
        <v>184</v>
      </c>
      <c r="B26" s="17">
        <v>1028</v>
      </c>
      <c r="C26" s="58" t="s">
        <v>146</v>
      </c>
      <c r="D26" s="19">
        <v>1155119596.5480001</v>
      </c>
      <c r="E26" s="19">
        <v>7768066.4619999984</v>
      </c>
      <c r="F26" s="18">
        <v>115296990.88800012</v>
      </c>
      <c r="G26" s="18">
        <v>0</v>
      </c>
      <c r="H26" s="18">
        <v>865247292.12899983</v>
      </c>
      <c r="I26" s="18">
        <v>7638239.7959999982</v>
      </c>
      <c r="J26" s="18">
        <v>174575313.53100005</v>
      </c>
      <c r="K26" s="18">
        <v>129826.666</v>
      </c>
      <c r="L26" s="18">
        <v>8373797.9500000002</v>
      </c>
      <c r="M26" s="18">
        <v>0</v>
      </c>
      <c r="N26" s="18">
        <v>62594146.600000054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109227270.926</v>
      </c>
      <c r="AA26" s="18">
        <v>8463409.7839999981</v>
      </c>
      <c r="AB26" s="18">
        <v>0</v>
      </c>
      <c r="AC26" s="18">
        <v>0</v>
      </c>
      <c r="AD26" s="18">
        <v>38629705.118999995</v>
      </c>
      <c r="AE26" s="18">
        <v>14074592.681000004</v>
      </c>
      <c r="AF26" s="18">
        <v>0</v>
      </c>
      <c r="AG26" s="18">
        <v>0</v>
      </c>
      <c r="AH26" s="18">
        <v>0</v>
      </c>
      <c r="AI26" s="18">
        <v>0</v>
      </c>
      <c r="AJ26" s="18">
        <v>843655923.14547396</v>
      </c>
      <c r="AK26" s="18">
        <v>0</v>
      </c>
      <c r="AL26" s="18">
        <v>11862928.144526005</v>
      </c>
      <c r="AM26" s="18">
        <v>0</v>
      </c>
      <c r="AN26" s="18">
        <v>146828057.94999999</v>
      </c>
      <c r="AO26" s="18">
        <v>0</v>
      </c>
      <c r="AP26" s="18">
        <v>394950838.97000003</v>
      </c>
      <c r="AQ26" s="18">
        <v>0</v>
      </c>
      <c r="AR26" s="18">
        <v>0</v>
      </c>
      <c r="AS26" s="18">
        <v>0</v>
      </c>
      <c r="AT26" s="18">
        <v>60138015.566</v>
      </c>
      <c r="AU26" s="18">
        <v>441837.65399999998</v>
      </c>
      <c r="AV26" s="18">
        <v>38483102.631999999</v>
      </c>
      <c r="AW26" s="18">
        <v>1844249.6180000002</v>
      </c>
      <c r="AX26" s="18">
        <v>0</v>
      </c>
      <c r="AY26" s="18">
        <v>0</v>
      </c>
      <c r="AZ26" s="18">
        <v>0</v>
      </c>
      <c r="BA26" s="18">
        <v>0</v>
      </c>
      <c r="BB26" s="18">
        <v>3899201.3090000004</v>
      </c>
      <c r="BC26" s="18">
        <v>173813.16099999999</v>
      </c>
      <c r="BD26" s="18">
        <v>18519698.379999999</v>
      </c>
      <c r="BE26" s="18">
        <v>46744.34</v>
      </c>
      <c r="BF26" s="18">
        <v>0</v>
      </c>
      <c r="BG26" s="18">
        <v>0</v>
      </c>
      <c r="BH26" s="18">
        <v>959479.58999999985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220757.94</v>
      </c>
      <c r="BQ26" s="18">
        <v>0</v>
      </c>
      <c r="BR26" s="18">
        <v>44565.560000000005</v>
      </c>
      <c r="BS26" s="18">
        <v>0</v>
      </c>
      <c r="BT26" s="18">
        <v>0</v>
      </c>
      <c r="BU26" s="18">
        <v>0</v>
      </c>
      <c r="BV26" s="18">
        <v>10708934.399000002</v>
      </c>
      <c r="BW26" s="18">
        <v>0</v>
      </c>
      <c r="BX26" s="18">
        <v>11092.38</v>
      </c>
      <c r="BY26" s="18">
        <v>0</v>
      </c>
      <c r="BZ26" s="18">
        <v>0</v>
      </c>
      <c r="CA26" s="18">
        <v>0</v>
      </c>
      <c r="CB26" s="18">
        <v>3145186.82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40823692.119999997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315447.81</v>
      </c>
      <c r="DY26" s="18">
        <v>0</v>
      </c>
      <c r="DZ26" s="18">
        <v>0</v>
      </c>
      <c r="EA26" s="18">
        <v>0</v>
      </c>
      <c r="EB26" s="18">
        <v>157958170.995</v>
      </c>
      <c r="EC26" s="18">
        <v>433071.19500000001</v>
      </c>
      <c r="ED26" s="18">
        <v>57362777.341999993</v>
      </c>
      <c r="EE26" s="18">
        <v>15369343.037999999</v>
      </c>
      <c r="EF26" s="18">
        <v>77097036.899000004</v>
      </c>
      <c r="EG26" s="18">
        <v>10963947.021</v>
      </c>
      <c r="EH26" s="18">
        <v>138763842.61999997</v>
      </c>
      <c r="EI26" s="18">
        <v>2646332.52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11659990.4</v>
      </c>
      <c r="EY26" s="18">
        <v>0</v>
      </c>
      <c r="EZ26" s="18">
        <v>0</v>
      </c>
      <c r="FA26" s="18">
        <v>0</v>
      </c>
      <c r="FB26" s="18">
        <v>467068.75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2098578907.2100003</v>
      </c>
      <c r="FO26" s="19">
        <v>0</v>
      </c>
      <c r="FP26" s="18">
        <v>45337.250000000007</v>
      </c>
      <c r="FQ26" s="18">
        <v>0</v>
      </c>
      <c r="FR26" s="18">
        <v>207958.20000000004</v>
      </c>
      <c r="FS26" s="18">
        <v>0</v>
      </c>
      <c r="FT26" s="19">
        <v>357373755.99995959</v>
      </c>
      <c r="FU26" s="19">
        <v>0</v>
      </c>
      <c r="FV26" s="18">
        <v>11969520.520000266</v>
      </c>
      <c r="FW26" s="18">
        <v>0</v>
      </c>
      <c r="FX26" s="18">
        <v>345404235.47995931</v>
      </c>
      <c r="FY26" s="18">
        <v>0</v>
      </c>
      <c r="FZ26" s="19">
        <v>1740951855.7600408</v>
      </c>
      <c r="GA26" s="19">
        <v>0</v>
      </c>
      <c r="GB26" s="18">
        <v>371506919.37999094</v>
      </c>
      <c r="GC26" s="18">
        <v>0</v>
      </c>
      <c r="GD26" s="18">
        <v>1369444936.3800497</v>
      </c>
      <c r="GE26" s="18">
        <v>0</v>
      </c>
      <c r="GF26" s="18">
        <v>2631924.09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19">
        <v>0</v>
      </c>
      <c r="HA26" s="19">
        <v>0</v>
      </c>
      <c r="HB26" s="18">
        <v>0</v>
      </c>
      <c r="HC26" s="18">
        <v>0</v>
      </c>
      <c r="HD26" s="18">
        <v>0</v>
      </c>
      <c r="HE26" s="18">
        <v>0</v>
      </c>
      <c r="HF26" s="19">
        <v>0</v>
      </c>
      <c r="HG26" s="19">
        <v>0</v>
      </c>
      <c r="HH26" s="18">
        <v>0</v>
      </c>
      <c r="HI26" s="18">
        <v>0</v>
      </c>
      <c r="HJ26" s="18">
        <v>0</v>
      </c>
      <c r="HK26" s="18">
        <v>0</v>
      </c>
      <c r="HL26" s="19">
        <v>0</v>
      </c>
      <c r="HM26" s="19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5493031158.164999</v>
      </c>
      <c r="HU26" s="18">
        <v>62225407.473999999</v>
      </c>
      <c r="HV26" s="19">
        <v>5555256565.638999</v>
      </c>
    </row>
    <row r="27" spans="1:230" s="35" customFormat="1" ht="12.75" customHeight="1">
      <c r="A27" s="57" t="s">
        <v>186</v>
      </c>
      <c r="B27" s="17">
        <v>1030</v>
      </c>
      <c r="C27" s="58" t="s">
        <v>146</v>
      </c>
      <c r="D27" s="19">
        <v>290559515.23221332</v>
      </c>
      <c r="E27" s="19">
        <v>0</v>
      </c>
      <c r="F27" s="18">
        <v>48425523.479997039</v>
      </c>
      <c r="G27" s="18">
        <v>0</v>
      </c>
      <c r="H27" s="18">
        <v>76083559.062914282</v>
      </c>
      <c r="I27" s="18">
        <v>0</v>
      </c>
      <c r="J27" s="18">
        <v>166050432.689302</v>
      </c>
      <c r="K27" s="18">
        <v>0</v>
      </c>
      <c r="L27" s="18">
        <v>4253582.08</v>
      </c>
      <c r="M27" s="18">
        <v>0</v>
      </c>
      <c r="N27" s="18">
        <v>138548877.68000001</v>
      </c>
      <c r="O27" s="18">
        <v>0</v>
      </c>
      <c r="P27" s="18">
        <v>0</v>
      </c>
      <c r="Q27" s="18">
        <v>0</v>
      </c>
      <c r="R27" s="18">
        <v>13836311.83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8636784.7200000007</v>
      </c>
      <c r="AA27" s="18">
        <v>0</v>
      </c>
      <c r="AB27" s="18">
        <v>6713420.7599999998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2409685384.3499999</v>
      </c>
      <c r="AK27" s="18">
        <v>0</v>
      </c>
      <c r="AL27" s="18">
        <v>2442064.5699999998</v>
      </c>
      <c r="AM27" s="18">
        <v>0</v>
      </c>
      <c r="AN27" s="18">
        <v>266805953.24000001</v>
      </c>
      <c r="AO27" s="18">
        <v>0</v>
      </c>
      <c r="AP27" s="18">
        <v>1063214894.84</v>
      </c>
      <c r="AQ27" s="18">
        <v>0</v>
      </c>
      <c r="AR27" s="18">
        <v>0</v>
      </c>
      <c r="AS27" s="18">
        <v>0</v>
      </c>
      <c r="AT27" s="18">
        <v>49711415.509999998</v>
      </c>
      <c r="AU27" s="18">
        <v>0</v>
      </c>
      <c r="AV27" s="18">
        <v>43519564.530000001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1689511.32</v>
      </c>
      <c r="BC27" s="18">
        <v>0</v>
      </c>
      <c r="BD27" s="18">
        <v>3398860.04</v>
      </c>
      <c r="BE27" s="18">
        <v>0</v>
      </c>
      <c r="BF27" s="18">
        <v>0</v>
      </c>
      <c r="BG27" s="18">
        <v>0</v>
      </c>
      <c r="BH27" s="18">
        <v>3180429</v>
      </c>
      <c r="BI27" s="18">
        <v>0</v>
      </c>
      <c r="BJ27" s="18">
        <v>9206884.9800000004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265761.93</v>
      </c>
      <c r="BQ27" s="18">
        <v>0</v>
      </c>
      <c r="BR27" s="18">
        <v>19319.669999999998</v>
      </c>
      <c r="BS27" s="18">
        <v>0</v>
      </c>
      <c r="BT27" s="18">
        <v>0</v>
      </c>
      <c r="BU27" s="18">
        <v>0</v>
      </c>
      <c r="BV27" s="18">
        <v>10709823.07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23414823.780000001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410110395.43000001</v>
      </c>
      <c r="CK27" s="18">
        <v>0</v>
      </c>
      <c r="CL27" s="18">
        <v>19326362.849999998</v>
      </c>
      <c r="CM27" s="18">
        <v>0</v>
      </c>
      <c r="CN27" s="18">
        <v>2933662.2600000002</v>
      </c>
      <c r="CO27" s="18">
        <v>0</v>
      </c>
      <c r="CP27" s="18">
        <v>0</v>
      </c>
      <c r="CQ27" s="18">
        <v>0</v>
      </c>
      <c r="CR27" s="18">
        <v>3270854.94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285036637.47999996</v>
      </c>
      <c r="DE27" s="18">
        <v>0</v>
      </c>
      <c r="DF27" s="18">
        <v>1982.51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29547570.210000001</v>
      </c>
      <c r="DY27" s="18">
        <v>0</v>
      </c>
      <c r="DZ27" s="18">
        <v>0</v>
      </c>
      <c r="EA27" s="18">
        <v>0</v>
      </c>
      <c r="EB27" s="18">
        <v>160146597.72</v>
      </c>
      <c r="EC27" s="18">
        <v>0</v>
      </c>
      <c r="ED27" s="18">
        <v>4499258.91</v>
      </c>
      <c r="EE27" s="18">
        <v>0</v>
      </c>
      <c r="EF27" s="18">
        <v>38537994.789999999</v>
      </c>
      <c r="EG27" s="18">
        <v>365325.2</v>
      </c>
      <c r="EH27" s="18">
        <v>124921222.14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95751.85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5018225.5299999993</v>
      </c>
      <c r="EW27" s="18">
        <v>0</v>
      </c>
      <c r="EX27" s="18">
        <v>312252228.65999997</v>
      </c>
      <c r="EY27" s="18">
        <v>0</v>
      </c>
      <c r="EZ27" s="18">
        <v>191922.19</v>
      </c>
      <c r="FA27" s="18">
        <v>0</v>
      </c>
      <c r="FB27" s="18">
        <v>27579819.449999999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305528.82</v>
      </c>
      <c r="FI27" s="18">
        <v>0</v>
      </c>
      <c r="FJ27" s="18">
        <v>1514631.42</v>
      </c>
      <c r="FK27" s="18">
        <v>0</v>
      </c>
      <c r="FL27" s="18">
        <v>3528200</v>
      </c>
      <c r="FM27" s="18">
        <v>0</v>
      </c>
      <c r="FN27" s="19">
        <v>335000154.17000002</v>
      </c>
      <c r="FO27" s="19">
        <v>0</v>
      </c>
      <c r="FP27" s="18">
        <v>109150</v>
      </c>
      <c r="FQ27" s="18">
        <v>0</v>
      </c>
      <c r="FR27" s="18">
        <v>0</v>
      </c>
      <c r="FS27" s="18">
        <v>0</v>
      </c>
      <c r="FT27" s="19">
        <v>10346467.810000002</v>
      </c>
      <c r="FU27" s="19">
        <v>0</v>
      </c>
      <c r="FV27" s="18">
        <v>42955.609999999993</v>
      </c>
      <c r="FW27" s="18">
        <v>0</v>
      </c>
      <c r="FX27" s="18">
        <v>10303512.200000003</v>
      </c>
      <c r="FY27" s="18">
        <v>0</v>
      </c>
      <c r="FZ27" s="19">
        <v>324544536.36000001</v>
      </c>
      <c r="GA27" s="19">
        <v>0</v>
      </c>
      <c r="GB27" s="18">
        <v>0</v>
      </c>
      <c r="GC27" s="18">
        <v>0</v>
      </c>
      <c r="GD27" s="18">
        <v>324544536.36000001</v>
      </c>
      <c r="GE27" s="18">
        <v>0</v>
      </c>
      <c r="GF27" s="18">
        <v>3840775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19">
        <v>0</v>
      </c>
      <c r="HA27" s="19">
        <v>0</v>
      </c>
      <c r="HB27" s="18">
        <v>0</v>
      </c>
      <c r="HC27" s="18">
        <v>0</v>
      </c>
      <c r="HD27" s="18">
        <v>0</v>
      </c>
      <c r="HE27" s="18">
        <v>0</v>
      </c>
      <c r="HF27" s="19">
        <v>0</v>
      </c>
      <c r="HG27" s="19">
        <v>0</v>
      </c>
      <c r="HH27" s="18">
        <v>0</v>
      </c>
      <c r="HI27" s="18">
        <v>0</v>
      </c>
      <c r="HJ27" s="18">
        <v>0</v>
      </c>
      <c r="HK27" s="18">
        <v>0</v>
      </c>
      <c r="HL27" s="19">
        <v>0</v>
      </c>
      <c r="HM27" s="19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6117472959.4622145</v>
      </c>
      <c r="HU27" s="18">
        <v>365325.2</v>
      </c>
      <c r="HV27" s="19">
        <v>6117838284.6622143</v>
      </c>
    </row>
    <row r="28" spans="1:230" s="35" customFormat="1" ht="12.75" customHeight="1">
      <c r="A28" s="57" t="s">
        <v>188</v>
      </c>
      <c r="B28" s="17">
        <v>1031</v>
      </c>
      <c r="C28" s="58" t="s">
        <v>146</v>
      </c>
      <c r="D28" s="19">
        <v>107309224.75</v>
      </c>
      <c r="E28" s="19">
        <v>2078421.5200000003</v>
      </c>
      <c r="F28" s="18">
        <v>5015648.84</v>
      </c>
      <c r="G28" s="18">
        <v>0</v>
      </c>
      <c r="H28" s="18">
        <v>90138742.959999993</v>
      </c>
      <c r="I28" s="18">
        <v>-65365.43</v>
      </c>
      <c r="J28" s="18">
        <v>12154832.949999999</v>
      </c>
      <c r="K28" s="18">
        <v>2143786.9500000002</v>
      </c>
      <c r="L28" s="18">
        <v>1421.08</v>
      </c>
      <c r="M28" s="18">
        <v>0</v>
      </c>
      <c r="N28" s="18">
        <v>3369866.06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6337893.2699999996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1643.18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227873525.33000001</v>
      </c>
      <c r="AQ28" s="18">
        <v>0</v>
      </c>
      <c r="AR28" s="18">
        <v>0</v>
      </c>
      <c r="AS28" s="18">
        <v>0</v>
      </c>
      <c r="AT28" s="18">
        <v>1634728.34</v>
      </c>
      <c r="AU28" s="18">
        <v>0</v>
      </c>
      <c r="AV28" s="18">
        <v>1399727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49899.75</v>
      </c>
      <c r="BC28" s="18">
        <v>0</v>
      </c>
      <c r="BD28" s="18">
        <v>48410.26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619246.91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165822.35999999999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89334.19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9998.5300000000007</v>
      </c>
      <c r="DA28" s="18">
        <v>0</v>
      </c>
      <c r="DB28" s="18">
        <v>0</v>
      </c>
      <c r="DC28" s="18">
        <v>0</v>
      </c>
      <c r="DD28" s="18">
        <v>617806.86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7013157.8099999996</v>
      </c>
      <c r="DY28" s="18">
        <v>0</v>
      </c>
      <c r="DZ28" s="18">
        <v>0</v>
      </c>
      <c r="EA28" s="18">
        <v>0</v>
      </c>
      <c r="EB28" s="18">
        <v>2155555.96</v>
      </c>
      <c r="EC28" s="18">
        <v>-61569.14</v>
      </c>
      <c r="ED28" s="18">
        <v>26303.45</v>
      </c>
      <c r="EE28" s="18">
        <v>0</v>
      </c>
      <c r="EF28" s="18">
        <v>3137367.12</v>
      </c>
      <c r="EG28" s="18">
        <v>11490.77</v>
      </c>
      <c r="EH28" s="18">
        <v>4586033.8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19">
        <v>0</v>
      </c>
      <c r="FU28" s="19">
        <v>0</v>
      </c>
      <c r="FV28" s="18">
        <v>0</v>
      </c>
      <c r="FW28" s="18">
        <v>0</v>
      </c>
      <c r="FX28" s="18">
        <v>0</v>
      </c>
      <c r="FY28" s="18">
        <v>0</v>
      </c>
      <c r="FZ28" s="19">
        <v>0</v>
      </c>
      <c r="GA28" s="19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808265.37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19">
        <v>0</v>
      </c>
      <c r="HA28" s="19">
        <v>0</v>
      </c>
      <c r="HB28" s="18">
        <v>0</v>
      </c>
      <c r="HC28" s="18">
        <v>0</v>
      </c>
      <c r="HD28" s="18">
        <v>0</v>
      </c>
      <c r="HE28" s="18">
        <v>0</v>
      </c>
      <c r="HF28" s="19">
        <v>0</v>
      </c>
      <c r="HG28" s="19">
        <v>0</v>
      </c>
      <c r="HH28" s="18">
        <v>0</v>
      </c>
      <c r="HI28" s="18">
        <v>0</v>
      </c>
      <c r="HJ28" s="18">
        <v>0</v>
      </c>
      <c r="HK28" s="18">
        <v>0</v>
      </c>
      <c r="HL28" s="19">
        <v>0</v>
      </c>
      <c r="HM28" s="19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367255231.38</v>
      </c>
      <c r="HU28" s="18">
        <v>2028343.1500000004</v>
      </c>
      <c r="HV28" s="19">
        <v>369283574.52999997</v>
      </c>
    </row>
    <row r="29" spans="1:230" s="35" customFormat="1" ht="12.75" customHeight="1">
      <c r="A29" s="57" t="s">
        <v>190</v>
      </c>
      <c r="B29" s="17">
        <v>1032</v>
      </c>
      <c r="C29" s="58" t="s">
        <v>146</v>
      </c>
      <c r="D29" s="19">
        <v>774653564.52400017</v>
      </c>
      <c r="E29" s="19">
        <v>0</v>
      </c>
      <c r="F29" s="18">
        <v>42186978.149187066</v>
      </c>
      <c r="G29" s="18">
        <v>0</v>
      </c>
      <c r="H29" s="18">
        <v>500064947.26367152</v>
      </c>
      <c r="I29" s="18">
        <v>0</v>
      </c>
      <c r="J29" s="18">
        <v>232401639.11114159</v>
      </c>
      <c r="K29" s="18">
        <v>0</v>
      </c>
      <c r="L29" s="18">
        <v>295332518.75300002</v>
      </c>
      <c r="M29" s="18">
        <v>0</v>
      </c>
      <c r="N29" s="18">
        <v>160519013.66999999</v>
      </c>
      <c r="O29" s="18">
        <v>0</v>
      </c>
      <c r="P29" s="18">
        <v>92967.31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4893500.7699999996</v>
      </c>
      <c r="W29" s="18">
        <v>0</v>
      </c>
      <c r="X29" s="18">
        <v>0</v>
      </c>
      <c r="Y29" s="18">
        <v>0</v>
      </c>
      <c r="Z29" s="18">
        <v>192273244.0158</v>
      </c>
      <c r="AA29" s="18">
        <v>0</v>
      </c>
      <c r="AB29" s="18">
        <v>0</v>
      </c>
      <c r="AC29" s="18">
        <v>0</v>
      </c>
      <c r="AD29" s="18">
        <v>37543434.965400003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2825002976.3905997</v>
      </c>
      <c r="AK29" s="18">
        <v>0</v>
      </c>
      <c r="AL29" s="18">
        <v>1109543.0348</v>
      </c>
      <c r="AM29" s="18">
        <v>0</v>
      </c>
      <c r="AN29" s="18">
        <v>184715381.80000001</v>
      </c>
      <c r="AO29" s="18">
        <v>0</v>
      </c>
      <c r="AP29" s="18">
        <v>1317599981.5999999</v>
      </c>
      <c r="AQ29" s="18">
        <v>0</v>
      </c>
      <c r="AR29" s="18">
        <v>113920.54000000001</v>
      </c>
      <c r="AS29" s="18">
        <v>0</v>
      </c>
      <c r="AT29" s="18">
        <v>51820972.902400002</v>
      </c>
      <c r="AU29" s="18">
        <v>0</v>
      </c>
      <c r="AV29" s="18">
        <v>100237286.961</v>
      </c>
      <c r="AW29" s="18">
        <v>0</v>
      </c>
      <c r="AX29" s="18">
        <v>6016</v>
      </c>
      <c r="AY29" s="18">
        <v>0</v>
      </c>
      <c r="AZ29" s="18">
        <v>0</v>
      </c>
      <c r="BA29" s="18">
        <v>0</v>
      </c>
      <c r="BB29" s="18">
        <v>4217457.4429000001</v>
      </c>
      <c r="BC29" s="18">
        <v>0</v>
      </c>
      <c r="BD29" s="18">
        <v>55505467.342799999</v>
      </c>
      <c r="BE29" s="18">
        <v>0</v>
      </c>
      <c r="BF29" s="18">
        <v>0</v>
      </c>
      <c r="BG29" s="18">
        <v>0</v>
      </c>
      <c r="BH29" s="18">
        <v>5972473.75</v>
      </c>
      <c r="BI29" s="18">
        <v>0</v>
      </c>
      <c r="BJ29" s="18">
        <v>1549032.72</v>
      </c>
      <c r="BK29" s="18">
        <v>0</v>
      </c>
      <c r="BL29" s="18">
        <v>1331949.97</v>
      </c>
      <c r="BM29" s="18">
        <v>0</v>
      </c>
      <c r="BN29" s="18">
        <v>0</v>
      </c>
      <c r="BO29" s="18">
        <v>0</v>
      </c>
      <c r="BP29" s="18">
        <v>515154.04</v>
      </c>
      <c r="BQ29" s="18">
        <v>0</v>
      </c>
      <c r="BR29" s="18">
        <v>64866.64</v>
      </c>
      <c r="BS29" s="18">
        <v>0</v>
      </c>
      <c r="BT29" s="18">
        <v>0</v>
      </c>
      <c r="BU29" s="18">
        <v>0</v>
      </c>
      <c r="BV29" s="18">
        <v>413450.28779999999</v>
      </c>
      <c r="BW29" s="18">
        <v>0</v>
      </c>
      <c r="BX29" s="18">
        <v>623041.11</v>
      </c>
      <c r="BY29" s="18">
        <v>0</v>
      </c>
      <c r="BZ29" s="18">
        <v>0</v>
      </c>
      <c r="CA29" s="18">
        <v>0</v>
      </c>
      <c r="CB29" s="18">
        <v>6220559.4275000002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1111837748.9686999</v>
      </c>
      <c r="CK29" s="18">
        <v>0</v>
      </c>
      <c r="CL29" s="18">
        <v>148708271.59150001</v>
      </c>
      <c r="CM29" s="18">
        <v>0</v>
      </c>
      <c r="CN29" s="18">
        <v>272333499.82230002</v>
      </c>
      <c r="CO29" s="18">
        <v>0</v>
      </c>
      <c r="CP29" s="18">
        <v>0</v>
      </c>
      <c r="CQ29" s="18">
        <v>0</v>
      </c>
      <c r="CR29" s="18">
        <v>133924769.50049999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34154380.535399996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59842583.243900001</v>
      </c>
      <c r="DY29" s="18">
        <v>0</v>
      </c>
      <c r="DZ29" s="18">
        <v>0</v>
      </c>
      <c r="EA29" s="18">
        <v>0</v>
      </c>
      <c r="EB29" s="18">
        <v>126835946.44299999</v>
      </c>
      <c r="EC29" s="18">
        <v>0</v>
      </c>
      <c r="ED29" s="18">
        <v>20842711.291199997</v>
      </c>
      <c r="EE29" s="18">
        <v>0</v>
      </c>
      <c r="EF29" s="18">
        <v>109561445.54350001</v>
      </c>
      <c r="EG29" s="18">
        <v>0</v>
      </c>
      <c r="EH29" s="18">
        <v>126881590.1162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84950521.185900003</v>
      </c>
      <c r="EO29" s="18">
        <v>0</v>
      </c>
      <c r="EP29" s="18">
        <v>170876.01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8342963.4199999999</v>
      </c>
      <c r="EW29" s="18">
        <v>0</v>
      </c>
      <c r="EX29" s="18">
        <v>467254689.99000001</v>
      </c>
      <c r="EY29" s="18">
        <v>0</v>
      </c>
      <c r="EZ29" s="18">
        <v>651114.05000000005</v>
      </c>
      <c r="FA29" s="18">
        <v>0</v>
      </c>
      <c r="FB29" s="18">
        <v>4713089.0100000007</v>
      </c>
      <c r="FC29" s="18">
        <v>0</v>
      </c>
      <c r="FD29" s="18">
        <v>0</v>
      </c>
      <c r="FE29" s="18">
        <v>0</v>
      </c>
      <c r="FF29" s="18">
        <v>393815.21</v>
      </c>
      <c r="FG29" s="18">
        <v>0</v>
      </c>
      <c r="FH29" s="18">
        <v>27717931.149999999</v>
      </c>
      <c r="FI29" s="18">
        <v>0</v>
      </c>
      <c r="FJ29" s="18">
        <v>2149988.36</v>
      </c>
      <c r="FK29" s="18">
        <v>0</v>
      </c>
      <c r="FL29" s="18">
        <v>0</v>
      </c>
      <c r="FM29" s="18">
        <v>0</v>
      </c>
      <c r="FN29" s="19">
        <v>131002672.04000001</v>
      </c>
      <c r="FO29" s="19">
        <v>0</v>
      </c>
      <c r="FP29" s="18">
        <v>456381.69</v>
      </c>
      <c r="FQ29" s="18">
        <v>0</v>
      </c>
      <c r="FR29" s="18">
        <v>21182889.050000001</v>
      </c>
      <c r="FS29" s="18">
        <v>0</v>
      </c>
      <c r="FT29" s="19">
        <v>71652103.409999996</v>
      </c>
      <c r="FU29" s="19">
        <v>0</v>
      </c>
      <c r="FV29" s="18">
        <v>1257284.4099999999</v>
      </c>
      <c r="FW29" s="18">
        <v>0</v>
      </c>
      <c r="FX29" s="18">
        <v>70394819</v>
      </c>
      <c r="FY29" s="18">
        <v>0</v>
      </c>
      <c r="FZ29" s="19">
        <v>37711297.890000001</v>
      </c>
      <c r="GA29" s="19">
        <v>0</v>
      </c>
      <c r="GB29" s="18">
        <v>9445638.2400000002</v>
      </c>
      <c r="GC29" s="18">
        <v>0</v>
      </c>
      <c r="GD29" s="18">
        <v>28265659.649999999</v>
      </c>
      <c r="GE29" s="18">
        <v>0</v>
      </c>
      <c r="GF29" s="18">
        <v>3485466.64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19">
        <v>0</v>
      </c>
      <c r="HA29" s="19">
        <v>0</v>
      </c>
      <c r="HB29" s="18">
        <v>0</v>
      </c>
      <c r="HC29" s="18">
        <v>0</v>
      </c>
      <c r="HD29" s="18">
        <v>0</v>
      </c>
      <c r="HE29" s="18">
        <v>0</v>
      </c>
      <c r="HF29" s="19">
        <v>0</v>
      </c>
      <c r="HG29" s="19">
        <v>0</v>
      </c>
      <c r="HH29" s="18">
        <v>0</v>
      </c>
      <c r="HI29" s="18">
        <v>0</v>
      </c>
      <c r="HJ29" s="18">
        <v>0</v>
      </c>
      <c r="HK29" s="18">
        <v>0</v>
      </c>
      <c r="HL29" s="19">
        <v>0</v>
      </c>
      <c r="HM29" s="19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8898083850.0900974</v>
      </c>
      <c r="HU29" s="18">
        <v>0</v>
      </c>
      <c r="HV29" s="19">
        <v>8898083850.0900974</v>
      </c>
    </row>
    <row r="30" spans="1:230" s="35" customFormat="1" ht="12.75" customHeight="1">
      <c r="A30" s="57" t="s">
        <v>192</v>
      </c>
      <c r="B30" s="17">
        <v>1034</v>
      </c>
      <c r="C30" s="58" t="s">
        <v>146</v>
      </c>
      <c r="D30" s="19">
        <v>16576521.949999999</v>
      </c>
      <c r="E30" s="19">
        <v>0</v>
      </c>
      <c r="F30" s="18">
        <v>3044258.93</v>
      </c>
      <c r="G30" s="18">
        <v>0</v>
      </c>
      <c r="H30" s="18">
        <v>3382995.36</v>
      </c>
      <c r="I30" s="18">
        <v>0</v>
      </c>
      <c r="J30" s="18">
        <v>10149267.66</v>
      </c>
      <c r="K30" s="18">
        <v>0</v>
      </c>
      <c r="L30" s="18">
        <v>644887.89</v>
      </c>
      <c r="M30" s="18">
        <v>0</v>
      </c>
      <c r="N30" s="18">
        <v>11247187.529999999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613626.31999999995</v>
      </c>
      <c r="AA30" s="18">
        <v>0</v>
      </c>
      <c r="AB30" s="18">
        <v>0</v>
      </c>
      <c r="AC30" s="18">
        <v>0</v>
      </c>
      <c r="AD30" s="18">
        <v>-508801.95999999996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469304192.84000003</v>
      </c>
      <c r="AK30" s="18">
        <v>0</v>
      </c>
      <c r="AL30" s="18">
        <v>2994455</v>
      </c>
      <c r="AM30" s="18">
        <v>0</v>
      </c>
      <c r="AN30" s="18">
        <v>2350668.4000000004</v>
      </c>
      <c r="AO30" s="18">
        <v>0</v>
      </c>
      <c r="AP30" s="18">
        <v>24112075.669999998</v>
      </c>
      <c r="AQ30" s="18">
        <v>0</v>
      </c>
      <c r="AR30" s="18">
        <v>0</v>
      </c>
      <c r="AS30" s="18">
        <v>0</v>
      </c>
      <c r="AT30" s="18">
        <v>2145140.12</v>
      </c>
      <c r="AU30" s="18">
        <v>0</v>
      </c>
      <c r="AV30" s="18">
        <v>5385700.1299999999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434227.54</v>
      </c>
      <c r="BC30" s="18">
        <v>0</v>
      </c>
      <c r="BD30" s="18">
        <v>11313851.23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53554.65</v>
      </c>
      <c r="BQ30" s="18">
        <v>0</v>
      </c>
      <c r="BR30" s="18">
        <v>120767.70999999999</v>
      </c>
      <c r="BS30" s="18">
        <v>0</v>
      </c>
      <c r="BT30" s="18">
        <v>0</v>
      </c>
      <c r="BU30" s="18">
        <v>0</v>
      </c>
      <c r="BV30" s="18">
        <v>6142.87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31244941.779999997</v>
      </c>
      <c r="CK30" s="18">
        <v>0</v>
      </c>
      <c r="CL30" s="18">
        <v>1843203.2100000002</v>
      </c>
      <c r="CM30" s="18">
        <v>0</v>
      </c>
      <c r="CN30" s="18">
        <v>2900236.05</v>
      </c>
      <c r="CO30" s="18">
        <v>0</v>
      </c>
      <c r="CP30" s="18">
        <v>0</v>
      </c>
      <c r="CQ30" s="18">
        <v>0</v>
      </c>
      <c r="CR30" s="18">
        <v>1352821.0499999998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32461780.440000009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140620.78999999998</v>
      </c>
      <c r="DU30" s="18">
        <v>0</v>
      </c>
      <c r="DV30" s="18">
        <v>0</v>
      </c>
      <c r="DW30" s="18">
        <v>0</v>
      </c>
      <c r="DX30" s="18">
        <v>263018.44</v>
      </c>
      <c r="DY30" s="18">
        <v>0</v>
      </c>
      <c r="DZ30" s="18">
        <v>0</v>
      </c>
      <c r="EA30" s="18">
        <v>0</v>
      </c>
      <c r="EB30" s="18">
        <v>4456172.12</v>
      </c>
      <c r="EC30" s="18">
        <v>0</v>
      </c>
      <c r="ED30" s="18">
        <v>292025.22000000003</v>
      </c>
      <c r="EE30" s="18">
        <v>0</v>
      </c>
      <c r="EF30" s="18">
        <v>9120970.75</v>
      </c>
      <c r="EG30" s="18">
        <v>0</v>
      </c>
      <c r="EH30" s="18">
        <v>1549959.99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165935.42000000001</v>
      </c>
      <c r="EW30" s="18">
        <v>0</v>
      </c>
      <c r="EX30" s="18">
        <v>34586643.410000004</v>
      </c>
      <c r="EY30" s="18">
        <v>0</v>
      </c>
      <c r="EZ30" s="18">
        <v>0</v>
      </c>
      <c r="FA30" s="18">
        <v>0</v>
      </c>
      <c r="FB30" s="18">
        <v>1142560.83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0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131740637.44000001</v>
      </c>
      <c r="FO30" s="19">
        <v>0</v>
      </c>
      <c r="FP30" s="18">
        <v>131740637.44000001</v>
      </c>
      <c r="FQ30" s="18">
        <v>0</v>
      </c>
      <c r="FR30" s="18">
        <v>0</v>
      </c>
      <c r="FS30" s="18">
        <v>0</v>
      </c>
      <c r="FT30" s="19">
        <v>0</v>
      </c>
      <c r="FU30" s="19">
        <v>0</v>
      </c>
      <c r="FV30" s="18">
        <v>0</v>
      </c>
      <c r="FW30" s="18">
        <v>0</v>
      </c>
      <c r="FX30" s="18">
        <v>0</v>
      </c>
      <c r="FY30" s="18">
        <v>0</v>
      </c>
      <c r="FZ30" s="19">
        <v>0</v>
      </c>
      <c r="GA30" s="19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19">
        <v>0</v>
      </c>
      <c r="HA30" s="19">
        <v>0</v>
      </c>
      <c r="HB30" s="18">
        <v>0</v>
      </c>
      <c r="HC30" s="18">
        <v>0</v>
      </c>
      <c r="HD30" s="18">
        <v>0</v>
      </c>
      <c r="HE30" s="18">
        <v>0</v>
      </c>
      <c r="HF30" s="19">
        <v>0</v>
      </c>
      <c r="HG30" s="19">
        <v>0</v>
      </c>
      <c r="HH30" s="18">
        <v>0</v>
      </c>
      <c r="HI30" s="18">
        <v>0</v>
      </c>
      <c r="HJ30" s="18">
        <v>0</v>
      </c>
      <c r="HK30" s="18">
        <v>0</v>
      </c>
      <c r="HL30" s="19">
        <v>0</v>
      </c>
      <c r="HM30" s="19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800055724.83000016</v>
      </c>
      <c r="HU30" s="18">
        <v>0</v>
      </c>
      <c r="HV30" s="19">
        <v>800055724.83000016</v>
      </c>
    </row>
    <row r="31" spans="1:230" s="35" customFormat="1" ht="12.75" customHeight="1">
      <c r="A31" s="57" t="s">
        <v>194</v>
      </c>
      <c r="B31" s="17">
        <v>1035</v>
      </c>
      <c r="C31" s="58" t="s">
        <v>146</v>
      </c>
      <c r="D31" s="19">
        <v>393985383.70911103</v>
      </c>
      <c r="E31" s="19">
        <v>0</v>
      </c>
      <c r="F31" s="18">
        <v>21040650.009933002</v>
      </c>
      <c r="G31" s="18">
        <v>0</v>
      </c>
      <c r="H31" s="18">
        <v>93946544.876493007</v>
      </c>
      <c r="I31" s="18">
        <v>0</v>
      </c>
      <c r="J31" s="18">
        <v>278998188.822685</v>
      </c>
      <c r="K31" s="18">
        <v>0</v>
      </c>
      <c r="L31" s="18">
        <v>40923925.732727006</v>
      </c>
      <c r="M31" s="18">
        <v>0</v>
      </c>
      <c r="N31" s="18">
        <v>69291232.010000005</v>
      </c>
      <c r="O31" s="18">
        <v>0</v>
      </c>
      <c r="P31" s="18">
        <v>0</v>
      </c>
      <c r="Q31" s="18">
        <v>0</v>
      </c>
      <c r="R31" s="18">
        <v>3527021.74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133062348.59999999</v>
      </c>
      <c r="AA31" s="18">
        <v>0</v>
      </c>
      <c r="AB31" s="18">
        <v>0</v>
      </c>
      <c r="AC31" s="18">
        <v>0</v>
      </c>
      <c r="AD31" s="18">
        <v>46563070.43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4275211722.6200004</v>
      </c>
      <c r="AK31" s="18">
        <v>0</v>
      </c>
      <c r="AL31" s="18">
        <v>0</v>
      </c>
      <c r="AM31" s="18">
        <v>0</v>
      </c>
      <c r="AN31" s="18">
        <v>486838138.49000001</v>
      </c>
      <c r="AO31" s="18">
        <v>0</v>
      </c>
      <c r="AP31" s="18">
        <v>2266739125.4200001</v>
      </c>
      <c r="AQ31" s="18">
        <v>0</v>
      </c>
      <c r="AR31" s="18">
        <v>1067895.05</v>
      </c>
      <c r="AS31" s="18">
        <v>0</v>
      </c>
      <c r="AT31" s="18">
        <v>62956121.930000007</v>
      </c>
      <c r="AU31" s="18">
        <v>0</v>
      </c>
      <c r="AV31" s="18">
        <v>13506124.349999998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9299696.6900059991</v>
      </c>
      <c r="BC31" s="18">
        <v>0</v>
      </c>
      <c r="BD31" s="18">
        <v>55421994.859337002</v>
      </c>
      <c r="BE31" s="18">
        <v>0</v>
      </c>
      <c r="BF31" s="18">
        <v>0</v>
      </c>
      <c r="BG31" s="18">
        <v>0</v>
      </c>
      <c r="BH31" s="18">
        <v>9087454.1999999993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1092590.29</v>
      </c>
      <c r="BQ31" s="18">
        <v>0</v>
      </c>
      <c r="BR31" s="18">
        <v>4672027.7300000004</v>
      </c>
      <c r="BS31" s="18">
        <v>0</v>
      </c>
      <c r="BT31" s="18">
        <v>0</v>
      </c>
      <c r="BU31" s="18">
        <v>0</v>
      </c>
      <c r="BV31" s="18">
        <v>20605016.129999999</v>
      </c>
      <c r="BW31" s="18">
        <v>0</v>
      </c>
      <c r="BX31" s="18">
        <v>621625.12</v>
      </c>
      <c r="BY31" s="18">
        <v>0</v>
      </c>
      <c r="BZ31" s="18">
        <v>366958.91</v>
      </c>
      <c r="CA31" s="18">
        <v>0</v>
      </c>
      <c r="CB31" s="18">
        <v>1810660.9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669273128.55215001</v>
      </c>
      <c r="CK31" s="18">
        <v>0</v>
      </c>
      <c r="CL31" s="18">
        <v>33062629.405418001</v>
      </c>
      <c r="CM31" s="18">
        <v>0</v>
      </c>
      <c r="CN31" s="18">
        <v>32377394.265448</v>
      </c>
      <c r="CO31" s="18">
        <v>0</v>
      </c>
      <c r="CP31" s="18">
        <v>0</v>
      </c>
      <c r="CQ31" s="18">
        <v>0</v>
      </c>
      <c r="CR31" s="18">
        <v>31621758.995448001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17426711.57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1074648.46</v>
      </c>
      <c r="DU31" s="18">
        <v>0</v>
      </c>
      <c r="DV31" s="18">
        <v>0</v>
      </c>
      <c r="DW31" s="18">
        <v>0</v>
      </c>
      <c r="DX31" s="18">
        <v>107325995.969997</v>
      </c>
      <c r="DY31" s="18">
        <v>0</v>
      </c>
      <c r="DZ31" s="18">
        <v>0</v>
      </c>
      <c r="EA31" s="18">
        <v>0</v>
      </c>
      <c r="EB31" s="18">
        <v>146464626.61000001</v>
      </c>
      <c r="EC31" s="18">
        <v>0</v>
      </c>
      <c r="ED31" s="18">
        <v>44217150.850000001</v>
      </c>
      <c r="EE31" s="18">
        <v>0</v>
      </c>
      <c r="EF31" s="18">
        <v>127798228.62640899</v>
      </c>
      <c r="EG31" s="18">
        <v>0</v>
      </c>
      <c r="EH31" s="18">
        <v>65220215.509999998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13030151.960000001</v>
      </c>
      <c r="EO31" s="18">
        <v>0</v>
      </c>
      <c r="EP31" s="18">
        <v>58693.82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3454339.35</v>
      </c>
      <c r="EW31" s="18">
        <v>0</v>
      </c>
      <c r="EX31" s="18">
        <v>136742994.48000002</v>
      </c>
      <c r="EY31" s="18">
        <v>0</v>
      </c>
      <c r="EZ31" s="18">
        <v>210923.1</v>
      </c>
      <c r="FA31" s="18">
        <v>0</v>
      </c>
      <c r="FB31" s="18">
        <v>15668954.93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322792.73</v>
      </c>
      <c r="FI31" s="18">
        <v>0</v>
      </c>
      <c r="FJ31" s="18">
        <v>1348637.8599999999</v>
      </c>
      <c r="FK31" s="18">
        <v>0</v>
      </c>
      <c r="FL31" s="18">
        <v>260309.04</v>
      </c>
      <c r="FM31" s="18">
        <v>0</v>
      </c>
      <c r="FN31" s="19">
        <v>235338984.38</v>
      </c>
      <c r="FO31" s="19">
        <v>0</v>
      </c>
      <c r="FP31" s="18">
        <v>13237.02</v>
      </c>
      <c r="FQ31" s="18">
        <v>0</v>
      </c>
      <c r="FR31" s="18">
        <v>35005913.928752005</v>
      </c>
      <c r="FS31" s="18">
        <v>0</v>
      </c>
      <c r="FT31" s="19">
        <v>197782616.78999999</v>
      </c>
      <c r="FU31" s="19">
        <v>0</v>
      </c>
      <c r="FV31" s="18">
        <v>5708683.5899999999</v>
      </c>
      <c r="FW31" s="18">
        <v>0</v>
      </c>
      <c r="FX31" s="18">
        <v>192073933.19999999</v>
      </c>
      <c r="FY31" s="18">
        <v>0</v>
      </c>
      <c r="FZ31" s="19">
        <v>2537216.6412479999</v>
      </c>
      <c r="GA31" s="19">
        <v>0</v>
      </c>
      <c r="GB31" s="18">
        <v>2358020.1112480001</v>
      </c>
      <c r="GC31" s="18">
        <v>0</v>
      </c>
      <c r="GD31" s="18">
        <v>179196.53</v>
      </c>
      <c r="GE31" s="18">
        <v>0</v>
      </c>
      <c r="GF31" s="18">
        <v>30012598.84</v>
      </c>
      <c r="GG31" s="18">
        <v>0</v>
      </c>
      <c r="GH31" s="18">
        <v>0</v>
      </c>
      <c r="GI31" s="18">
        <v>0</v>
      </c>
      <c r="GJ31" s="18">
        <v>195003.93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19">
        <v>0</v>
      </c>
      <c r="HA31" s="19">
        <v>0</v>
      </c>
      <c r="HB31" s="18">
        <v>0</v>
      </c>
      <c r="HC31" s="18">
        <v>0</v>
      </c>
      <c r="HD31" s="18">
        <v>0</v>
      </c>
      <c r="HE31" s="18">
        <v>0</v>
      </c>
      <c r="HF31" s="19">
        <v>0</v>
      </c>
      <c r="HG31" s="19">
        <v>0</v>
      </c>
      <c r="HH31" s="18">
        <v>0</v>
      </c>
      <c r="HI31" s="18">
        <v>0</v>
      </c>
      <c r="HJ31" s="18">
        <v>0</v>
      </c>
      <c r="HK31" s="18">
        <v>0</v>
      </c>
      <c r="HL31" s="19">
        <v>0</v>
      </c>
      <c r="HM31" s="19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9609157008.1460495</v>
      </c>
      <c r="HU31" s="18">
        <v>0</v>
      </c>
      <c r="HV31" s="19">
        <v>9609157008.1460495</v>
      </c>
    </row>
    <row r="32" spans="1:230" s="35" customFormat="1" ht="12.75" customHeight="1">
      <c r="A32" s="57" t="s">
        <v>196</v>
      </c>
      <c r="B32" s="17">
        <v>1036</v>
      </c>
      <c r="C32" s="58" t="s">
        <v>146</v>
      </c>
      <c r="D32" s="19">
        <v>342336001.21001107</v>
      </c>
      <c r="E32" s="19">
        <v>0</v>
      </c>
      <c r="F32" s="18">
        <v>159920858.02001163</v>
      </c>
      <c r="G32" s="18">
        <v>0</v>
      </c>
      <c r="H32" s="18">
        <v>69333911.579999939</v>
      </c>
      <c r="I32" s="18">
        <v>0</v>
      </c>
      <c r="J32" s="18">
        <v>113081231.60999949</v>
      </c>
      <c r="K32" s="18">
        <v>0</v>
      </c>
      <c r="L32" s="18">
        <v>2139512.7800000003</v>
      </c>
      <c r="M32" s="18">
        <v>0</v>
      </c>
      <c r="N32" s="18">
        <v>149658171.94000056</v>
      </c>
      <c r="O32" s="18">
        <v>0</v>
      </c>
      <c r="P32" s="18">
        <v>298541.23000000004</v>
      </c>
      <c r="Q32" s="18">
        <v>0</v>
      </c>
      <c r="R32" s="18">
        <v>1483659.1599999997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186618977.4400008</v>
      </c>
      <c r="AA32" s="18">
        <v>0</v>
      </c>
      <c r="AB32" s="18">
        <v>0</v>
      </c>
      <c r="AC32" s="18">
        <v>0</v>
      </c>
      <c r="AD32" s="18">
        <v>-4069.6399999999994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2041710000.3603864</v>
      </c>
      <c r="AK32" s="18">
        <v>0</v>
      </c>
      <c r="AL32" s="18">
        <v>80205154.249999866</v>
      </c>
      <c r="AM32" s="18">
        <v>0</v>
      </c>
      <c r="AN32" s="18">
        <v>171584568.49000031</v>
      </c>
      <c r="AO32" s="18">
        <v>0</v>
      </c>
      <c r="AP32" s="18">
        <v>849605047.39001024</v>
      </c>
      <c r="AQ32" s="18">
        <v>0</v>
      </c>
      <c r="AR32" s="18">
        <v>5417317.7099997085</v>
      </c>
      <c r="AS32" s="18">
        <v>0</v>
      </c>
      <c r="AT32" s="18">
        <v>20513532.849999998</v>
      </c>
      <c r="AU32" s="18">
        <v>0</v>
      </c>
      <c r="AV32" s="18">
        <v>106108136.41000031</v>
      </c>
      <c r="AW32" s="18">
        <v>0</v>
      </c>
      <c r="AX32" s="18">
        <v>110121.75000000004</v>
      </c>
      <c r="AY32" s="18">
        <v>0</v>
      </c>
      <c r="AZ32" s="18">
        <v>0</v>
      </c>
      <c r="BA32" s="18">
        <v>0</v>
      </c>
      <c r="BB32" s="18">
        <v>4010097.9399999375</v>
      </c>
      <c r="BC32" s="18">
        <v>0</v>
      </c>
      <c r="BD32" s="18">
        <v>6840180.410000491</v>
      </c>
      <c r="BE32" s="18">
        <v>0</v>
      </c>
      <c r="BF32" s="18">
        <v>11000</v>
      </c>
      <c r="BG32" s="18">
        <v>0</v>
      </c>
      <c r="BH32" s="18">
        <v>652067.37</v>
      </c>
      <c r="BI32" s="18">
        <v>0</v>
      </c>
      <c r="BJ32" s="18">
        <v>498.5</v>
      </c>
      <c r="BK32" s="18">
        <v>0</v>
      </c>
      <c r="BL32" s="18">
        <v>249.25</v>
      </c>
      <c r="BM32" s="18">
        <v>0</v>
      </c>
      <c r="BN32" s="18">
        <v>0</v>
      </c>
      <c r="BO32" s="18">
        <v>0</v>
      </c>
      <c r="BP32" s="18">
        <v>217043.50999999998</v>
      </c>
      <c r="BQ32" s="18">
        <v>0</v>
      </c>
      <c r="BR32" s="18">
        <v>177445.58</v>
      </c>
      <c r="BS32" s="18">
        <v>0</v>
      </c>
      <c r="BT32" s="18">
        <v>0</v>
      </c>
      <c r="BU32" s="18">
        <v>0</v>
      </c>
      <c r="BV32" s="18">
        <v>21361.409999999996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1036617.3899999998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473795774.77999127</v>
      </c>
      <c r="CK32" s="18">
        <v>0</v>
      </c>
      <c r="CL32" s="18">
        <v>48308287.089990288</v>
      </c>
      <c r="CM32" s="18">
        <v>0</v>
      </c>
      <c r="CN32" s="18">
        <v>-7357041.4899975713</v>
      </c>
      <c r="CO32" s="18">
        <v>0</v>
      </c>
      <c r="CP32" s="18">
        <v>0</v>
      </c>
      <c r="CQ32" s="18">
        <v>0</v>
      </c>
      <c r="CR32" s="18">
        <v>21743900.079996191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48748422.190000378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1749860.3800000018</v>
      </c>
      <c r="DY32" s="18">
        <v>0</v>
      </c>
      <c r="DZ32" s="18">
        <v>0</v>
      </c>
      <c r="EA32" s="18">
        <v>0</v>
      </c>
      <c r="EB32" s="18">
        <v>22251577.959999971</v>
      </c>
      <c r="EC32" s="18">
        <v>0</v>
      </c>
      <c r="ED32" s="18">
        <v>638327.64999999991</v>
      </c>
      <c r="EE32" s="18">
        <v>0</v>
      </c>
      <c r="EF32" s="18">
        <v>16540411.780000005</v>
      </c>
      <c r="EG32" s="18">
        <v>0</v>
      </c>
      <c r="EH32" s="18">
        <v>17519914.45000001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87219.43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7298332.8299999982</v>
      </c>
      <c r="EW32" s="18">
        <v>0</v>
      </c>
      <c r="EX32" s="18">
        <v>371196186.41000021</v>
      </c>
      <c r="EY32" s="18">
        <v>0</v>
      </c>
      <c r="EZ32" s="18">
        <v>190487.75</v>
      </c>
      <c r="FA32" s="18">
        <v>0</v>
      </c>
      <c r="FB32" s="18">
        <v>17660430.790000014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214815.37</v>
      </c>
      <c r="FI32" s="18">
        <v>0</v>
      </c>
      <c r="FJ32" s="18">
        <v>1211951.1600000001</v>
      </c>
      <c r="FK32" s="18">
        <v>0</v>
      </c>
      <c r="FL32" s="18">
        <v>15494518.710000001</v>
      </c>
      <c r="FM32" s="18">
        <v>0</v>
      </c>
      <c r="FN32" s="19">
        <v>383078450.01999843</v>
      </c>
      <c r="FO32" s="19">
        <v>0</v>
      </c>
      <c r="FP32" s="18">
        <v>182566051.52999836</v>
      </c>
      <c r="FQ32" s="18">
        <v>0</v>
      </c>
      <c r="FR32" s="18">
        <v>1703651.5800000005</v>
      </c>
      <c r="FS32" s="18">
        <v>0</v>
      </c>
      <c r="FT32" s="19">
        <v>198808746.91000006</v>
      </c>
      <c r="FU32" s="19">
        <v>0</v>
      </c>
      <c r="FV32" s="18">
        <v>4670268.78</v>
      </c>
      <c r="FW32" s="18">
        <v>0</v>
      </c>
      <c r="FX32" s="18">
        <v>194138478.13000005</v>
      </c>
      <c r="FY32" s="18">
        <v>0</v>
      </c>
      <c r="FZ32" s="19">
        <v>0</v>
      </c>
      <c r="GA32" s="19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2662373.2499999786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19">
        <v>0</v>
      </c>
      <c r="HA32" s="19">
        <v>0</v>
      </c>
      <c r="HB32" s="18">
        <v>0</v>
      </c>
      <c r="HC32" s="18">
        <v>0</v>
      </c>
      <c r="HD32" s="18">
        <v>0</v>
      </c>
      <c r="HE32" s="18">
        <v>0</v>
      </c>
      <c r="HF32" s="19">
        <v>0</v>
      </c>
      <c r="HG32" s="19">
        <v>0</v>
      </c>
      <c r="HH32" s="18">
        <v>0</v>
      </c>
      <c r="HI32" s="18">
        <v>0</v>
      </c>
      <c r="HJ32" s="18">
        <v>0</v>
      </c>
      <c r="HK32" s="18">
        <v>0</v>
      </c>
      <c r="HL32" s="19">
        <v>0</v>
      </c>
      <c r="HM32" s="19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5413785435.2803888</v>
      </c>
      <c r="HU32" s="18">
        <v>0</v>
      </c>
      <c r="HV32" s="19">
        <v>5413785435.2803888</v>
      </c>
    </row>
    <row r="33" spans="1:230" s="35" customFormat="1" ht="12.75" customHeight="1">
      <c r="A33" s="57" t="s">
        <v>198</v>
      </c>
      <c r="B33" s="17">
        <v>1037</v>
      </c>
      <c r="C33" s="58" t="s">
        <v>146</v>
      </c>
      <c r="D33" s="19">
        <v>64049035.189999729</v>
      </c>
      <c r="E33" s="19">
        <v>0</v>
      </c>
      <c r="F33" s="18">
        <v>5915147.1599996835</v>
      </c>
      <c r="G33" s="18">
        <v>0</v>
      </c>
      <c r="H33" s="18">
        <v>1282868.6599999999</v>
      </c>
      <c r="I33" s="18">
        <v>0</v>
      </c>
      <c r="J33" s="18">
        <v>56851019.370000049</v>
      </c>
      <c r="K33" s="18">
        <v>0</v>
      </c>
      <c r="L33" s="18">
        <v>0</v>
      </c>
      <c r="M33" s="18">
        <v>0</v>
      </c>
      <c r="N33" s="18">
        <v>87519098.650002122</v>
      </c>
      <c r="O33" s="18">
        <v>0</v>
      </c>
      <c r="P33" s="18">
        <v>0</v>
      </c>
      <c r="Q33" s="18">
        <v>0</v>
      </c>
      <c r="R33" s="18">
        <v>2041123.2299999946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4664530.429999996</v>
      </c>
      <c r="AA33" s="18">
        <v>0</v>
      </c>
      <c r="AB33" s="18">
        <v>1887112.8599999999</v>
      </c>
      <c r="AC33" s="18">
        <v>0</v>
      </c>
      <c r="AD33" s="18">
        <v>7000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740581127.49973094</v>
      </c>
      <c r="AK33" s="18">
        <v>0</v>
      </c>
      <c r="AL33" s="18">
        <v>2440665.17</v>
      </c>
      <c r="AM33" s="18">
        <v>0</v>
      </c>
      <c r="AN33" s="18">
        <v>66263836.849993885</v>
      </c>
      <c r="AO33" s="18">
        <v>0</v>
      </c>
      <c r="AP33" s="18">
        <v>267213992.23017693</v>
      </c>
      <c r="AQ33" s="18">
        <v>0</v>
      </c>
      <c r="AR33" s="18">
        <v>0</v>
      </c>
      <c r="AS33" s="18">
        <v>0</v>
      </c>
      <c r="AT33" s="18">
        <v>3301636.02</v>
      </c>
      <c r="AU33" s="18">
        <v>0</v>
      </c>
      <c r="AV33" s="18">
        <v>16651089.609999999</v>
      </c>
      <c r="AW33" s="18">
        <v>0</v>
      </c>
      <c r="AX33" s="18">
        <v>830</v>
      </c>
      <c r="AY33" s="18">
        <v>0</v>
      </c>
      <c r="AZ33" s="18">
        <v>0</v>
      </c>
      <c r="BA33" s="18">
        <v>0</v>
      </c>
      <c r="BB33" s="18">
        <v>312096.72000000224</v>
      </c>
      <c r="BC33" s="18">
        <v>0</v>
      </c>
      <c r="BD33" s="18">
        <v>9246451.1899999846</v>
      </c>
      <c r="BE33" s="18">
        <v>0</v>
      </c>
      <c r="BF33" s="18">
        <v>0</v>
      </c>
      <c r="BG33" s="18">
        <v>0</v>
      </c>
      <c r="BH33" s="18">
        <v>39382.06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356704.54</v>
      </c>
      <c r="BQ33" s="18">
        <v>0</v>
      </c>
      <c r="BR33" s="18">
        <v>38047.189999999988</v>
      </c>
      <c r="BS33" s="18">
        <v>0</v>
      </c>
      <c r="BT33" s="18">
        <v>0</v>
      </c>
      <c r="BU33" s="18">
        <v>0</v>
      </c>
      <c r="BV33" s="18">
        <v>179507.53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23122.75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41968485.869999819</v>
      </c>
      <c r="CK33" s="18">
        <v>0</v>
      </c>
      <c r="CL33" s="18">
        <v>552781.69000000041</v>
      </c>
      <c r="CM33" s="18">
        <v>0</v>
      </c>
      <c r="CN33" s="18">
        <v>1077257.2199999958</v>
      </c>
      <c r="CO33" s="18">
        <v>0</v>
      </c>
      <c r="CP33" s="18">
        <v>0</v>
      </c>
      <c r="CQ33" s="18">
        <v>0</v>
      </c>
      <c r="CR33" s="18">
        <v>2045470.22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3863214.1999999802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1270964.3999999764</v>
      </c>
      <c r="DY33" s="18">
        <v>0</v>
      </c>
      <c r="DZ33" s="18">
        <v>0</v>
      </c>
      <c r="EA33" s="18">
        <v>0</v>
      </c>
      <c r="EB33" s="18">
        <v>22622600.249999985</v>
      </c>
      <c r="EC33" s="18">
        <v>0</v>
      </c>
      <c r="ED33" s="18">
        <v>0</v>
      </c>
      <c r="EE33" s="18">
        <v>0</v>
      </c>
      <c r="EF33" s="18">
        <v>59150.15</v>
      </c>
      <c r="EG33" s="18">
        <v>0</v>
      </c>
      <c r="EH33" s="18">
        <v>5482475.0699999845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4309569.8</v>
      </c>
      <c r="EW33" s="18">
        <v>0</v>
      </c>
      <c r="EX33" s="18">
        <v>85384856</v>
      </c>
      <c r="EY33" s="18">
        <v>0</v>
      </c>
      <c r="EZ33" s="18">
        <v>0</v>
      </c>
      <c r="FA33" s="18">
        <v>0</v>
      </c>
      <c r="FB33" s="18">
        <v>133692.88999999998</v>
      </c>
      <c r="FC33" s="18">
        <v>0</v>
      </c>
      <c r="FD33" s="18">
        <v>32983.97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19">
        <v>0</v>
      </c>
      <c r="FU33" s="19">
        <v>0</v>
      </c>
      <c r="FV33" s="18">
        <v>0</v>
      </c>
      <c r="FW33" s="18">
        <v>0</v>
      </c>
      <c r="FX33" s="18">
        <v>0</v>
      </c>
      <c r="FY33" s="18">
        <v>0</v>
      </c>
      <c r="FZ33" s="19">
        <v>0</v>
      </c>
      <c r="GA33" s="19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8041784.0100000054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19">
        <v>0</v>
      </c>
      <c r="HA33" s="19">
        <v>0</v>
      </c>
      <c r="HB33" s="18">
        <v>0</v>
      </c>
      <c r="HC33" s="18">
        <v>0</v>
      </c>
      <c r="HD33" s="18">
        <v>0</v>
      </c>
      <c r="HE33" s="18">
        <v>0</v>
      </c>
      <c r="HF33" s="19">
        <v>0</v>
      </c>
      <c r="HG33" s="19">
        <v>0</v>
      </c>
      <c r="HH33" s="18">
        <v>0</v>
      </c>
      <c r="HI33" s="18">
        <v>0</v>
      </c>
      <c r="HJ33" s="18">
        <v>0</v>
      </c>
      <c r="HK33" s="18">
        <v>0</v>
      </c>
      <c r="HL33" s="19">
        <v>0</v>
      </c>
      <c r="HM33" s="19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1443661675.459904</v>
      </c>
      <c r="HU33" s="18">
        <v>0</v>
      </c>
      <c r="HV33" s="19">
        <v>1443661675.459904</v>
      </c>
    </row>
    <row r="34" spans="1:230" s="35" customFormat="1" ht="12.75" customHeight="1">
      <c r="A34" s="57" t="s">
        <v>200</v>
      </c>
      <c r="B34" s="17">
        <v>1038</v>
      </c>
      <c r="C34" s="58" t="s">
        <v>146</v>
      </c>
      <c r="D34" s="19">
        <v>91780563.420000002</v>
      </c>
      <c r="E34" s="19">
        <v>290103.14</v>
      </c>
      <c r="F34" s="18">
        <v>14434895.939999999</v>
      </c>
      <c r="G34" s="18">
        <v>0</v>
      </c>
      <c r="H34" s="18">
        <v>77345667.480000004</v>
      </c>
      <c r="I34" s="18">
        <v>290103.14</v>
      </c>
      <c r="J34" s="18">
        <v>0</v>
      </c>
      <c r="K34" s="18">
        <v>0</v>
      </c>
      <c r="L34" s="18">
        <v>123045745.75</v>
      </c>
      <c r="M34" s="18">
        <v>50008.779999999402</v>
      </c>
      <c r="N34" s="18">
        <v>13886116.67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112893549.67999999</v>
      </c>
      <c r="AA34" s="18">
        <v>2552642.35</v>
      </c>
      <c r="AB34" s="18">
        <v>0</v>
      </c>
      <c r="AC34" s="18">
        <v>0</v>
      </c>
      <c r="AD34" s="18">
        <v>14231498.5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28994.33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43346816.189999998</v>
      </c>
      <c r="AQ34" s="18">
        <v>0</v>
      </c>
      <c r="AR34" s="18">
        <v>0</v>
      </c>
      <c r="AS34" s="18">
        <v>0</v>
      </c>
      <c r="AT34" s="18">
        <v>72384273.899999991</v>
      </c>
      <c r="AU34" s="18">
        <v>3987984.17</v>
      </c>
      <c r="AV34" s="18">
        <v>30929343.07</v>
      </c>
      <c r="AW34" s="18">
        <v>974840.24</v>
      </c>
      <c r="AX34" s="18">
        <v>0</v>
      </c>
      <c r="AY34" s="18">
        <v>0</v>
      </c>
      <c r="AZ34" s="18">
        <v>0</v>
      </c>
      <c r="BA34" s="18">
        <v>0</v>
      </c>
      <c r="BB34" s="18">
        <v>2106065.64</v>
      </c>
      <c r="BC34" s="18">
        <v>4102.54000000004</v>
      </c>
      <c r="BD34" s="18">
        <v>17262959.07</v>
      </c>
      <c r="BE34" s="18">
        <v>6781.87000000018</v>
      </c>
      <c r="BF34" s="18">
        <v>0</v>
      </c>
      <c r="BG34" s="18">
        <v>0</v>
      </c>
      <c r="BH34" s="18">
        <v>2358389.79</v>
      </c>
      <c r="BI34" s="18">
        <v>0</v>
      </c>
      <c r="BJ34" s="18">
        <v>0</v>
      </c>
      <c r="BK34" s="18">
        <v>0</v>
      </c>
      <c r="BL34" s="18">
        <v>1183010.6499999999</v>
      </c>
      <c r="BM34" s="18">
        <v>0</v>
      </c>
      <c r="BN34" s="18">
        <v>0</v>
      </c>
      <c r="BO34" s="18">
        <v>0</v>
      </c>
      <c r="BP34" s="18">
        <v>600</v>
      </c>
      <c r="BQ34" s="18">
        <v>198752.78</v>
      </c>
      <c r="BR34" s="18">
        <v>26051.52</v>
      </c>
      <c r="BS34" s="18">
        <v>0</v>
      </c>
      <c r="BT34" s="18">
        <v>0</v>
      </c>
      <c r="BU34" s="18">
        <v>0</v>
      </c>
      <c r="BV34" s="18">
        <v>85871134.950000003</v>
      </c>
      <c r="BW34" s="18">
        <v>0</v>
      </c>
      <c r="BX34" s="18">
        <v>5051922.99</v>
      </c>
      <c r="BY34" s="18">
        <v>0</v>
      </c>
      <c r="BZ34" s="18">
        <v>2945981.18</v>
      </c>
      <c r="CA34" s="18">
        <v>0</v>
      </c>
      <c r="CB34" s="18">
        <v>11413091.869999999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384563416.89999998</v>
      </c>
      <c r="CK34" s="18">
        <v>4956353.7600000398</v>
      </c>
      <c r="CL34" s="18">
        <v>57941017.620000005</v>
      </c>
      <c r="CM34" s="18">
        <v>5807.8200000009701</v>
      </c>
      <c r="CN34" s="18">
        <v>54456650.439999998</v>
      </c>
      <c r="CO34" s="18">
        <v>5807.8200000000397</v>
      </c>
      <c r="CP34" s="18">
        <v>0</v>
      </c>
      <c r="CQ34" s="18">
        <v>0</v>
      </c>
      <c r="CR34" s="18">
        <v>6790664.1699999999</v>
      </c>
      <c r="CS34" s="18">
        <v>5807.8200000000397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33341538.27</v>
      </c>
      <c r="DE34" s="18">
        <v>5.82078829580723E-12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441753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2.7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8859097.9700000007</v>
      </c>
      <c r="EC34" s="18">
        <v>228095.34</v>
      </c>
      <c r="ED34" s="18">
        <v>1339713.92</v>
      </c>
      <c r="EE34" s="18">
        <v>0</v>
      </c>
      <c r="EF34" s="18">
        <v>3347727.8</v>
      </c>
      <c r="EG34" s="18">
        <v>0</v>
      </c>
      <c r="EH34" s="18">
        <v>1233500008.77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35826315.189999998</v>
      </c>
      <c r="EO34" s="18">
        <v>2.9104496590548499E-13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338170.17</v>
      </c>
      <c r="FM34" s="18">
        <v>0</v>
      </c>
      <c r="FN34" s="19">
        <v>47259959.719999999</v>
      </c>
      <c r="FO34" s="19">
        <v>0</v>
      </c>
      <c r="FP34" s="18">
        <v>73778.61</v>
      </c>
      <c r="FQ34" s="18">
        <v>0</v>
      </c>
      <c r="FR34" s="18">
        <v>47186181.109999999</v>
      </c>
      <c r="FS34" s="18">
        <v>0</v>
      </c>
      <c r="FT34" s="19">
        <v>0</v>
      </c>
      <c r="FU34" s="19">
        <v>0</v>
      </c>
      <c r="FV34" s="18">
        <v>0</v>
      </c>
      <c r="FW34" s="18">
        <v>0</v>
      </c>
      <c r="FX34" s="18">
        <v>0</v>
      </c>
      <c r="FY34" s="18">
        <v>0</v>
      </c>
      <c r="FZ34" s="19">
        <v>0</v>
      </c>
      <c r="GA34" s="19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12238388.59</v>
      </c>
      <c r="GG34" s="18">
        <v>-183936.6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19">
        <v>0</v>
      </c>
      <c r="HA34" s="19">
        <v>0</v>
      </c>
      <c r="HB34" s="18">
        <v>0</v>
      </c>
      <c r="HC34" s="18">
        <v>0</v>
      </c>
      <c r="HD34" s="18">
        <v>0</v>
      </c>
      <c r="HE34" s="18">
        <v>0</v>
      </c>
      <c r="HF34" s="19">
        <v>0</v>
      </c>
      <c r="HG34" s="19">
        <v>0</v>
      </c>
      <c r="HH34" s="18">
        <v>0</v>
      </c>
      <c r="HI34" s="18">
        <v>0</v>
      </c>
      <c r="HJ34" s="18">
        <v>0</v>
      </c>
      <c r="HK34" s="18">
        <v>0</v>
      </c>
      <c r="HL34" s="19">
        <v>0</v>
      </c>
      <c r="HM34" s="19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2510990534.4000001</v>
      </c>
      <c r="HU34" s="18">
        <v>13083151.830000041</v>
      </c>
      <c r="HV34" s="19">
        <v>2524073686.23</v>
      </c>
    </row>
    <row r="35" spans="1:230" s="35" customFormat="1" ht="12.75" customHeight="1">
      <c r="A35" s="57" t="s">
        <v>202</v>
      </c>
      <c r="B35" s="17">
        <v>1039</v>
      </c>
      <c r="C35" s="58" t="s">
        <v>146</v>
      </c>
      <c r="D35" s="19">
        <v>16297371.369999997</v>
      </c>
      <c r="E35" s="19">
        <v>0</v>
      </c>
      <c r="F35" s="18">
        <v>5204746</v>
      </c>
      <c r="G35" s="18">
        <v>0</v>
      </c>
      <c r="H35" s="18">
        <v>4315483.3699999973</v>
      </c>
      <c r="I35" s="18">
        <v>0</v>
      </c>
      <c r="J35" s="18">
        <v>6777142</v>
      </c>
      <c r="K35" s="18">
        <v>0</v>
      </c>
      <c r="L35" s="18">
        <v>0</v>
      </c>
      <c r="M35" s="18">
        <v>0</v>
      </c>
      <c r="N35" s="18">
        <v>17446975</v>
      </c>
      <c r="O35" s="18">
        <v>0</v>
      </c>
      <c r="P35" s="18">
        <v>13615180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32258827.559999999</v>
      </c>
      <c r="AA35" s="18">
        <v>0</v>
      </c>
      <c r="AB35" s="18">
        <v>0</v>
      </c>
      <c r="AC35" s="18">
        <v>0</v>
      </c>
      <c r="AD35" s="18">
        <v>59250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450301839.34000003</v>
      </c>
      <c r="AK35" s="18">
        <v>0</v>
      </c>
      <c r="AL35" s="18">
        <v>3257372</v>
      </c>
      <c r="AM35" s="18">
        <v>0</v>
      </c>
      <c r="AN35" s="18">
        <v>73221891.620000005</v>
      </c>
      <c r="AO35" s="18">
        <v>0</v>
      </c>
      <c r="AP35" s="18">
        <v>323583514.13</v>
      </c>
      <c r="AQ35" s="18">
        <v>0</v>
      </c>
      <c r="AR35" s="18">
        <v>4659215.63</v>
      </c>
      <c r="AS35" s="18">
        <v>0</v>
      </c>
      <c r="AT35" s="18">
        <v>11132971.699999999</v>
      </c>
      <c r="AU35" s="18">
        <v>0</v>
      </c>
      <c r="AV35" s="18">
        <v>8143943.9199999999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616475.59</v>
      </c>
      <c r="BC35" s="18">
        <v>0</v>
      </c>
      <c r="BD35" s="18">
        <v>2428823</v>
      </c>
      <c r="BE35" s="18">
        <v>0</v>
      </c>
      <c r="BF35" s="18">
        <v>0</v>
      </c>
      <c r="BG35" s="18">
        <v>0</v>
      </c>
      <c r="BH35" s="18">
        <v>137001.65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601793</v>
      </c>
      <c r="BQ35" s="18">
        <v>0</v>
      </c>
      <c r="BR35" s="18">
        <v>51641</v>
      </c>
      <c r="BS35" s="18">
        <v>0</v>
      </c>
      <c r="BT35" s="18">
        <v>0</v>
      </c>
      <c r="BU35" s="18">
        <v>0</v>
      </c>
      <c r="BV35" s="18">
        <v>5289550.5999999996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9152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41444040</v>
      </c>
      <c r="CK35" s="18">
        <v>0</v>
      </c>
      <c r="CL35" s="18">
        <v>3471565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39166842.590000011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1634555</v>
      </c>
      <c r="EC35" s="18">
        <v>0</v>
      </c>
      <c r="ED35" s="18">
        <v>6941.63</v>
      </c>
      <c r="EE35" s="18">
        <v>0</v>
      </c>
      <c r="EF35" s="18">
        <v>5825106</v>
      </c>
      <c r="EG35" s="18">
        <v>0</v>
      </c>
      <c r="EH35" s="18">
        <v>2980421.67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196935921.75999999</v>
      </c>
      <c r="FO35" s="19">
        <v>0</v>
      </c>
      <c r="FP35" s="18">
        <v>0</v>
      </c>
      <c r="FQ35" s="18">
        <v>0</v>
      </c>
      <c r="FR35" s="18">
        <v>31453133.629999999</v>
      </c>
      <c r="FS35" s="18">
        <v>0</v>
      </c>
      <c r="FT35" s="19">
        <v>165482788.13</v>
      </c>
      <c r="FU35" s="19">
        <v>0</v>
      </c>
      <c r="FV35" s="18">
        <v>0</v>
      </c>
      <c r="FW35" s="18">
        <v>0</v>
      </c>
      <c r="FX35" s="18">
        <v>165482788.13</v>
      </c>
      <c r="FY35" s="18">
        <v>0</v>
      </c>
      <c r="FZ35" s="19">
        <v>0</v>
      </c>
      <c r="GA35" s="19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6285221.5300000003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19">
        <v>0</v>
      </c>
      <c r="HA35" s="19">
        <v>0</v>
      </c>
      <c r="HB35" s="18">
        <v>0</v>
      </c>
      <c r="HC35" s="18">
        <v>0</v>
      </c>
      <c r="HD35" s="18">
        <v>0</v>
      </c>
      <c r="HE35" s="18">
        <v>0</v>
      </c>
      <c r="HF35" s="19">
        <v>0</v>
      </c>
      <c r="HG35" s="19">
        <v>0</v>
      </c>
      <c r="HH35" s="18">
        <v>0</v>
      </c>
      <c r="HI35" s="18">
        <v>0</v>
      </c>
      <c r="HJ35" s="18">
        <v>0</v>
      </c>
      <c r="HK35" s="18">
        <v>0</v>
      </c>
      <c r="HL35" s="19">
        <v>0</v>
      </c>
      <c r="HM35" s="19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1260863404.29</v>
      </c>
      <c r="HU35" s="18">
        <v>0</v>
      </c>
      <c r="HV35" s="19">
        <v>1260863404.29</v>
      </c>
    </row>
    <row r="36" spans="1:230" s="35" customFormat="1" ht="12.75" customHeight="1">
      <c r="A36" s="57" t="s">
        <v>204</v>
      </c>
      <c r="B36" s="17">
        <v>1040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497719019.61000001</v>
      </c>
      <c r="AE36" s="18">
        <v>33990757.789999999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295952977.31999993</v>
      </c>
      <c r="CA36" s="18">
        <v>257383.46999999997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19">
        <v>0</v>
      </c>
      <c r="FU36" s="19">
        <v>0</v>
      </c>
      <c r="FV36" s="18">
        <v>0</v>
      </c>
      <c r="FW36" s="18">
        <v>0</v>
      </c>
      <c r="FX36" s="18">
        <v>0</v>
      </c>
      <c r="FY36" s="18">
        <v>0</v>
      </c>
      <c r="FZ36" s="19">
        <v>0</v>
      </c>
      <c r="GA36" s="19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19">
        <v>0</v>
      </c>
      <c r="HA36" s="19">
        <v>0</v>
      </c>
      <c r="HB36" s="18">
        <v>0</v>
      </c>
      <c r="HC36" s="18">
        <v>0</v>
      </c>
      <c r="HD36" s="18">
        <v>0</v>
      </c>
      <c r="HE36" s="18">
        <v>0</v>
      </c>
      <c r="HF36" s="19">
        <v>0</v>
      </c>
      <c r="HG36" s="19">
        <v>0</v>
      </c>
      <c r="HH36" s="18">
        <v>0</v>
      </c>
      <c r="HI36" s="18">
        <v>0</v>
      </c>
      <c r="HJ36" s="18">
        <v>0</v>
      </c>
      <c r="HK36" s="18">
        <v>0</v>
      </c>
      <c r="HL36" s="19">
        <v>0</v>
      </c>
      <c r="HM36" s="19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793671996.92999995</v>
      </c>
      <c r="HU36" s="18">
        <v>34248141.259999998</v>
      </c>
      <c r="HV36" s="19">
        <v>827920138.18999994</v>
      </c>
    </row>
    <row r="37" spans="1:230" s="35" customFormat="1" ht="12.75" customHeight="1">
      <c r="A37" s="57" t="s">
        <v>206</v>
      </c>
      <c r="B37" s="17">
        <v>1043</v>
      </c>
      <c r="C37" s="58" t="s">
        <v>146</v>
      </c>
      <c r="D37" s="19">
        <v>807261441.41004097</v>
      </c>
      <c r="E37" s="19">
        <v>6866581.6099999994</v>
      </c>
      <c r="F37" s="18">
        <v>83038377.950013906</v>
      </c>
      <c r="G37" s="18">
        <v>2680628.86</v>
      </c>
      <c r="H37" s="18">
        <v>574018952.28002703</v>
      </c>
      <c r="I37" s="18">
        <v>4185952.75</v>
      </c>
      <c r="J37" s="18">
        <v>150204111.18000001</v>
      </c>
      <c r="K37" s="18">
        <v>0</v>
      </c>
      <c r="L37" s="18">
        <v>2185643.11</v>
      </c>
      <c r="M37" s="18">
        <v>15205.43</v>
      </c>
      <c r="N37" s="18">
        <v>30472749.289999999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93651054.260000005</v>
      </c>
      <c r="AA37" s="18">
        <v>1112070.92</v>
      </c>
      <c r="AB37" s="18">
        <v>257599.03</v>
      </c>
      <c r="AC37" s="18">
        <v>0</v>
      </c>
      <c r="AD37" s="18">
        <v>6135237.7300000004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835660975.38000011</v>
      </c>
      <c r="AK37" s="18">
        <v>699758.72</v>
      </c>
      <c r="AL37" s="18">
        <v>0</v>
      </c>
      <c r="AM37" s="18">
        <v>0</v>
      </c>
      <c r="AN37" s="18">
        <v>81648614.969999999</v>
      </c>
      <c r="AO37" s="18">
        <v>0</v>
      </c>
      <c r="AP37" s="18">
        <v>713024451.51999998</v>
      </c>
      <c r="AQ37" s="18">
        <v>4953800.75</v>
      </c>
      <c r="AR37" s="18">
        <v>7950</v>
      </c>
      <c r="AS37" s="18">
        <v>0</v>
      </c>
      <c r="AT37" s="18">
        <v>28536431.16</v>
      </c>
      <c r="AU37" s="18">
        <v>124036.31</v>
      </c>
      <c r="AV37" s="18">
        <v>37030834.060000002</v>
      </c>
      <c r="AW37" s="18">
        <v>127262.44</v>
      </c>
      <c r="AX37" s="18">
        <v>0</v>
      </c>
      <c r="AY37" s="18">
        <v>0</v>
      </c>
      <c r="AZ37" s="18">
        <v>0</v>
      </c>
      <c r="BA37" s="18">
        <v>0</v>
      </c>
      <c r="BB37" s="18">
        <v>5822263.8300000001</v>
      </c>
      <c r="BC37" s="18">
        <v>170345.73</v>
      </c>
      <c r="BD37" s="18">
        <v>25675147.25</v>
      </c>
      <c r="BE37" s="18">
        <v>171473.41</v>
      </c>
      <c r="BF37" s="18">
        <v>4987908.97</v>
      </c>
      <c r="BG37" s="18">
        <v>0</v>
      </c>
      <c r="BH37" s="18">
        <v>4854012.62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346658.02999999997</v>
      </c>
      <c r="BQ37" s="18">
        <v>0</v>
      </c>
      <c r="BR37" s="18">
        <v>213437.36</v>
      </c>
      <c r="BS37" s="18">
        <v>0</v>
      </c>
      <c r="BT37" s="18">
        <v>0</v>
      </c>
      <c r="BU37" s="18">
        <v>0</v>
      </c>
      <c r="BV37" s="18">
        <v>43816512.380000003</v>
      </c>
      <c r="BW37" s="18">
        <v>66230.97</v>
      </c>
      <c r="BX37" s="18">
        <v>0</v>
      </c>
      <c r="BY37" s="18">
        <v>0</v>
      </c>
      <c r="BZ37" s="18">
        <v>0</v>
      </c>
      <c r="CA37" s="18">
        <v>0</v>
      </c>
      <c r="CB37" s="18">
        <v>6134967.8799999999</v>
      </c>
      <c r="CC37" s="18">
        <v>649961.4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69524617.260000005</v>
      </c>
      <c r="DE37" s="18">
        <v>1463431.46</v>
      </c>
      <c r="DF37" s="18">
        <v>-43536.56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-5641.56</v>
      </c>
      <c r="DU37" s="18">
        <v>0</v>
      </c>
      <c r="DV37" s="18">
        <v>-41.57</v>
      </c>
      <c r="DW37" s="18">
        <v>0</v>
      </c>
      <c r="DX37" s="18">
        <v>2737475.57</v>
      </c>
      <c r="DY37" s="18">
        <v>23784.560000000001</v>
      </c>
      <c r="DZ37" s="18">
        <v>0</v>
      </c>
      <c r="EA37" s="18">
        <v>0</v>
      </c>
      <c r="EB37" s="18">
        <v>173415476</v>
      </c>
      <c r="EC37" s="18">
        <v>194753.84</v>
      </c>
      <c r="ED37" s="18">
        <v>1961908.15</v>
      </c>
      <c r="EE37" s="18">
        <v>0</v>
      </c>
      <c r="EF37" s="18">
        <v>5461698.1899999995</v>
      </c>
      <c r="EG37" s="18">
        <v>0</v>
      </c>
      <c r="EH37" s="18">
        <v>16784128.649999999</v>
      </c>
      <c r="EI37" s="18">
        <v>442028.66</v>
      </c>
      <c r="EJ37" s="18">
        <v>0</v>
      </c>
      <c r="EK37" s="18">
        <v>0</v>
      </c>
      <c r="EL37" s="18">
        <v>0</v>
      </c>
      <c r="EM37" s="18">
        <v>0</v>
      </c>
      <c r="EN37" s="18">
        <v>24060959.41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53146.12</v>
      </c>
      <c r="EW37" s="18">
        <v>0</v>
      </c>
      <c r="EX37" s="18">
        <v>29242793.34</v>
      </c>
      <c r="EY37" s="18">
        <v>0</v>
      </c>
      <c r="EZ37" s="18">
        <v>0</v>
      </c>
      <c r="FA37" s="18">
        <v>0</v>
      </c>
      <c r="FB37" s="18">
        <v>2297910.61</v>
      </c>
      <c r="FC37" s="18">
        <v>0</v>
      </c>
      <c r="FD37" s="18">
        <v>1098155.1299999999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105877334.6399985</v>
      </c>
      <c r="FO37" s="19">
        <v>14801.45</v>
      </c>
      <c r="FP37" s="18">
        <v>4130.88</v>
      </c>
      <c r="FQ37" s="18">
        <v>0</v>
      </c>
      <c r="FR37" s="18">
        <v>0</v>
      </c>
      <c r="FS37" s="18">
        <v>0</v>
      </c>
      <c r="FT37" s="19">
        <v>42023523.469999984</v>
      </c>
      <c r="FU37" s="19">
        <v>0</v>
      </c>
      <c r="FV37" s="18">
        <v>4575333.51999998</v>
      </c>
      <c r="FW37" s="18">
        <v>0</v>
      </c>
      <c r="FX37" s="18">
        <v>37448189.950000003</v>
      </c>
      <c r="FY37" s="18">
        <v>0</v>
      </c>
      <c r="FZ37" s="19">
        <v>63849680.289998502</v>
      </c>
      <c r="GA37" s="19">
        <v>14801.45</v>
      </c>
      <c r="GB37" s="18">
        <v>0</v>
      </c>
      <c r="GC37" s="18">
        <v>0</v>
      </c>
      <c r="GD37" s="18">
        <v>63849680.289998502</v>
      </c>
      <c r="GE37" s="18">
        <v>14801.45</v>
      </c>
      <c r="GF37" s="18">
        <v>780627.81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19">
        <v>0</v>
      </c>
      <c r="HA37" s="19">
        <v>0</v>
      </c>
      <c r="HB37" s="18">
        <v>0</v>
      </c>
      <c r="HC37" s="18">
        <v>0</v>
      </c>
      <c r="HD37" s="18">
        <v>0</v>
      </c>
      <c r="HE37" s="18">
        <v>0</v>
      </c>
      <c r="HF37" s="19">
        <v>0</v>
      </c>
      <c r="HG37" s="19">
        <v>0</v>
      </c>
      <c r="HH37" s="18">
        <v>0</v>
      </c>
      <c r="HI37" s="18">
        <v>0</v>
      </c>
      <c r="HJ37" s="18">
        <v>0</v>
      </c>
      <c r="HK37" s="18">
        <v>0</v>
      </c>
      <c r="HL37" s="19">
        <v>0</v>
      </c>
      <c r="HM37" s="19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3160970901.4300399</v>
      </c>
      <c r="HU37" s="18">
        <v>17095527.660000004</v>
      </c>
      <c r="HV37" s="19">
        <v>3178066429.0900397</v>
      </c>
    </row>
    <row r="38" spans="1:230" s="35" customFormat="1" ht="12.75" customHeight="1">
      <c r="A38" s="57" t="s">
        <v>208</v>
      </c>
      <c r="B38" s="17">
        <v>1044</v>
      </c>
      <c r="C38" s="58" t="s">
        <v>146</v>
      </c>
      <c r="D38" s="19">
        <v>108201341.45</v>
      </c>
      <c r="E38" s="19">
        <v>0</v>
      </c>
      <c r="F38" s="18">
        <v>92522920.439999998</v>
      </c>
      <c r="G38" s="18">
        <v>0</v>
      </c>
      <c r="H38" s="18">
        <v>15678421.01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139531355.66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2376173275.5</v>
      </c>
      <c r="AK38" s="18">
        <v>0</v>
      </c>
      <c r="AL38" s="18">
        <v>2428190.4500000002</v>
      </c>
      <c r="AM38" s="18">
        <v>0</v>
      </c>
      <c r="AN38" s="18">
        <v>78076616.670000002</v>
      </c>
      <c r="AO38" s="18">
        <v>0</v>
      </c>
      <c r="AP38" s="18">
        <v>302192406.20999998</v>
      </c>
      <c r="AQ38" s="18">
        <v>0</v>
      </c>
      <c r="AR38" s="18">
        <v>0</v>
      </c>
      <c r="AS38" s="18">
        <v>0</v>
      </c>
      <c r="AT38" s="18">
        <v>373352.24</v>
      </c>
      <c r="AU38" s="18">
        <v>0</v>
      </c>
      <c r="AV38" s="18">
        <v>1352480.44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5611777.5300000003</v>
      </c>
      <c r="BC38" s="18">
        <v>0</v>
      </c>
      <c r="BD38" s="18">
        <v>5833796.9299999997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209057.68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56079.78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61085926.810000002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26968213.379999999</v>
      </c>
      <c r="DY38" s="18">
        <v>0</v>
      </c>
      <c r="DZ38" s="18">
        <v>0</v>
      </c>
      <c r="EA38" s="18">
        <v>0</v>
      </c>
      <c r="EB38" s="18">
        <v>91899.44</v>
      </c>
      <c r="EC38" s="18">
        <v>0</v>
      </c>
      <c r="ED38" s="18">
        <v>0</v>
      </c>
      <c r="EE38" s="18">
        <v>0</v>
      </c>
      <c r="EF38" s="18">
        <v>0</v>
      </c>
      <c r="EG38" s="18">
        <v>0</v>
      </c>
      <c r="EH38" s="18">
        <v>1571948.87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121267998.25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19">
        <v>121267998.25</v>
      </c>
      <c r="FU38" s="19">
        <v>0</v>
      </c>
      <c r="FV38" s="18">
        <v>2044115.19</v>
      </c>
      <c r="FW38" s="18">
        <v>0</v>
      </c>
      <c r="FX38" s="18">
        <v>119223883.06</v>
      </c>
      <c r="FY38" s="18">
        <v>0</v>
      </c>
      <c r="FZ38" s="19">
        <v>0</v>
      </c>
      <c r="GA38" s="19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833709.1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19">
        <v>0</v>
      </c>
      <c r="HA38" s="19">
        <v>0</v>
      </c>
      <c r="HB38" s="18">
        <v>0</v>
      </c>
      <c r="HC38" s="18">
        <v>0</v>
      </c>
      <c r="HD38" s="18">
        <v>0</v>
      </c>
      <c r="HE38" s="18">
        <v>0</v>
      </c>
      <c r="HF38" s="19">
        <v>0</v>
      </c>
      <c r="HG38" s="19">
        <v>0</v>
      </c>
      <c r="HH38" s="18">
        <v>0</v>
      </c>
      <c r="HI38" s="18">
        <v>0</v>
      </c>
      <c r="HJ38" s="18">
        <v>0</v>
      </c>
      <c r="HK38" s="18">
        <v>0</v>
      </c>
      <c r="HL38" s="19">
        <v>0</v>
      </c>
      <c r="HM38" s="19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3231859426.3900003</v>
      </c>
      <c r="HU38" s="18">
        <v>0</v>
      </c>
      <c r="HV38" s="19">
        <v>3231859426.3900003</v>
      </c>
    </row>
    <row r="39" spans="1:230" s="35" customFormat="1" ht="12.75" customHeight="1">
      <c r="A39" s="57" t="s">
        <v>210</v>
      </c>
      <c r="B39" s="17">
        <v>1045</v>
      </c>
      <c r="C39" s="58" t="s">
        <v>146</v>
      </c>
      <c r="D39" s="19">
        <v>28934986.359999999</v>
      </c>
      <c r="E39" s="19">
        <v>0</v>
      </c>
      <c r="F39" s="18">
        <v>3467849.97</v>
      </c>
      <c r="G39" s="18">
        <v>0</v>
      </c>
      <c r="H39" s="18">
        <v>13769348.73</v>
      </c>
      <c r="I39" s="18">
        <v>0</v>
      </c>
      <c r="J39" s="18">
        <v>11697787.66</v>
      </c>
      <c r="K39" s="18">
        <v>0</v>
      </c>
      <c r="L39" s="18">
        <v>304938.985995</v>
      </c>
      <c r="M39" s="18">
        <v>0</v>
      </c>
      <c r="N39" s="18">
        <v>52662449.509999998</v>
      </c>
      <c r="O39" s="18">
        <v>0</v>
      </c>
      <c r="P39" s="18">
        <v>0</v>
      </c>
      <c r="Q39" s="18">
        <v>0</v>
      </c>
      <c r="R39" s="18">
        <v>6177723.2400000002</v>
      </c>
      <c r="S39" s="18">
        <v>0</v>
      </c>
      <c r="T39" s="18">
        <v>0</v>
      </c>
      <c r="U39" s="18">
        <v>0</v>
      </c>
      <c r="V39" s="18">
        <v>652808.01</v>
      </c>
      <c r="W39" s="18">
        <v>0</v>
      </c>
      <c r="X39" s="18">
        <v>673260.65</v>
      </c>
      <c r="Y39" s="18">
        <v>0</v>
      </c>
      <c r="Z39" s="18">
        <v>14723662.27</v>
      </c>
      <c r="AA39" s="18">
        <v>0</v>
      </c>
      <c r="AB39" s="18">
        <v>0</v>
      </c>
      <c r="AC39" s="18">
        <v>0</v>
      </c>
      <c r="AD39" s="18">
        <v>987810.82703100005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2669030794.1900001</v>
      </c>
      <c r="AK39" s="18">
        <v>0</v>
      </c>
      <c r="AL39" s="18">
        <v>2440665.17</v>
      </c>
      <c r="AM39" s="18">
        <v>0</v>
      </c>
      <c r="AN39" s="18">
        <v>928274744.45000005</v>
      </c>
      <c r="AO39" s="18">
        <v>0</v>
      </c>
      <c r="AP39" s="18">
        <v>16448899.58</v>
      </c>
      <c r="AQ39" s="18">
        <v>0</v>
      </c>
      <c r="AR39" s="18">
        <v>0</v>
      </c>
      <c r="AS39" s="18">
        <v>0</v>
      </c>
      <c r="AT39" s="18">
        <v>16343048.642011</v>
      </c>
      <c r="AU39" s="18">
        <v>0</v>
      </c>
      <c r="AV39" s="18">
        <v>12261554.605193999</v>
      </c>
      <c r="AW39" s="18">
        <v>3489.63</v>
      </c>
      <c r="AX39" s="18">
        <v>0</v>
      </c>
      <c r="AY39" s="18">
        <v>0</v>
      </c>
      <c r="AZ39" s="18">
        <v>0</v>
      </c>
      <c r="BA39" s="18">
        <v>0</v>
      </c>
      <c r="BB39" s="18">
        <v>405575.09624300001</v>
      </c>
      <c r="BC39" s="18">
        <v>0</v>
      </c>
      <c r="BD39" s="18">
        <v>1444614.918394</v>
      </c>
      <c r="BE39" s="18">
        <v>4889.4736300000004</v>
      </c>
      <c r="BF39" s="18">
        <v>3500</v>
      </c>
      <c r="BG39" s="18">
        <v>0</v>
      </c>
      <c r="BH39" s="18">
        <v>460911.07</v>
      </c>
      <c r="BI39" s="18">
        <v>0</v>
      </c>
      <c r="BJ39" s="18">
        <v>-132967.31</v>
      </c>
      <c r="BK39" s="18">
        <v>0</v>
      </c>
      <c r="BL39" s="18">
        <v>2728452.4196640002</v>
      </c>
      <c r="BM39" s="18">
        <v>0</v>
      </c>
      <c r="BN39" s="18">
        <v>0</v>
      </c>
      <c r="BO39" s="18">
        <v>0</v>
      </c>
      <c r="BP39" s="18">
        <v>1601569.21</v>
      </c>
      <c r="BQ39" s="18">
        <v>0</v>
      </c>
      <c r="BR39" s="18">
        <v>20561.3</v>
      </c>
      <c r="BS39" s="18">
        <v>0</v>
      </c>
      <c r="BT39" s="18">
        <v>0</v>
      </c>
      <c r="BU39" s="18">
        <v>0</v>
      </c>
      <c r="BV39" s="18">
        <v>673564.78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37308.949999999997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56448139.357182004</v>
      </c>
      <c r="CK39" s="18">
        <v>1259970.4055300001</v>
      </c>
      <c r="CL39" s="18">
        <v>2061229.4878739999</v>
      </c>
      <c r="CM39" s="18">
        <v>5001.3183750000007</v>
      </c>
      <c r="CN39" s="18">
        <v>0</v>
      </c>
      <c r="CO39" s="18">
        <v>0</v>
      </c>
      <c r="CP39" s="18">
        <v>0</v>
      </c>
      <c r="CQ39" s="18">
        <v>0</v>
      </c>
      <c r="CR39" s="18">
        <v>1990668.823077</v>
      </c>
      <c r="CS39" s="18">
        <v>5001.3183750000007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25768939.815671001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5113516.4837679993</v>
      </c>
      <c r="DY39" s="18">
        <v>-13723.994235</v>
      </c>
      <c r="DZ39" s="18">
        <v>0</v>
      </c>
      <c r="EA39" s="18">
        <v>0</v>
      </c>
      <c r="EB39" s="18">
        <v>72354257.837853998</v>
      </c>
      <c r="EC39" s="18">
        <v>53236.01</v>
      </c>
      <c r="ED39" s="18">
        <v>5318270.5265920004</v>
      </c>
      <c r="EE39" s="18">
        <v>0</v>
      </c>
      <c r="EF39" s="18">
        <v>34944132.800858997</v>
      </c>
      <c r="EG39" s="18">
        <v>0</v>
      </c>
      <c r="EH39" s="18">
        <v>2693548.1303150002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39575.83</v>
      </c>
      <c r="EW39" s="18">
        <v>0</v>
      </c>
      <c r="EX39" s="18">
        <v>19632184.350000001</v>
      </c>
      <c r="EY39" s="18">
        <v>0</v>
      </c>
      <c r="EZ39" s="18">
        <v>0</v>
      </c>
      <c r="FA39" s="18">
        <v>0</v>
      </c>
      <c r="FB39" s="18">
        <v>2027586.3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112437.84</v>
      </c>
      <c r="FK39" s="18">
        <v>0</v>
      </c>
      <c r="FL39" s="18">
        <v>0</v>
      </c>
      <c r="FM39" s="18">
        <v>0</v>
      </c>
      <c r="FN39" s="19">
        <v>76518140.030000001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19">
        <v>76518140.030000001</v>
      </c>
      <c r="FU39" s="19">
        <v>0</v>
      </c>
      <c r="FV39" s="18">
        <v>0</v>
      </c>
      <c r="FW39" s="18">
        <v>0</v>
      </c>
      <c r="FX39" s="18">
        <v>76518140.030000001</v>
      </c>
      <c r="FY39" s="18">
        <v>0</v>
      </c>
      <c r="FZ39" s="19">
        <v>0</v>
      </c>
      <c r="GA39" s="19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12531325.999783</v>
      </c>
      <c r="GG39" s="18">
        <v>0</v>
      </c>
      <c r="GH39" s="18">
        <v>267297642.16999999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19">
        <v>0</v>
      </c>
      <c r="HA39" s="19">
        <v>0</v>
      </c>
      <c r="HB39" s="18">
        <v>0</v>
      </c>
      <c r="HC39" s="18">
        <v>0</v>
      </c>
      <c r="HD39" s="18">
        <v>0</v>
      </c>
      <c r="HE39" s="18">
        <v>0</v>
      </c>
      <c r="HF39" s="19">
        <v>0</v>
      </c>
      <c r="HG39" s="19">
        <v>0</v>
      </c>
      <c r="HH39" s="18">
        <v>0</v>
      </c>
      <c r="HI39" s="18">
        <v>0</v>
      </c>
      <c r="HJ39" s="18">
        <v>0</v>
      </c>
      <c r="HK39" s="18">
        <v>0</v>
      </c>
      <c r="HL39" s="19">
        <v>0</v>
      </c>
      <c r="HM39" s="19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4342012032.70751</v>
      </c>
      <c r="HU39" s="18">
        <v>1317864.1616750001</v>
      </c>
      <c r="HV39" s="19">
        <v>4343329896.8691854</v>
      </c>
    </row>
    <row r="40" spans="1:230" s="35" customFormat="1" ht="12.75" customHeight="1">
      <c r="A40" s="57" t="s">
        <v>212</v>
      </c>
      <c r="B40" s="17">
        <v>1046</v>
      </c>
      <c r="C40" s="58" t="s">
        <v>146</v>
      </c>
      <c r="D40" s="19">
        <v>17406523.969999999</v>
      </c>
      <c r="E40" s="19">
        <v>0</v>
      </c>
      <c r="F40" s="18">
        <v>1864154.27</v>
      </c>
      <c r="G40" s="18">
        <v>0</v>
      </c>
      <c r="H40" s="18">
        <v>9855890.8999999985</v>
      </c>
      <c r="I40" s="18">
        <v>0</v>
      </c>
      <c r="J40" s="18">
        <v>5686478.7999999998</v>
      </c>
      <c r="K40" s="18">
        <v>0</v>
      </c>
      <c r="L40" s="18">
        <v>71190.47</v>
      </c>
      <c r="M40" s="18">
        <v>0</v>
      </c>
      <c r="N40" s="18">
        <v>2316643.09</v>
      </c>
      <c r="O40" s="18">
        <v>0</v>
      </c>
      <c r="P40" s="18">
        <v>0</v>
      </c>
      <c r="Q40" s="18">
        <v>0</v>
      </c>
      <c r="R40" s="18">
        <v>55858.69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21503395.649999999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529355039.69</v>
      </c>
      <c r="AQ40" s="18">
        <v>0</v>
      </c>
      <c r="AR40" s="18">
        <v>6902946.3600000003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129120.2</v>
      </c>
      <c r="BC40" s="18">
        <v>0</v>
      </c>
      <c r="BD40" s="18">
        <v>341263.32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33079829.950000003</v>
      </c>
      <c r="CK40" s="18">
        <v>0</v>
      </c>
      <c r="CL40" s="18">
        <v>568815.53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0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5154317.84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8566778.2200000007</v>
      </c>
      <c r="DY40" s="18">
        <v>0</v>
      </c>
      <c r="DZ40" s="18">
        <v>0</v>
      </c>
      <c r="EA40" s="18">
        <v>0</v>
      </c>
      <c r="EB40" s="18">
        <v>1157032.75</v>
      </c>
      <c r="EC40" s="18">
        <v>0</v>
      </c>
      <c r="ED40" s="18">
        <v>0</v>
      </c>
      <c r="EE40" s="18">
        <v>0</v>
      </c>
      <c r="EF40" s="18">
        <v>2722410.9899999998</v>
      </c>
      <c r="EG40" s="18">
        <v>0</v>
      </c>
      <c r="EH40" s="18">
        <v>607366.40999999992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19">
        <v>0</v>
      </c>
      <c r="FU40" s="19">
        <v>0</v>
      </c>
      <c r="FV40" s="18">
        <v>0</v>
      </c>
      <c r="FW40" s="18">
        <v>0</v>
      </c>
      <c r="FX40" s="18">
        <v>0</v>
      </c>
      <c r="FY40" s="18">
        <v>0</v>
      </c>
      <c r="FZ40" s="19">
        <v>0</v>
      </c>
      <c r="GA40" s="19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19">
        <v>0</v>
      </c>
      <c r="HA40" s="19">
        <v>0</v>
      </c>
      <c r="HB40" s="18">
        <v>0</v>
      </c>
      <c r="HC40" s="18">
        <v>0</v>
      </c>
      <c r="HD40" s="18">
        <v>0</v>
      </c>
      <c r="HE40" s="18">
        <v>0</v>
      </c>
      <c r="HF40" s="19">
        <v>0</v>
      </c>
      <c r="HG40" s="19">
        <v>0</v>
      </c>
      <c r="HH40" s="18">
        <v>0</v>
      </c>
      <c r="HI40" s="18">
        <v>0</v>
      </c>
      <c r="HJ40" s="18">
        <v>0</v>
      </c>
      <c r="HK40" s="18">
        <v>0</v>
      </c>
      <c r="HL40" s="19">
        <v>0</v>
      </c>
      <c r="HM40" s="19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629938533.13000011</v>
      </c>
      <c r="HU40" s="18">
        <v>0</v>
      </c>
      <c r="HV40" s="19">
        <v>629938533.13000011</v>
      </c>
    </row>
    <row r="41" spans="1:230" s="35" customFormat="1" ht="12.75" customHeight="1">
      <c r="A41" s="57" t="s">
        <v>214</v>
      </c>
      <c r="B41" s="17">
        <v>1047</v>
      </c>
      <c r="C41" s="58" t="s">
        <v>146</v>
      </c>
      <c r="D41" s="19">
        <v>0</v>
      </c>
      <c r="E41" s="19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-87306.35000000002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-1084.9900000000002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-428.15999999999991</v>
      </c>
      <c r="DY41" s="18">
        <v>0</v>
      </c>
      <c r="DZ41" s="18">
        <v>0</v>
      </c>
      <c r="EA41" s="18">
        <v>0</v>
      </c>
      <c r="EB41" s="18">
        <v>0</v>
      </c>
      <c r="EC41" s="18">
        <v>0</v>
      </c>
      <c r="ED41" s="18">
        <v>0</v>
      </c>
      <c r="EE41" s="18">
        <v>0</v>
      </c>
      <c r="EF41" s="18">
        <v>0</v>
      </c>
      <c r="EG41" s="18">
        <v>0</v>
      </c>
      <c r="EH41" s="18">
        <v>0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19">
        <v>0</v>
      </c>
      <c r="FU41" s="19">
        <v>0</v>
      </c>
      <c r="FV41" s="18">
        <v>0</v>
      </c>
      <c r="FW41" s="18">
        <v>0</v>
      </c>
      <c r="FX41" s="18">
        <v>0</v>
      </c>
      <c r="FY41" s="18">
        <v>0</v>
      </c>
      <c r="FZ41" s="19">
        <v>0</v>
      </c>
      <c r="GA41" s="19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19">
        <v>0</v>
      </c>
      <c r="HA41" s="19">
        <v>0</v>
      </c>
      <c r="HB41" s="18">
        <v>0</v>
      </c>
      <c r="HC41" s="18">
        <v>0</v>
      </c>
      <c r="HD41" s="18">
        <v>0</v>
      </c>
      <c r="HE41" s="18">
        <v>0</v>
      </c>
      <c r="HF41" s="19">
        <v>0</v>
      </c>
      <c r="HG41" s="19">
        <v>0</v>
      </c>
      <c r="HH41" s="18">
        <v>0</v>
      </c>
      <c r="HI41" s="18">
        <v>0</v>
      </c>
      <c r="HJ41" s="18">
        <v>0</v>
      </c>
      <c r="HK41" s="18">
        <v>0</v>
      </c>
      <c r="HL41" s="19">
        <v>0</v>
      </c>
      <c r="HM41" s="19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-88819.500000000029</v>
      </c>
      <c r="HU41" s="18">
        <v>0</v>
      </c>
      <c r="HV41" s="19">
        <v>-88819.500000000029</v>
      </c>
    </row>
    <row r="42" spans="1:230" s="35" customFormat="1" ht="12.75" customHeight="1">
      <c r="A42" s="57" t="s">
        <v>216</v>
      </c>
      <c r="B42" s="17">
        <v>1048</v>
      </c>
      <c r="C42" s="58" t="s">
        <v>146</v>
      </c>
      <c r="D42" s="19">
        <v>33471525</v>
      </c>
      <c r="E42" s="19">
        <v>0</v>
      </c>
      <c r="F42" s="18">
        <v>14438598</v>
      </c>
      <c r="G42" s="18">
        <v>0</v>
      </c>
      <c r="H42" s="18">
        <v>2990862</v>
      </c>
      <c r="I42" s="18">
        <v>0</v>
      </c>
      <c r="J42" s="18">
        <v>16042065</v>
      </c>
      <c r="K42" s="18">
        <v>0</v>
      </c>
      <c r="L42" s="18">
        <v>0</v>
      </c>
      <c r="M42" s="18">
        <v>0</v>
      </c>
      <c r="N42" s="18">
        <v>9591490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1448743</v>
      </c>
      <c r="AA42" s="18">
        <v>0</v>
      </c>
      <c r="AB42" s="18">
        <v>0</v>
      </c>
      <c r="AC42" s="18">
        <v>0</v>
      </c>
      <c r="AD42" s="18">
        <v>86720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227769816.98725</v>
      </c>
      <c r="AK42" s="18">
        <v>0</v>
      </c>
      <c r="AL42" s="18">
        <v>2466579.0516633401</v>
      </c>
      <c r="AM42" s="18">
        <v>0</v>
      </c>
      <c r="AN42" s="18">
        <v>13593443</v>
      </c>
      <c r="AO42" s="18">
        <v>0</v>
      </c>
      <c r="AP42" s="18">
        <v>165059955.59999999</v>
      </c>
      <c r="AQ42" s="18">
        <v>0</v>
      </c>
      <c r="AR42" s="18">
        <v>0</v>
      </c>
      <c r="AS42" s="18">
        <v>0</v>
      </c>
      <c r="AT42" s="18">
        <v>4202719</v>
      </c>
      <c r="AU42" s="18">
        <v>0</v>
      </c>
      <c r="AV42" s="18">
        <v>3844392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628656</v>
      </c>
      <c r="BC42" s="18">
        <v>0</v>
      </c>
      <c r="BD42" s="18">
        <v>5773708</v>
      </c>
      <c r="BE42" s="18">
        <v>0</v>
      </c>
      <c r="BF42" s="18">
        <v>0</v>
      </c>
      <c r="BG42" s="18">
        <v>0</v>
      </c>
      <c r="BH42" s="18">
        <v>1000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322234.89064050006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13399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192279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110482230</v>
      </c>
      <c r="CK42" s="18">
        <v>0</v>
      </c>
      <c r="CL42" s="18">
        <v>63301964</v>
      </c>
      <c r="CM42" s="18">
        <v>0</v>
      </c>
      <c r="CN42" s="18">
        <v>6419204</v>
      </c>
      <c r="CO42" s="18">
        <v>0</v>
      </c>
      <c r="CP42" s="18">
        <v>0</v>
      </c>
      <c r="CQ42" s="18">
        <v>0</v>
      </c>
      <c r="CR42" s="18">
        <v>2177387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130359561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137050</v>
      </c>
      <c r="DU42" s="18">
        <v>0</v>
      </c>
      <c r="DV42" s="18">
        <v>0</v>
      </c>
      <c r="DW42" s="18">
        <v>0</v>
      </c>
      <c r="DX42" s="18">
        <v>1279635</v>
      </c>
      <c r="DY42" s="18">
        <v>0</v>
      </c>
      <c r="DZ42" s="18">
        <v>0</v>
      </c>
      <c r="EA42" s="18">
        <v>0</v>
      </c>
      <c r="EB42" s="18">
        <v>23209086</v>
      </c>
      <c r="EC42" s="18">
        <v>0</v>
      </c>
      <c r="ED42" s="18">
        <v>0</v>
      </c>
      <c r="EE42" s="18">
        <v>0</v>
      </c>
      <c r="EF42" s="18">
        <v>173616</v>
      </c>
      <c r="EG42" s="18">
        <v>0</v>
      </c>
      <c r="EH42" s="18">
        <v>16649423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13399</v>
      </c>
      <c r="EO42" s="18">
        <v>0</v>
      </c>
      <c r="EP42" s="18">
        <v>216100.50293333331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3241683.1835999996</v>
      </c>
      <c r="EW42" s="18">
        <v>0</v>
      </c>
      <c r="EX42" s="18">
        <v>125429337.21293333</v>
      </c>
      <c r="EY42" s="18">
        <v>0</v>
      </c>
      <c r="EZ42" s="18">
        <v>562074.9221333334</v>
      </c>
      <c r="FA42" s="18">
        <v>0</v>
      </c>
      <c r="FB42" s="18">
        <v>25228941.578400001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583967.48586666666</v>
      </c>
      <c r="FI42" s="18">
        <v>0</v>
      </c>
      <c r="FJ42" s="18">
        <v>2948807.5841333331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19">
        <v>0</v>
      </c>
      <c r="FU42" s="19">
        <v>0</v>
      </c>
      <c r="FV42" s="18">
        <v>0</v>
      </c>
      <c r="FW42" s="18">
        <v>0</v>
      </c>
      <c r="FX42" s="18">
        <v>0</v>
      </c>
      <c r="FY42" s="18">
        <v>0</v>
      </c>
      <c r="FZ42" s="19">
        <v>0</v>
      </c>
      <c r="GA42" s="19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19">
        <v>0</v>
      </c>
      <c r="HA42" s="19">
        <v>0</v>
      </c>
      <c r="HB42" s="18">
        <v>0</v>
      </c>
      <c r="HC42" s="18">
        <v>0</v>
      </c>
      <c r="HD42" s="18">
        <v>0</v>
      </c>
      <c r="HE42" s="18">
        <v>0</v>
      </c>
      <c r="HF42" s="19">
        <v>0</v>
      </c>
      <c r="HG42" s="19">
        <v>0</v>
      </c>
      <c r="HH42" s="18">
        <v>0</v>
      </c>
      <c r="HI42" s="18">
        <v>0</v>
      </c>
      <c r="HJ42" s="18">
        <v>0</v>
      </c>
      <c r="HK42" s="18">
        <v>0</v>
      </c>
      <c r="HL42" s="19">
        <v>0</v>
      </c>
      <c r="HM42" s="19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980880127.99955392</v>
      </c>
      <c r="HU42" s="18">
        <v>0</v>
      </c>
      <c r="HV42" s="19">
        <v>980880127.99955392</v>
      </c>
    </row>
    <row r="43" spans="1:230" s="35" customFormat="1" ht="12.75" customHeight="1">
      <c r="A43" s="57" t="s">
        <v>218</v>
      </c>
      <c r="B43" s="17">
        <v>1049</v>
      </c>
      <c r="C43" s="58" t="s">
        <v>146</v>
      </c>
      <c r="D43" s="19">
        <v>7009910.5699999845</v>
      </c>
      <c r="E43" s="19">
        <v>0</v>
      </c>
      <c r="F43" s="18">
        <v>5753006.2899999814</v>
      </c>
      <c r="G43" s="18">
        <v>0</v>
      </c>
      <c r="H43" s="18">
        <v>0</v>
      </c>
      <c r="I43" s="18">
        <v>0</v>
      </c>
      <c r="J43" s="18">
        <v>1256904.2800000028</v>
      </c>
      <c r="K43" s="18">
        <v>0</v>
      </c>
      <c r="L43" s="18">
        <v>0</v>
      </c>
      <c r="M43" s="18">
        <v>0</v>
      </c>
      <c r="N43" s="18">
        <v>35623068.190000668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5925963.5299999798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283059104.41998684</v>
      </c>
      <c r="AK43" s="18">
        <v>0</v>
      </c>
      <c r="AL43" s="18">
        <v>5439487.0800000001</v>
      </c>
      <c r="AM43" s="18">
        <v>0</v>
      </c>
      <c r="AN43" s="18">
        <v>45738884.810000248</v>
      </c>
      <c r="AO43" s="18">
        <v>0</v>
      </c>
      <c r="AP43" s="18">
        <v>298347744.30000806</v>
      </c>
      <c r="AQ43" s="18">
        <v>0</v>
      </c>
      <c r="AR43" s="18">
        <v>0</v>
      </c>
      <c r="AS43" s="18">
        <v>0</v>
      </c>
      <c r="AT43" s="18">
        <v>43545.869999999995</v>
      </c>
      <c r="AU43" s="18">
        <v>0</v>
      </c>
      <c r="AV43" s="18">
        <v>151252.86000000013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834846.26000000129</v>
      </c>
      <c r="BC43" s="18">
        <v>0</v>
      </c>
      <c r="BD43" s="18">
        <v>420485.4700000023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218814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8773.9699999999993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19833855.710000109</v>
      </c>
      <c r="CK43" s="18">
        <v>0</v>
      </c>
      <c r="CL43" s="18">
        <v>700517.55000000179</v>
      </c>
      <c r="CM43" s="18">
        <v>0</v>
      </c>
      <c r="CN43" s="18">
        <v>564684.68000000168</v>
      </c>
      <c r="CO43" s="18">
        <v>0</v>
      </c>
      <c r="CP43" s="18">
        <v>0</v>
      </c>
      <c r="CQ43" s="18">
        <v>0</v>
      </c>
      <c r="CR43" s="18">
        <v>557002.19000000227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6845781.3900007298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7843589.5500003397</v>
      </c>
      <c r="DY43" s="18">
        <v>0</v>
      </c>
      <c r="DZ43" s="18">
        <v>0</v>
      </c>
      <c r="EA43" s="18">
        <v>0</v>
      </c>
      <c r="EB43" s="18">
        <v>241215.03000000076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621767.23000000312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548109.51999999979</v>
      </c>
      <c r="EW43" s="18">
        <v>0</v>
      </c>
      <c r="EX43" s="18">
        <v>68253038.740000144</v>
      </c>
      <c r="EY43" s="18">
        <v>0</v>
      </c>
      <c r="EZ43" s="18">
        <v>0</v>
      </c>
      <c r="FA43" s="18">
        <v>0</v>
      </c>
      <c r="FB43" s="18">
        <v>5160655.09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43877.810000000005</v>
      </c>
      <c r="FK43" s="18">
        <v>0</v>
      </c>
      <c r="FL43" s="18">
        <v>0</v>
      </c>
      <c r="FM43" s="18">
        <v>0</v>
      </c>
      <c r="FN43" s="19">
        <v>60635661.209999993</v>
      </c>
      <c r="FO43" s="19">
        <v>0</v>
      </c>
      <c r="FP43" s="18">
        <v>0</v>
      </c>
      <c r="FQ43" s="18">
        <v>0</v>
      </c>
      <c r="FR43" s="18">
        <v>7272198</v>
      </c>
      <c r="FS43" s="18">
        <v>0</v>
      </c>
      <c r="FT43" s="19">
        <v>53363463.209999993</v>
      </c>
      <c r="FU43" s="19">
        <v>0</v>
      </c>
      <c r="FV43" s="18">
        <v>7832750.8399999766</v>
      </c>
      <c r="FW43" s="18">
        <v>0</v>
      </c>
      <c r="FX43" s="18">
        <v>45530712.37000002</v>
      </c>
      <c r="FY43" s="18">
        <v>0</v>
      </c>
      <c r="FZ43" s="19">
        <v>0</v>
      </c>
      <c r="GA43" s="19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1926540.7200000163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19">
        <v>0</v>
      </c>
      <c r="HA43" s="19">
        <v>0</v>
      </c>
      <c r="HB43" s="18">
        <v>0</v>
      </c>
      <c r="HC43" s="18">
        <v>0</v>
      </c>
      <c r="HD43" s="18">
        <v>0</v>
      </c>
      <c r="HE43" s="18">
        <v>0</v>
      </c>
      <c r="HF43" s="19">
        <v>0</v>
      </c>
      <c r="HG43" s="19">
        <v>0</v>
      </c>
      <c r="HH43" s="18">
        <v>0</v>
      </c>
      <c r="HI43" s="18">
        <v>0</v>
      </c>
      <c r="HJ43" s="18">
        <v>0</v>
      </c>
      <c r="HK43" s="18">
        <v>0</v>
      </c>
      <c r="HL43" s="19">
        <v>0</v>
      </c>
      <c r="HM43" s="19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856598177.74999714</v>
      </c>
      <c r="HU43" s="18">
        <v>0</v>
      </c>
      <c r="HV43" s="19">
        <v>856598177.74999714</v>
      </c>
    </row>
    <row r="44" spans="1:230" s="35" customFormat="1" ht="12.75" customHeight="1">
      <c r="A44" s="57" t="s">
        <v>220</v>
      </c>
      <c r="B44" s="17">
        <v>1050</v>
      </c>
      <c r="C44" s="58" t="s">
        <v>146</v>
      </c>
      <c r="D44" s="19">
        <v>-120800.67000000001</v>
      </c>
      <c r="E44" s="19">
        <v>0</v>
      </c>
      <c r="F44" s="18">
        <v>-11761.800000000001</v>
      </c>
      <c r="G44" s="18">
        <v>0</v>
      </c>
      <c r="H44" s="18">
        <v>-108580.72000000002</v>
      </c>
      <c r="I44" s="18">
        <v>0</v>
      </c>
      <c r="J44" s="18">
        <v>-458.15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-7077838.3999999948</v>
      </c>
      <c r="AQ44" s="18">
        <v>0</v>
      </c>
      <c r="AR44" s="18">
        <v>-36214.98000000004</v>
      </c>
      <c r="AS44" s="18">
        <v>0</v>
      </c>
      <c r="AT44" s="18">
        <v>-80335.229999999981</v>
      </c>
      <c r="AU44" s="18">
        <v>0</v>
      </c>
      <c r="AV44" s="18">
        <v>-522353.56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-204.26000000000002</v>
      </c>
      <c r="BC44" s="18">
        <v>0</v>
      </c>
      <c r="BD44" s="18">
        <v>-254439.81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163227.28</v>
      </c>
      <c r="BQ44" s="18">
        <v>0</v>
      </c>
      <c r="BR44" s="18">
        <v>-74201.829999999958</v>
      </c>
      <c r="BS44" s="18">
        <v>0</v>
      </c>
      <c r="BT44" s="18">
        <v>0</v>
      </c>
      <c r="BU44" s="18">
        <v>0</v>
      </c>
      <c r="BV44" s="18">
        <v>-1674191.43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-2281254.4100000015</v>
      </c>
      <c r="CK44" s="18">
        <v>0</v>
      </c>
      <c r="CL44" s="18">
        <v>-267638.97999999946</v>
      </c>
      <c r="CM44" s="18">
        <v>0</v>
      </c>
      <c r="CN44" s="18">
        <v>-484.83999999999992</v>
      </c>
      <c r="CO44" s="18">
        <v>0</v>
      </c>
      <c r="CP44" s="18">
        <v>0</v>
      </c>
      <c r="CQ44" s="18">
        <v>0</v>
      </c>
      <c r="CR44" s="18">
        <v>-484.33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-289568.66000000096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-6784859.2000000002</v>
      </c>
      <c r="EC44" s="18">
        <v>0</v>
      </c>
      <c r="ED44" s="18">
        <v>0</v>
      </c>
      <c r="EE44" s="18">
        <v>0</v>
      </c>
      <c r="EF44" s="18">
        <v>-13069134.680000002</v>
      </c>
      <c r="EG44" s="18">
        <v>0</v>
      </c>
      <c r="EH44" s="18">
        <v>-98.13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-624582.24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19">
        <v>0</v>
      </c>
      <c r="FU44" s="19">
        <v>0</v>
      </c>
      <c r="FV44" s="18">
        <v>0</v>
      </c>
      <c r="FW44" s="18">
        <v>0</v>
      </c>
      <c r="FX44" s="18">
        <v>0</v>
      </c>
      <c r="FY44" s="18">
        <v>0</v>
      </c>
      <c r="FZ44" s="19">
        <v>0</v>
      </c>
      <c r="GA44" s="19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19">
        <v>0</v>
      </c>
      <c r="HA44" s="19">
        <v>0</v>
      </c>
      <c r="HB44" s="18">
        <v>0</v>
      </c>
      <c r="HC44" s="18">
        <v>0</v>
      </c>
      <c r="HD44" s="18">
        <v>0</v>
      </c>
      <c r="HE44" s="18">
        <v>0</v>
      </c>
      <c r="HF44" s="19">
        <v>0</v>
      </c>
      <c r="HG44" s="19">
        <v>0</v>
      </c>
      <c r="HH44" s="18">
        <v>0</v>
      </c>
      <c r="HI44" s="18">
        <v>0</v>
      </c>
      <c r="HJ44" s="18">
        <v>0</v>
      </c>
      <c r="HK44" s="18">
        <v>0</v>
      </c>
      <c r="HL44" s="19">
        <v>0</v>
      </c>
      <c r="HM44" s="19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-32995458.359999992</v>
      </c>
      <c r="HU44" s="18">
        <v>0</v>
      </c>
      <c r="HV44" s="19">
        <v>-32995458.359999992</v>
      </c>
    </row>
    <row r="45" spans="1:230" s="35" customFormat="1" ht="12.75" customHeight="1">
      <c r="A45" s="57" t="s">
        <v>222</v>
      </c>
      <c r="B45" s="17">
        <v>1051</v>
      </c>
      <c r="C45" s="58" t="s">
        <v>146</v>
      </c>
      <c r="D45" s="19">
        <v>34738485.950000003</v>
      </c>
      <c r="E45" s="19">
        <v>0</v>
      </c>
      <c r="F45" s="18">
        <v>290396.16000000003</v>
      </c>
      <c r="G45" s="18">
        <v>0</v>
      </c>
      <c r="H45" s="18">
        <v>14494573.300000001</v>
      </c>
      <c r="I45" s="18">
        <v>0</v>
      </c>
      <c r="J45" s="18">
        <v>19953516.490000002</v>
      </c>
      <c r="K45" s="18">
        <v>0</v>
      </c>
      <c r="L45" s="18">
        <v>801342.32000000007</v>
      </c>
      <c r="M45" s="18">
        <v>0</v>
      </c>
      <c r="N45" s="18">
        <v>275458.09999999998</v>
      </c>
      <c r="O45" s="18">
        <v>0</v>
      </c>
      <c r="P45" s="18">
        <v>0</v>
      </c>
      <c r="Q45" s="18">
        <v>0</v>
      </c>
      <c r="R45" s="18">
        <v>52340139.449999996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10903082.939999999</v>
      </c>
      <c r="AA45" s="18">
        <v>0</v>
      </c>
      <c r="AB45" s="18">
        <v>0</v>
      </c>
      <c r="AC45" s="18">
        <v>0</v>
      </c>
      <c r="AD45" s="18">
        <v>5423602.3399999999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35267993.589999996</v>
      </c>
      <c r="AQ45" s="18">
        <v>0</v>
      </c>
      <c r="AR45" s="18">
        <v>59632.19</v>
      </c>
      <c r="AS45" s="18">
        <v>0</v>
      </c>
      <c r="AT45" s="18">
        <v>18191402.77</v>
      </c>
      <c r="AU45" s="18">
        <v>0</v>
      </c>
      <c r="AV45" s="18">
        <v>31106684.390000001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123614.28</v>
      </c>
      <c r="BC45" s="18">
        <v>0</v>
      </c>
      <c r="BD45" s="18">
        <v>11703005.310000001</v>
      </c>
      <c r="BE45" s="18">
        <v>0</v>
      </c>
      <c r="BF45" s="18">
        <v>0</v>
      </c>
      <c r="BG45" s="18">
        <v>0</v>
      </c>
      <c r="BH45" s="18">
        <v>119536.3</v>
      </c>
      <c r="BI45" s="18">
        <v>0</v>
      </c>
      <c r="BJ45" s="18">
        <v>-6432295.4200000009</v>
      </c>
      <c r="BK45" s="18">
        <v>0</v>
      </c>
      <c r="BL45" s="18">
        <v>0</v>
      </c>
      <c r="BM45" s="18">
        <v>0</v>
      </c>
      <c r="BN45" s="18">
        <v>62097988.969999999</v>
      </c>
      <c r="BO45" s="18">
        <v>0</v>
      </c>
      <c r="BP45" s="18">
        <v>122477.5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5577293.3200000003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695535.81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82824362.930000007</v>
      </c>
      <c r="CK45" s="18">
        <v>0</v>
      </c>
      <c r="CL45" s="18">
        <v>6463224.8399999999</v>
      </c>
      <c r="CM45" s="18">
        <v>0</v>
      </c>
      <c r="CN45" s="18">
        <v>2657660.54</v>
      </c>
      <c r="CO45" s="18">
        <v>0</v>
      </c>
      <c r="CP45" s="18">
        <v>0</v>
      </c>
      <c r="CQ45" s="18">
        <v>0</v>
      </c>
      <c r="CR45" s="18">
        <v>2931197.06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4627219.4000000004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4723.6000000000004</v>
      </c>
      <c r="DU45" s="18">
        <v>0</v>
      </c>
      <c r="DV45" s="18">
        <v>7812133.3600000003</v>
      </c>
      <c r="DW45" s="18">
        <v>0</v>
      </c>
      <c r="DX45" s="18">
        <v>9860521.870000001</v>
      </c>
      <c r="DY45" s="18">
        <v>0</v>
      </c>
      <c r="DZ45" s="18">
        <v>0</v>
      </c>
      <c r="EA45" s="18">
        <v>0</v>
      </c>
      <c r="EB45" s="18">
        <v>22725764.5</v>
      </c>
      <c r="EC45" s="18">
        <v>0</v>
      </c>
      <c r="ED45" s="18">
        <v>82732</v>
      </c>
      <c r="EE45" s="18">
        <v>0</v>
      </c>
      <c r="EF45" s="18">
        <v>26895313.129999999</v>
      </c>
      <c r="EG45" s="18">
        <v>0</v>
      </c>
      <c r="EH45" s="18">
        <v>11274502.370000001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48384</v>
      </c>
      <c r="FM45" s="18">
        <v>0</v>
      </c>
      <c r="FN45" s="19">
        <v>1465631.28</v>
      </c>
      <c r="FO45" s="19">
        <v>0</v>
      </c>
      <c r="FP45" s="18">
        <v>0</v>
      </c>
      <c r="FQ45" s="18">
        <v>0</v>
      </c>
      <c r="FR45" s="18">
        <v>1465631.28</v>
      </c>
      <c r="FS45" s="18">
        <v>0</v>
      </c>
      <c r="FT45" s="19">
        <v>0</v>
      </c>
      <c r="FU45" s="19">
        <v>0</v>
      </c>
      <c r="FV45" s="18">
        <v>0</v>
      </c>
      <c r="FW45" s="18">
        <v>0</v>
      </c>
      <c r="FX45" s="18">
        <v>0</v>
      </c>
      <c r="FY45" s="18">
        <v>0</v>
      </c>
      <c r="FZ45" s="19">
        <v>0</v>
      </c>
      <c r="GA45" s="19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7694748.8899999997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19">
        <v>0</v>
      </c>
      <c r="HA45" s="19">
        <v>0</v>
      </c>
      <c r="HB45" s="18">
        <v>0</v>
      </c>
      <c r="HC45" s="18">
        <v>0</v>
      </c>
      <c r="HD45" s="18">
        <v>0</v>
      </c>
      <c r="HE45" s="18">
        <v>0</v>
      </c>
      <c r="HF45" s="19">
        <v>0</v>
      </c>
      <c r="HG45" s="19">
        <v>0</v>
      </c>
      <c r="HH45" s="18">
        <v>0</v>
      </c>
      <c r="HI45" s="18">
        <v>0</v>
      </c>
      <c r="HJ45" s="18">
        <v>0</v>
      </c>
      <c r="HK45" s="18">
        <v>0</v>
      </c>
      <c r="HL45" s="19">
        <v>0</v>
      </c>
      <c r="HM45" s="19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450483099.88000005</v>
      </c>
      <c r="HU45" s="18">
        <v>0</v>
      </c>
      <c r="HV45" s="19">
        <v>450483099.88000005</v>
      </c>
    </row>
    <row r="46" spans="1:230" s="35" customFormat="1" ht="12.75" customHeight="1">
      <c r="A46" s="57" t="s">
        <v>224</v>
      </c>
      <c r="B46" s="17">
        <v>1052</v>
      </c>
      <c r="C46" s="58" t="s">
        <v>146</v>
      </c>
      <c r="D46" s="19">
        <v>637851.14</v>
      </c>
      <c r="E46" s="19">
        <v>0</v>
      </c>
      <c r="F46" s="18">
        <v>21116.3</v>
      </c>
      <c r="G46" s="18">
        <v>0</v>
      </c>
      <c r="H46" s="18">
        <v>0</v>
      </c>
      <c r="I46" s="18">
        <v>0</v>
      </c>
      <c r="J46" s="18">
        <v>616734.84</v>
      </c>
      <c r="K46" s="18">
        <v>0</v>
      </c>
      <c r="L46" s="18">
        <v>69307.360000000001</v>
      </c>
      <c r="M46" s="18">
        <v>0</v>
      </c>
      <c r="N46" s="18">
        <v>570726.35000000068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5270166.4699999988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690180.61000000034</v>
      </c>
      <c r="AO46" s="18">
        <v>0</v>
      </c>
      <c r="AP46" s="18">
        <v>12303335.900000095</v>
      </c>
      <c r="AQ46" s="18">
        <v>0</v>
      </c>
      <c r="AR46" s="18">
        <v>0</v>
      </c>
      <c r="AS46" s="18">
        <v>0</v>
      </c>
      <c r="AT46" s="18">
        <v>520.21</v>
      </c>
      <c r="AU46" s="18">
        <v>0</v>
      </c>
      <c r="AV46" s="18">
        <v>1714229.4399999997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1761.67</v>
      </c>
      <c r="BC46" s="18">
        <v>0</v>
      </c>
      <c r="BD46" s="18">
        <v>365.93999999999869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91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17161258.160000023</v>
      </c>
      <c r="CK46" s="18">
        <v>0</v>
      </c>
      <c r="CL46" s="18">
        <v>147769.43000000002</v>
      </c>
      <c r="CM46" s="18">
        <v>0</v>
      </c>
      <c r="CN46" s="18">
        <v>3986.69</v>
      </c>
      <c r="CO46" s="18">
        <v>0</v>
      </c>
      <c r="CP46" s="18">
        <v>0</v>
      </c>
      <c r="CQ46" s="18">
        <v>0</v>
      </c>
      <c r="CR46" s="18">
        <v>46.989999999999853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236276.94999999998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23820.310000000005</v>
      </c>
      <c r="DY46" s="18">
        <v>0</v>
      </c>
      <c r="DZ46" s="18">
        <v>0</v>
      </c>
      <c r="EA46" s="18">
        <v>0</v>
      </c>
      <c r="EB46" s="18">
        <v>95253.7</v>
      </c>
      <c r="EC46" s="18">
        <v>0</v>
      </c>
      <c r="ED46" s="18">
        <v>0</v>
      </c>
      <c r="EE46" s="18">
        <v>0</v>
      </c>
      <c r="EF46" s="18">
        <v>32222897.50000003</v>
      </c>
      <c r="EG46" s="18">
        <v>0</v>
      </c>
      <c r="EH46" s="18">
        <v>-923.98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2616.0000000000018</v>
      </c>
      <c r="FM46" s="18">
        <v>0</v>
      </c>
      <c r="FN46" s="19">
        <v>2664339.0900000059</v>
      </c>
      <c r="FO46" s="19">
        <v>0</v>
      </c>
      <c r="FP46" s="18">
        <v>0</v>
      </c>
      <c r="FQ46" s="18">
        <v>0</v>
      </c>
      <c r="FR46" s="18">
        <v>2524116.400000006</v>
      </c>
      <c r="FS46" s="18">
        <v>0</v>
      </c>
      <c r="FT46" s="19">
        <v>140222.68999999992</v>
      </c>
      <c r="FU46" s="19">
        <v>0</v>
      </c>
      <c r="FV46" s="18">
        <v>0</v>
      </c>
      <c r="FW46" s="18">
        <v>0</v>
      </c>
      <c r="FX46" s="18">
        <v>140222.68999999992</v>
      </c>
      <c r="FY46" s="18">
        <v>0</v>
      </c>
      <c r="FZ46" s="19">
        <v>0</v>
      </c>
      <c r="GA46" s="19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1422408.4799999674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19">
        <v>0</v>
      </c>
      <c r="HA46" s="19">
        <v>0</v>
      </c>
      <c r="HB46" s="18">
        <v>0</v>
      </c>
      <c r="HC46" s="18">
        <v>0</v>
      </c>
      <c r="HD46" s="18">
        <v>0</v>
      </c>
      <c r="HE46" s="18">
        <v>0</v>
      </c>
      <c r="HF46" s="19">
        <v>0</v>
      </c>
      <c r="HG46" s="19">
        <v>0</v>
      </c>
      <c r="HH46" s="18">
        <v>0</v>
      </c>
      <c r="HI46" s="18">
        <v>0</v>
      </c>
      <c r="HJ46" s="18">
        <v>0</v>
      </c>
      <c r="HK46" s="18">
        <v>0</v>
      </c>
      <c r="HL46" s="19">
        <v>0</v>
      </c>
      <c r="HM46" s="19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75238285.410000131</v>
      </c>
      <c r="HU46" s="18">
        <v>0</v>
      </c>
      <c r="HV46" s="19">
        <v>75238285.410000131</v>
      </c>
    </row>
    <row r="47" spans="1:230" s="35" customFormat="1" ht="12.75" customHeight="1">
      <c r="A47" s="57" t="s">
        <v>226</v>
      </c>
      <c r="B47" s="17">
        <v>1053</v>
      </c>
      <c r="C47" s="58" t="s">
        <v>146</v>
      </c>
      <c r="D47" s="19">
        <v>3751917.16</v>
      </c>
      <c r="E47" s="19">
        <v>0</v>
      </c>
      <c r="F47" s="18">
        <v>3751917.16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217057.83999999997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2398073251.7900009</v>
      </c>
      <c r="AK47" s="18">
        <v>0</v>
      </c>
      <c r="AL47" s="18">
        <v>2447182.469999</v>
      </c>
      <c r="AM47" s="18">
        <v>0</v>
      </c>
      <c r="AN47" s="18">
        <v>250553294.75999999</v>
      </c>
      <c r="AO47" s="18">
        <v>0</v>
      </c>
      <c r="AP47" s="18">
        <v>590275569.38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1087751.21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130421.41</v>
      </c>
      <c r="BC47" s="18">
        <v>0</v>
      </c>
      <c r="BD47" s="18">
        <v>500012.82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137833.81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6039238.4199999999</v>
      </c>
      <c r="CK47" s="18">
        <v>0</v>
      </c>
      <c r="CL47" s="18">
        <v>168297.25</v>
      </c>
      <c r="CM47" s="18">
        <v>0</v>
      </c>
      <c r="CN47" s="18">
        <v>503255.4</v>
      </c>
      <c r="CO47" s="18">
        <v>0</v>
      </c>
      <c r="CP47" s="18">
        <v>0</v>
      </c>
      <c r="CQ47" s="18">
        <v>0</v>
      </c>
      <c r="CR47" s="18">
        <v>188910.93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262171661.92000002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168297.25</v>
      </c>
      <c r="DU47" s="18">
        <v>0</v>
      </c>
      <c r="DV47" s="18">
        <v>0</v>
      </c>
      <c r="DW47" s="18">
        <v>0</v>
      </c>
      <c r="DX47" s="18">
        <v>4876059.07</v>
      </c>
      <c r="DY47" s="18">
        <v>0</v>
      </c>
      <c r="DZ47" s="18">
        <v>0</v>
      </c>
      <c r="EA47" s="18">
        <v>0</v>
      </c>
      <c r="EB47" s="18">
        <v>54691.479999999996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307420.33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2559744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89606001.989999995</v>
      </c>
      <c r="FO47" s="19">
        <v>0</v>
      </c>
      <c r="FP47" s="18">
        <v>0</v>
      </c>
      <c r="FQ47" s="18">
        <v>0</v>
      </c>
      <c r="FR47" s="18">
        <v>18580653.929999996</v>
      </c>
      <c r="FS47" s="18">
        <v>0</v>
      </c>
      <c r="FT47" s="19">
        <v>71025348.060000002</v>
      </c>
      <c r="FU47" s="19">
        <v>0</v>
      </c>
      <c r="FV47" s="18">
        <v>881196.84</v>
      </c>
      <c r="FW47" s="18">
        <v>0</v>
      </c>
      <c r="FX47" s="18">
        <v>70144151.219999999</v>
      </c>
      <c r="FY47" s="18">
        <v>0</v>
      </c>
      <c r="FZ47" s="19">
        <v>0</v>
      </c>
      <c r="GA47" s="19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14429365</v>
      </c>
      <c r="GG47" s="18">
        <v>0</v>
      </c>
      <c r="GH47" s="18">
        <v>0</v>
      </c>
      <c r="GI47" s="18">
        <v>0</v>
      </c>
      <c r="GJ47" s="18">
        <v>954963.06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19">
        <v>0</v>
      </c>
      <c r="HA47" s="19">
        <v>0</v>
      </c>
      <c r="HB47" s="18">
        <v>0</v>
      </c>
      <c r="HC47" s="18">
        <v>0</v>
      </c>
      <c r="HD47" s="18">
        <v>0</v>
      </c>
      <c r="HE47" s="18">
        <v>0</v>
      </c>
      <c r="HF47" s="19">
        <v>0</v>
      </c>
      <c r="HG47" s="19">
        <v>0</v>
      </c>
      <c r="HH47" s="18">
        <v>0</v>
      </c>
      <c r="HI47" s="18">
        <v>0</v>
      </c>
      <c r="HJ47" s="18">
        <v>0</v>
      </c>
      <c r="HK47" s="18">
        <v>0</v>
      </c>
      <c r="HL47" s="19">
        <v>0</v>
      </c>
      <c r="HM47" s="19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3629202198.75</v>
      </c>
      <c r="HU47" s="18">
        <v>0</v>
      </c>
      <c r="HV47" s="19">
        <v>3629202198.75</v>
      </c>
    </row>
    <row r="48" spans="1:230" s="35" customFormat="1" ht="12.75" customHeight="1">
      <c r="A48" s="57" t="s">
        <v>228</v>
      </c>
      <c r="B48" s="17">
        <v>1054</v>
      </c>
      <c r="C48" s="58" t="s">
        <v>146</v>
      </c>
      <c r="D48" s="19">
        <v>36029410.479999982</v>
      </c>
      <c r="E48" s="19">
        <v>0</v>
      </c>
      <c r="F48" s="18">
        <v>5039509.9499999844</v>
      </c>
      <c r="G48" s="18">
        <v>0</v>
      </c>
      <c r="H48" s="18">
        <v>30077762.770000003</v>
      </c>
      <c r="I48" s="18">
        <v>0</v>
      </c>
      <c r="J48" s="18">
        <v>912137.76</v>
      </c>
      <c r="K48" s="18">
        <v>0</v>
      </c>
      <c r="L48" s="18">
        <v>635233.9</v>
      </c>
      <c r="M48" s="18">
        <v>0</v>
      </c>
      <c r="N48" s="18">
        <v>12722439.839999991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20110971.240000002</v>
      </c>
      <c r="AA48" s="18">
        <v>0</v>
      </c>
      <c r="AB48" s="18">
        <v>0</v>
      </c>
      <c r="AC48" s="18">
        <v>0</v>
      </c>
      <c r="AD48" s="18">
        <v>125353.87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508735718.58000302</v>
      </c>
      <c r="AQ48" s="18">
        <v>0</v>
      </c>
      <c r="AR48" s="18">
        <v>0</v>
      </c>
      <c r="AS48" s="18">
        <v>0</v>
      </c>
      <c r="AT48" s="18">
        <v>1477399.8499999999</v>
      </c>
      <c r="AU48" s="18">
        <v>0</v>
      </c>
      <c r="AV48" s="18">
        <v>1436012.4199999953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757982.01999999909</v>
      </c>
      <c r="BC48" s="18">
        <v>0</v>
      </c>
      <c r="BD48" s="18">
        <v>15955866.320000019</v>
      </c>
      <c r="BE48" s="18">
        <v>0</v>
      </c>
      <c r="BF48" s="18">
        <v>0</v>
      </c>
      <c r="BG48" s="18">
        <v>0</v>
      </c>
      <c r="BH48" s="18">
        <v>11971.96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14099.060000000001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111428.4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6821.36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74024738.940000072</v>
      </c>
      <c r="CK48" s="18">
        <v>0</v>
      </c>
      <c r="CL48" s="18">
        <v>15919801.410000008</v>
      </c>
      <c r="CM48" s="18">
        <v>0</v>
      </c>
      <c r="CN48" s="18">
        <v>3093479.2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7032954.9800000153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1531685.28</v>
      </c>
      <c r="DY48" s="18">
        <v>0</v>
      </c>
      <c r="DZ48" s="18">
        <v>0</v>
      </c>
      <c r="EA48" s="18">
        <v>0</v>
      </c>
      <c r="EB48" s="18">
        <v>87455438.309999898</v>
      </c>
      <c r="EC48" s="18">
        <v>0</v>
      </c>
      <c r="ED48" s="18">
        <v>37746.28</v>
      </c>
      <c r="EE48" s="18">
        <v>0</v>
      </c>
      <c r="EF48" s="18">
        <v>669048.78</v>
      </c>
      <c r="EG48" s="18">
        <v>0</v>
      </c>
      <c r="EH48" s="18">
        <v>1034622.1499999999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5425603.6199999973</v>
      </c>
      <c r="EU48" s="18">
        <v>0</v>
      </c>
      <c r="EV48" s="18">
        <v>379433.84000000008</v>
      </c>
      <c r="EW48" s="18">
        <v>0</v>
      </c>
      <c r="EX48" s="18">
        <v>130566993.92999996</v>
      </c>
      <c r="EY48" s="18">
        <v>0</v>
      </c>
      <c r="EZ48" s="18">
        <v>0</v>
      </c>
      <c r="FA48" s="18">
        <v>0</v>
      </c>
      <c r="FB48" s="18">
        <v>10170236.010000005</v>
      </c>
      <c r="FC48" s="18">
        <v>0</v>
      </c>
      <c r="FD48" s="18">
        <v>334296.67000000004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30582.809999999998</v>
      </c>
      <c r="FK48" s="18">
        <v>0</v>
      </c>
      <c r="FL48" s="18">
        <v>0</v>
      </c>
      <c r="FM48" s="18">
        <v>0</v>
      </c>
      <c r="FN48" s="19">
        <v>24571301.670000009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19">
        <v>24571301.670000009</v>
      </c>
      <c r="FU48" s="19">
        <v>0</v>
      </c>
      <c r="FV48" s="18">
        <v>0</v>
      </c>
      <c r="FW48" s="18">
        <v>0</v>
      </c>
      <c r="FX48" s="18">
        <v>24571301.670000009</v>
      </c>
      <c r="FY48" s="18">
        <v>0</v>
      </c>
      <c r="FZ48" s="19">
        <v>0</v>
      </c>
      <c r="GA48" s="19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2544119.4100000169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19">
        <v>0</v>
      </c>
      <c r="HA48" s="19">
        <v>0</v>
      </c>
      <c r="HB48" s="18">
        <v>0</v>
      </c>
      <c r="HC48" s="18">
        <v>0</v>
      </c>
      <c r="HD48" s="18">
        <v>0</v>
      </c>
      <c r="HE48" s="18">
        <v>0</v>
      </c>
      <c r="HF48" s="19">
        <v>0</v>
      </c>
      <c r="HG48" s="19">
        <v>0</v>
      </c>
      <c r="HH48" s="18">
        <v>0</v>
      </c>
      <c r="HI48" s="18">
        <v>0</v>
      </c>
      <c r="HJ48" s="18">
        <v>0</v>
      </c>
      <c r="HK48" s="18">
        <v>0</v>
      </c>
      <c r="HL48" s="19">
        <v>0</v>
      </c>
      <c r="HM48" s="19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962952792.59000266</v>
      </c>
      <c r="HU48" s="18">
        <v>0</v>
      </c>
      <c r="HV48" s="19">
        <v>962952792.59000266</v>
      </c>
    </row>
    <row r="49" spans="1:230" s="35" customFormat="1" ht="12.75" customHeight="1">
      <c r="A49" s="57" t="s">
        <v>230</v>
      </c>
      <c r="B49" s="17">
        <v>1055</v>
      </c>
      <c r="C49" s="58" t="s">
        <v>146</v>
      </c>
      <c r="D49" s="19">
        <v>8060004.1799999997</v>
      </c>
      <c r="E49" s="19">
        <v>0</v>
      </c>
      <c r="F49" s="18">
        <v>4333145.42</v>
      </c>
      <c r="G49" s="18">
        <v>0</v>
      </c>
      <c r="H49" s="18">
        <v>3079285.33</v>
      </c>
      <c r="I49" s="18">
        <v>0</v>
      </c>
      <c r="J49" s="18">
        <v>647573.43000000005</v>
      </c>
      <c r="K49" s="18">
        <v>0</v>
      </c>
      <c r="L49" s="18">
        <v>10990.58</v>
      </c>
      <c r="M49" s="18">
        <v>0</v>
      </c>
      <c r="N49" s="18">
        <v>27276908.420000002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51441198.079999998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845387152.75</v>
      </c>
      <c r="AQ49" s="18">
        <v>0</v>
      </c>
      <c r="AR49" s="18">
        <v>0</v>
      </c>
      <c r="AS49" s="18">
        <v>0</v>
      </c>
      <c r="AT49" s="18">
        <v>1182845.42</v>
      </c>
      <c r="AU49" s="18">
        <v>0</v>
      </c>
      <c r="AV49" s="18">
        <v>1583290.43</v>
      </c>
      <c r="AW49" s="18">
        <v>0</v>
      </c>
      <c r="AX49" s="18">
        <v>9560.17</v>
      </c>
      <c r="AY49" s="18">
        <v>0</v>
      </c>
      <c r="AZ49" s="18">
        <v>83769.820000000007</v>
      </c>
      <c r="BA49" s="18">
        <v>0</v>
      </c>
      <c r="BB49" s="18">
        <v>432067.86</v>
      </c>
      <c r="BC49" s="18">
        <v>0</v>
      </c>
      <c r="BD49" s="18">
        <v>758458.77</v>
      </c>
      <c r="BE49" s="18">
        <v>0</v>
      </c>
      <c r="BF49" s="18">
        <v>0</v>
      </c>
      <c r="BG49" s="18">
        <v>0</v>
      </c>
      <c r="BH49" s="18">
        <v>16393.05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229031.72</v>
      </c>
      <c r="BQ49" s="18">
        <v>0</v>
      </c>
      <c r="BR49" s="18">
        <v>461.1</v>
      </c>
      <c r="BS49" s="18">
        <v>0</v>
      </c>
      <c r="BT49" s="18">
        <v>0</v>
      </c>
      <c r="BU49" s="18">
        <v>0</v>
      </c>
      <c r="BV49" s="18">
        <v>674273.4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55644829.630000003</v>
      </c>
      <c r="CK49" s="18">
        <v>0</v>
      </c>
      <c r="CL49" s="18">
        <v>934544.91</v>
      </c>
      <c r="CM49" s="18">
        <v>0</v>
      </c>
      <c r="CN49" s="18">
        <v>2430703.02</v>
      </c>
      <c r="CO49" s="18">
        <v>0</v>
      </c>
      <c r="CP49" s="18">
        <v>0</v>
      </c>
      <c r="CQ49" s="18">
        <v>0</v>
      </c>
      <c r="CR49" s="18">
        <v>804759.1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8258488.6500000004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11960189.75</v>
      </c>
      <c r="DY49" s="18">
        <v>0</v>
      </c>
      <c r="DZ49" s="18">
        <v>0</v>
      </c>
      <c r="EA49" s="18">
        <v>0</v>
      </c>
      <c r="EB49" s="18">
        <v>-4313958.7699999996</v>
      </c>
      <c r="EC49" s="18">
        <v>0</v>
      </c>
      <c r="ED49" s="18">
        <v>0</v>
      </c>
      <c r="EE49" s="18">
        <v>0</v>
      </c>
      <c r="EF49" s="18">
        <v>953712.7</v>
      </c>
      <c r="EG49" s="18">
        <v>0</v>
      </c>
      <c r="EH49" s="18">
        <v>1829371.68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8366.17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316284.49</v>
      </c>
      <c r="EW49" s="18">
        <v>0</v>
      </c>
      <c r="EX49" s="18">
        <v>23113771.120000001</v>
      </c>
      <c r="EY49" s="18">
        <v>0</v>
      </c>
      <c r="EZ49" s="18">
        <v>640979.31000000006</v>
      </c>
      <c r="FA49" s="18">
        <v>0</v>
      </c>
      <c r="FB49" s="18">
        <v>1322598.7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596941.5</v>
      </c>
      <c r="FI49" s="18">
        <v>0</v>
      </c>
      <c r="FJ49" s="18">
        <v>343112.67</v>
      </c>
      <c r="FK49" s="18">
        <v>0</v>
      </c>
      <c r="FL49" s="18">
        <v>178695.35</v>
      </c>
      <c r="FM49" s="18">
        <v>0</v>
      </c>
      <c r="FN49" s="19">
        <v>109170466.67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19">
        <v>109170466.67</v>
      </c>
      <c r="FU49" s="19">
        <v>0</v>
      </c>
      <c r="FV49" s="18">
        <v>0</v>
      </c>
      <c r="FW49" s="18">
        <v>0</v>
      </c>
      <c r="FX49" s="18">
        <v>109170466.67</v>
      </c>
      <c r="FY49" s="18">
        <v>0</v>
      </c>
      <c r="FZ49" s="19">
        <v>0</v>
      </c>
      <c r="GA49" s="19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13977387.25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19">
        <v>0</v>
      </c>
      <c r="HA49" s="19">
        <v>0</v>
      </c>
      <c r="HB49" s="18">
        <v>0</v>
      </c>
      <c r="HC49" s="18">
        <v>0</v>
      </c>
      <c r="HD49" s="18">
        <v>0</v>
      </c>
      <c r="HE49" s="18">
        <v>0</v>
      </c>
      <c r="HF49" s="19">
        <v>0</v>
      </c>
      <c r="HG49" s="19">
        <v>0</v>
      </c>
      <c r="HH49" s="18">
        <v>0</v>
      </c>
      <c r="HI49" s="18">
        <v>0</v>
      </c>
      <c r="HJ49" s="18">
        <v>0</v>
      </c>
      <c r="HK49" s="18">
        <v>0</v>
      </c>
      <c r="HL49" s="19">
        <v>0</v>
      </c>
      <c r="HM49" s="19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1165317649.6499999</v>
      </c>
      <c r="HU49" s="18">
        <v>0</v>
      </c>
      <c r="HV49" s="19">
        <v>1165317649.6499999</v>
      </c>
    </row>
    <row r="50" spans="1:230" s="35" customFormat="1" ht="12.75" customHeight="1">
      <c r="A50" s="57" t="s">
        <v>232</v>
      </c>
      <c r="B50" s="17">
        <v>1056</v>
      </c>
      <c r="C50" s="58" t="s">
        <v>146</v>
      </c>
      <c r="D50" s="19">
        <v>312310.25000000006</v>
      </c>
      <c r="E50" s="19">
        <v>0</v>
      </c>
      <c r="F50" s="18">
        <v>0</v>
      </c>
      <c r="G50" s="18">
        <v>0</v>
      </c>
      <c r="H50" s="18">
        <v>312310.25000000006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1401220.0199999996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313671924.91999185</v>
      </c>
      <c r="AK50" s="18">
        <v>2267736.7200000663</v>
      </c>
      <c r="AL50" s="18">
        <v>2440978.9900000002</v>
      </c>
      <c r="AM50" s="18">
        <v>0</v>
      </c>
      <c r="AN50" s="18">
        <v>13234593.950000074</v>
      </c>
      <c r="AO50" s="18">
        <v>0</v>
      </c>
      <c r="AP50" s="18">
        <v>181579.24000000005</v>
      </c>
      <c r="AQ50" s="18">
        <v>0</v>
      </c>
      <c r="AR50" s="18">
        <v>0</v>
      </c>
      <c r="AS50" s="18">
        <v>0</v>
      </c>
      <c r="AT50" s="18">
        <v>22881.58</v>
      </c>
      <c r="AU50" s="18">
        <v>0</v>
      </c>
      <c r="AV50" s="18">
        <v>14400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4968.33</v>
      </c>
      <c r="BC50" s="18">
        <v>0</v>
      </c>
      <c r="BD50" s="18">
        <v>7174.4299999999994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135238.73000000001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3562.62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1438272.2700000003</v>
      </c>
      <c r="CK50" s="18">
        <v>0</v>
      </c>
      <c r="CL50" s="18">
        <v>83216.98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83216.98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1739940.1300000027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706134.34000000008</v>
      </c>
      <c r="DY50" s="18">
        <v>0</v>
      </c>
      <c r="DZ50" s="18">
        <v>0</v>
      </c>
      <c r="EA50" s="18">
        <v>0</v>
      </c>
      <c r="EB50" s="18">
        <v>20054.79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341691.41000000003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137205.94</v>
      </c>
      <c r="FM50" s="18">
        <v>0</v>
      </c>
      <c r="FN50" s="19">
        <v>203367.06999999998</v>
      </c>
      <c r="FO50" s="19">
        <v>20125</v>
      </c>
      <c r="FP50" s="18">
        <v>0</v>
      </c>
      <c r="FQ50" s="18">
        <v>0</v>
      </c>
      <c r="FR50" s="18">
        <v>0</v>
      </c>
      <c r="FS50" s="18">
        <v>20125</v>
      </c>
      <c r="FT50" s="19">
        <v>0</v>
      </c>
      <c r="FU50" s="19">
        <v>0</v>
      </c>
      <c r="FV50" s="18">
        <v>0</v>
      </c>
      <c r="FW50" s="18">
        <v>0</v>
      </c>
      <c r="FX50" s="18">
        <v>0</v>
      </c>
      <c r="FY50" s="18">
        <v>0</v>
      </c>
      <c r="FZ50" s="19">
        <v>203367.06999999998</v>
      </c>
      <c r="GA50" s="19">
        <v>0</v>
      </c>
      <c r="GB50" s="18">
        <v>0</v>
      </c>
      <c r="GC50" s="18">
        <v>0</v>
      </c>
      <c r="GD50" s="18">
        <v>203367.06999999998</v>
      </c>
      <c r="GE50" s="18">
        <v>0</v>
      </c>
      <c r="GF50" s="18">
        <v>404551417.39996547</v>
      </c>
      <c r="GG50" s="18">
        <v>0</v>
      </c>
      <c r="GH50" s="18">
        <v>6549252.2999999952</v>
      </c>
      <c r="GI50" s="18">
        <v>0</v>
      </c>
      <c r="GJ50" s="18">
        <v>3111444.1799999997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19">
        <v>0</v>
      </c>
      <c r="HA50" s="19">
        <v>0</v>
      </c>
      <c r="HB50" s="18">
        <v>0</v>
      </c>
      <c r="HC50" s="18">
        <v>0</v>
      </c>
      <c r="HD50" s="18">
        <v>0</v>
      </c>
      <c r="HE50" s="18">
        <v>0</v>
      </c>
      <c r="HF50" s="19">
        <v>0</v>
      </c>
      <c r="HG50" s="19">
        <v>0</v>
      </c>
      <c r="HH50" s="18">
        <v>0</v>
      </c>
      <c r="HI50" s="18">
        <v>0</v>
      </c>
      <c r="HJ50" s="18">
        <v>0</v>
      </c>
      <c r="HK50" s="18">
        <v>0</v>
      </c>
      <c r="HL50" s="19">
        <v>0</v>
      </c>
      <c r="HM50" s="19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750396046.84995723</v>
      </c>
      <c r="HU50" s="18">
        <v>2287861.7200000663</v>
      </c>
      <c r="HV50" s="19">
        <v>752683908.56995726</v>
      </c>
    </row>
    <row r="51" spans="1:230" s="35" customFormat="1" ht="12.75" customHeight="1">
      <c r="A51" s="57" t="s">
        <v>234</v>
      </c>
      <c r="B51" s="17">
        <v>1057</v>
      </c>
      <c r="C51" s="58" t="s">
        <v>146</v>
      </c>
      <c r="D51" s="19">
        <v>54308486.150000013</v>
      </c>
      <c r="E51" s="19">
        <v>0</v>
      </c>
      <c r="F51" s="18">
        <v>25394266.030000012</v>
      </c>
      <c r="G51" s="18">
        <v>0</v>
      </c>
      <c r="H51" s="18">
        <v>24264160.280000009</v>
      </c>
      <c r="I51" s="18">
        <v>0</v>
      </c>
      <c r="J51" s="18">
        <v>4650059.839999998</v>
      </c>
      <c r="K51" s="18">
        <v>0</v>
      </c>
      <c r="L51" s="18">
        <v>338.55</v>
      </c>
      <c r="M51" s="18">
        <v>0</v>
      </c>
      <c r="N51" s="18">
        <v>11960029.03999999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1197092.7499999998</v>
      </c>
      <c r="AA51" s="18">
        <v>0</v>
      </c>
      <c r="AB51" s="18">
        <v>0</v>
      </c>
      <c r="AC51" s="18">
        <v>0</v>
      </c>
      <c r="AD51" s="18">
        <v>50488.280000000006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117254792.13000004</v>
      </c>
      <c r="AQ51" s="18">
        <v>0</v>
      </c>
      <c r="AR51" s="18">
        <v>1502.95</v>
      </c>
      <c r="AS51" s="18">
        <v>0</v>
      </c>
      <c r="AT51" s="18">
        <v>2034719.9100000001</v>
      </c>
      <c r="AU51" s="18">
        <v>0</v>
      </c>
      <c r="AV51" s="18">
        <v>605863.17000000004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6415.880000000001</v>
      </c>
      <c r="BC51" s="18">
        <v>0</v>
      </c>
      <c r="BD51" s="18">
        <v>802813.03999999876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158342.1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259627.99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109809.61</v>
      </c>
      <c r="CK51" s="18">
        <v>0</v>
      </c>
      <c r="CL51" s="18">
        <v>2720.55</v>
      </c>
      <c r="CM51" s="18">
        <v>0</v>
      </c>
      <c r="CN51" s="18">
        <v>9678.31</v>
      </c>
      <c r="CO51" s="18">
        <v>0</v>
      </c>
      <c r="CP51" s="18">
        <v>0</v>
      </c>
      <c r="CQ51" s="18">
        <v>0</v>
      </c>
      <c r="CR51" s="18">
        <v>1804.2199999999998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4817076.3500000276</v>
      </c>
      <c r="DE51" s="18">
        <v>0</v>
      </c>
      <c r="DF51" s="18">
        <v>69212.329999999987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13073109.830000015</v>
      </c>
      <c r="DY51" s="18">
        <v>0</v>
      </c>
      <c r="DZ51" s="18">
        <v>0</v>
      </c>
      <c r="EA51" s="18">
        <v>0</v>
      </c>
      <c r="EB51" s="18">
        <v>36609808.129999965</v>
      </c>
      <c r="EC51" s="18">
        <v>0</v>
      </c>
      <c r="ED51" s="18">
        <v>26056.7</v>
      </c>
      <c r="EE51" s="18">
        <v>0</v>
      </c>
      <c r="EF51" s="18">
        <v>1399894.01</v>
      </c>
      <c r="EG51" s="18">
        <v>0</v>
      </c>
      <c r="EH51" s="18">
        <v>3895011.5199999977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19">
        <v>0</v>
      </c>
      <c r="FU51" s="19">
        <v>0</v>
      </c>
      <c r="FV51" s="18">
        <v>0</v>
      </c>
      <c r="FW51" s="18">
        <v>0</v>
      </c>
      <c r="FX51" s="18">
        <v>0</v>
      </c>
      <c r="FY51" s="18">
        <v>0</v>
      </c>
      <c r="FZ51" s="19">
        <v>0</v>
      </c>
      <c r="GA51" s="19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54082.649999999987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19">
        <v>0</v>
      </c>
      <c r="HA51" s="19">
        <v>0</v>
      </c>
      <c r="HB51" s="18">
        <v>0</v>
      </c>
      <c r="HC51" s="18">
        <v>0</v>
      </c>
      <c r="HD51" s="18">
        <v>0</v>
      </c>
      <c r="HE51" s="18">
        <v>0</v>
      </c>
      <c r="HF51" s="19">
        <v>0</v>
      </c>
      <c r="HG51" s="19">
        <v>0</v>
      </c>
      <c r="HH51" s="18">
        <v>0</v>
      </c>
      <c r="HI51" s="18">
        <v>0</v>
      </c>
      <c r="HJ51" s="18">
        <v>0</v>
      </c>
      <c r="HK51" s="18">
        <v>0</v>
      </c>
      <c r="HL51" s="19">
        <v>0</v>
      </c>
      <c r="HM51" s="19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248708776.15000004</v>
      </c>
      <c r="HU51" s="18">
        <v>0</v>
      </c>
      <c r="HV51" s="19">
        <v>248708776.15000004</v>
      </c>
    </row>
    <row r="52" spans="1:230" s="35" customFormat="1" ht="12.75" customHeight="1">
      <c r="A52" s="57" t="s">
        <v>236</v>
      </c>
      <c r="B52" s="17">
        <v>1058</v>
      </c>
      <c r="C52" s="58" t="s">
        <v>146</v>
      </c>
      <c r="D52" s="19">
        <v>1855231.47</v>
      </c>
      <c r="E52" s="19">
        <v>0</v>
      </c>
      <c r="F52" s="18">
        <v>312662.71999999997</v>
      </c>
      <c r="G52" s="18">
        <v>0</v>
      </c>
      <c r="H52" s="18">
        <v>1489144.76</v>
      </c>
      <c r="I52" s="18">
        <v>0</v>
      </c>
      <c r="J52" s="18">
        <v>53423.99</v>
      </c>
      <c r="K52" s="18">
        <v>0</v>
      </c>
      <c r="L52" s="18">
        <v>858.47</v>
      </c>
      <c r="M52" s="18">
        <v>0</v>
      </c>
      <c r="N52" s="18">
        <v>7124632.2300000004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3839.13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27711379.5</v>
      </c>
      <c r="AQ52" s="18">
        <v>0</v>
      </c>
      <c r="AR52" s="18">
        <v>0</v>
      </c>
      <c r="AS52" s="18">
        <v>0</v>
      </c>
      <c r="AT52" s="18">
        <v>43507593.75</v>
      </c>
      <c r="AU52" s="18">
        <v>0</v>
      </c>
      <c r="AV52" s="18">
        <v>43681765.109999999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15182279.279999999</v>
      </c>
      <c r="BC52" s="18">
        <v>0</v>
      </c>
      <c r="BD52" s="18">
        <v>8840604.8100000005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133368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617755.74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8679555.1799999997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1085214</v>
      </c>
      <c r="CK52" s="18">
        <v>0</v>
      </c>
      <c r="CL52" s="18">
        <v>308901.82</v>
      </c>
      <c r="CM52" s="18">
        <v>0</v>
      </c>
      <c r="CN52" s="18">
        <v>224815</v>
      </c>
      <c r="CO52" s="18">
        <v>0</v>
      </c>
      <c r="CP52" s="18">
        <v>0</v>
      </c>
      <c r="CQ52" s="18">
        <v>0</v>
      </c>
      <c r="CR52" s="18">
        <v>189728.35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122840387.56999999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272.81</v>
      </c>
      <c r="DU52" s="18">
        <v>0</v>
      </c>
      <c r="DV52" s="18">
        <v>19809.52</v>
      </c>
      <c r="DW52" s="18">
        <v>0</v>
      </c>
      <c r="DX52" s="18">
        <v>159361629.12</v>
      </c>
      <c r="DY52" s="18">
        <v>0</v>
      </c>
      <c r="DZ52" s="18">
        <v>0</v>
      </c>
      <c r="EA52" s="18">
        <v>0</v>
      </c>
      <c r="EB52" s="18">
        <v>343608.06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20342010.920000002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168627401.55000001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19">
        <v>168627401.55000001</v>
      </c>
      <c r="FU52" s="19">
        <v>0</v>
      </c>
      <c r="FV52" s="18">
        <v>168627401.55000001</v>
      </c>
      <c r="FW52" s="18">
        <v>0</v>
      </c>
      <c r="FX52" s="18">
        <v>0</v>
      </c>
      <c r="FY52" s="18">
        <v>0</v>
      </c>
      <c r="FZ52" s="19">
        <v>0</v>
      </c>
      <c r="GA52" s="19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19">
        <v>0</v>
      </c>
      <c r="HA52" s="19">
        <v>0</v>
      </c>
      <c r="HB52" s="18">
        <v>0</v>
      </c>
      <c r="HC52" s="18">
        <v>0</v>
      </c>
      <c r="HD52" s="18">
        <v>0</v>
      </c>
      <c r="HE52" s="18">
        <v>0</v>
      </c>
      <c r="HF52" s="19">
        <v>0</v>
      </c>
      <c r="HG52" s="19">
        <v>0</v>
      </c>
      <c r="HH52" s="18">
        <v>0</v>
      </c>
      <c r="HI52" s="18">
        <v>0</v>
      </c>
      <c r="HJ52" s="18">
        <v>0</v>
      </c>
      <c r="HK52" s="18">
        <v>0</v>
      </c>
      <c r="HL52" s="19">
        <v>0</v>
      </c>
      <c r="HM52" s="19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630682641.3900001</v>
      </c>
      <c r="HU52" s="18">
        <v>0</v>
      </c>
      <c r="HV52" s="19">
        <v>630682641.3900001</v>
      </c>
    </row>
    <row r="53" spans="1:230" s="35" customFormat="1" ht="12.75" customHeight="1">
      <c r="A53" s="57" t="s">
        <v>238</v>
      </c>
      <c r="B53" s="17">
        <v>1059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297279.89333333337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11395101.4</v>
      </c>
      <c r="DE53" s="18">
        <v>0</v>
      </c>
      <c r="DF53" s="18">
        <v>3201055.21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23045482.850000001</v>
      </c>
      <c r="DW53" s="18">
        <v>0</v>
      </c>
      <c r="DX53" s="18">
        <v>8580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88577475.540000007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31874632.189999998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19">
        <v>0</v>
      </c>
      <c r="FU53" s="19">
        <v>0</v>
      </c>
      <c r="FV53" s="18">
        <v>0</v>
      </c>
      <c r="FW53" s="18">
        <v>0</v>
      </c>
      <c r="FX53" s="18">
        <v>0</v>
      </c>
      <c r="FY53" s="18">
        <v>0</v>
      </c>
      <c r="FZ53" s="19">
        <v>0</v>
      </c>
      <c r="GA53" s="19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19">
        <v>0</v>
      </c>
      <c r="HA53" s="19">
        <v>0</v>
      </c>
      <c r="HB53" s="18">
        <v>0</v>
      </c>
      <c r="HC53" s="18">
        <v>0</v>
      </c>
      <c r="HD53" s="18">
        <v>0</v>
      </c>
      <c r="HE53" s="18">
        <v>0</v>
      </c>
      <c r="HF53" s="19">
        <v>0</v>
      </c>
      <c r="HG53" s="19">
        <v>0</v>
      </c>
      <c r="HH53" s="18">
        <v>0</v>
      </c>
      <c r="HI53" s="18">
        <v>0</v>
      </c>
      <c r="HJ53" s="18">
        <v>0</v>
      </c>
      <c r="HK53" s="18">
        <v>0</v>
      </c>
      <c r="HL53" s="19">
        <v>0</v>
      </c>
      <c r="HM53" s="19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158399607.08333334</v>
      </c>
      <c r="HU53" s="18">
        <v>0</v>
      </c>
      <c r="HV53" s="19">
        <v>158399607.08333334</v>
      </c>
    </row>
    <row r="54" spans="1:230" s="35" customFormat="1" ht="12.75" customHeight="1">
      <c r="A54" s="57" t="s">
        <v>240</v>
      </c>
      <c r="B54" s="17">
        <v>1060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410452</v>
      </c>
      <c r="Q54" s="18">
        <v>0</v>
      </c>
      <c r="R54" s="18">
        <v>2801981.95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19">
        <v>0</v>
      </c>
      <c r="FU54" s="19">
        <v>0</v>
      </c>
      <c r="FV54" s="18">
        <v>0</v>
      </c>
      <c r="FW54" s="18">
        <v>0</v>
      </c>
      <c r="FX54" s="18">
        <v>0</v>
      </c>
      <c r="FY54" s="18">
        <v>0</v>
      </c>
      <c r="FZ54" s="19">
        <v>0</v>
      </c>
      <c r="GA54" s="19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19">
        <v>0</v>
      </c>
      <c r="HA54" s="19">
        <v>0</v>
      </c>
      <c r="HB54" s="18">
        <v>0</v>
      </c>
      <c r="HC54" s="18">
        <v>0</v>
      </c>
      <c r="HD54" s="18">
        <v>0</v>
      </c>
      <c r="HE54" s="18">
        <v>0</v>
      </c>
      <c r="HF54" s="19">
        <v>0</v>
      </c>
      <c r="HG54" s="19">
        <v>0</v>
      </c>
      <c r="HH54" s="18">
        <v>0</v>
      </c>
      <c r="HI54" s="18">
        <v>0</v>
      </c>
      <c r="HJ54" s="18">
        <v>0</v>
      </c>
      <c r="HK54" s="18">
        <v>0</v>
      </c>
      <c r="HL54" s="19">
        <v>0</v>
      </c>
      <c r="HM54" s="19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3212433.95</v>
      </c>
      <c r="HU54" s="18">
        <v>0</v>
      </c>
      <c r="HV54" s="19">
        <v>3212433.95</v>
      </c>
    </row>
    <row r="55" spans="1:230" s="35" customFormat="1" ht="12.75" customHeight="1">
      <c r="A55" s="57" t="s">
        <v>242</v>
      </c>
      <c r="B55" s="17">
        <v>1061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452495910.45000005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19">
        <v>42417605.659999996</v>
      </c>
      <c r="FU55" s="19">
        <v>0</v>
      </c>
      <c r="FV55" s="18">
        <v>1085269</v>
      </c>
      <c r="FW55" s="18">
        <v>0</v>
      </c>
      <c r="FX55" s="18">
        <v>41332336.659999996</v>
      </c>
      <c r="FY55" s="18">
        <v>0</v>
      </c>
      <c r="FZ55" s="19">
        <v>410078304.79000002</v>
      </c>
      <c r="GA55" s="19">
        <v>0</v>
      </c>
      <c r="GB55" s="18">
        <v>49128205.789999999</v>
      </c>
      <c r="GC55" s="18">
        <v>0</v>
      </c>
      <c r="GD55" s="18">
        <v>360950099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19">
        <v>0</v>
      </c>
      <c r="HA55" s="19">
        <v>0</v>
      </c>
      <c r="HB55" s="18">
        <v>0</v>
      </c>
      <c r="HC55" s="18">
        <v>0</v>
      </c>
      <c r="HD55" s="18">
        <v>0</v>
      </c>
      <c r="HE55" s="18">
        <v>0</v>
      </c>
      <c r="HF55" s="19">
        <v>0</v>
      </c>
      <c r="HG55" s="19">
        <v>0</v>
      </c>
      <c r="HH55" s="18">
        <v>0</v>
      </c>
      <c r="HI55" s="18">
        <v>0</v>
      </c>
      <c r="HJ55" s="18">
        <v>0</v>
      </c>
      <c r="HK55" s="18">
        <v>0</v>
      </c>
      <c r="HL55" s="19">
        <v>0</v>
      </c>
      <c r="HM55" s="19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452495910.44999981</v>
      </c>
      <c r="HU55" s="18">
        <v>0</v>
      </c>
      <c r="HV55" s="19">
        <v>452495910.44999981</v>
      </c>
    </row>
    <row r="56" spans="1:230" s="35" customFormat="1" ht="12.75" customHeight="1">
      <c r="A56" s="57" t="s">
        <v>244</v>
      </c>
      <c r="B56" s="17">
        <v>2001</v>
      </c>
      <c r="C56" s="58" t="s">
        <v>146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11225628340.67992</v>
      </c>
      <c r="FO56" s="19">
        <v>0</v>
      </c>
      <c r="FP56" s="18">
        <v>5974951.4394999994</v>
      </c>
      <c r="FQ56" s="18">
        <v>0</v>
      </c>
      <c r="FR56" s="18">
        <v>16498.188600000009</v>
      </c>
      <c r="FS56" s="18">
        <v>0</v>
      </c>
      <c r="FT56" s="19">
        <v>2452797332.5470362</v>
      </c>
      <c r="FU56" s="19">
        <v>0</v>
      </c>
      <c r="FV56" s="18">
        <v>14130466.878500011</v>
      </c>
      <c r="FW56" s="18">
        <v>0</v>
      </c>
      <c r="FX56" s="18">
        <v>2438666865.6685362</v>
      </c>
      <c r="FY56" s="18">
        <v>0</v>
      </c>
      <c r="FZ56" s="19">
        <v>8766839558.5047836</v>
      </c>
      <c r="GA56" s="19">
        <v>0</v>
      </c>
      <c r="GB56" s="18">
        <v>600559522.23399913</v>
      </c>
      <c r="GC56" s="18">
        <v>0</v>
      </c>
      <c r="GD56" s="18">
        <v>8166280036.2707853</v>
      </c>
      <c r="GE56" s="18">
        <v>0</v>
      </c>
      <c r="GF56" s="18">
        <v>319747.22999999981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19">
        <v>0</v>
      </c>
      <c r="HA56" s="19">
        <v>0</v>
      </c>
      <c r="HB56" s="18">
        <v>0</v>
      </c>
      <c r="HC56" s="18">
        <v>0</v>
      </c>
      <c r="HD56" s="18">
        <v>0</v>
      </c>
      <c r="HE56" s="18">
        <v>0</v>
      </c>
      <c r="HF56" s="19">
        <v>0</v>
      </c>
      <c r="HG56" s="19">
        <v>0</v>
      </c>
      <c r="HH56" s="18">
        <v>0</v>
      </c>
      <c r="HI56" s="18">
        <v>0</v>
      </c>
      <c r="HJ56" s="18">
        <v>0</v>
      </c>
      <c r="HK56" s="18">
        <v>0</v>
      </c>
      <c r="HL56" s="19">
        <v>0</v>
      </c>
      <c r="HM56" s="19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11225948087.909929</v>
      </c>
      <c r="HU56" s="18">
        <v>0</v>
      </c>
      <c r="HV56" s="19">
        <v>11225948087.909929</v>
      </c>
    </row>
    <row r="57" spans="1:230" s="35" customFormat="1" ht="12.75" customHeight="1">
      <c r="A57" s="57" t="s">
        <v>246</v>
      </c>
      <c r="B57" s="17">
        <v>2002</v>
      </c>
      <c r="C57" s="58" t="s">
        <v>247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2546596.3099999735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128.59047619047618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19">
        <v>0</v>
      </c>
      <c r="FU57" s="19">
        <v>0</v>
      </c>
      <c r="FV57" s="18">
        <v>0</v>
      </c>
      <c r="FW57" s="18">
        <v>0</v>
      </c>
      <c r="FX57" s="18">
        <v>0</v>
      </c>
      <c r="FY57" s="18">
        <v>0</v>
      </c>
      <c r="FZ57" s="19">
        <v>0</v>
      </c>
      <c r="GA57" s="19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911258445.42169249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19">
        <v>0</v>
      </c>
      <c r="HA57" s="19">
        <v>0</v>
      </c>
      <c r="HB57" s="18">
        <v>0</v>
      </c>
      <c r="HC57" s="18">
        <v>0</v>
      </c>
      <c r="HD57" s="18">
        <v>0</v>
      </c>
      <c r="HE57" s="18">
        <v>0</v>
      </c>
      <c r="HF57" s="19">
        <v>0</v>
      </c>
      <c r="HG57" s="19">
        <v>0</v>
      </c>
      <c r="HH57" s="18">
        <v>0</v>
      </c>
      <c r="HI57" s="18">
        <v>0</v>
      </c>
      <c r="HJ57" s="18">
        <v>0</v>
      </c>
      <c r="HK57" s="18">
        <v>0</v>
      </c>
      <c r="HL57" s="19">
        <v>0</v>
      </c>
      <c r="HM57" s="19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913805170.32216859</v>
      </c>
      <c r="HU57" s="18">
        <v>0</v>
      </c>
      <c r="HV57" s="19">
        <v>913805170.32216859</v>
      </c>
    </row>
    <row r="58" spans="1:230" s="35" customFormat="1" ht="12.75" customHeight="1">
      <c r="A58" s="57" t="s">
        <v>249</v>
      </c>
      <c r="B58" s="17">
        <v>2005</v>
      </c>
      <c r="C58" s="58" t="s">
        <v>247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428974.67000000097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440020156.92000002</v>
      </c>
      <c r="FO58" s="19">
        <v>0</v>
      </c>
      <c r="FP58" s="18">
        <v>64436.560000000005</v>
      </c>
      <c r="FQ58" s="18">
        <v>0</v>
      </c>
      <c r="FR58" s="18">
        <v>75892294.450000003</v>
      </c>
      <c r="FS58" s="18">
        <v>0</v>
      </c>
      <c r="FT58" s="19">
        <v>60966278.869999997</v>
      </c>
      <c r="FU58" s="19">
        <v>0</v>
      </c>
      <c r="FV58" s="18">
        <v>286117.37</v>
      </c>
      <c r="FW58" s="18">
        <v>0</v>
      </c>
      <c r="FX58" s="18">
        <v>60680161.5</v>
      </c>
      <c r="FY58" s="18">
        <v>0</v>
      </c>
      <c r="FZ58" s="19">
        <v>303097147.04000002</v>
      </c>
      <c r="GA58" s="19">
        <v>0</v>
      </c>
      <c r="GB58" s="18">
        <v>19045783.18</v>
      </c>
      <c r="GC58" s="18">
        <v>0</v>
      </c>
      <c r="GD58" s="18">
        <v>284051363.86000001</v>
      </c>
      <c r="GE58" s="18">
        <v>0</v>
      </c>
      <c r="GF58" s="18">
        <v>50149596.100000001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145176.82999999999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19">
        <v>0</v>
      </c>
      <c r="HA58" s="19">
        <v>0</v>
      </c>
      <c r="HB58" s="18">
        <v>0</v>
      </c>
      <c r="HC58" s="18">
        <v>0</v>
      </c>
      <c r="HD58" s="18">
        <v>0</v>
      </c>
      <c r="HE58" s="18">
        <v>0</v>
      </c>
      <c r="HF58" s="19">
        <v>0</v>
      </c>
      <c r="HG58" s="19">
        <v>0</v>
      </c>
      <c r="HH58" s="18">
        <v>0</v>
      </c>
      <c r="HI58" s="18">
        <v>0</v>
      </c>
      <c r="HJ58" s="18">
        <v>0</v>
      </c>
      <c r="HK58" s="18">
        <v>0</v>
      </c>
      <c r="HL58" s="19">
        <v>0</v>
      </c>
      <c r="HM58" s="19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490743904.5200001</v>
      </c>
      <c r="HU58" s="18">
        <v>0</v>
      </c>
      <c r="HV58" s="19">
        <v>490743904.5200001</v>
      </c>
    </row>
    <row r="59" spans="1:230" s="35" customFormat="1" ht="12.75" customHeight="1">
      <c r="A59" s="57" t="s">
        <v>251</v>
      </c>
      <c r="B59" s="17">
        <v>2006</v>
      </c>
      <c r="C59" s="58" t="s">
        <v>247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159033.98000000001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19">
        <v>0</v>
      </c>
      <c r="FU59" s="19">
        <v>0</v>
      </c>
      <c r="FV59" s="18">
        <v>0</v>
      </c>
      <c r="FW59" s="18">
        <v>0</v>
      </c>
      <c r="FX59" s="18">
        <v>0</v>
      </c>
      <c r="FY59" s="18">
        <v>0</v>
      </c>
      <c r="FZ59" s="19">
        <v>0</v>
      </c>
      <c r="GA59" s="19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83425154.150000006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19">
        <v>0</v>
      </c>
      <c r="HA59" s="19">
        <v>0</v>
      </c>
      <c r="HB59" s="18">
        <v>0</v>
      </c>
      <c r="HC59" s="18">
        <v>0</v>
      </c>
      <c r="HD59" s="18">
        <v>0</v>
      </c>
      <c r="HE59" s="18">
        <v>0</v>
      </c>
      <c r="HF59" s="19">
        <v>0</v>
      </c>
      <c r="HG59" s="19">
        <v>0</v>
      </c>
      <c r="HH59" s="18">
        <v>0</v>
      </c>
      <c r="HI59" s="18">
        <v>0</v>
      </c>
      <c r="HJ59" s="18">
        <v>0</v>
      </c>
      <c r="HK59" s="18">
        <v>0</v>
      </c>
      <c r="HL59" s="19">
        <v>0</v>
      </c>
      <c r="HM59" s="19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83584188.13000001</v>
      </c>
      <c r="HU59" s="18">
        <v>0</v>
      </c>
      <c r="HV59" s="19">
        <v>83584188.13000001</v>
      </c>
    </row>
    <row r="60" spans="1:230" s="35" customFormat="1" ht="12.75" customHeight="1">
      <c r="A60" s="57" t="s">
        <v>253</v>
      </c>
      <c r="B60" s="17">
        <v>2007</v>
      </c>
      <c r="C60" s="58" t="s">
        <v>247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167829.3</v>
      </c>
      <c r="DE60" s="18">
        <v>0</v>
      </c>
      <c r="DF60" s="18">
        <v>34103.949999999997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2313728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19">
        <v>1583826.35</v>
      </c>
      <c r="FU60" s="19">
        <v>0</v>
      </c>
      <c r="FV60" s="18">
        <v>0</v>
      </c>
      <c r="FW60" s="18">
        <v>0</v>
      </c>
      <c r="FX60" s="18">
        <v>1583826.35</v>
      </c>
      <c r="FY60" s="18">
        <v>0</v>
      </c>
      <c r="FZ60" s="19">
        <v>729901.65</v>
      </c>
      <c r="GA60" s="19">
        <v>0</v>
      </c>
      <c r="GB60" s="18">
        <v>0</v>
      </c>
      <c r="GC60" s="18">
        <v>0</v>
      </c>
      <c r="GD60" s="18">
        <v>729901.65</v>
      </c>
      <c r="GE60" s="18">
        <v>0</v>
      </c>
      <c r="GF60" s="18">
        <v>3079.35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45444509.56000004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19">
        <v>0</v>
      </c>
      <c r="HA60" s="19">
        <v>0</v>
      </c>
      <c r="HB60" s="18">
        <v>0</v>
      </c>
      <c r="HC60" s="18">
        <v>0</v>
      </c>
      <c r="HD60" s="18">
        <v>0</v>
      </c>
      <c r="HE60" s="18">
        <v>0</v>
      </c>
      <c r="HF60" s="19">
        <v>0</v>
      </c>
      <c r="HG60" s="19">
        <v>0</v>
      </c>
      <c r="HH60" s="18">
        <v>0</v>
      </c>
      <c r="HI60" s="18">
        <v>0</v>
      </c>
      <c r="HJ60" s="18">
        <v>0</v>
      </c>
      <c r="HK60" s="18">
        <v>0</v>
      </c>
      <c r="HL60" s="19">
        <v>0</v>
      </c>
      <c r="HM60" s="19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47963250.160000041</v>
      </c>
      <c r="HU60" s="18">
        <v>0</v>
      </c>
      <c r="HV60" s="19">
        <v>47963250.160000041</v>
      </c>
    </row>
    <row r="61" spans="1:230" s="35" customFormat="1" ht="12.75" customHeight="1">
      <c r="A61" s="57" t="s">
        <v>255</v>
      </c>
      <c r="B61" s="17">
        <v>3001</v>
      </c>
      <c r="C61" s="58" t="s">
        <v>256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46835886.435500003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19">
        <v>0</v>
      </c>
      <c r="FU61" s="19">
        <v>0</v>
      </c>
      <c r="FV61" s="18">
        <v>0</v>
      </c>
      <c r="FW61" s="18">
        <v>0</v>
      </c>
      <c r="FX61" s="18">
        <v>0</v>
      </c>
      <c r="FY61" s="18">
        <v>0</v>
      </c>
      <c r="FZ61" s="19">
        <v>46835886.435500003</v>
      </c>
      <c r="GA61" s="19">
        <v>0</v>
      </c>
      <c r="GB61" s="18">
        <v>0</v>
      </c>
      <c r="GC61" s="18">
        <v>0</v>
      </c>
      <c r="GD61" s="18">
        <v>46835886.435500003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0.01</v>
      </c>
      <c r="GM61" s="18">
        <v>0</v>
      </c>
      <c r="GN61" s="18">
        <v>3630114924.6058965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19">
        <v>0</v>
      </c>
      <c r="HA61" s="19">
        <v>0</v>
      </c>
      <c r="HB61" s="18">
        <v>0</v>
      </c>
      <c r="HC61" s="18">
        <v>0</v>
      </c>
      <c r="HD61" s="18">
        <v>0</v>
      </c>
      <c r="HE61" s="18">
        <v>0</v>
      </c>
      <c r="HF61" s="19">
        <v>0</v>
      </c>
      <c r="HG61" s="19">
        <v>0</v>
      </c>
      <c r="HH61" s="18">
        <v>0</v>
      </c>
      <c r="HI61" s="18">
        <v>0</v>
      </c>
      <c r="HJ61" s="18">
        <v>0</v>
      </c>
      <c r="HK61" s="18">
        <v>0</v>
      </c>
      <c r="HL61" s="19">
        <v>0</v>
      </c>
      <c r="HM61" s="19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3676950811.0513964</v>
      </c>
      <c r="HU61" s="18">
        <v>0</v>
      </c>
      <c r="HV61" s="19">
        <v>3676950811.0513964</v>
      </c>
    </row>
    <row r="62" spans="1:230" s="35" customFormat="1" ht="12.75" customHeight="1">
      <c r="A62" s="57" t="s">
        <v>258</v>
      </c>
      <c r="B62" s="17">
        <v>3002</v>
      </c>
      <c r="C62" s="58" t="s">
        <v>256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297831.61999999988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19">
        <v>0</v>
      </c>
      <c r="FU62" s="19">
        <v>0</v>
      </c>
      <c r="FV62" s="18">
        <v>0</v>
      </c>
      <c r="FW62" s="18">
        <v>0</v>
      </c>
      <c r="FX62" s="18">
        <v>0</v>
      </c>
      <c r="FY62" s="18">
        <v>0</v>
      </c>
      <c r="FZ62" s="19">
        <v>0</v>
      </c>
      <c r="GA62" s="19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306223211.63000363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19">
        <v>0</v>
      </c>
      <c r="HA62" s="19">
        <v>0</v>
      </c>
      <c r="HB62" s="18">
        <v>0</v>
      </c>
      <c r="HC62" s="18">
        <v>0</v>
      </c>
      <c r="HD62" s="18">
        <v>0</v>
      </c>
      <c r="HE62" s="18">
        <v>0</v>
      </c>
      <c r="HF62" s="19">
        <v>0</v>
      </c>
      <c r="HG62" s="19">
        <v>0</v>
      </c>
      <c r="HH62" s="18">
        <v>0</v>
      </c>
      <c r="HI62" s="18">
        <v>0</v>
      </c>
      <c r="HJ62" s="18">
        <v>0</v>
      </c>
      <c r="HK62" s="18">
        <v>0</v>
      </c>
      <c r="HL62" s="19">
        <v>0</v>
      </c>
      <c r="HM62" s="19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306521043.25000364</v>
      </c>
      <c r="HU62" s="18">
        <v>0</v>
      </c>
      <c r="HV62" s="19">
        <v>306521043.25000364</v>
      </c>
    </row>
    <row r="63" spans="1:230" s="35" customFormat="1" ht="12.75" customHeight="1">
      <c r="A63" s="57" t="s">
        <v>260</v>
      </c>
      <c r="B63" s="17">
        <v>3003</v>
      </c>
      <c r="C63" s="58" t="s">
        <v>256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48548.4</v>
      </c>
      <c r="DE63" s="18">
        <v>0</v>
      </c>
      <c r="DF63" s="18">
        <v>-38569.380000000005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19">
        <v>0</v>
      </c>
      <c r="FU63" s="19">
        <v>0</v>
      </c>
      <c r="FV63" s="18">
        <v>0</v>
      </c>
      <c r="FW63" s="18">
        <v>0</v>
      </c>
      <c r="FX63" s="18">
        <v>0</v>
      </c>
      <c r="FY63" s="18">
        <v>0</v>
      </c>
      <c r="FZ63" s="19">
        <v>0</v>
      </c>
      <c r="GA63" s="19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2962340650.5500007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19">
        <v>0</v>
      </c>
      <c r="HA63" s="19">
        <v>0</v>
      </c>
      <c r="HB63" s="18">
        <v>0</v>
      </c>
      <c r="HC63" s="18">
        <v>0</v>
      </c>
      <c r="HD63" s="18">
        <v>0</v>
      </c>
      <c r="HE63" s="18">
        <v>0</v>
      </c>
      <c r="HF63" s="19">
        <v>0</v>
      </c>
      <c r="HG63" s="19">
        <v>0</v>
      </c>
      <c r="HH63" s="18">
        <v>0</v>
      </c>
      <c r="HI63" s="18">
        <v>0</v>
      </c>
      <c r="HJ63" s="18">
        <v>0</v>
      </c>
      <c r="HK63" s="18">
        <v>0</v>
      </c>
      <c r="HL63" s="19">
        <v>0</v>
      </c>
      <c r="HM63" s="19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2962350629.5700006</v>
      </c>
      <c r="HU63" s="18">
        <v>0</v>
      </c>
      <c r="HV63" s="19">
        <v>2962350629.5700006</v>
      </c>
    </row>
    <row r="64" spans="1:230" s="35" customFormat="1" ht="12.75" customHeight="1">
      <c r="A64" s="57" t="s">
        <v>262</v>
      </c>
      <c r="B64" s="17">
        <v>3004</v>
      </c>
      <c r="C64" s="58" t="s">
        <v>256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510462.28000000014</v>
      </c>
      <c r="DE64" s="18">
        <v>-100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19">
        <v>0</v>
      </c>
      <c r="FU64" s="19">
        <v>0</v>
      </c>
      <c r="FV64" s="18">
        <v>0</v>
      </c>
      <c r="FW64" s="18">
        <v>0</v>
      </c>
      <c r="FX64" s="18">
        <v>0</v>
      </c>
      <c r="FY64" s="18">
        <v>0</v>
      </c>
      <c r="FZ64" s="19">
        <v>0</v>
      </c>
      <c r="GA64" s="19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19035299.710000008</v>
      </c>
      <c r="GM64" s="18">
        <v>1889772.3899999997</v>
      </c>
      <c r="GN64" s="18">
        <v>3142309673.6300039</v>
      </c>
      <c r="GO64" s="18">
        <v>108737596.14000006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19">
        <v>0</v>
      </c>
      <c r="HA64" s="19">
        <v>0</v>
      </c>
      <c r="HB64" s="18">
        <v>0</v>
      </c>
      <c r="HC64" s="18">
        <v>0</v>
      </c>
      <c r="HD64" s="18">
        <v>0</v>
      </c>
      <c r="HE64" s="18">
        <v>0</v>
      </c>
      <c r="HF64" s="19">
        <v>0</v>
      </c>
      <c r="HG64" s="19">
        <v>0</v>
      </c>
      <c r="HH64" s="18">
        <v>0</v>
      </c>
      <c r="HI64" s="18">
        <v>0</v>
      </c>
      <c r="HJ64" s="18">
        <v>0</v>
      </c>
      <c r="HK64" s="18">
        <v>0</v>
      </c>
      <c r="HL64" s="19">
        <v>0</v>
      </c>
      <c r="HM64" s="19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3161855435.6200037</v>
      </c>
      <c r="HU64" s="18">
        <v>110627268.53000006</v>
      </c>
      <c r="HV64" s="19">
        <v>3272482704.1500039</v>
      </c>
    </row>
    <row r="65" spans="1:230" s="35" customFormat="1" ht="12.75" customHeight="1">
      <c r="A65" s="57" t="s">
        <v>264</v>
      </c>
      <c r="B65" s="17">
        <v>3005</v>
      </c>
      <c r="C65" s="58" t="s">
        <v>256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16442498.790007599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-11135.52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19">
        <v>-11135.52</v>
      </c>
      <c r="FU65" s="19">
        <v>0</v>
      </c>
      <c r="FV65" s="18">
        <v>-11135.52</v>
      </c>
      <c r="FW65" s="18">
        <v>0</v>
      </c>
      <c r="FX65" s="18">
        <v>0</v>
      </c>
      <c r="FY65" s="18">
        <v>0</v>
      </c>
      <c r="FZ65" s="19">
        <v>0</v>
      </c>
      <c r="GA65" s="19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365585740.20003492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19">
        <v>0</v>
      </c>
      <c r="HA65" s="19">
        <v>0</v>
      </c>
      <c r="HB65" s="18">
        <v>0</v>
      </c>
      <c r="HC65" s="18">
        <v>0</v>
      </c>
      <c r="HD65" s="18">
        <v>0</v>
      </c>
      <c r="HE65" s="18">
        <v>0</v>
      </c>
      <c r="HF65" s="19">
        <v>0</v>
      </c>
      <c r="HG65" s="19">
        <v>0</v>
      </c>
      <c r="HH65" s="18">
        <v>0</v>
      </c>
      <c r="HI65" s="18">
        <v>0</v>
      </c>
      <c r="HJ65" s="18">
        <v>0</v>
      </c>
      <c r="HK65" s="18">
        <v>0</v>
      </c>
      <c r="HL65" s="19">
        <v>0</v>
      </c>
      <c r="HM65" s="19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382017103.47004247</v>
      </c>
      <c r="HU65" s="18">
        <v>0</v>
      </c>
      <c r="HV65" s="19">
        <v>382017103.47004247</v>
      </c>
    </row>
    <row r="66" spans="1:230" s="35" customFormat="1" ht="12.75" customHeight="1">
      <c r="A66" s="57" t="s">
        <v>266</v>
      </c>
      <c r="B66" s="17">
        <v>3006</v>
      </c>
      <c r="C66" s="58" t="s">
        <v>256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90807550.849999994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19">
        <v>0</v>
      </c>
      <c r="FU66" s="19">
        <v>0</v>
      </c>
      <c r="FV66" s="18">
        <v>0</v>
      </c>
      <c r="FW66" s="18">
        <v>0</v>
      </c>
      <c r="FX66" s="18">
        <v>0</v>
      </c>
      <c r="FY66" s="18">
        <v>0</v>
      </c>
      <c r="FZ66" s="19">
        <v>0</v>
      </c>
      <c r="GA66" s="19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4178639083.6899996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19">
        <v>0</v>
      </c>
      <c r="HA66" s="19">
        <v>0</v>
      </c>
      <c r="HB66" s="18">
        <v>0</v>
      </c>
      <c r="HC66" s="18">
        <v>0</v>
      </c>
      <c r="HD66" s="18">
        <v>0</v>
      </c>
      <c r="HE66" s="18">
        <v>0</v>
      </c>
      <c r="HF66" s="19">
        <v>0</v>
      </c>
      <c r="HG66" s="19">
        <v>0</v>
      </c>
      <c r="HH66" s="18">
        <v>0</v>
      </c>
      <c r="HI66" s="18">
        <v>0</v>
      </c>
      <c r="HJ66" s="18">
        <v>0</v>
      </c>
      <c r="HK66" s="18">
        <v>0</v>
      </c>
      <c r="HL66" s="19">
        <v>0</v>
      </c>
      <c r="HM66" s="19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4269446634.5399995</v>
      </c>
      <c r="HU66" s="18">
        <v>0</v>
      </c>
      <c r="HV66" s="19">
        <v>4269446634.5399995</v>
      </c>
    </row>
    <row r="67" spans="1:230" s="35" customFormat="1" ht="12.75" customHeight="1">
      <c r="A67" s="57" t="s">
        <v>268</v>
      </c>
      <c r="B67" s="17">
        <v>3007</v>
      </c>
      <c r="C67" s="58" t="s">
        <v>256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2145010.16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19">
        <v>0</v>
      </c>
      <c r="FU67" s="19">
        <v>0</v>
      </c>
      <c r="FV67" s="18">
        <v>0</v>
      </c>
      <c r="FW67" s="18">
        <v>0</v>
      </c>
      <c r="FX67" s="18">
        <v>0</v>
      </c>
      <c r="FY67" s="18">
        <v>0</v>
      </c>
      <c r="FZ67" s="19">
        <v>0</v>
      </c>
      <c r="GA67" s="19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71802660.399999991</v>
      </c>
      <c r="GO67" s="18">
        <v>1822021.66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19">
        <v>0</v>
      </c>
      <c r="HA67" s="19">
        <v>0</v>
      </c>
      <c r="HB67" s="18">
        <v>0</v>
      </c>
      <c r="HC67" s="18">
        <v>0</v>
      </c>
      <c r="HD67" s="18">
        <v>0</v>
      </c>
      <c r="HE67" s="18">
        <v>0</v>
      </c>
      <c r="HF67" s="19">
        <v>0</v>
      </c>
      <c r="HG67" s="19">
        <v>0</v>
      </c>
      <c r="HH67" s="18">
        <v>0</v>
      </c>
      <c r="HI67" s="18">
        <v>0</v>
      </c>
      <c r="HJ67" s="18">
        <v>0</v>
      </c>
      <c r="HK67" s="18">
        <v>0</v>
      </c>
      <c r="HL67" s="19">
        <v>0</v>
      </c>
      <c r="HM67" s="19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73947670.559999987</v>
      </c>
      <c r="HU67" s="18">
        <v>1822021.66</v>
      </c>
      <c r="HV67" s="19">
        <v>75769692.219999984</v>
      </c>
    </row>
    <row r="68" spans="1:230" s="35" customFormat="1" ht="12.75" customHeight="1">
      <c r="A68" s="57" t="s">
        <v>270</v>
      </c>
      <c r="B68" s="17">
        <v>3008</v>
      </c>
      <c r="C68" s="58" t="s">
        <v>256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34483469.810000002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19">
        <v>0</v>
      </c>
      <c r="FU68" s="19">
        <v>0</v>
      </c>
      <c r="FV68" s="18">
        <v>0</v>
      </c>
      <c r="FW68" s="18">
        <v>0</v>
      </c>
      <c r="FX68" s="18">
        <v>0</v>
      </c>
      <c r="FY68" s="18">
        <v>0</v>
      </c>
      <c r="FZ68" s="19">
        <v>0</v>
      </c>
      <c r="GA68" s="19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604394248.40588999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19">
        <v>0</v>
      </c>
      <c r="HA68" s="19">
        <v>0</v>
      </c>
      <c r="HB68" s="18">
        <v>0</v>
      </c>
      <c r="HC68" s="18">
        <v>0</v>
      </c>
      <c r="HD68" s="18">
        <v>0</v>
      </c>
      <c r="HE68" s="18">
        <v>0</v>
      </c>
      <c r="HF68" s="19">
        <v>0</v>
      </c>
      <c r="HG68" s="19">
        <v>0</v>
      </c>
      <c r="HH68" s="18">
        <v>0</v>
      </c>
      <c r="HI68" s="18">
        <v>0</v>
      </c>
      <c r="HJ68" s="18">
        <v>0</v>
      </c>
      <c r="HK68" s="18">
        <v>0</v>
      </c>
      <c r="HL68" s="19">
        <v>0</v>
      </c>
      <c r="HM68" s="19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638877718.21588993</v>
      </c>
      <c r="HU68" s="18">
        <v>0</v>
      </c>
      <c r="HV68" s="19">
        <v>638877718.21588993</v>
      </c>
    </row>
    <row r="69" spans="1:230" s="35" customFormat="1" ht="12.75" customHeight="1">
      <c r="A69" s="57" t="s">
        <v>272</v>
      </c>
      <c r="B69" s="17">
        <v>3009</v>
      </c>
      <c r="C69" s="58" t="s">
        <v>256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58315514.969999984</v>
      </c>
      <c r="DE69" s="18">
        <v>0</v>
      </c>
      <c r="DF69" s="18">
        <v>35350747.920000024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190352088.88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19">
        <v>190352088.88</v>
      </c>
      <c r="FU69" s="19">
        <v>0</v>
      </c>
      <c r="FV69" s="18">
        <v>25345683.539999999</v>
      </c>
      <c r="FW69" s="18">
        <v>0</v>
      </c>
      <c r="FX69" s="18">
        <v>165006405.34</v>
      </c>
      <c r="FY69" s="18">
        <v>0</v>
      </c>
      <c r="FZ69" s="19">
        <v>0</v>
      </c>
      <c r="GA69" s="19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2147008303.5730042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19">
        <v>0</v>
      </c>
      <c r="HA69" s="19">
        <v>0</v>
      </c>
      <c r="HB69" s="18">
        <v>0</v>
      </c>
      <c r="HC69" s="18">
        <v>0</v>
      </c>
      <c r="HD69" s="18">
        <v>0</v>
      </c>
      <c r="HE69" s="18">
        <v>0</v>
      </c>
      <c r="HF69" s="19">
        <v>0</v>
      </c>
      <c r="HG69" s="19">
        <v>0</v>
      </c>
      <c r="HH69" s="18">
        <v>0</v>
      </c>
      <c r="HI69" s="18">
        <v>0</v>
      </c>
      <c r="HJ69" s="18">
        <v>0</v>
      </c>
      <c r="HK69" s="18">
        <v>0</v>
      </c>
      <c r="HL69" s="19">
        <v>0</v>
      </c>
      <c r="HM69" s="19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2431026655.3430042</v>
      </c>
      <c r="HU69" s="18">
        <v>0</v>
      </c>
      <c r="HV69" s="19">
        <v>2431026655.3430042</v>
      </c>
    </row>
    <row r="70" spans="1:230" s="35" customFormat="1" ht="12.75" customHeight="1">
      <c r="A70" s="57" t="s">
        <v>274</v>
      </c>
      <c r="B70" s="17">
        <v>3011</v>
      </c>
      <c r="C70" s="58" t="s">
        <v>256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70564543.486141056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1103020.51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19">
        <v>1103020.51</v>
      </c>
      <c r="FU70" s="19">
        <v>0</v>
      </c>
      <c r="FV70" s="18">
        <v>0</v>
      </c>
      <c r="FW70" s="18">
        <v>0</v>
      </c>
      <c r="FX70" s="18">
        <v>1103020.51</v>
      </c>
      <c r="FY70" s="18">
        <v>0</v>
      </c>
      <c r="FZ70" s="19">
        <v>0</v>
      </c>
      <c r="GA70" s="19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781049315.10201418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19">
        <v>0</v>
      </c>
      <c r="HA70" s="19">
        <v>0</v>
      </c>
      <c r="HB70" s="18">
        <v>0</v>
      </c>
      <c r="HC70" s="18">
        <v>0</v>
      </c>
      <c r="HD70" s="18">
        <v>0</v>
      </c>
      <c r="HE70" s="18">
        <v>0</v>
      </c>
      <c r="HF70" s="19">
        <v>0</v>
      </c>
      <c r="HG70" s="19">
        <v>0</v>
      </c>
      <c r="HH70" s="18">
        <v>0</v>
      </c>
      <c r="HI70" s="18">
        <v>0</v>
      </c>
      <c r="HJ70" s="18">
        <v>0</v>
      </c>
      <c r="HK70" s="18">
        <v>0</v>
      </c>
      <c r="HL70" s="19">
        <v>0</v>
      </c>
      <c r="HM70" s="19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852716879.09815526</v>
      </c>
      <c r="HU70" s="18">
        <v>0</v>
      </c>
      <c r="HV70" s="19">
        <v>852716879.09815526</v>
      </c>
    </row>
    <row r="71" spans="1:230" s="35" customFormat="1" ht="12.75" customHeight="1">
      <c r="A71" s="57" t="s">
        <v>276</v>
      </c>
      <c r="B71" s="17">
        <v>3012</v>
      </c>
      <c r="C71" s="58" t="s">
        <v>256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1037.49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18217554.040000029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19">
        <v>18217554.040000029</v>
      </c>
      <c r="FU71" s="19">
        <v>0</v>
      </c>
      <c r="FV71" s="18">
        <v>463670.02999999956</v>
      </c>
      <c r="FW71" s="18">
        <v>0</v>
      </c>
      <c r="FX71" s="18">
        <v>17753884.010000028</v>
      </c>
      <c r="FY71" s="18">
        <v>0</v>
      </c>
      <c r="FZ71" s="19">
        <v>0</v>
      </c>
      <c r="GA71" s="19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2708160255.9699998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19">
        <v>0</v>
      </c>
      <c r="HA71" s="19">
        <v>0</v>
      </c>
      <c r="HB71" s="18">
        <v>0</v>
      </c>
      <c r="HC71" s="18">
        <v>0</v>
      </c>
      <c r="HD71" s="18">
        <v>0</v>
      </c>
      <c r="HE71" s="18">
        <v>0</v>
      </c>
      <c r="HF71" s="19">
        <v>0</v>
      </c>
      <c r="HG71" s="19">
        <v>0</v>
      </c>
      <c r="HH71" s="18">
        <v>0</v>
      </c>
      <c r="HI71" s="18">
        <v>0</v>
      </c>
      <c r="HJ71" s="18">
        <v>0</v>
      </c>
      <c r="HK71" s="18">
        <v>0</v>
      </c>
      <c r="HL71" s="19">
        <v>0</v>
      </c>
      <c r="HM71" s="19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2726378847.4999995</v>
      </c>
      <c r="HU71" s="18">
        <v>0</v>
      </c>
      <c r="HV71" s="19">
        <v>2726378847.4999995</v>
      </c>
    </row>
    <row r="72" spans="1:230" s="35" customFormat="1" ht="12.75" customHeight="1">
      <c r="A72" s="57" t="s">
        <v>278</v>
      </c>
      <c r="B72" s="17">
        <v>3015</v>
      </c>
      <c r="C72" s="58" t="s">
        <v>256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1087521.22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46099905.430000007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19">
        <v>46099905.430000007</v>
      </c>
      <c r="FU72" s="19">
        <v>0</v>
      </c>
      <c r="FV72" s="18">
        <v>0</v>
      </c>
      <c r="FW72" s="18">
        <v>0</v>
      </c>
      <c r="FX72" s="18">
        <v>46099905.430000007</v>
      </c>
      <c r="FY72" s="18">
        <v>0</v>
      </c>
      <c r="FZ72" s="19">
        <v>0</v>
      </c>
      <c r="GA72" s="19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137859477.23999998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19">
        <v>0</v>
      </c>
      <c r="HA72" s="19">
        <v>0</v>
      </c>
      <c r="HB72" s="18">
        <v>0</v>
      </c>
      <c r="HC72" s="18">
        <v>0</v>
      </c>
      <c r="HD72" s="18">
        <v>0</v>
      </c>
      <c r="HE72" s="18">
        <v>0</v>
      </c>
      <c r="HF72" s="19">
        <v>0</v>
      </c>
      <c r="HG72" s="19">
        <v>0</v>
      </c>
      <c r="HH72" s="18">
        <v>0</v>
      </c>
      <c r="HI72" s="18">
        <v>0</v>
      </c>
      <c r="HJ72" s="18">
        <v>0</v>
      </c>
      <c r="HK72" s="18">
        <v>0</v>
      </c>
      <c r="HL72" s="19">
        <v>0</v>
      </c>
      <c r="HM72" s="19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185046903.88999999</v>
      </c>
      <c r="HU72" s="18">
        <v>0</v>
      </c>
      <c r="HV72" s="19">
        <v>185046903.88999999</v>
      </c>
    </row>
    <row r="73" spans="1:230" s="35" customFormat="1" ht="12.75" customHeight="1">
      <c r="A73" s="57" t="s">
        <v>280</v>
      </c>
      <c r="B73" s="17">
        <v>3016</v>
      </c>
      <c r="C73" s="58" t="s">
        <v>256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8030073.0200014543</v>
      </c>
      <c r="DE73" s="18">
        <v>0</v>
      </c>
      <c r="DF73" s="18">
        <v>135821630.20999852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796849463.12995625</v>
      </c>
      <c r="FO73" s="19">
        <v>0</v>
      </c>
      <c r="FP73" s="18">
        <v>11685</v>
      </c>
      <c r="FQ73" s="18">
        <v>0</v>
      </c>
      <c r="FR73" s="18">
        <v>1889767.3499999999</v>
      </c>
      <c r="FS73" s="18">
        <v>0</v>
      </c>
      <c r="FT73" s="19">
        <v>222248423.11000064</v>
      </c>
      <c r="FU73" s="19">
        <v>0</v>
      </c>
      <c r="FV73" s="18">
        <v>6524344.7899999944</v>
      </c>
      <c r="FW73" s="18">
        <v>0</v>
      </c>
      <c r="FX73" s="18">
        <v>215724078.32000065</v>
      </c>
      <c r="FY73" s="18">
        <v>0</v>
      </c>
      <c r="FZ73" s="19">
        <v>572699587.66995549</v>
      </c>
      <c r="GA73" s="19">
        <v>0</v>
      </c>
      <c r="GB73" s="18">
        <v>795810.60000000009</v>
      </c>
      <c r="GC73" s="18">
        <v>0</v>
      </c>
      <c r="GD73" s="18">
        <v>571903777.06995559</v>
      </c>
      <c r="GE73" s="18">
        <v>0</v>
      </c>
      <c r="GF73" s="18">
        <v>1893248.6200001088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223337203.73002854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19">
        <v>0</v>
      </c>
      <c r="HA73" s="19">
        <v>0</v>
      </c>
      <c r="HB73" s="18">
        <v>0</v>
      </c>
      <c r="HC73" s="18">
        <v>0</v>
      </c>
      <c r="HD73" s="18">
        <v>0</v>
      </c>
      <c r="HE73" s="18">
        <v>0</v>
      </c>
      <c r="HF73" s="19">
        <v>0</v>
      </c>
      <c r="HG73" s="19">
        <v>0</v>
      </c>
      <c r="HH73" s="18">
        <v>0</v>
      </c>
      <c r="HI73" s="18">
        <v>0</v>
      </c>
      <c r="HJ73" s="18">
        <v>0</v>
      </c>
      <c r="HK73" s="18">
        <v>0</v>
      </c>
      <c r="HL73" s="19">
        <v>0</v>
      </c>
      <c r="HM73" s="19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1165931618.7099853</v>
      </c>
      <c r="HU73" s="18">
        <v>0</v>
      </c>
      <c r="HV73" s="19">
        <v>1165931618.7099853</v>
      </c>
    </row>
    <row r="74" spans="1:230" s="35" customFormat="1" ht="12.75" customHeight="1">
      <c r="A74" s="57" t="s">
        <v>282</v>
      </c>
      <c r="B74" s="17">
        <v>3017</v>
      </c>
      <c r="C74" s="58" t="s">
        <v>256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427657630.90999603</v>
      </c>
      <c r="DE74" s="18">
        <v>0</v>
      </c>
      <c r="DF74" s="18">
        <v>107836669.63000034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4695091.1999999993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19">
        <v>4695091.1999999993</v>
      </c>
      <c r="FU74" s="19">
        <v>0</v>
      </c>
      <c r="FV74" s="18">
        <v>72718.62000000001</v>
      </c>
      <c r="FW74" s="18">
        <v>0</v>
      </c>
      <c r="FX74" s="18">
        <v>4622372.5799999991</v>
      </c>
      <c r="FY74" s="18">
        <v>0</v>
      </c>
      <c r="FZ74" s="19">
        <v>0</v>
      </c>
      <c r="GA74" s="19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2141715598.5235999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19">
        <v>0</v>
      </c>
      <c r="HA74" s="19">
        <v>0</v>
      </c>
      <c r="HB74" s="18">
        <v>0</v>
      </c>
      <c r="HC74" s="18">
        <v>0</v>
      </c>
      <c r="HD74" s="18">
        <v>0</v>
      </c>
      <c r="HE74" s="18">
        <v>0</v>
      </c>
      <c r="HF74" s="19">
        <v>0</v>
      </c>
      <c r="HG74" s="19">
        <v>0</v>
      </c>
      <c r="HH74" s="18">
        <v>0</v>
      </c>
      <c r="HI74" s="18">
        <v>0</v>
      </c>
      <c r="HJ74" s="18">
        <v>0</v>
      </c>
      <c r="HK74" s="18">
        <v>0</v>
      </c>
      <c r="HL74" s="19">
        <v>0</v>
      </c>
      <c r="HM74" s="19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2681904990.2635965</v>
      </c>
      <c r="HU74" s="18">
        <v>0</v>
      </c>
      <c r="HV74" s="19">
        <v>2681904990.2635965</v>
      </c>
    </row>
    <row r="75" spans="1:230" s="35" customFormat="1" ht="12.75" customHeight="1">
      <c r="A75" s="57" t="s">
        <v>284</v>
      </c>
      <c r="B75" s="17">
        <v>3018</v>
      </c>
      <c r="C75" s="58" t="s">
        <v>256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1585945.5600000159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19">
        <v>0</v>
      </c>
      <c r="FU75" s="19">
        <v>0</v>
      </c>
      <c r="FV75" s="18">
        <v>0</v>
      </c>
      <c r="FW75" s="18">
        <v>0</v>
      </c>
      <c r="FX75" s="18">
        <v>0</v>
      </c>
      <c r="FY75" s="18">
        <v>0</v>
      </c>
      <c r="FZ75" s="19">
        <v>0</v>
      </c>
      <c r="GA75" s="19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3568429828.8238554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19">
        <v>0</v>
      </c>
      <c r="HA75" s="19">
        <v>0</v>
      </c>
      <c r="HB75" s="18">
        <v>0</v>
      </c>
      <c r="HC75" s="18">
        <v>0</v>
      </c>
      <c r="HD75" s="18">
        <v>0</v>
      </c>
      <c r="HE75" s="18">
        <v>0</v>
      </c>
      <c r="HF75" s="19">
        <v>0</v>
      </c>
      <c r="HG75" s="19">
        <v>0</v>
      </c>
      <c r="HH75" s="18">
        <v>0</v>
      </c>
      <c r="HI75" s="18">
        <v>0</v>
      </c>
      <c r="HJ75" s="18">
        <v>0</v>
      </c>
      <c r="HK75" s="18">
        <v>0</v>
      </c>
      <c r="HL75" s="19">
        <v>0</v>
      </c>
      <c r="HM75" s="19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3570015774.3838553</v>
      </c>
      <c r="HU75" s="18">
        <v>0</v>
      </c>
      <c r="HV75" s="19">
        <v>3570015774.3838553</v>
      </c>
    </row>
    <row r="76" spans="1:230" s="35" customFormat="1" ht="12.75" customHeight="1">
      <c r="A76" s="59" t="s">
        <v>286</v>
      </c>
      <c r="B76" s="48">
        <v>9000</v>
      </c>
      <c r="C76" s="58" t="s">
        <v>287</v>
      </c>
      <c r="D76" s="49">
        <v>25703236358.462017</v>
      </c>
      <c r="E76" s="49">
        <v>1057253458.6419983</v>
      </c>
      <c r="F76" s="49">
        <v>4528243734.2913704</v>
      </c>
      <c r="G76" s="49">
        <v>93832083.80013445</v>
      </c>
      <c r="H76" s="49">
        <v>9273584944.2901936</v>
      </c>
      <c r="I76" s="49">
        <v>250043895.5662443</v>
      </c>
      <c r="J76" s="49">
        <v>11901407679.880449</v>
      </c>
      <c r="K76" s="49">
        <v>713377479.27561963</v>
      </c>
      <c r="L76" s="49">
        <v>1632687778.7915561</v>
      </c>
      <c r="M76" s="49">
        <v>1508632.1299999994</v>
      </c>
      <c r="N76" s="49">
        <v>4036076144.0000095</v>
      </c>
      <c r="O76" s="49">
        <v>0</v>
      </c>
      <c r="P76" s="49">
        <v>24840662.830000002</v>
      </c>
      <c r="Q76" s="49">
        <v>0</v>
      </c>
      <c r="R76" s="49">
        <v>116449450.68999998</v>
      </c>
      <c r="S76" s="49">
        <v>5135218.37</v>
      </c>
      <c r="T76" s="49">
        <v>-1159576.9300059967</v>
      </c>
      <c r="U76" s="49">
        <v>0</v>
      </c>
      <c r="V76" s="49">
        <v>34237017.989999995</v>
      </c>
      <c r="W76" s="49">
        <v>0</v>
      </c>
      <c r="X76" s="49">
        <v>673260.65</v>
      </c>
      <c r="Y76" s="49">
        <v>0</v>
      </c>
      <c r="Z76" s="49">
        <v>3499980160.3077011</v>
      </c>
      <c r="AA76" s="49">
        <v>37745697.133999996</v>
      </c>
      <c r="AB76" s="49">
        <v>9089772.4099999983</v>
      </c>
      <c r="AC76" s="49">
        <v>0</v>
      </c>
      <c r="AD76" s="49">
        <v>1983445044.7678897</v>
      </c>
      <c r="AE76" s="49">
        <v>157995613.22100002</v>
      </c>
      <c r="AF76" s="49">
        <v>0</v>
      </c>
      <c r="AG76" s="49">
        <v>0</v>
      </c>
      <c r="AH76" s="49">
        <v>0</v>
      </c>
      <c r="AI76" s="49">
        <v>0</v>
      </c>
      <c r="AJ76" s="49">
        <v>49263033811.800049</v>
      </c>
      <c r="AK76" s="49">
        <v>3371312.5100000664</v>
      </c>
      <c r="AL76" s="49">
        <v>918803716.70429933</v>
      </c>
      <c r="AM76" s="49">
        <v>0</v>
      </c>
      <c r="AN76" s="49">
        <v>6834955123.5846453</v>
      </c>
      <c r="AO76" s="49">
        <v>88993636.549999982</v>
      </c>
      <c r="AP76" s="49">
        <v>33397492149.065922</v>
      </c>
      <c r="AQ76" s="49">
        <v>160981286.06</v>
      </c>
      <c r="AR76" s="49">
        <v>41864736.719999611</v>
      </c>
      <c r="AS76" s="49">
        <v>0</v>
      </c>
      <c r="AT76" s="49">
        <v>1563912288.2838814</v>
      </c>
      <c r="AU76" s="49">
        <v>10391646.784</v>
      </c>
      <c r="AV76" s="49">
        <v>2009434430.7669997</v>
      </c>
      <c r="AW76" s="49">
        <v>61863304.138000011</v>
      </c>
      <c r="AX76" s="49">
        <v>496980.42000000004</v>
      </c>
      <c r="AY76" s="49">
        <v>129410.67</v>
      </c>
      <c r="AZ76" s="49">
        <v>4819113.8600000003</v>
      </c>
      <c r="BA76" s="49">
        <v>0</v>
      </c>
      <c r="BB76" s="49">
        <v>218982181.59260646</v>
      </c>
      <c r="BC76" s="49">
        <v>3174019.0409999997</v>
      </c>
      <c r="BD76" s="49">
        <v>1070226637.342065</v>
      </c>
      <c r="BE76" s="49">
        <v>4423887.9036300005</v>
      </c>
      <c r="BF76" s="49">
        <v>16141936.77</v>
      </c>
      <c r="BG76" s="49">
        <v>0</v>
      </c>
      <c r="BH76" s="49">
        <v>138500930.98000005</v>
      </c>
      <c r="BI76" s="49">
        <v>0</v>
      </c>
      <c r="BJ76" s="49">
        <v>1041426770.3200002</v>
      </c>
      <c r="BK76" s="49">
        <v>27094148.489999998</v>
      </c>
      <c r="BL76" s="49">
        <v>1008686061.9896641</v>
      </c>
      <c r="BM76" s="49">
        <v>2490056.5699999998</v>
      </c>
      <c r="BN76" s="49">
        <v>103396085.49000001</v>
      </c>
      <c r="BO76" s="49">
        <v>0</v>
      </c>
      <c r="BP76" s="49">
        <v>33200716.620102774</v>
      </c>
      <c r="BQ76" s="49">
        <v>198752.78</v>
      </c>
      <c r="BR76" s="49">
        <v>10562406.080000008</v>
      </c>
      <c r="BS76" s="49">
        <v>0</v>
      </c>
      <c r="BT76" s="49">
        <v>0</v>
      </c>
      <c r="BU76" s="49">
        <v>0</v>
      </c>
      <c r="BV76" s="49">
        <v>801924493.93679988</v>
      </c>
      <c r="BW76" s="49">
        <v>4820205.18</v>
      </c>
      <c r="BX76" s="49">
        <v>13886007.17</v>
      </c>
      <c r="BY76" s="49">
        <v>32913.82</v>
      </c>
      <c r="BZ76" s="49">
        <v>299265917.40999991</v>
      </c>
      <c r="CA76" s="49">
        <v>257383.46999999997</v>
      </c>
      <c r="CB76" s="49">
        <v>112818008.03749999</v>
      </c>
      <c r="CC76" s="49">
        <v>780440.96000000008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7458952981.1826334</v>
      </c>
      <c r="CK76" s="49">
        <v>17884387.325530037</v>
      </c>
      <c r="CL76" s="49">
        <v>894688646.54629028</v>
      </c>
      <c r="CM76" s="49">
        <v>1658736.148375001</v>
      </c>
      <c r="CN76" s="49">
        <v>421738929.77586639</v>
      </c>
      <c r="CO76" s="49">
        <v>5807.8200000000397</v>
      </c>
      <c r="CP76" s="49">
        <v>0</v>
      </c>
      <c r="CQ76" s="49">
        <v>0</v>
      </c>
      <c r="CR76" s="49">
        <v>256379338.49972916</v>
      </c>
      <c r="CS76" s="49">
        <v>12379.63837500004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56535416.899999999</v>
      </c>
      <c r="DA76" s="49">
        <v>0</v>
      </c>
      <c r="DB76" s="49">
        <v>1568989.37</v>
      </c>
      <c r="DC76" s="49">
        <v>0</v>
      </c>
      <c r="DD76" s="49">
        <v>3923127043.5175619</v>
      </c>
      <c r="DE76" s="49">
        <v>13236928.329999998</v>
      </c>
      <c r="DF76" s="49">
        <v>17898781.316190507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1048710.06</v>
      </c>
      <c r="DM76" s="49">
        <v>1352.63</v>
      </c>
      <c r="DN76" s="49">
        <v>520399373.78005493</v>
      </c>
      <c r="DO76" s="49">
        <v>16372247.710000001</v>
      </c>
      <c r="DP76" s="49">
        <v>58722788.68</v>
      </c>
      <c r="DQ76" s="49">
        <v>148999326.95529398</v>
      </c>
      <c r="DR76" s="49">
        <v>0</v>
      </c>
      <c r="DS76" s="49">
        <v>0</v>
      </c>
      <c r="DT76" s="49">
        <v>6435896.9700761922</v>
      </c>
      <c r="DU76" s="49">
        <v>5799.74</v>
      </c>
      <c r="DV76" s="49">
        <v>204925301.83375409</v>
      </c>
      <c r="DW76" s="49">
        <v>14245712.49</v>
      </c>
      <c r="DX76" s="49">
        <v>1109210781.1276615</v>
      </c>
      <c r="DY76" s="49">
        <v>69442.015765000004</v>
      </c>
      <c r="DZ76" s="49">
        <v>0</v>
      </c>
      <c r="EA76" s="49">
        <v>0</v>
      </c>
      <c r="EB76" s="49">
        <v>3687600523.1922302</v>
      </c>
      <c r="EC76" s="49">
        <v>9126824.1749999989</v>
      </c>
      <c r="ED76" s="49">
        <v>312385159.66979194</v>
      </c>
      <c r="EE76" s="49">
        <v>21526881.978</v>
      </c>
      <c r="EF76" s="49">
        <v>4644220422.029767</v>
      </c>
      <c r="EG76" s="49">
        <v>47692358.901000001</v>
      </c>
      <c r="EH76" s="49">
        <v>4150664618.1823058</v>
      </c>
      <c r="EI76" s="49">
        <v>8582005.9499999993</v>
      </c>
      <c r="EJ76" s="49">
        <v>0</v>
      </c>
      <c r="EK76" s="49">
        <v>0</v>
      </c>
      <c r="EL76" s="49">
        <v>60267.77</v>
      </c>
      <c r="EM76" s="49">
        <v>0</v>
      </c>
      <c r="EN76" s="49">
        <v>1024852947.1859001</v>
      </c>
      <c r="EO76" s="49">
        <v>410.2300000000003</v>
      </c>
      <c r="EP76" s="49">
        <v>27534275.934133343</v>
      </c>
      <c r="EQ76" s="49">
        <v>0</v>
      </c>
      <c r="ER76" s="49">
        <v>0</v>
      </c>
      <c r="ES76" s="49">
        <v>0</v>
      </c>
      <c r="ET76" s="49">
        <v>98120138.060000002</v>
      </c>
      <c r="EU76" s="49">
        <v>86114049.129999995</v>
      </c>
      <c r="EV76" s="49">
        <v>356647898.47344995</v>
      </c>
      <c r="EW76" s="49">
        <v>0</v>
      </c>
      <c r="EX76" s="49">
        <v>11908701232.717392</v>
      </c>
      <c r="EY76" s="49">
        <v>0</v>
      </c>
      <c r="EZ76" s="49">
        <v>51640793.765983336</v>
      </c>
      <c r="FA76" s="49">
        <v>0</v>
      </c>
      <c r="FB76" s="49">
        <v>2895637788.4113526</v>
      </c>
      <c r="FC76" s="49">
        <v>0</v>
      </c>
      <c r="FD76" s="49">
        <v>1883224.4</v>
      </c>
      <c r="FE76" s="49">
        <v>2931737.29</v>
      </c>
      <c r="FF76" s="49">
        <v>393815.21</v>
      </c>
      <c r="FG76" s="49">
        <v>0</v>
      </c>
      <c r="FH76" s="49">
        <v>80838069.791616678</v>
      </c>
      <c r="FI76" s="49">
        <v>0</v>
      </c>
      <c r="FJ76" s="49">
        <v>342706237.60133338</v>
      </c>
      <c r="FK76" s="49">
        <v>0</v>
      </c>
      <c r="FL76" s="49">
        <v>150781684.30047703</v>
      </c>
      <c r="FM76" s="49">
        <v>9727</v>
      </c>
      <c r="FN76" s="49">
        <v>44040785162.989365</v>
      </c>
      <c r="FO76" s="49">
        <v>50846553.170000002</v>
      </c>
      <c r="FP76" s="49">
        <v>345659378.98949838</v>
      </c>
      <c r="FQ76" s="49">
        <v>419.03999999999996</v>
      </c>
      <c r="FR76" s="49">
        <v>327940927.747352</v>
      </c>
      <c r="FS76" s="49">
        <v>20125</v>
      </c>
      <c r="FT76" s="49">
        <v>13633026722.363258</v>
      </c>
      <c r="FU76" s="49">
        <v>0</v>
      </c>
      <c r="FV76" s="49">
        <v>1277786567.9404204</v>
      </c>
      <c r="FW76" s="49">
        <v>0</v>
      </c>
      <c r="FX76" s="49">
        <v>12355240154.42284</v>
      </c>
      <c r="FY76" s="49">
        <v>0</v>
      </c>
      <c r="FZ76" s="49">
        <v>29734158133.889259</v>
      </c>
      <c r="GA76" s="49">
        <v>50826009.13000001</v>
      </c>
      <c r="GB76" s="49">
        <v>5437205245.2237787</v>
      </c>
      <c r="GC76" s="49">
        <v>10107397.08</v>
      </c>
      <c r="GD76" s="49">
        <v>24296952888.665482</v>
      </c>
      <c r="GE76" s="49">
        <v>40718612.050000004</v>
      </c>
      <c r="GF76" s="49">
        <v>747072263.65799367</v>
      </c>
      <c r="GG76" s="49">
        <v>503807.24999999988</v>
      </c>
      <c r="GH76" s="49">
        <v>273846894.46999997</v>
      </c>
      <c r="GI76" s="49">
        <v>0</v>
      </c>
      <c r="GJ76" s="49">
        <v>4261411.17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225675654387.45673</v>
      </c>
      <c r="HU76" s="49">
        <v>2068467500.300967</v>
      </c>
      <c r="HV76" s="49">
        <v>227744121887.75766</v>
      </c>
    </row>
    <row r="77" spans="1:230" s="35" customFormat="1" ht="12.75" customHeight="1">
      <c r="A77" s="59" t="s">
        <v>289</v>
      </c>
      <c r="B77" s="48">
        <v>9001</v>
      </c>
      <c r="C77" s="58" t="s">
        <v>290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715280072.82614625</v>
      </c>
      <c r="DE77" s="49">
        <v>-100</v>
      </c>
      <c r="DF77" s="49">
        <v>279004582.32999885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128.59047619047618</v>
      </c>
      <c r="FM77" s="49">
        <v>0</v>
      </c>
      <c r="FN77" s="49">
        <v>1546475759.0254564</v>
      </c>
      <c r="FO77" s="49">
        <v>0</v>
      </c>
      <c r="FP77" s="49">
        <v>76121.56</v>
      </c>
      <c r="FQ77" s="49">
        <v>0</v>
      </c>
      <c r="FR77" s="49">
        <v>77782061.799999997</v>
      </c>
      <c r="FS77" s="49">
        <v>0</v>
      </c>
      <c r="FT77" s="49">
        <v>545255052.8700006</v>
      </c>
      <c r="FU77" s="49">
        <v>0</v>
      </c>
      <c r="FV77" s="49">
        <v>32681398.829999998</v>
      </c>
      <c r="FW77" s="49">
        <v>0</v>
      </c>
      <c r="FX77" s="49">
        <v>512573654.04000068</v>
      </c>
      <c r="FY77" s="49">
        <v>0</v>
      </c>
      <c r="FZ77" s="49">
        <v>923362522.79545546</v>
      </c>
      <c r="GA77" s="49">
        <v>0</v>
      </c>
      <c r="GB77" s="49">
        <v>19841593.780000001</v>
      </c>
      <c r="GC77" s="49">
        <v>0</v>
      </c>
      <c r="GD77" s="49">
        <v>903520929.0154556</v>
      </c>
      <c r="GE77" s="49">
        <v>0</v>
      </c>
      <c r="GF77" s="49">
        <v>52045924.070000112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19035299.72000001</v>
      </c>
      <c r="GM77" s="49">
        <v>1889772.3899999997</v>
      </c>
      <c r="GN77" s="49">
        <v>28009243462.03603</v>
      </c>
      <c r="GO77" s="49">
        <v>110559617.80000006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30621085228.598095</v>
      </c>
      <c r="HU77" s="49">
        <v>112449290.19000006</v>
      </c>
      <c r="HV77" s="49">
        <v>30733534518.788097</v>
      </c>
    </row>
    <row r="78" spans="1:230" s="35" customFormat="1">
      <c r="A78" s="59" t="s">
        <v>292</v>
      </c>
      <c r="B78" s="48">
        <v>9003</v>
      </c>
      <c r="C78" s="58" t="s">
        <v>293</v>
      </c>
      <c r="D78" s="49">
        <v>25703236358.462017</v>
      </c>
      <c r="E78" s="49">
        <v>1057253458.6419983</v>
      </c>
      <c r="F78" s="49">
        <v>4528243734.2913704</v>
      </c>
      <c r="G78" s="49">
        <v>93832083.80013445</v>
      </c>
      <c r="H78" s="49">
        <v>9273584944.2901936</v>
      </c>
      <c r="I78" s="49">
        <v>250043895.5662443</v>
      </c>
      <c r="J78" s="49">
        <v>11901407679.880449</v>
      </c>
      <c r="K78" s="49">
        <v>713377479.27561963</v>
      </c>
      <c r="L78" s="49">
        <v>1632687778.7915561</v>
      </c>
      <c r="M78" s="49">
        <v>1508632.1299999994</v>
      </c>
      <c r="N78" s="49">
        <v>4036076144.0000095</v>
      </c>
      <c r="O78" s="49">
        <v>0</v>
      </c>
      <c r="P78" s="49">
        <v>24840662.830000002</v>
      </c>
      <c r="Q78" s="49">
        <v>0</v>
      </c>
      <c r="R78" s="49">
        <v>116449450.68999998</v>
      </c>
      <c r="S78" s="49">
        <v>5135218.37</v>
      </c>
      <c r="T78" s="49">
        <v>-1159576.9300059967</v>
      </c>
      <c r="U78" s="49">
        <v>0</v>
      </c>
      <c r="V78" s="49">
        <v>34237017.989999995</v>
      </c>
      <c r="W78" s="49">
        <v>0</v>
      </c>
      <c r="X78" s="49">
        <v>673260.65</v>
      </c>
      <c r="Y78" s="49">
        <v>0</v>
      </c>
      <c r="Z78" s="49">
        <v>3499980160.3077011</v>
      </c>
      <c r="AA78" s="49">
        <v>37745697.133999996</v>
      </c>
      <c r="AB78" s="49">
        <v>9089772.4099999983</v>
      </c>
      <c r="AC78" s="49">
        <v>0</v>
      </c>
      <c r="AD78" s="49">
        <v>1983445044.7678897</v>
      </c>
      <c r="AE78" s="49">
        <v>157995613.22100002</v>
      </c>
      <c r="AF78" s="49">
        <v>0</v>
      </c>
      <c r="AG78" s="49">
        <v>0</v>
      </c>
      <c r="AH78" s="49">
        <v>0</v>
      </c>
      <c r="AI78" s="49">
        <v>0</v>
      </c>
      <c r="AJ78" s="49">
        <v>49263033811.800049</v>
      </c>
      <c r="AK78" s="49">
        <v>3371312.5100000664</v>
      </c>
      <c r="AL78" s="49">
        <v>918803716.70429933</v>
      </c>
      <c r="AM78" s="49">
        <v>0</v>
      </c>
      <c r="AN78" s="49">
        <v>6834955123.5846453</v>
      </c>
      <c r="AO78" s="49">
        <v>88993636.549999982</v>
      </c>
      <c r="AP78" s="49">
        <v>33397492149.065922</v>
      </c>
      <c r="AQ78" s="49">
        <v>160981286.06</v>
      </c>
      <c r="AR78" s="49">
        <v>41864736.719999611</v>
      </c>
      <c r="AS78" s="49">
        <v>0</v>
      </c>
      <c r="AT78" s="49">
        <v>1563912288.2838814</v>
      </c>
      <c r="AU78" s="49">
        <v>10391646.784</v>
      </c>
      <c r="AV78" s="49">
        <v>2009434430.7669997</v>
      </c>
      <c r="AW78" s="49">
        <v>61863304.138000011</v>
      </c>
      <c r="AX78" s="49">
        <v>496980.42000000004</v>
      </c>
      <c r="AY78" s="49">
        <v>129410.67</v>
      </c>
      <c r="AZ78" s="49">
        <v>4819113.8600000003</v>
      </c>
      <c r="BA78" s="49">
        <v>0</v>
      </c>
      <c r="BB78" s="49">
        <v>218982181.59260646</v>
      </c>
      <c r="BC78" s="49">
        <v>3174019.0409999997</v>
      </c>
      <c r="BD78" s="49">
        <v>1070226637.342065</v>
      </c>
      <c r="BE78" s="49">
        <v>4423887.9036300005</v>
      </c>
      <c r="BF78" s="49">
        <v>16141936.77</v>
      </c>
      <c r="BG78" s="49">
        <v>0</v>
      </c>
      <c r="BH78" s="49">
        <v>138500930.98000005</v>
      </c>
      <c r="BI78" s="49">
        <v>0</v>
      </c>
      <c r="BJ78" s="49">
        <v>1041426770.3200002</v>
      </c>
      <c r="BK78" s="49">
        <v>27094148.489999998</v>
      </c>
      <c r="BL78" s="49">
        <v>1008686061.9896641</v>
      </c>
      <c r="BM78" s="49">
        <v>2490056.5699999998</v>
      </c>
      <c r="BN78" s="49">
        <v>103396085.49000001</v>
      </c>
      <c r="BO78" s="49">
        <v>0</v>
      </c>
      <c r="BP78" s="49">
        <v>33200716.620102774</v>
      </c>
      <c r="BQ78" s="49">
        <v>198752.78</v>
      </c>
      <c r="BR78" s="49">
        <v>10562406.080000008</v>
      </c>
      <c r="BS78" s="49">
        <v>0</v>
      </c>
      <c r="BT78" s="49">
        <v>0</v>
      </c>
      <c r="BU78" s="49">
        <v>0</v>
      </c>
      <c r="BV78" s="49">
        <v>801924493.93679988</v>
      </c>
      <c r="BW78" s="49">
        <v>4820205.18</v>
      </c>
      <c r="BX78" s="49">
        <v>13886007.17</v>
      </c>
      <c r="BY78" s="49">
        <v>32913.82</v>
      </c>
      <c r="BZ78" s="49">
        <v>299265917.40999991</v>
      </c>
      <c r="CA78" s="49">
        <v>257383.46999999997</v>
      </c>
      <c r="CB78" s="49">
        <v>112818008.03749999</v>
      </c>
      <c r="CC78" s="49">
        <v>780440.96000000008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7458952981.1826334</v>
      </c>
      <c r="CK78" s="49">
        <v>17884387.325530037</v>
      </c>
      <c r="CL78" s="49">
        <v>894688646.54629028</v>
      </c>
      <c r="CM78" s="49">
        <v>1658736.148375001</v>
      </c>
      <c r="CN78" s="49">
        <v>421738929.77586639</v>
      </c>
      <c r="CO78" s="49">
        <v>5807.8200000000397</v>
      </c>
      <c r="CP78" s="49">
        <v>0</v>
      </c>
      <c r="CQ78" s="49">
        <v>0</v>
      </c>
      <c r="CR78" s="49">
        <v>256379338.49972916</v>
      </c>
      <c r="CS78" s="49">
        <v>12379.63837500004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56535416.899999999</v>
      </c>
      <c r="DA78" s="49">
        <v>0</v>
      </c>
      <c r="DB78" s="49">
        <v>1568989.37</v>
      </c>
      <c r="DC78" s="49">
        <v>0</v>
      </c>
      <c r="DD78" s="49">
        <v>4638407116.343708</v>
      </c>
      <c r="DE78" s="49">
        <v>13236828.329999998</v>
      </c>
      <c r="DF78" s="49">
        <v>296903363.64618933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1048710.06</v>
      </c>
      <c r="DM78" s="49">
        <v>1352.63</v>
      </c>
      <c r="DN78" s="49">
        <v>520399373.78005493</v>
      </c>
      <c r="DO78" s="49">
        <v>16372247.710000001</v>
      </c>
      <c r="DP78" s="49">
        <v>58722788.68</v>
      </c>
      <c r="DQ78" s="49">
        <v>148999326.95529398</v>
      </c>
      <c r="DR78" s="49">
        <v>0</v>
      </c>
      <c r="DS78" s="49">
        <v>0</v>
      </c>
      <c r="DT78" s="49">
        <v>6435896.9700761922</v>
      </c>
      <c r="DU78" s="49">
        <v>5799.74</v>
      </c>
      <c r="DV78" s="49">
        <v>204925301.83375409</v>
      </c>
      <c r="DW78" s="49">
        <v>14245712.49</v>
      </c>
      <c r="DX78" s="49">
        <v>1109210781.1276615</v>
      </c>
      <c r="DY78" s="49">
        <v>69442.015765000004</v>
      </c>
      <c r="DZ78" s="49">
        <v>0</v>
      </c>
      <c r="EA78" s="49">
        <v>0</v>
      </c>
      <c r="EB78" s="49">
        <v>3687600523.1922302</v>
      </c>
      <c r="EC78" s="49">
        <v>9126824.1749999989</v>
      </c>
      <c r="ED78" s="49">
        <v>312385159.66979194</v>
      </c>
      <c r="EE78" s="49">
        <v>21526881.978</v>
      </c>
      <c r="EF78" s="49">
        <v>4644220422.029767</v>
      </c>
      <c r="EG78" s="49">
        <v>47692358.901000001</v>
      </c>
      <c r="EH78" s="49">
        <v>4150664618.1823058</v>
      </c>
      <c r="EI78" s="49">
        <v>8582005.9499999993</v>
      </c>
      <c r="EJ78" s="49">
        <v>0</v>
      </c>
      <c r="EK78" s="49">
        <v>0</v>
      </c>
      <c r="EL78" s="49">
        <v>60267.77</v>
      </c>
      <c r="EM78" s="49">
        <v>0</v>
      </c>
      <c r="EN78" s="49">
        <v>1024852947.1859001</v>
      </c>
      <c r="EO78" s="49">
        <v>410.2300000000003</v>
      </c>
      <c r="EP78" s="49">
        <v>27534275.934133343</v>
      </c>
      <c r="EQ78" s="49">
        <v>0</v>
      </c>
      <c r="ER78" s="49">
        <v>0</v>
      </c>
      <c r="ES78" s="49">
        <v>0</v>
      </c>
      <c r="ET78" s="49">
        <v>98120138.060000002</v>
      </c>
      <c r="EU78" s="49">
        <v>86114049.129999995</v>
      </c>
      <c r="EV78" s="49">
        <v>356647898.47344995</v>
      </c>
      <c r="EW78" s="49">
        <v>0</v>
      </c>
      <c r="EX78" s="49">
        <v>11908701232.717392</v>
      </c>
      <c r="EY78" s="49">
        <v>0</v>
      </c>
      <c r="EZ78" s="49">
        <v>51640793.765983336</v>
      </c>
      <c r="FA78" s="49">
        <v>0</v>
      </c>
      <c r="FB78" s="49">
        <v>2895637788.4113526</v>
      </c>
      <c r="FC78" s="49">
        <v>0</v>
      </c>
      <c r="FD78" s="49">
        <v>1883224.4</v>
      </c>
      <c r="FE78" s="49">
        <v>2931737.29</v>
      </c>
      <c r="FF78" s="49">
        <v>393815.21</v>
      </c>
      <c r="FG78" s="49">
        <v>0</v>
      </c>
      <c r="FH78" s="49">
        <v>80838069.791616678</v>
      </c>
      <c r="FI78" s="49">
        <v>0</v>
      </c>
      <c r="FJ78" s="49">
        <v>342706237.60133338</v>
      </c>
      <c r="FK78" s="49">
        <v>0</v>
      </c>
      <c r="FL78" s="49">
        <v>150781812.89095321</v>
      </c>
      <c r="FM78" s="49">
        <v>9727</v>
      </c>
      <c r="FN78" s="49">
        <v>45587260922.014824</v>
      </c>
      <c r="FO78" s="49">
        <v>50846553.170000002</v>
      </c>
      <c r="FP78" s="49">
        <v>345735500.54949838</v>
      </c>
      <c r="FQ78" s="49">
        <v>419.03999999999996</v>
      </c>
      <c r="FR78" s="49">
        <v>405722989.54735202</v>
      </c>
      <c r="FS78" s="49">
        <v>20125</v>
      </c>
      <c r="FT78" s="49">
        <v>14178281775.233259</v>
      </c>
      <c r="FU78" s="49">
        <v>0</v>
      </c>
      <c r="FV78" s="49">
        <v>1310467966.7704203</v>
      </c>
      <c r="FW78" s="49">
        <v>0</v>
      </c>
      <c r="FX78" s="49">
        <v>12867813808.462841</v>
      </c>
      <c r="FY78" s="49">
        <v>0</v>
      </c>
      <c r="FZ78" s="49">
        <v>30657520656.684715</v>
      </c>
      <c r="GA78" s="49">
        <v>50826009.13000001</v>
      </c>
      <c r="GB78" s="49">
        <v>5457046839.0037785</v>
      </c>
      <c r="GC78" s="49">
        <v>10107397.08</v>
      </c>
      <c r="GD78" s="49">
        <v>25200473817.680939</v>
      </c>
      <c r="GE78" s="49">
        <v>40718612.050000004</v>
      </c>
      <c r="GF78" s="49">
        <v>799118187.72799373</v>
      </c>
      <c r="GG78" s="49">
        <v>503807.24999999988</v>
      </c>
      <c r="GH78" s="49">
        <v>273846894.46999997</v>
      </c>
      <c r="GI78" s="49">
        <v>0</v>
      </c>
      <c r="GJ78" s="49">
        <v>4261411.17</v>
      </c>
      <c r="GK78" s="49">
        <v>0</v>
      </c>
      <c r="GL78" s="49">
        <v>19035299.72000001</v>
      </c>
      <c r="GM78" s="49">
        <v>1889772.3899999997</v>
      </c>
      <c r="GN78" s="49">
        <v>28009243462.03603</v>
      </c>
      <c r="GO78" s="49">
        <v>110559617.80000006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256296739616.05481</v>
      </c>
      <c r="HU78" s="49">
        <v>2180916790.4909668</v>
      </c>
      <c r="HV78" s="49">
        <v>258477656406.54575</v>
      </c>
    </row>
    <row r="79" spans="1:230" s="35" customFormat="1">
      <c r="A79" s="53"/>
      <c r="B79" s="53"/>
      <c r="C79" s="53"/>
    </row>
    <row r="80" spans="1:230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216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/>
      <c r="B129" s="53"/>
      <c r="C129" s="53"/>
    </row>
    <row r="130" spans="1:230" s="35" customFormat="1">
      <c r="A130" s="53"/>
      <c r="B130" s="53"/>
      <c r="C130" s="53"/>
    </row>
    <row r="131" spans="1:230" s="35" customFormat="1">
      <c r="A131" s="53" t="s">
        <v>253</v>
      </c>
      <c r="B131" s="53">
        <v>2007</v>
      </c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>
      <c r="A136" s="53"/>
      <c r="B136" s="53"/>
      <c r="C136" s="53"/>
    </row>
    <row r="137" spans="1:230" s="35" customFormat="1">
      <c r="A137" s="53"/>
      <c r="B137" s="53"/>
      <c r="C137" s="53"/>
    </row>
    <row r="138" spans="1:230" s="35" customFormat="1"/>
    <row r="139" spans="1:230" s="35" customFormat="1"/>
    <row r="140" spans="1:23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</row>
    <row r="141" spans="1:230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</row>
    <row r="142" spans="1:230" s="35" customFormat="1"/>
    <row r="143" spans="1:230" s="35" customFormat="1"/>
    <row r="144" spans="1:230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2" s="35" customFormat="1">
      <c r="A161" s="53"/>
      <c r="B161" s="53"/>
      <c r="C161" s="53"/>
    </row>
    <row r="162" spans="1:242" s="35" customFormat="1">
      <c r="A162" s="53"/>
      <c r="B162" s="53"/>
      <c r="C162" s="5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2025-03-04T15:31:12Z</dcterms:created>
  <dcterms:modified xsi:type="dcterms:W3CDTF">2025-03-04T15:48:25Z</dcterms:modified>
</cp:coreProperties>
</file>