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SiR\MoSiR\gamma_distribution\"/>
    </mc:Choice>
  </mc:AlternateContent>
  <xr:revisionPtr revIDLastSave="0" documentId="13_ncr:1_{165A44C9-DC37-48B3-A878-9E1FBB4E6D9D}" xr6:coauthVersionLast="47" xr6:coauthVersionMax="47" xr10:uidLastSave="{00000000-0000-0000-0000-000000000000}"/>
  <bookViews>
    <workbookView xWindow="-108" yWindow="-108" windowWidth="23256" windowHeight="12576" activeTab="1" xr2:uid="{BE9248FE-4697-4EF4-B4FB-9DDF26CC8F01}"/>
  </bookViews>
  <sheets>
    <sheet name="MoSiR" sheetId="4" r:id="rId1"/>
    <sheet name="MoSiR_TRU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5" l="1"/>
  <c r="O8" i="5" s="1"/>
  <c r="N9" i="5"/>
  <c r="O9" i="5" s="1"/>
  <c r="N10" i="5"/>
  <c r="O10" i="5" s="1"/>
  <c r="N11" i="5"/>
  <c r="O11" i="5" s="1"/>
  <c r="N12" i="5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N21" i="5"/>
  <c r="O21" i="5" s="1"/>
  <c r="N22" i="5"/>
  <c r="O22" i="5" s="1"/>
  <c r="N23" i="5"/>
  <c r="O23" i="5" s="1"/>
  <c r="N24" i="5"/>
  <c r="N25" i="5"/>
  <c r="O25" i="5" s="1"/>
  <c r="N26" i="5"/>
  <c r="O26" i="5" s="1"/>
  <c r="N27" i="5"/>
  <c r="O27" i="5" s="1"/>
  <c r="N28" i="5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N37" i="5"/>
  <c r="O37" i="5" s="1"/>
  <c r="N38" i="5"/>
  <c r="O38" i="5" s="1"/>
  <c r="N39" i="5"/>
  <c r="O39" i="5" s="1"/>
  <c r="N40" i="5"/>
  <c r="O40" i="5" s="1"/>
  <c r="N41" i="5"/>
  <c r="O41" i="5" s="1"/>
  <c r="N42" i="5"/>
  <c r="N43" i="5"/>
  <c r="O43" i="5" s="1"/>
  <c r="N44" i="5"/>
  <c r="N45" i="5"/>
  <c r="O45" i="5" s="1"/>
  <c r="N46" i="5"/>
  <c r="O46" i="5" s="1"/>
  <c r="N47" i="5"/>
  <c r="O47" i="5" s="1"/>
  <c r="N48" i="5"/>
  <c r="O48" i="5" s="1"/>
  <c r="N49" i="5"/>
  <c r="O49" i="5" s="1"/>
  <c r="N50" i="5"/>
  <c r="N51" i="5"/>
  <c r="O51" i="5" s="1"/>
  <c r="N52" i="5"/>
  <c r="N53" i="5"/>
  <c r="O53" i="5" s="1"/>
  <c r="N54" i="5"/>
  <c r="O54" i="5" s="1"/>
  <c r="N55" i="5"/>
  <c r="O55" i="5" s="1"/>
  <c r="N56" i="5"/>
  <c r="N57" i="5"/>
  <c r="O57" i="5" s="1"/>
  <c r="N58" i="5"/>
  <c r="O58" i="5" s="1"/>
  <c r="N59" i="5"/>
  <c r="O59" i="5" s="1"/>
  <c r="N60" i="5"/>
  <c r="N61" i="5"/>
  <c r="O61" i="5" s="1"/>
  <c r="N62" i="5"/>
  <c r="O62" i="5" s="1"/>
  <c r="N63" i="5"/>
  <c r="O63" i="5" s="1"/>
  <c r="N64" i="5"/>
  <c r="N65" i="5"/>
  <c r="O65" i="5" s="1"/>
  <c r="N66" i="5"/>
  <c r="N67" i="5"/>
  <c r="O67" i="5" s="1"/>
  <c r="N68" i="5"/>
  <c r="N69" i="5"/>
  <c r="O69" i="5" s="1"/>
  <c r="N70" i="5"/>
  <c r="O70" i="5" s="1"/>
  <c r="N71" i="5"/>
  <c r="O71" i="5" s="1"/>
  <c r="N72" i="5"/>
  <c r="O72" i="5" s="1"/>
  <c r="N73" i="5"/>
  <c r="O73" i="5" s="1"/>
  <c r="N74" i="5"/>
  <c r="N75" i="5"/>
  <c r="O75" i="5" s="1"/>
  <c r="N76" i="5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N85" i="5"/>
  <c r="O85" i="5" s="1"/>
  <c r="N86" i="5"/>
  <c r="O86" i="5" s="1"/>
  <c r="N87" i="5"/>
  <c r="O87" i="5" s="1"/>
  <c r="N88" i="5"/>
  <c r="N89" i="5"/>
  <c r="O89" i="5" s="1"/>
  <c r="N90" i="5"/>
  <c r="O90" i="5" s="1"/>
  <c r="N91" i="5"/>
  <c r="O91" i="5" s="1"/>
  <c r="N92" i="5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N107" i="5"/>
  <c r="O107" i="5" s="1"/>
  <c r="N108" i="5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N117" i="5"/>
  <c r="O117" i="5" s="1"/>
  <c r="N118" i="5"/>
  <c r="O118" i="5" s="1"/>
  <c r="N119" i="5"/>
  <c r="O119" i="5" s="1"/>
  <c r="N120" i="5"/>
  <c r="N121" i="5"/>
  <c r="O121" i="5" s="1"/>
  <c r="N122" i="5"/>
  <c r="N123" i="5"/>
  <c r="O123" i="5" s="1"/>
  <c r="N124" i="5"/>
  <c r="N125" i="5"/>
  <c r="O125" i="5" s="1"/>
  <c r="N126" i="5"/>
  <c r="O126" i="5" s="1"/>
  <c r="N127" i="5"/>
  <c r="O127" i="5" s="1"/>
  <c r="N128" i="5"/>
  <c r="N129" i="5"/>
  <c r="O129" i="5" s="1"/>
  <c r="N130" i="5"/>
  <c r="N131" i="5"/>
  <c r="O131" i="5" s="1"/>
  <c r="N132" i="5"/>
  <c r="N133" i="5"/>
  <c r="O133" i="5" s="1"/>
  <c r="N134" i="5"/>
  <c r="O134" i="5" s="1"/>
  <c r="N135" i="5"/>
  <c r="O135" i="5" s="1"/>
  <c r="N136" i="5"/>
  <c r="O136" i="5" s="1"/>
  <c r="N137" i="5"/>
  <c r="O137" i="5" s="1"/>
  <c r="N138" i="5"/>
  <c r="O138" i="5" s="1"/>
  <c r="N139" i="5"/>
  <c r="O139" i="5" s="1"/>
  <c r="N140" i="5"/>
  <c r="N141" i="5"/>
  <c r="O141" i="5" s="1"/>
  <c r="N142" i="5"/>
  <c r="O142" i="5" s="1"/>
  <c r="N143" i="5"/>
  <c r="O143" i="5" s="1"/>
  <c r="N144" i="5"/>
  <c r="O144" i="5" s="1"/>
  <c r="N145" i="5"/>
  <c r="O145" i="5" s="1"/>
  <c r="N146" i="5"/>
  <c r="O146" i="5" s="1"/>
  <c r="N147" i="5"/>
  <c r="O147" i="5" s="1"/>
  <c r="N148" i="5"/>
  <c r="N149" i="5"/>
  <c r="O149" i="5" s="1"/>
  <c r="N150" i="5"/>
  <c r="O150" i="5" s="1"/>
  <c r="N151" i="5"/>
  <c r="O151" i="5" s="1"/>
  <c r="N152" i="5"/>
  <c r="O152" i="5" s="1"/>
  <c r="N153" i="5"/>
  <c r="O153" i="5" s="1"/>
  <c r="N154" i="5"/>
  <c r="O154" i="5" s="1"/>
  <c r="N155" i="5"/>
  <c r="O155" i="5" s="1"/>
  <c r="N156" i="5"/>
  <c r="O12" i="5"/>
  <c r="O20" i="5"/>
  <c r="O24" i="5"/>
  <c r="O28" i="5"/>
  <c r="O36" i="5"/>
  <c r="O42" i="5"/>
  <c r="O44" i="5"/>
  <c r="O50" i="5"/>
  <c r="O52" i="5"/>
  <c r="O56" i="5"/>
  <c r="O60" i="5"/>
  <c r="O64" i="5"/>
  <c r="O66" i="5"/>
  <c r="O68" i="5"/>
  <c r="O74" i="5"/>
  <c r="O76" i="5"/>
  <c r="O84" i="5"/>
  <c r="O88" i="5"/>
  <c r="O92" i="5"/>
  <c r="O100" i="5"/>
  <c r="O106" i="5"/>
  <c r="O108" i="5"/>
  <c r="O116" i="5"/>
  <c r="O120" i="5"/>
  <c r="O122" i="5"/>
  <c r="O124" i="5"/>
  <c r="O128" i="5"/>
  <c r="O130" i="5"/>
  <c r="O132" i="5"/>
  <c r="O140" i="5"/>
  <c r="O148" i="5"/>
  <c r="O156" i="5"/>
  <c r="N7" i="5"/>
  <c r="O7" i="5" s="1"/>
  <c r="N6" i="5"/>
  <c r="O6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7" i="5"/>
  <c r="K7" i="5" s="1"/>
  <c r="J6" i="5"/>
  <c r="K6" i="5" s="1"/>
  <c r="F8" i="5"/>
  <c r="G8" i="5" s="1"/>
  <c r="F9" i="5"/>
  <c r="F10" i="5"/>
  <c r="F11" i="5"/>
  <c r="F12" i="5"/>
  <c r="G12" i="5" s="1"/>
  <c r="F13" i="5"/>
  <c r="G13" i="5" s="1"/>
  <c r="F14" i="5"/>
  <c r="F15" i="5"/>
  <c r="G15" i="5" s="1"/>
  <c r="F16" i="5"/>
  <c r="G16" i="5" s="1"/>
  <c r="F17" i="5"/>
  <c r="F18" i="5"/>
  <c r="F19" i="5"/>
  <c r="F20" i="5"/>
  <c r="G20" i="5" s="1"/>
  <c r="F21" i="5"/>
  <c r="G21" i="5" s="1"/>
  <c r="F22" i="5"/>
  <c r="F23" i="5"/>
  <c r="G23" i="5" s="1"/>
  <c r="F24" i="5"/>
  <c r="G24" i="5" s="1"/>
  <c r="F25" i="5"/>
  <c r="F26" i="5"/>
  <c r="F27" i="5"/>
  <c r="F28" i="5"/>
  <c r="F29" i="5"/>
  <c r="G29" i="5" s="1"/>
  <c r="F30" i="5"/>
  <c r="F31" i="5"/>
  <c r="G31" i="5" s="1"/>
  <c r="F32" i="5"/>
  <c r="G32" i="5" s="1"/>
  <c r="F33" i="5"/>
  <c r="F34" i="5"/>
  <c r="F35" i="5"/>
  <c r="F36" i="5"/>
  <c r="G36" i="5" s="1"/>
  <c r="F37" i="5"/>
  <c r="G37" i="5" s="1"/>
  <c r="F38" i="5"/>
  <c r="F39" i="5"/>
  <c r="G39" i="5" s="1"/>
  <c r="F40" i="5"/>
  <c r="G40" i="5" s="1"/>
  <c r="F41" i="5"/>
  <c r="G41" i="5" s="1"/>
  <c r="F42" i="5"/>
  <c r="F43" i="5"/>
  <c r="F44" i="5"/>
  <c r="G44" i="5" s="1"/>
  <c r="F45" i="5"/>
  <c r="G45" i="5" s="1"/>
  <c r="F46" i="5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F55" i="5"/>
  <c r="G55" i="5" s="1"/>
  <c r="F56" i="5"/>
  <c r="G56" i="5" s="1"/>
  <c r="F57" i="5"/>
  <c r="G57" i="5" s="1"/>
  <c r="F58" i="5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F75" i="5"/>
  <c r="G75" i="5" s="1"/>
  <c r="F76" i="5"/>
  <c r="G76" i="5" s="1"/>
  <c r="F77" i="5"/>
  <c r="G77" i="5" s="1"/>
  <c r="F78" i="5"/>
  <c r="F79" i="5"/>
  <c r="G79" i="5" s="1"/>
  <c r="F80" i="5"/>
  <c r="G80" i="5" s="1"/>
  <c r="F81" i="5"/>
  <c r="G81" i="5" s="1"/>
  <c r="F82" i="5"/>
  <c r="F83" i="5"/>
  <c r="G83" i="5" s="1"/>
  <c r="F84" i="5"/>
  <c r="G84" i="5" s="1"/>
  <c r="F85" i="5"/>
  <c r="G85" i="5" s="1"/>
  <c r="F86" i="5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F99" i="5"/>
  <c r="G99" i="5" s="1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106" i="5"/>
  <c r="G106" i="5" s="1"/>
  <c r="F107" i="5"/>
  <c r="G107" i="5" s="1"/>
  <c r="F108" i="5"/>
  <c r="G108" i="5" s="1"/>
  <c r="F109" i="5"/>
  <c r="G109" i="5" s="1"/>
  <c r="F110" i="5"/>
  <c r="G110" i="5" s="1"/>
  <c r="F111" i="5"/>
  <c r="G111" i="5" s="1"/>
  <c r="F112" i="5"/>
  <c r="G112" i="5" s="1"/>
  <c r="F113" i="5"/>
  <c r="G113" i="5" s="1"/>
  <c r="F114" i="5"/>
  <c r="F115" i="5"/>
  <c r="G115" i="5" s="1"/>
  <c r="F116" i="5"/>
  <c r="G116" i="5" s="1"/>
  <c r="F117" i="5"/>
  <c r="G117" i="5" s="1"/>
  <c r="F118" i="5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F143" i="5"/>
  <c r="G143" i="5" s="1"/>
  <c r="F144" i="5"/>
  <c r="G144" i="5" s="1"/>
  <c r="F145" i="5"/>
  <c r="G145" i="5" s="1"/>
  <c r="F146" i="5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F154" i="5"/>
  <c r="G154" i="5" s="1"/>
  <c r="F155" i="5"/>
  <c r="G155" i="5" s="1"/>
  <c r="F156" i="5"/>
  <c r="G156" i="5" s="1"/>
  <c r="G9" i="5"/>
  <c r="G10" i="5"/>
  <c r="G11" i="5"/>
  <c r="G14" i="5"/>
  <c r="G17" i="5"/>
  <c r="G18" i="5"/>
  <c r="G19" i="5"/>
  <c r="G22" i="5"/>
  <c r="G25" i="5"/>
  <c r="G26" i="5"/>
  <c r="G27" i="5"/>
  <c r="G28" i="5"/>
  <c r="G30" i="5"/>
  <c r="G33" i="5"/>
  <c r="G34" i="5"/>
  <c r="G35" i="5"/>
  <c r="G38" i="5"/>
  <c r="G42" i="5"/>
  <c r="G43" i="5"/>
  <c r="G46" i="5"/>
  <c r="G54" i="5"/>
  <c r="G58" i="5"/>
  <c r="G74" i="5"/>
  <c r="G78" i="5"/>
  <c r="G82" i="5"/>
  <c r="G86" i="5"/>
  <c r="G98" i="5"/>
  <c r="G114" i="5"/>
  <c r="G118" i="5"/>
  <c r="G142" i="5"/>
  <c r="G146" i="5"/>
  <c r="G153" i="5"/>
  <c r="F7" i="5"/>
  <c r="G7" i="5" s="1"/>
  <c r="F6" i="5"/>
  <c r="G6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2" i="5"/>
  <c r="C152" i="5" s="1"/>
  <c r="B153" i="5"/>
  <c r="C153" i="5" s="1"/>
  <c r="B154" i="5"/>
  <c r="C154" i="5" s="1"/>
  <c r="B155" i="5"/>
  <c r="C155" i="5" s="1"/>
  <c r="B156" i="5"/>
  <c r="C156" i="5" s="1"/>
  <c r="B7" i="5"/>
  <c r="C7" i="5" s="1"/>
  <c r="B6" i="5"/>
  <c r="C6" i="5" s="1"/>
  <c r="P3" i="5"/>
  <c r="L3" i="5"/>
  <c r="H3" i="5"/>
  <c r="D3" i="5"/>
  <c r="D3" i="4"/>
  <c r="P3" i="4"/>
  <c r="L3" i="4"/>
  <c r="H3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7" i="4"/>
  <c r="F6" i="4"/>
  <c r="B35" i="4"/>
  <c r="B43" i="4"/>
  <c r="B51" i="4"/>
  <c r="B59" i="4"/>
  <c r="B67" i="4"/>
  <c r="B75" i="4"/>
  <c r="B83" i="4"/>
  <c r="B91" i="4"/>
  <c r="B99" i="4"/>
  <c r="B107" i="4"/>
  <c r="B115" i="4"/>
  <c r="B123" i="4"/>
  <c r="B131" i="4"/>
  <c r="B139" i="4"/>
  <c r="B147" i="4"/>
  <c r="B155" i="4"/>
  <c r="B12" i="4"/>
  <c r="P5" i="5" l="1"/>
  <c r="D5" i="5"/>
  <c r="L5" i="5"/>
  <c r="H5" i="5"/>
  <c r="K10" i="4"/>
  <c r="O8" i="4"/>
  <c r="G12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K153" i="4"/>
  <c r="K145" i="4"/>
  <c r="K137" i="4"/>
  <c r="K129" i="4"/>
  <c r="K121" i="4"/>
  <c r="K113" i="4"/>
  <c r="K105" i="4"/>
  <c r="K97" i="4"/>
  <c r="K89" i="4"/>
  <c r="K81" i="4"/>
  <c r="K73" i="4"/>
  <c r="K65" i="4"/>
  <c r="K57" i="4"/>
  <c r="K49" i="4"/>
  <c r="K41" i="4"/>
  <c r="K33" i="4"/>
  <c r="K25" i="4"/>
  <c r="K17" i="4"/>
  <c r="K9" i="4"/>
  <c r="O151" i="4"/>
  <c r="O143" i="4"/>
  <c r="O135" i="4"/>
  <c r="O127" i="4"/>
  <c r="O119" i="4"/>
  <c r="O111" i="4"/>
  <c r="O103" i="4"/>
  <c r="O95" i="4"/>
  <c r="O87" i="4"/>
  <c r="O79" i="4"/>
  <c r="O71" i="4"/>
  <c r="O63" i="4"/>
  <c r="O55" i="4"/>
  <c r="O47" i="4"/>
  <c r="O39" i="4"/>
  <c r="O31" i="4"/>
  <c r="O23" i="4"/>
  <c r="O15" i="4"/>
  <c r="G154" i="4"/>
  <c r="G146" i="4"/>
  <c r="G138" i="4"/>
  <c r="G130" i="4"/>
  <c r="G122" i="4"/>
  <c r="G114" i="4"/>
  <c r="G106" i="4"/>
  <c r="G98" i="4"/>
  <c r="G90" i="4"/>
  <c r="G82" i="4"/>
  <c r="G74" i="4"/>
  <c r="G66" i="4"/>
  <c r="G58" i="4"/>
  <c r="G50" i="4"/>
  <c r="G42" i="4"/>
  <c r="G34" i="4"/>
  <c r="G26" i="4"/>
  <c r="G18" i="4"/>
  <c r="G10" i="4"/>
  <c r="K152" i="4"/>
  <c r="K144" i="4"/>
  <c r="K136" i="4"/>
  <c r="K128" i="4"/>
  <c r="K120" i="4"/>
  <c r="K112" i="4"/>
  <c r="K104" i="4"/>
  <c r="K96" i="4"/>
  <c r="K88" i="4"/>
  <c r="K80" i="4"/>
  <c r="K72" i="4"/>
  <c r="K64" i="4"/>
  <c r="K56" i="4"/>
  <c r="K48" i="4"/>
  <c r="K40" i="4"/>
  <c r="K32" i="4"/>
  <c r="K24" i="4"/>
  <c r="K16" i="4"/>
  <c r="K8" i="4"/>
  <c r="O150" i="4"/>
  <c r="O142" i="4"/>
  <c r="O134" i="4"/>
  <c r="O126" i="4"/>
  <c r="O118" i="4"/>
  <c r="O110" i="4"/>
  <c r="O102" i="4"/>
  <c r="O94" i="4"/>
  <c r="O86" i="4"/>
  <c r="O78" i="4"/>
  <c r="O70" i="4"/>
  <c r="O62" i="4"/>
  <c r="O54" i="4"/>
  <c r="O46" i="4"/>
  <c r="O38" i="4"/>
  <c r="O30" i="4"/>
  <c r="O22" i="4"/>
  <c r="O14" i="4"/>
  <c r="G153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G25" i="4"/>
  <c r="G17" i="4"/>
  <c r="G9" i="4"/>
  <c r="K151" i="4"/>
  <c r="K143" i="4"/>
  <c r="K135" i="4"/>
  <c r="K127" i="4"/>
  <c r="K119" i="4"/>
  <c r="K111" i="4"/>
  <c r="K103" i="4"/>
  <c r="K95" i="4"/>
  <c r="K87" i="4"/>
  <c r="K79" i="4"/>
  <c r="K71" i="4"/>
  <c r="K63" i="4"/>
  <c r="K55" i="4"/>
  <c r="K47" i="4"/>
  <c r="K39" i="4"/>
  <c r="K31" i="4"/>
  <c r="K23" i="4"/>
  <c r="K15" i="4"/>
  <c r="O7" i="4"/>
  <c r="O149" i="4"/>
  <c r="O141" i="4"/>
  <c r="O133" i="4"/>
  <c r="O125" i="4"/>
  <c r="O117" i="4"/>
  <c r="O109" i="4"/>
  <c r="O101" i="4"/>
  <c r="O93" i="4"/>
  <c r="O85" i="4"/>
  <c r="O77" i="4"/>
  <c r="O69" i="4"/>
  <c r="O61" i="4"/>
  <c r="O53" i="4"/>
  <c r="O45" i="4"/>
  <c r="O37" i="4"/>
  <c r="O29" i="4"/>
  <c r="O21" i="4"/>
  <c r="O13" i="4"/>
  <c r="G152" i="4"/>
  <c r="G144" i="4"/>
  <c r="G136" i="4"/>
  <c r="G128" i="4"/>
  <c r="G120" i="4"/>
  <c r="G112" i="4"/>
  <c r="G104" i="4"/>
  <c r="G96" i="4"/>
  <c r="G88" i="4"/>
  <c r="G80" i="4"/>
  <c r="G72" i="4"/>
  <c r="G64" i="4"/>
  <c r="G56" i="4"/>
  <c r="G48" i="4"/>
  <c r="G40" i="4"/>
  <c r="G32" i="4"/>
  <c r="G24" i="4"/>
  <c r="G16" i="4"/>
  <c r="G8" i="4"/>
  <c r="K150" i="4"/>
  <c r="K142" i="4"/>
  <c r="K134" i="4"/>
  <c r="K126" i="4"/>
  <c r="K118" i="4"/>
  <c r="K110" i="4"/>
  <c r="K102" i="4"/>
  <c r="K94" i="4"/>
  <c r="K86" i="4"/>
  <c r="K78" i="4"/>
  <c r="K70" i="4"/>
  <c r="K62" i="4"/>
  <c r="K54" i="4"/>
  <c r="K46" i="4"/>
  <c r="K38" i="4"/>
  <c r="K30" i="4"/>
  <c r="K22" i="4"/>
  <c r="K14" i="4"/>
  <c r="O156" i="4"/>
  <c r="O148" i="4"/>
  <c r="O140" i="4"/>
  <c r="O132" i="4"/>
  <c r="O124" i="4"/>
  <c r="O116" i="4"/>
  <c r="O108" i="4"/>
  <c r="O100" i="4"/>
  <c r="O92" i="4"/>
  <c r="O84" i="4"/>
  <c r="O76" i="4"/>
  <c r="O68" i="4"/>
  <c r="O60" i="4"/>
  <c r="O52" i="4"/>
  <c r="O44" i="4"/>
  <c r="O36" i="4"/>
  <c r="P5" i="4" s="1"/>
  <c r="O28" i="4"/>
  <c r="O20" i="4"/>
  <c r="O12" i="4"/>
  <c r="G151" i="4"/>
  <c r="G143" i="4"/>
  <c r="G135" i="4"/>
  <c r="G127" i="4"/>
  <c r="G119" i="4"/>
  <c r="G111" i="4"/>
  <c r="G103" i="4"/>
  <c r="G95" i="4"/>
  <c r="G87" i="4"/>
  <c r="G79" i="4"/>
  <c r="G71" i="4"/>
  <c r="G63" i="4"/>
  <c r="G55" i="4"/>
  <c r="G47" i="4"/>
  <c r="G39" i="4"/>
  <c r="G31" i="4"/>
  <c r="G23" i="4"/>
  <c r="G15" i="4"/>
  <c r="K7" i="4"/>
  <c r="K149" i="4"/>
  <c r="K141" i="4"/>
  <c r="K133" i="4"/>
  <c r="K125" i="4"/>
  <c r="K117" i="4"/>
  <c r="K109" i="4"/>
  <c r="K101" i="4"/>
  <c r="K93" i="4"/>
  <c r="K85" i="4"/>
  <c r="K77" i="4"/>
  <c r="K69" i="4"/>
  <c r="K61" i="4"/>
  <c r="K53" i="4"/>
  <c r="K45" i="4"/>
  <c r="K37" i="4"/>
  <c r="K29" i="4"/>
  <c r="K21" i="4"/>
  <c r="K13" i="4"/>
  <c r="O155" i="4"/>
  <c r="O147" i="4"/>
  <c r="O139" i="4"/>
  <c r="O131" i="4"/>
  <c r="O123" i="4"/>
  <c r="O115" i="4"/>
  <c r="O107" i="4"/>
  <c r="O99" i="4"/>
  <c r="O91" i="4"/>
  <c r="O83" i="4"/>
  <c r="O75" i="4"/>
  <c r="O67" i="4"/>
  <c r="O59" i="4"/>
  <c r="O51" i="4"/>
  <c r="O43" i="4"/>
  <c r="O35" i="4"/>
  <c r="O27" i="4"/>
  <c r="O19" i="4"/>
  <c r="O11" i="4"/>
  <c r="G150" i="4"/>
  <c r="G142" i="4"/>
  <c r="G134" i="4"/>
  <c r="G126" i="4"/>
  <c r="G118" i="4"/>
  <c r="G110" i="4"/>
  <c r="G102" i="4"/>
  <c r="G94" i="4"/>
  <c r="G86" i="4"/>
  <c r="G78" i="4"/>
  <c r="G70" i="4"/>
  <c r="G62" i="4"/>
  <c r="G54" i="4"/>
  <c r="G46" i="4"/>
  <c r="G38" i="4"/>
  <c r="G30" i="4"/>
  <c r="G22" i="4"/>
  <c r="G14" i="4"/>
  <c r="K156" i="4"/>
  <c r="K148" i="4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L5" i="4" s="1"/>
  <c r="K28" i="4"/>
  <c r="K20" i="4"/>
  <c r="K12" i="4"/>
  <c r="O154" i="4"/>
  <c r="O146" i="4"/>
  <c r="O138" i="4"/>
  <c r="O130" i="4"/>
  <c r="O122" i="4"/>
  <c r="O114" i="4"/>
  <c r="O106" i="4"/>
  <c r="O98" i="4"/>
  <c r="O90" i="4"/>
  <c r="O82" i="4"/>
  <c r="O74" i="4"/>
  <c r="O66" i="4"/>
  <c r="O58" i="4"/>
  <c r="O50" i="4"/>
  <c r="O42" i="4"/>
  <c r="O34" i="4"/>
  <c r="O26" i="4"/>
  <c r="O18" i="4"/>
  <c r="O10" i="4"/>
  <c r="G7" i="4"/>
  <c r="G149" i="4"/>
  <c r="G141" i="4"/>
  <c r="G133" i="4"/>
  <c r="G125" i="4"/>
  <c r="G117" i="4"/>
  <c r="G109" i="4"/>
  <c r="G101" i="4"/>
  <c r="G93" i="4"/>
  <c r="G85" i="4"/>
  <c r="G77" i="4"/>
  <c r="G69" i="4"/>
  <c r="G61" i="4"/>
  <c r="G53" i="4"/>
  <c r="G45" i="4"/>
  <c r="G37" i="4"/>
  <c r="G29" i="4"/>
  <c r="G21" i="4"/>
  <c r="G13" i="4"/>
  <c r="K155" i="4"/>
  <c r="K147" i="4"/>
  <c r="K139" i="4"/>
  <c r="K131" i="4"/>
  <c r="K123" i="4"/>
  <c r="K115" i="4"/>
  <c r="K107" i="4"/>
  <c r="K99" i="4"/>
  <c r="K91" i="4"/>
  <c r="K83" i="4"/>
  <c r="K75" i="4"/>
  <c r="K67" i="4"/>
  <c r="K59" i="4"/>
  <c r="K51" i="4"/>
  <c r="K43" i="4"/>
  <c r="K35" i="4"/>
  <c r="K27" i="4"/>
  <c r="K19" i="4"/>
  <c r="K11" i="4"/>
  <c r="O153" i="4"/>
  <c r="O145" i="4"/>
  <c r="O137" i="4"/>
  <c r="O129" i="4"/>
  <c r="O121" i="4"/>
  <c r="O113" i="4"/>
  <c r="O105" i="4"/>
  <c r="O97" i="4"/>
  <c r="O89" i="4"/>
  <c r="O81" i="4"/>
  <c r="O73" i="4"/>
  <c r="O65" i="4"/>
  <c r="O57" i="4"/>
  <c r="O49" i="4"/>
  <c r="O41" i="4"/>
  <c r="O33" i="4"/>
  <c r="O25" i="4"/>
  <c r="O17" i="4"/>
  <c r="O9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H5" i="4" s="1"/>
  <c r="G28" i="4"/>
  <c r="G20" i="4"/>
  <c r="K154" i="4"/>
  <c r="K146" i="4"/>
  <c r="K138" i="4"/>
  <c r="K130" i="4"/>
  <c r="K122" i="4"/>
  <c r="K114" i="4"/>
  <c r="K106" i="4"/>
  <c r="K98" i="4"/>
  <c r="K90" i="4"/>
  <c r="K82" i="4"/>
  <c r="K74" i="4"/>
  <c r="K66" i="4"/>
  <c r="K58" i="4"/>
  <c r="K50" i="4"/>
  <c r="K42" i="4"/>
  <c r="K34" i="4"/>
  <c r="K26" i="4"/>
  <c r="K18" i="4"/>
  <c r="O152" i="4"/>
  <c r="O144" i="4"/>
  <c r="O136" i="4"/>
  <c r="O128" i="4"/>
  <c r="O120" i="4"/>
  <c r="O112" i="4"/>
  <c r="O104" i="4"/>
  <c r="O96" i="4"/>
  <c r="O88" i="4"/>
  <c r="O80" i="4"/>
  <c r="O72" i="4"/>
  <c r="O64" i="4"/>
  <c r="O56" i="4"/>
  <c r="O48" i="4"/>
  <c r="O40" i="4"/>
  <c r="O32" i="4"/>
  <c r="O24" i="4"/>
  <c r="O16" i="4"/>
  <c r="B27" i="4"/>
  <c r="B19" i="4"/>
  <c r="B11" i="4"/>
  <c r="B154" i="4"/>
  <c r="B146" i="4"/>
  <c r="B138" i="4"/>
  <c r="B130" i="4"/>
  <c r="B122" i="4"/>
  <c r="B114" i="4"/>
  <c r="B106" i="4"/>
  <c r="B98" i="4"/>
  <c r="B90" i="4"/>
  <c r="B82" i="4"/>
  <c r="B74" i="4"/>
  <c r="B66" i="4"/>
  <c r="B58" i="4"/>
  <c r="B50" i="4"/>
  <c r="B42" i="4"/>
  <c r="B34" i="4"/>
  <c r="B26" i="4"/>
  <c r="B18" i="4"/>
  <c r="B10" i="4"/>
  <c r="B121" i="4"/>
  <c r="B89" i="4"/>
  <c r="B57" i="4"/>
  <c r="B33" i="4"/>
  <c r="B17" i="4"/>
  <c r="B152" i="4"/>
  <c r="B144" i="4"/>
  <c r="B136" i="4"/>
  <c r="B128" i="4"/>
  <c r="B120" i="4"/>
  <c r="B112" i="4"/>
  <c r="B104" i="4"/>
  <c r="B96" i="4"/>
  <c r="B88" i="4"/>
  <c r="B80" i="4"/>
  <c r="B72" i="4"/>
  <c r="B64" i="4"/>
  <c r="B56" i="4"/>
  <c r="B48" i="4"/>
  <c r="B40" i="4"/>
  <c r="B32" i="4"/>
  <c r="B24" i="4"/>
  <c r="B16" i="4"/>
  <c r="B8" i="4"/>
  <c r="B145" i="4"/>
  <c r="B113" i="4"/>
  <c r="B97" i="4"/>
  <c r="B81" i="4"/>
  <c r="B65" i="4"/>
  <c r="B41" i="4"/>
  <c r="B9" i="4"/>
  <c r="B151" i="4"/>
  <c r="B143" i="4"/>
  <c r="B135" i="4"/>
  <c r="B127" i="4"/>
  <c r="B119" i="4"/>
  <c r="B111" i="4"/>
  <c r="B103" i="4"/>
  <c r="B95" i="4"/>
  <c r="B87" i="4"/>
  <c r="B79" i="4"/>
  <c r="B71" i="4"/>
  <c r="B63" i="4"/>
  <c r="B55" i="4"/>
  <c r="B47" i="4"/>
  <c r="B39" i="4"/>
  <c r="B31" i="4"/>
  <c r="B23" i="4"/>
  <c r="B15" i="4"/>
  <c r="B7" i="4"/>
  <c r="B153" i="4"/>
  <c r="B129" i="4"/>
  <c r="B105" i="4"/>
  <c r="B73" i="4"/>
  <c r="B49" i="4"/>
  <c r="B25" i="4"/>
  <c r="B150" i="4"/>
  <c r="B142" i="4"/>
  <c r="B134" i="4"/>
  <c r="B126" i="4"/>
  <c r="B118" i="4"/>
  <c r="B110" i="4"/>
  <c r="B102" i="4"/>
  <c r="B94" i="4"/>
  <c r="B86" i="4"/>
  <c r="B78" i="4"/>
  <c r="B70" i="4"/>
  <c r="B62" i="4"/>
  <c r="B54" i="4"/>
  <c r="B46" i="4"/>
  <c r="B38" i="4"/>
  <c r="B30" i="4"/>
  <c r="B22" i="4"/>
  <c r="B14" i="4"/>
  <c r="B137" i="4"/>
  <c r="B6" i="4"/>
  <c r="B149" i="4"/>
  <c r="B141" i="4"/>
  <c r="B133" i="4"/>
  <c r="B125" i="4"/>
  <c r="B117" i="4"/>
  <c r="B109" i="4"/>
  <c r="B101" i="4"/>
  <c r="B93" i="4"/>
  <c r="B85" i="4"/>
  <c r="B77" i="4"/>
  <c r="B69" i="4"/>
  <c r="B61" i="4"/>
  <c r="B53" i="4"/>
  <c r="B45" i="4"/>
  <c r="B37" i="4"/>
  <c r="B29" i="4"/>
  <c r="B21" i="4"/>
  <c r="B13" i="4"/>
  <c r="B156" i="4"/>
  <c r="B148" i="4"/>
  <c r="B140" i="4"/>
  <c r="B132" i="4"/>
  <c r="B124" i="4"/>
  <c r="B116" i="4"/>
  <c r="B108" i="4"/>
  <c r="B100" i="4"/>
  <c r="B92" i="4"/>
  <c r="B84" i="4"/>
  <c r="B76" i="4"/>
  <c r="B68" i="4"/>
  <c r="B60" i="4"/>
  <c r="B52" i="4"/>
  <c r="B44" i="4"/>
  <c r="B36" i="4"/>
  <c r="B28" i="4"/>
  <c r="B20" i="4"/>
  <c r="C14" i="4" l="1"/>
  <c r="C22" i="4"/>
  <c r="C30" i="4"/>
  <c r="C38" i="4"/>
  <c r="C46" i="4"/>
  <c r="C54" i="4"/>
  <c r="C62" i="4"/>
  <c r="C70" i="4"/>
  <c r="C78" i="4"/>
  <c r="C86" i="4"/>
  <c r="C94" i="4"/>
  <c r="C102" i="4"/>
  <c r="C110" i="4"/>
  <c r="C118" i="4"/>
  <c r="C126" i="4"/>
  <c r="C134" i="4"/>
  <c r="C142" i="4"/>
  <c r="C150" i="4"/>
  <c r="C15" i="4"/>
  <c r="C23" i="4"/>
  <c r="C31" i="4"/>
  <c r="C39" i="4"/>
  <c r="C47" i="4"/>
  <c r="C55" i="4"/>
  <c r="C63" i="4"/>
  <c r="C71" i="4"/>
  <c r="C79" i="4"/>
  <c r="C87" i="4"/>
  <c r="C95" i="4"/>
  <c r="C103" i="4"/>
  <c r="C111" i="4"/>
  <c r="C119" i="4"/>
  <c r="C127" i="4"/>
  <c r="C135" i="4"/>
  <c r="C143" i="4"/>
  <c r="C151" i="4"/>
  <c r="C8" i="4"/>
  <c r="C16" i="4"/>
  <c r="C24" i="4"/>
  <c r="C32" i="4"/>
  <c r="C40" i="4"/>
  <c r="C48" i="4"/>
  <c r="C56" i="4"/>
  <c r="C64" i="4"/>
  <c r="C72" i="4"/>
  <c r="C80" i="4"/>
  <c r="C88" i="4"/>
  <c r="C96" i="4"/>
  <c r="C104" i="4"/>
  <c r="C112" i="4"/>
  <c r="C120" i="4"/>
  <c r="C128" i="4"/>
  <c r="C136" i="4"/>
  <c r="C144" i="4"/>
  <c r="C152" i="4"/>
  <c r="C9" i="4"/>
  <c r="C17" i="4"/>
  <c r="C25" i="4"/>
  <c r="C33" i="4"/>
  <c r="C41" i="4"/>
  <c r="C49" i="4"/>
  <c r="C57" i="4"/>
  <c r="C65" i="4"/>
  <c r="C73" i="4"/>
  <c r="C81" i="4"/>
  <c r="C89" i="4"/>
  <c r="C97" i="4"/>
  <c r="C105" i="4"/>
  <c r="C113" i="4"/>
  <c r="C121" i="4"/>
  <c r="C129" i="4"/>
  <c r="C137" i="4"/>
  <c r="C145" i="4"/>
  <c r="C153" i="4"/>
  <c r="C10" i="4"/>
  <c r="C18" i="4"/>
  <c r="C26" i="4"/>
  <c r="C34" i="4"/>
  <c r="C42" i="4"/>
  <c r="C50" i="4"/>
  <c r="C58" i="4"/>
  <c r="C66" i="4"/>
  <c r="C74" i="4"/>
  <c r="C82" i="4"/>
  <c r="C90" i="4"/>
  <c r="C98" i="4"/>
  <c r="C106" i="4"/>
  <c r="C114" i="4"/>
  <c r="C122" i="4"/>
  <c r="C130" i="4"/>
  <c r="C138" i="4"/>
  <c r="C146" i="4"/>
  <c r="C154" i="4"/>
  <c r="C11" i="4"/>
  <c r="C19" i="4"/>
  <c r="C27" i="4"/>
  <c r="C35" i="4"/>
  <c r="C43" i="4"/>
  <c r="C51" i="4"/>
  <c r="C59" i="4"/>
  <c r="C67" i="4"/>
  <c r="C75" i="4"/>
  <c r="C83" i="4"/>
  <c r="C91" i="4"/>
  <c r="C99" i="4"/>
  <c r="C107" i="4"/>
  <c r="C115" i="4"/>
  <c r="C123" i="4"/>
  <c r="C131" i="4"/>
  <c r="C139" i="4"/>
  <c r="C147" i="4"/>
  <c r="C155" i="4"/>
  <c r="C12" i="4"/>
  <c r="C20" i="4"/>
  <c r="C28" i="4"/>
  <c r="C36" i="4"/>
  <c r="D5" i="4" s="1"/>
  <c r="C44" i="4"/>
  <c r="C52" i="4"/>
  <c r="C60" i="4"/>
  <c r="C68" i="4"/>
  <c r="C76" i="4"/>
  <c r="C84" i="4"/>
  <c r="C92" i="4"/>
  <c r="C100" i="4"/>
  <c r="C108" i="4"/>
  <c r="C116" i="4"/>
  <c r="C124" i="4"/>
  <c r="C132" i="4"/>
  <c r="C140" i="4"/>
  <c r="C148" i="4"/>
  <c r="C156" i="4"/>
  <c r="C13" i="4"/>
  <c r="C21" i="4"/>
  <c r="C29" i="4"/>
  <c r="C37" i="4"/>
  <c r="C45" i="4"/>
  <c r="C53" i="4"/>
  <c r="C61" i="4"/>
  <c r="C69" i="4"/>
  <c r="C77" i="4"/>
  <c r="C85" i="4"/>
  <c r="C93" i="4"/>
  <c r="C101" i="4"/>
  <c r="C109" i="4"/>
  <c r="C117" i="4"/>
  <c r="C125" i="4"/>
  <c r="C133" i="4"/>
  <c r="C141" i="4"/>
  <c r="C149" i="4"/>
  <c r="C7" i="4"/>
</calcChain>
</file>

<file path=xl/sharedStrings.xml><?xml version="1.0" encoding="utf-8"?>
<sst xmlns="http://schemas.openxmlformats.org/spreadsheetml/2006/main" count="60" uniqueCount="11">
  <si>
    <t>k</t>
  </si>
  <si>
    <t>Année</t>
  </si>
  <si>
    <t>Theta</t>
  </si>
  <si>
    <t>Gamma standard</t>
  </si>
  <si>
    <t>k=2</t>
  </si>
  <si>
    <t>Exponentielle</t>
  </si>
  <si>
    <t>Proportion restante</t>
  </si>
  <si>
    <t>Taux de dégradation</t>
  </si>
  <si>
    <t>Chi-square</t>
  </si>
  <si>
    <t>Demie vie :</t>
  </si>
  <si>
    <t>Half-life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</si>
</sst>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rgb="FFFF000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2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MoSiR!$B$2</c:f>
              <c:strCache>
                <c:ptCount val="1"/>
                <c:pt idx="0">
                  <c:v>Exponentielle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MoSiR!$A$6:$A$156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MoSiR!$C$6:$C$156</c:f>
              <c:numCache>
                <c:formatCode>General</c:formatCode>
                <c:ptCount val="151"/>
                <c:pt idx="0">
                  <c:v>1</c:v>
                </c:pt>
                <c:pt idx="1">
                  <c:v>0.97704413036481541</c:v>
                </c:pt>
                <c:pt idx="2">
                  <c:v>0.95462147386220753</c:v>
                </c:pt>
                <c:pt idx="3">
                  <c:v>0.93271964515242345</c:v>
                </c:pt>
                <c:pt idx="4">
                  <c:v>0.91132654657924905</c:v>
                </c:pt>
                <c:pt idx="5">
                  <c:v>0.89043036148776822</c:v>
                </c:pt>
                <c:pt idx="6">
                  <c:v>0.87001954769733603</c:v>
                </c:pt>
                <c:pt idx="7">
                  <c:v>0.85008283112615923</c:v>
                </c:pt>
                <c:pt idx="8">
                  <c:v>0.83060919956396506</c:v>
                </c:pt>
                <c:pt idx="9">
                  <c:v>0.81158789658931463</c:v>
                </c:pt>
                <c:pt idx="10">
                  <c:v>0.79300841562820523</c:v>
                </c:pt>
                <c:pt idx="11">
                  <c:v>0.77486049415067715</c:v>
                </c:pt>
                <c:pt idx="12">
                  <c:v>0.75713410800222047</c:v>
                </c:pt>
                <c:pt idx="13">
                  <c:v>0.73981946586685043</c:v>
                </c:pt>
                <c:pt idx="14">
                  <c:v>0.72290700385879259</c:v>
                </c:pt>
                <c:pt idx="15">
                  <c:v>0.70638738023979231</c:v>
                </c:pt>
                <c:pt idx="16">
                  <c:v>0.69025147025912759</c:v>
                </c:pt>
                <c:pt idx="17">
                  <c:v>0.67449036111347804</c:v>
                </c:pt>
                <c:pt idx="18">
                  <c:v>0.65909534702386396</c:v>
                </c:pt>
                <c:pt idx="19">
                  <c:v>0.64405792442693732</c:v>
                </c:pt>
                <c:pt idx="20">
                  <c:v>0.62936978727796844</c:v>
                </c:pt>
                <c:pt idx="21">
                  <c:v>0.61502282246293327</c:v>
                </c:pt>
                <c:pt idx="22">
                  <c:v>0.60100910531716834</c:v>
                </c:pt>
                <c:pt idx="23">
                  <c:v>0.58732089524811559</c:v>
                </c:pt>
                <c:pt idx="24">
                  <c:v>0.57395063145974312</c:v>
                </c:pt>
                <c:pt idx="25">
                  <c:v>0.56089092877627622</c:v>
                </c:pt>
                <c:pt idx="26">
                  <c:v>0.54813457356293527</c:v>
                </c:pt>
                <c:pt idx="27">
                  <c:v>0.53567451974142388</c:v>
                </c:pt>
                <c:pt idx="28">
                  <c:v>0.52350388489797028</c:v>
                </c:pt>
                <c:pt idx="29">
                  <c:v>0.51161594648176845</c:v>
                </c:pt>
                <c:pt idx="30">
                  <c:v>0.50000413809172195</c:v>
                </c:pt>
                <c:pt idx="31">
                  <c:v>0.48866204584943773</c:v>
                </c:pt>
                <c:pt idx="32">
                  <c:v>0.47758340485646766</c:v>
                </c:pt>
                <c:pt idx="33">
                  <c:v>0.46676209573383987</c:v>
                </c:pt>
                <c:pt idx="34">
                  <c:v>0.45619214124196894</c:v>
                </c:pt>
                <c:pt idx="35">
                  <c:v>0.44586770297907874</c:v>
                </c:pt>
                <c:pt idx="36">
                  <c:v>0.43578307815631245</c:v>
                </c:pt>
                <c:pt idx="37">
                  <c:v>0.42593269644775023</c:v>
                </c:pt>
                <c:pt idx="38">
                  <c:v>0.41631111691359346</c:v>
                </c:pt>
                <c:pt idx="39">
                  <c:v>0.40691302499481674</c:v>
                </c:pt>
                <c:pt idx="40">
                  <c:v>0.39773322957762736</c:v>
                </c:pt>
                <c:pt idx="41">
                  <c:v>0.38876666012611039</c:v>
                </c:pt>
                <c:pt idx="42">
                  <c:v>0.38000836388147641</c:v>
                </c:pt>
                <c:pt idx="43">
                  <c:v>0.37145350312636438</c:v>
                </c:pt>
                <c:pt idx="44">
                  <c:v>0.36309735251268827</c:v>
                </c:pt>
                <c:pt idx="45">
                  <c:v>0.35493529645155175</c:v>
                </c:pt>
                <c:pt idx="46">
                  <c:v>0.34696282656379007</c:v>
                </c:pt>
                <c:pt idx="47">
                  <c:v>0.33917553918972898</c:v>
                </c:pt>
                <c:pt idx="48">
                  <c:v>0.33156913295678714</c:v>
                </c:pt>
                <c:pt idx="49">
                  <c:v>0.32413940640357741</c:v>
                </c:pt>
                <c:pt idx="50">
                  <c:v>0.31688225565919503</c:v>
                </c:pt>
                <c:pt idx="51">
                  <c:v>0.30979367217641018</c:v>
                </c:pt>
                <c:pt idx="52">
                  <c:v>0.30286974051751414</c:v>
                </c:pt>
                <c:pt idx="53">
                  <c:v>0.29610663619159472</c:v>
                </c:pt>
                <c:pt idx="54">
                  <c:v>0.2895006235420472</c:v>
                </c:pt>
                <c:pt idx="55">
                  <c:v>0.28304805368315344</c:v>
                </c:pt>
                <c:pt idx="56">
                  <c:v>0.27674536248458959</c:v>
                </c:pt>
                <c:pt idx="57">
                  <c:v>0.27058906860274945</c:v>
                </c:pt>
                <c:pt idx="58">
                  <c:v>0.26457577155779533</c:v>
                </c:pt>
                <c:pt idx="59">
                  <c:v>0.25870214985537487</c:v>
                </c:pt>
                <c:pt idx="60">
                  <c:v>0.25296495915196648</c:v>
                </c:pt>
                <c:pt idx="61">
                  <c:v>0.24736103046283897</c:v>
                </c:pt>
                <c:pt idx="62">
                  <c:v>0.24188726841163688</c:v>
                </c:pt>
                <c:pt idx="63">
                  <c:v>0.23654064952062359</c:v>
                </c:pt>
                <c:pt idx="64">
                  <c:v>0.23131822054063855</c:v>
                </c:pt>
                <c:pt idx="65">
                  <c:v>0.2262170968198457</c:v>
                </c:pt>
                <c:pt idx="66">
                  <c:v>0.22123446071037189</c:v>
                </c:pt>
                <c:pt idx="67">
                  <c:v>0.21636756001195612</c:v>
                </c:pt>
                <c:pt idx="68">
                  <c:v>0.21161370645174871</c:v>
                </c:pt>
                <c:pt idx="69">
                  <c:v>0.20697027419942171</c:v>
                </c:pt>
                <c:pt idx="70">
                  <c:v>0.20243469841676964</c:v>
                </c:pt>
                <c:pt idx="71">
                  <c:v>0.19800447384100028</c:v>
                </c:pt>
                <c:pt idx="72">
                  <c:v>0.1936771534009315</c:v>
                </c:pt>
                <c:pt idx="73">
                  <c:v>0.18945034686533158</c:v>
                </c:pt>
                <c:pt idx="74">
                  <c:v>0.1853217195226553</c:v>
                </c:pt>
                <c:pt idx="75">
                  <c:v>0.18128899089144657</c:v>
                </c:pt>
                <c:pt idx="76">
                  <c:v>0.1773499334606955</c:v>
                </c:pt>
                <c:pt idx="77">
                  <c:v>0.17350237145945457</c:v>
                </c:pt>
                <c:pt idx="78">
                  <c:v>0.16974417965503341</c:v>
                </c:pt>
                <c:pt idx="79">
                  <c:v>0.16607328217910888</c:v>
                </c:pt>
                <c:pt idx="80">
                  <c:v>0.16248765138110211</c:v>
                </c:pt>
                <c:pt idx="81">
                  <c:v>0.15898530670818889</c:v>
                </c:pt>
                <c:pt idx="82">
                  <c:v>0.15556431361132517</c:v>
                </c:pt>
                <c:pt idx="83">
                  <c:v>0.15222278247668242</c:v>
                </c:pt>
                <c:pt idx="84">
                  <c:v>0.14895886758190424</c:v>
                </c:pt>
                <c:pt idx="85">
                  <c:v>0.14577076607660633</c:v>
                </c:pt>
                <c:pt idx="86">
                  <c:v>0.1426567169865568</c:v>
                </c:pt>
                <c:pt idx="87">
                  <c:v>0.13961500024098772</c:v>
                </c:pt>
                <c:pt idx="88">
                  <c:v>0.13664393572250011</c:v>
                </c:pt>
                <c:pt idx="89">
                  <c:v>0.13374188233903661</c:v>
                </c:pt>
                <c:pt idx="90">
                  <c:v>0.13090723711741115</c:v>
                </c:pt>
                <c:pt idx="91">
                  <c:v>0.12813843431789329</c:v>
                </c:pt>
                <c:pt idx="92">
                  <c:v>0.12543394456935886</c:v>
                </c:pt>
                <c:pt idx="93">
                  <c:v>0.12279227402452941</c:v>
                </c:pt>
                <c:pt idx="94">
                  <c:v>0.1202119635348331</c:v>
                </c:pt>
                <c:pt idx="95">
                  <c:v>0.11769158784443201</c:v>
                </c:pt>
                <c:pt idx="96">
                  <c:v>0.11522975480297015</c:v>
                </c:pt>
                <c:pt idx="97">
                  <c:v>0.11282510459660799</c:v>
                </c:pt>
                <c:pt idx="98">
                  <c:v>0.11047630899691774</c:v>
                </c:pt>
                <c:pt idx="99">
                  <c:v>0.10818207062722562</c:v>
                </c:pt>
                <c:pt idx="100">
                  <c:v>0.10594112224599495</c:v>
                </c:pt>
                <c:pt idx="101">
                  <c:v>0.10375222604685486</c:v>
                </c:pt>
                <c:pt idx="102">
                  <c:v>0.10161417297488773</c:v>
                </c:pt>
                <c:pt idx="103">
                  <c:v>9.9525782058797807E-2</c:v>
                </c:pt>
                <c:pt idx="104">
                  <c:v>9.7485899758591787E-2</c:v>
                </c:pt>
                <c:pt idx="105">
                  <c:v>9.5493399328411388E-2</c:v>
                </c:pt>
                <c:pt idx="106">
                  <c:v>9.3547180194166302E-2</c:v>
                </c:pt>
                <c:pt idx="107">
                  <c:v>9.1646167345622476E-2</c:v>
                </c:pt>
                <c:pt idx="108">
                  <c:v>8.9789310742611983E-2</c:v>
                </c:pt>
                <c:pt idx="109">
                  <c:v>8.7975584735033974E-2</c:v>
                </c:pt>
                <c:pt idx="110">
                  <c:v>8.6203987496328849E-2</c:v>
                </c:pt>
                <c:pt idx="111">
                  <c:v>8.4473540470110797E-2</c:v>
                </c:pt>
                <c:pt idx="112">
                  <c:v>8.2783287829654273E-2</c:v>
                </c:pt>
                <c:pt idx="113">
                  <c:v>8.1132295949935096E-2</c:v>
                </c:pt>
                <c:pt idx="114">
                  <c:v>7.9519652891934856E-2</c:v>
                </c:pt>
                <c:pt idx="115">
                  <c:v>7.7944467898924064E-2</c:v>
                </c:pt>
                <c:pt idx="116">
                  <c:v>7.6405870904445172E-2</c:v>
                </c:pt>
                <c:pt idx="117">
                  <c:v>7.4903012051724227E-2</c:v>
                </c:pt>
                <c:pt idx="118">
                  <c:v>7.3435061224245479E-2</c:v>
                </c:pt>
                <c:pt idx="119">
                  <c:v>7.2001207587229388E-2</c:v>
                </c:pt>
                <c:pt idx="120">
                  <c:v>7.0600659139761768E-2</c:v>
                </c:pt>
                <c:pt idx="121">
                  <c:v>6.9232642277325285E-2</c:v>
                </c:pt>
                <c:pt idx="122">
                  <c:v>6.7896401364492487E-2</c:v>
                </c:pt>
                <c:pt idx="123">
                  <c:v>6.6591198317544675E-2</c:v>
                </c:pt>
                <c:pt idx="124">
                  <c:v>6.5316312196784798E-2</c:v>
                </c:pt>
                <c:pt idx="125">
                  <c:v>6.407103880832099E-2</c:v>
                </c:pt>
                <c:pt idx="126">
                  <c:v>6.2854690315098716E-2</c:v>
                </c:pt>
                <c:pt idx="127">
                  <c:v>6.1666594856968682E-2</c:v>
                </c:pt>
                <c:pt idx="128">
                  <c:v>6.0506096179579139E-2</c:v>
                </c:pt>
                <c:pt idx="129">
                  <c:v>5.9372553271888395E-2</c:v>
                </c:pt>
                <c:pt idx="130">
                  <c:v>5.8265340012097155E-2</c:v>
                </c:pt>
                <c:pt idx="131">
                  <c:v>5.7183844821804719E-2</c:v>
                </c:pt>
                <c:pt idx="132">
                  <c:v>5.612747032819887E-2</c:v>
                </c:pt>
                <c:pt idx="133">
                  <c:v>5.5095633034091929E-2</c:v>
                </c:pt>
                <c:pt idx="134">
                  <c:v>5.4087762995621347E-2</c:v>
                </c:pt>
                <c:pt idx="135">
                  <c:v>5.3103303507436306E-2</c:v>
                </c:pt>
                <c:pt idx="136">
                  <c:v>5.2141710795197138E-2</c:v>
                </c:pt>
                <c:pt idx="137">
                  <c:v>5.1202453715216922E-2</c:v>
                </c:pt>
                <c:pt idx="138">
                  <c:v>5.0285013461079942E-2</c:v>
                </c:pt>
                <c:pt idx="139">
                  <c:v>4.9388883277074691E-2</c:v>
                </c:pt>
                <c:pt idx="140">
                  <c:v>4.8513568178283006E-2</c:v>
                </c:pt>
                <c:pt idx="141">
                  <c:v>4.7658584677171434E-2</c:v>
                </c:pt>
                <c:pt idx="142">
                  <c:v>4.6823460516532411E-2</c:v>
                </c:pt>
                <c:pt idx="143">
                  <c:v>4.6007734408629375E-2</c:v>
                </c:pt>
                <c:pt idx="144">
                  <c:v>4.5210955780400686E-2</c:v>
                </c:pt>
                <c:pt idx="145">
                  <c:v>4.4432684524581822E-2</c:v>
                </c:pt>
                <c:pt idx="146">
                  <c:v>4.3672490756608284E-2</c:v>
                </c:pt>
                <c:pt idx="147">
                  <c:v>4.2929954577165641E-2</c:v>
                </c:pt>
                <c:pt idx="148">
                  <c:v>4.2204665840254396E-2</c:v>
                </c:pt>
                <c:pt idx="149">
                  <c:v>4.149622392664265E-2</c:v>
                </c:pt>
                <c:pt idx="150">
                  <c:v>4.0804237522580777E-2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B-4144-B8D5-5C7A2C74C5A3}"/>
            </c:ext>
          </c:extLst>
        </c:ser>
        <c:ser>
          <c:idx val="2"/>
          <c:order val="1"/>
          <c:tx>
            <c:strRef>
              <c:f>MoSiR!$F$2</c:f>
              <c:strCache>
                <c:ptCount val="1"/>
                <c:pt idx="0">
                  <c:v>Gamma standard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MoSiR!$A$6:$A$156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MoSiR!$G$6:$G$156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0.99999999999999989</c:v>
                </c:pt>
                <c:pt idx="5">
                  <c:v>0.99999999999996791</c:v>
                </c:pt>
                <c:pt idx="6">
                  <c:v>0.99999999999726163</c:v>
                </c:pt>
                <c:pt idx="7">
                  <c:v>0.999999999898325</c:v>
                </c:pt>
                <c:pt idx="8">
                  <c:v>0.99999999794320327</c:v>
                </c:pt>
                <c:pt idx="9">
                  <c:v>0.99999997379160999</c:v>
                </c:pt>
                <c:pt idx="10">
                  <c:v>0.99999976784044031</c:v>
                </c:pt>
                <c:pt idx="11">
                  <c:v>0.99999846657869496</c:v>
                </c:pt>
                <c:pt idx="12">
                  <c:v>0.9999920479702944</c:v>
                </c:pt>
                <c:pt idx="13">
                  <c:v>0.99996633057918383</c:v>
                </c:pt>
                <c:pt idx="14">
                  <c:v>0.99988000907353836</c:v>
                </c:pt>
                <c:pt idx="15">
                  <c:v>0.99963127410559449</c:v>
                </c:pt>
                <c:pt idx="16">
                  <c:v>0.99900373399202347</c:v>
                </c:pt>
                <c:pt idx="17">
                  <c:v>0.99759497937374975</c:v>
                </c:pt>
                <c:pt idx="18">
                  <c:v>0.99474317993317452</c:v>
                </c:pt>
                <c:pt idx="19">
                  <c:v>0.98947875069160296</c:v>
                </c:pt>
                <c:pt idx="20">
                  <c:v>0.98053246065181299</c:v>
                </c:pt>
                <c:pt idx="21">
                  <c:v>0.9664232530321486</c:v>
                </c:pt>
                <c:pt idx="22">
                  <c:v>0.94562873342894893</c:v>
                </c:pt>
                <c:pt idx="23">
                  <c:v>0.91681512478792726</c:v>
                </c:pt>
                <c:pt idx="24">
                  <c:v>0.87908131746810669</c:v>
                </c:pt>
                <c:pt idx="25">
                  <c:v>0.83216218493884875</c:v>
                </c:pt>
                <c:pt idx="26">
                  <c:v>0.77654331315239722</c:v>
                </c:pt>
                <c:pt idx="27">
                  <c:v>0.71346012512744128</c:v>
                </c:pt>
                <c:pt idx="28">
                  <c:v>0.64478178498618388</c:v>
                </c:pt>
                <c:pt idx="29">
                  <c:v>0.57280554811978956</c:v>
                </c:pt>
                <c:pt idx="30">
                  <c:v>0.50000357572529486</c:v>
                </c:pt>
                <c:pt idx="31">
                  <c:v>0.42876865585319002</c:v>
                </c:pt>
                <c:pt idx="32">
                  <c:v>0.36119875033365945</c:v>
                </c:pt>
                <c:pt idx="33">
                  <c:v>0.29894656790122132</c:v>
                </c:pt>
                <c:pt idx="34">
                  <c:v>0.24314419196648329</c:v>
                </c:pt>
                <c:pt idx="35">
                  <c:v>0.19439832189391482</c:v>
                </c:pt>
                <c:pt idx="36">
                  <c:v>0.15284154704164854</c:v>
                </c:pt>
                <c:pt idx="37">
                  <c:v>0.11822014775772982</c:v>
                </c:pt>
                <c:pt idx="38">
                  <c:v>8.9998675469568967E-2</c:v>
                </c:pt>
                <c:pt idx="39">
                  <c:v>6.7464643762965126E-2</c:v>
                </c:pt>
                <c:pt idx="40">
                  <c:v>4.982146371837648E-2</c:v>
                </c:pt>
                <c:pt idx="41">
                  <c:v>3.6262876758624496E-2</c:v>
                </c:pt>
                <c:pt idx="42">
                  <c:v>2.6026599646459814E-2</c:v>
                </c:pt>
                <c:pt idx="43">
                  <c:v>1.8428192690197687E-2</c:v>
                </c:pt>
                <c:pt idx="44">
                  <c:v>1.287818199573354E-2</c:v>
                </c:pt>
                <c:pt idx="45">
                  <c:v>8.8863623812416304E-3</c:v>
                </c:pt>
                <c:pt idx="46">
                  <c:v>6.0572636791360601E-3</c:v>
                </c:pt>
                <c:pt idx="47">
                  <c:v>4.0802908897634715E-3</c:v>
                </c:pt>
                <c:pt idx="48">
                  <c:v>2.717319963471132E-3</c:v>
                </c:pt>
                <c:pt idx="49">
                  <c:v>1.7897477047242871E-3</c:v>
                </c:pt>
                <c:pt idx="50">
                  <c:v>1.1662835970306373E-3</c:v>
                </c:pt>
                <c:pt idx="51">
                  <c:v>7.5219669940362888E-4</c:v>
                </c:pt>
                <c:pt idx="52">
                  <c:v>4.8030924051767343E-4</c:v>
                </c:pt>
                <c:pt idx="53">
                  <c:v>3.0374842012625969E-4</c:v>
                </c:pt>
                <c:pt idx="54">
                  <c:v>1.9030321314228438E-4</c:v>
                </c:pt>
                <c:pt idx="55">
                  <c:v>1.1815361298816995E-4</c:v>
                </c:pt>
                <c:pt idx="56">
                  <c:v>7.2717849815662206E-5</c:v>
                </c:pt>
                <c:pt idx="57">
                  <c:v>4.4375914578398401E-5</c:v>
                </c:pt>
                <c:pt idx="58">
                  <c:v>2.6858391769746248E-5</c:v>
                </c:pt>
                <c:pt idx="59">
                  <c:v>1.6126809316507895E-5</c:v>
                </c:pt>
                <c:pt idx="60">
                  <c:v>9.6085412253366087E-6</c:v>
                </c:pt>
                <c:pt idx="61">
                  <c:v>5.6820817631031417E-6</c:v>
                </c:pt>
                <c:pt idx="62">
                  <c:v>3.3357602032824119E-6</c:v>
                </c:pt>
                <c:pt idx="63">
                  <c:v>1.9445174821441924E-6</c:v>
                </c:pt>
                <c:pt idx="64">
                  <c:v>1.1257635081918238E-6</c:v>
                </c:pt>
                <c:pt idx="65">
                  <c:v>6.4741951955049615E-7</c:v>
                </c:pt>
                <c:pt idx="66">
                  <c:v>3.6992129504032079E-7</c:v>
                </c:pt>
                <c:pt idx="67">
                  <c:v>2.1003717465273297E-7</c:v>
                </c:pt>
                <c:pt idx="68">
                  <c:v>1.1852816905744135E-7</c:v>
                </c:pt>
                <c:pt idx="69">
                  <c:v>6.6490239758465464E-8</c:v>
                </c:pt>
                <c:pt idx="70">
                  <c:v>3.7082984571945588E-8</c:v>
                </c:pt>
                <c:pt idx="71">
                  <c:v>2.0565477432121781E-8</c:v>
                </c:pt>
                <c:pt idx="72">
                  <c:v>1.1342651373702495E-8</c:v>
                </c:pt>
                <c:pt idx="73">
                  <c:v>6.2224864150195458E-9</c:v>
                </c:pt>
                <c:pt idx="74">
                  <c:v>3.3958346135065653E-9</c:v>
                </c:pt>
                <c:pt idx="75">
                  <c:v>1.8438249815844188E-9</c:v>
                </c:pt>
                <c:pt idx="76">
                  <c:v>9.9618213678098755E-10</c:v>
                </c:pt>
                <c:pt idx="77">
                  <c:v>5.356202148476541E-10</c:v>
                </c:pt>
                <c:pt idx="78">
                  <c:v>2.8663260653871703E-10</c:v>
                </c:pt>
                <c:pt idx="79">
                  <c:v>1.5268419861769189E-10</c:v>
                </c:pt>
                <c:pt idx="80">
                  <c:v>8.0967343940585579E-11</c:v>
                </c:pt>
                <c:pt idx="81">
                  <c:v>4.2748249384771952E-11</c:v>
                </c:pt>
                <c:pt idx="82">
                  <c:v>2.2473134464462419E-11</c:v>
                </c:pt>
                <c:pt idx="83">
                  <c:v>1.1764811347347859E-11</c:v>
                </c:pt>
                <c:pt idx="84">
                  <c:v>6.1336491441466023E-12</c:v>
                </c:pt>
                <c:pt idx="85">
                  <c:v>3.1848967907421866E-12</c:v>
                </c:pt>
                <c:pt idx="86">
                  <c:v>1.6471268793338822E-12</c:v>
                </c:pt>
                <c:pt idx="87">
                  <c:v>8.4843243541854463E-13</c:v>
                </c:pt>
                <c:pt idx="88">
                  <c:v>4.3520742565306136E-13</c:v>
                </c:pt>
                <c:pt idx="89">
                  <c:v>2.2226664952995634E-13</c:v>
                </c:pt>
                <c:pt idx="90">
                  <c:v>1.1290968160437842E-13</c:v>
                </c:pt>
                <c:pt idx="91">
                  <c:v>5.6954441163270531E-14</c:v>
                </c:pt>
                <c:pt idx="92">
                  <c:v>2.8421709430404007E-14</c:v>
                </c:pt>
                <c:pt idx="93">
                  <c:v>1.3988810110276972E-14</c:v>
                </c:pt>
                <c:pt idx="94">
                  <c:v>6.6613381477509392E-15</c:v>
                </c:pt>
                <c:pt idx="95">
                  <c:v>2.9976021664879227E-15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B-4144-B8D5-5C7A2C74C5A3}"/>
            </c:ext>
          </c:extLst>
        </c:ser>
        <c:ser>
          <c:idx val="3"/>
          <c:order val="2"/>
          <c:tx>
            <c:strRef>
              <c:f>MoSiR!$J$2</c:f>
              <c:strCache>
                <c:ptCount val="1"/>
                <c:pt idx="0">
                  <c:v>Chi-square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MoSiR!$A$6:$A$156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MoSiR!$K$6:$K$156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0.99999999999956068</c:v>
                </c:pt>
                <c:pt idx="3">
                  <c:v>0.99999999990106647</c:v>
                </c:pt>
                <c:pt idx="4">
                  <c:v>0.99999999593661637</c:v>
                </c:pt>
                <c:pt idx="5">
                  <c:v>0.99999993367419981</c:v>
                </c:pt>
                <c:pt idx="6">
                  <c:v>0.99999939448739883</c:v>
                </c:pt>
                <c:pt idx="7">
                  <c:v>0.99999629818355984</c:v>
                </c:pt>
                <c:pt idx="8">
                  <c:v>0.99998313491029844</c:v>
                </c:pt>
                <c:pt idx="9">
                  <c:v>0.9999386565964784</c:v>
                </c:pt>
                <c:pt idx="10">
                  <c:v>0.99981326752688393</c:v>
                </c:pt>
                <c:pt idx="11">
                  <c:v>0.99950797141719394</c:v>
                </c:pt>
                <c:pt idx="12">
                  <c:v>0.99884936536325741</c:v>
                </c:pt>
                <c:pt idx="13">
                  <c:v>0.99756586235169076</c:v>
                </c:pt>
                <c:pt idx="14">
                  <c:v>0.99527191843260376</c:v>
                </c:pt>
                <c:pt idx="15">
                  <c:v>0.99146674671374657</c:v>
                </c:pt>
                <c:pt idx="16">
                  <c:v>0.98555173129246243</c:v>
                </c:pt>
                <c:pt idx="17">
                  <c:v>0.97686711991562514</c:v>
                </c:pt>
                <c:pt idx="18">
                  <c:v>0.96474459576712734</c:v>
                </c:pt>
                <c:pt idx="19">
                  <c:v>0.94856905169856232</c:v>
                </c:pt>
                <c:pt idx="20">
                  <c:v>0.92784106209665207</c:v>
                </c:pt>
                <c:pt idx="21">
                  <c:v>0.90223145622116352</c:v>
                </c:pt>
                <c:pt idx="22">
                  <c:v>0.87162087812582634</c:v>
                </c:pt>
                <c:pt idx="23">
                  <c:v>0.83611978578043056</c:v>
                </c:pt>
                <c:pt idx="24">
                  <c:v>0.79606736788700339</c:v>
                </c:pt>
                <c:pt idx="25">
                  <c:v>0.75201074111129895</c:v>
                </c:pt>
                <c:pt idx="26">
                  <c:v>0.70466807938632892</c:v>
                </c:pt>
                <c:pt idx="27">
                  <c:v>0.6548807679554135</c:v>
                </c:pt>
                <c:pt idx="28">
                  <c:v>0.60356021408663829</c:v>
                </c:pt>
                <c:pt idx="29">
                  <c:v>0.55163468790044945</c:v>
                </c:pt>
                <c:pt idx="30">
                  <c:v>0.50000071318173211</c:v>
                </c:pt>
                <c:pt idx="31">
                  <c:v>0.44948232098362351</c:v>
                </c:pt>
                <c:pt idx="32">
                  <c:v>0.4008001499546322</c:v>
                </c:pt>
                <c:pt idx="33">
                  <c:v>0.35455111593867117</c:v>
                </c:pt>
                <c:pt idx="34">
                  <c:v>0.31119831069097104</c:v>
                </c:pt>
                <c:pt idx="35">
                  <c:v>0.27106999672133247</c:v>
                </c:pt>
                <c:pt idx="36">
                  <c:v>0.23436606126147008</c:v>
                </c:pt>
                <c:pt idx="37">
                  <c:v>0.20117005671653287</c:v>
                </c:pt>
                <c:pt idx="38">
                  <c:v>0.17146494220602349</c:v>
                </c:pt>
                <c:pt idx="39">
                  <c:v>0.14515079352476945</c:v>
                </c:pt>
                <c:pt idx="40">
                  <c:v>0.12206300823988658</c:v>
                </c:pt>
                <c:pt idx="41">
                  <c:v>0.10198984571294978</c:v>
                </c:pt>
                <c:pt idx="42">
                  <c:v>8.4688465643351418E-2</c:v>
                </c:pt>
                <c:pt idx="43">
                  <c:v>6.9898931921918872E-2</c:v>
                </c:pt>
                <c:pt idx="44">
                  <c:v>5.7355911124547854E-2</c:v>
                </c:pt>
                <c:pt idx="45">
                  <c:v>4.6798006640354273E-2</c:v>
                </c:pt>
                <c:pt idx="46">
                  <c:v>3.7974827720661963E-2</c:v>
                </c:pt>
                <c:pt idx="47">
                  <c:v>3.0652000655863931E-2</c:v>
                </c:pt>
                <c:pt idx="48">
                  <c:v>2.4614393277370139E-2</c:v>
                </c:pt>
                <c:pt idx="49">
                  <c:v>1.966785220180467E-2</c:v>
                </c:pt>
                <c:pt idx="50">
                  <c:v>1.5639753255534128E-2</c:v>
                </c:pt>
                <c:pt idx="51">
                  <c:v>1.237864741835748E-2</c:v>
                </c:pt>
                <c:pt idx="52">
                  <c:v>9.7532544456500059E-3</c:v>
                </c:pt>
                <c:pt idx="53">
                  <c:v>7.6510198085069092E-3</c:v>
                </c:pt>
                <c:pt idx="54">
                  <c:v>5.9764121208204513E-3</c:v>
                </c:pt>
                <c:pt idx="55">
                  <c:v>4.6491009282941809E-3</c:v>
                </c:pt>
                <c:pt idx="56">
                  <c:v>3.6021206527812044E-3</c:v>
                </c:pt>
                <c:pt idx="57">
                  <c:v>2.7800967654122433E-3</c:v>
                </c:pt>
                <c:pt idx="58">
                  <c:v>2.1375853763435648E-3</c:v>
                </c:pt>
                <c:pt idx="59">
                  <c:v>1.6375573661444598E-3</c:v>
                </c:pt>
                <c:pt idx="60">
                  <c:v>1.2500426132323605E-3</c:v>
                </c:pt>
                <c:pt idx="61">
                  <c:v>9.5093827620085225E-4</c:v>
                </c:pt>
                <c:pt idx="62">
                  <c:v>7.2097686638972203E-4</c:v>
                </c:pt>
                <c:pt idx="63">
                  <c:v>5.4484437759250159E-4</c:v>
                </c:pt>
                <c:pt idx="64">
                  <c:v>4.1043544285401801E-4</c:v>
                </c:pt>
                <c:pt idx="65">
                  <c:v>3.0823084099307341E-4</c:v>
                </c:pt>
                <c:pt idx="66">
                  <c:v>2.3078223118999652E-4</c:v>
                </c:pt>
                <c:pt idx="67">
                  <c:v>1.7228938474522781E-4</c:v>
                </c:pt>
                <c:pt idx="68">
                  <c:v>1.2825611616873456E-4</c:v>
                </c:pt>
                <c:pt idx="69">
                  <c:v>9.5212366043706531E-5</c:v>
                </c:pt>
                <c:pt idx="70">
                  <c:v>7.0491288819307663E-5</c:v>
                </c:pt>
                <c:pt idx="71">
                  <c:v>5.2051631241001317E-5</c:v>
                </c:pt>
                <c:pt idx="72">
                  <c:v>3.8337071517569044E-5</c:v>
                </c:pt>
                <c:pt idx="73">
                  <c:v>2.8165475394081874E-5</c:v>
                </c:pt>
                <c:pt idx="74">
                  <c:v>2.0642185237118582E-5</c:v>
                </c:pt>
                <c:pt idx="75">
                  <c:v>1.5092480326162061E-5</c:v>
                </c:pt>
                <c:pt idx="76">
                  <c:v>1.1009230178049556E-5</c:v>
                </c:pt>
                <c:pt idx="77">
                  <c:v>8.0125145278664434E-6</c:v>
                </c:pt>
                <c:pt idx="78">
                  <c:v>5.818614473573902E-6</c:v>
                </c:pt>
                <c:pt idx="79">
                  <c:v>4.2163023712404879E-6</c:v>
                </c:pt>
                <c:pt idx="80">
                  <c:v>3.0487871574003123E-6</c:v>
                </c:pt>
                <c:pt idx="81">
                  <c:v>2.2000204031868975E-6</c:v>
                </c:pt>
                <c:pt idx="82">
                  <c:v>1.5843492100486856E-6</c:v>
                </c:pt>
                <c:pt idx="83">
                  <c:v>1.1387264414741693E-6</c:v>
                </c:pt>
                <c:pt idx="84">
                  <c:v>8.1686678865544593E-7</c:v>
                </c:pt>
                <c:pt idx="85">
                  <c:v>5.8487741483315148E-7</c:v>
                </c:pt>
                <c:pt idx="86">
                  <c:v>4.1800174088724162E-7</c:v>
                </c:pt>
                <c:pt idx="87">
                  <c:v>2.9820041413941567E-7</c:v>
                </c:pt>
                <c:pt idx="88">
                  <c:v>2.1235967428978597E-7</c:v>
                </c:pt>
                <c:pt idx="89">
                  <c:v>1.5096829131255873E-7</c:v>
                </c:pt>
                <c:pt idx="90">
                  <c:v>1.0714330411776274E-7</c:v>
                </c:pt>
                <c:pt idx="91">
                  <c:v>7.5914578179236969E-8</c:v>
                </c:pt>
                <c:pt idx="92">
                  <c:v>5.3700826452285355E-8</c:v>
                </c:pt>
                <c:pt idx="93">
                  <c:v>3.7926846774283263E-8</c:v>
                </c:pt>
                <c:pt idx="94">
                  <c:v>2.6744618186747005E-8</c:v>
                </c:pt>
                <c:pt idx="95">
                  <c:v>1.8830570325256701E-8</c:v>
                </c:pt>
                <c:pt idx="96">
                  <c:v>1.3238569684936863E-8</c:v>
                </c:pt>
                <c:pt idx="97">
                  <c:v>9.2935558138051988E-9</c:v>
                </c:pt>
                <c:pt idx="98">
                  <c:v>6.5147593986125685E-9</c:v>
                </c:pt>
                <c:pt idx="99">
                  <c:v>4.5603953946482534E-9</c:v>
                </c:pt>
                <c:pt idx="100">
                  <c:v>3.187909158874902E-9</c:v>
                </c:pt>
                <c:pt idx="101">
                  <c:v>2.2254613707417548E-9</c:v>
                </c:pt>
                <c:pt idx="102">
                  <c:v>1.5515146944977687E-9</c:v>
                </c:pt>
                <c:pt idx="103">
                  <c:v>1.0802497785178389E-9</c:v>
                </c:pt>
                <c:pt idx="104">
                  <c:v>7.5116501907501743E-10</c:v>
                </c:pt>
                <c:pt idx="105">
                  <c:v>5.2167448139073258E-10</c:v>
                </c:pt>
                <c:pt idx="106">
                  <c:v>3.6184855112253445E-10</c:v>
                </c:pt>
                <c:pt idx="107">
                  <c:v>2.5068402909056431E-10</c:v>
                </c:pt>
                <c:pt idx="108">
                  <c:v>1.7346368785808863E-10</c:v>
                </c:pt>
                <c:pt idx="109">
                  <c:v>1.1988965376019678E-10</c:v>
                </c:pt>
                <c:pt idx="110">
                  <c:v>8.2766571374293108E-11</c:v>
                </c:pt>
                <c:pt idx="111">
                  <c:v>5.7073790138417735E-11</c:v>
                </c:pt>
                <c:pt idx="112">
                  <c:v>3.9312997301976793E-11</c:v>
                </c:pt>
                <c:pt idx="113">
                  <c:v>2.7049584794269776E-11</c:v>
                </c:pt>
                <c:pt idx="114">
                  <c:v>1.8591683748070409E-11</c:v>
                </c:pt>
                <c:pt idx="115">
                  <c:v>1.27649002479302E-11</c:v>
                </c:pt>
                <c:pt idx="116">
                  <c:v>8.7552187721939845E-12</c:v>
                </c:pt>
                <c:pt idx="117">
                  <c:v>5.9989790912595709E-12</c:v>
                </c:pt>
                <c:pt idx="118">
                  <c:v>4.106270878878604E-12</c:v>
                </c:pt>
                <c:pt idx="119">
                  <c:v>2.8079760738819459E-12</c:v>
                </c:pt>
                <c:pt idx="120">
                  <c:v>1.918354364249808E-12</c:v>
                </c:pt>
                <c:pt idx="121">
                  <c:v>1.3092860129404471E-12</c:v>
                </c:pt>
                <c:pt idx="122">
                  <c:v>8.9284135640355089E-13</c:v>
                </c:pt>
                <c:pt idx="123">
                  <c:v>6.0829119519212327E-13</c:v>
                </c:pt>
                <c:pt idx="124">
                  <c:v>4.1411318818518339E-13</c:v>
                </c:pt>
                <c:pt idx="125">
                  <c:v>2.8166358134740221E-13</c:v>
                </c:pt>
                <c:pt idx="126">
                  <c:v>1.9140244944537699E-13</c:v>
                </c:pt>
                <c:pt idx="127">
                  <c:v>1.3000711618360583E-13</c:v>
                </c:pt>
                <c:pt idx="128">
                  <c:v>8.8262730457699945E-14</c:v>
                </c:pt>
                <c:pt idx="129">
                  <c:v>5.9841021027295938E-14</c:v>
                </c:pt>
                <c:pt idx="130">
                  <c:v>4.0634162701280729E-14</c:v>
                </c:pt>
                <c:pt idx="131">
                  <c:v>2.7533531010703882E-14</c:v>
                </c:pt>
                <c:pt idx="132">
                  <c:v>1.865174681370263E-14</c:v>
                </c:pt>
                <c:pt idx="133">
                  <c:v>1.2656542480726785E-14</c:v>
                </c:pt>
                <c:pt idx="134">
                  <c:v>8.5487172896137054E-15</c:v>
                </c:pt>
                <c:pt idx="135">
                  <c:v>5.773159728050814E-15</c:v>
                </c:pt>
                <c:pt idx="136">
                  <c:v>3.8857805861880479E-15</c:v>
                </c:pt>
                <c:pt idx="137">
                  <c:v>2.6645352591003757E-15</c:v>
                </c:pt>
                <c:pt idx="138">
                  <c:v>1.7763568394002505E-15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B-4144-B8D5-5C7A2C74C5A3}"/>
            </c:ext>
          </c:extLst>
        </c:ser>
        <c:ser>
          <c:idx val="5"/>
          <c:order val="3"/>
          <c:tx>
            <c:strRef>
              <c:f>MoSiR!$N$2</c:f>
              <c:strCache>
                <c:ptCount val="1"/>
                <c:pt idx="0">
                  <c:v>k=2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MoSiR!$A$6:$A$156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MoSiR!$O$6:$O$156</c:f>
              <c:numCache>
                <c:formatCode>General</c:formatCode>
                <c:ptCount val="151"/>
                <c:pt idx="0">
                  <c:v>1</c:v>
                </c:pt>
                <c:pt idx="1">
                  <c:v>0.99713157080285919</c:v>
                </c:pt>
                <c:pt idx="2">
                  <c:v>0.99170200425683053</c:v>
                </c:pt>
                <c:pt idx="3">
                  <c:v>0.98399390231715078</c:v>
                </c:pt>
                <c:pt idx="4">
                  <c:v>0.97426694038114725</c:v>
                </c:pt>
                <c:pt idx="5">
                  <c:v>0.96275951255818104</c:v>
                </c:pt>
                <c:pt idx="6">
                  <c:v>0.94969026646334342</c:v>
                </c:pt>
                <c:pt idx="7">
                  <c:v>0.935259534649582</c:v>
                </c:pt>
                <c:pt idx="8">
                  <c:v>0.91965066934771245</c:v>
                </c:pt>
                <c:pt idx="9">
                  <c:v>0.90303128676584543</c:v>
                </c:pt>
                <c:pt idx="10">
                  <c:v>0.88555442680745922</c:v>
                </c:pt>
                <c:pt idx="11">
                  <c:v>0.86735963369914482</c:v>
                </c:pt>
                <c:pt idx="12">
                  <c:v>0.84857396267347951</c:v>
                </c:pt>
                <c:pt idx="13">
                  <c:v>0.82931291752817837</c:v>
                </c:pt>
                <c:pt idx="14">
                  <c:v>0.80968132357834954</c:v>
                </c:pt>
                <c:pt idx="15">
                  <c:v>0.7897741402331202</c:v>
                </c:pt>
                <c:pt idx="16">
                  <c:v>0.7696772171599795</c:v>
                </c:pt>
                <c:pt idx="17">
                  <c:v>0.74946799774882011</c:v>
                </c:pt>
                <c:pt idx="18">
                  <c:v>0.72921617335185362</c:v>
                </c:pt>
                <c:pt idx="19">
                  <c:v>0.70898429155438558</c:v>
                </c:pt>
                <c:pt idx="20">
                  <c:v>0.68882832152395979</c:v>
                </c:pt>
                <c:pt idx="21">
                  <c:v>0.66879817929080043</c:v>
                </c:pt>
                <c:pt idx="22">
                  <c:v>0.6489382156299961</c:v>
                </c:pt>
                <c:pt idx="23">
                  <c:v>0.6292876690447522</c:v>
                </c:pt>
                <c:pt idx="24">
                  <c:v>0.60988108618958992</c:v>
                </c:pt>
                <c:pt idx="25">
                  <c:v>0.59074871192193745</c:v>
                </c:pt>
                <c:pt idx="26">
                  <c:v>0.5719168510295326</c:v>
                </c:pt>
                <c:pt idx="27">
                  <c:v>0.55340820354886189</c:v>
                </c:pt>
                <c:pt idx="28">
                  <c:v>0.5352421754659471</c:v>
                </c:pt>
                <c:pt idx="29">
                  <c:v>0.51743516647466525</c:v>
                </c:pt>
                <c:pt idx="30">
                  <c:v>0.50000083635895365</c:v>
                </c:pt>
                <c:pt idx="31">
                  <c:v>0.48295035146328114</c:v>
                </c:pt>
                <c:pt idx="32">
                  <c:v>0.46629261262021438</c:v>
                </c:pt>
                <c:pt idx="33">
                  <c:v>0.45003446581440232</c:v>
                </c:pt>
                <c:pt idx="34">
                  <c:v>0.43418089677844796</c:v>
                </c:pt>
                <c:pt idx="35">
                  <c:v>0.41873521063760011</c:v>
                </c:pt>
                <c:pt idx="36">
                  <c:v>0.4036991976466453</c:v>
                </c:pt>
                <c:pt idx="37">
                  <c:v>0.38907328599349811</c:v>
                </c:pt>
                <c:pt idx="38">
                  <c:v>0.37485668257949833</c:v>
                </c:pt>
                <c:pt idx="39">
                  <c:v>0.36104750262603913</c:v>
                </c:pt>
                <c:pt idx="40">
                  <c:v>0.347642888900631</c:v>
                </c:pt>
                <c:pt idx="41">
                  <c:v>0.33463912130259832</c:v>
                </c:pt>
                <c:pt idx="42">
                  <c:v>0.32203171749909343</c:v>
                </c:pt>
                <c:pt idx="43">
                  <c:v>0.30981552525578038</c:v>
                </c:pt>
                <c:pt idx="44">
                  <c:v>0.29798480706318919</c:v>
                </c:pt>
                <c:pt idx="45">
                  <c:v>0.28653331761918732</c:v>
                </c:pt>
                <c:pt idx="46">
                  <c:v>0.27545437469007805</c:v>
                </c:pt>
                <c:pt idx="47">
                  <c:v>0.26474092383735814</c:v>
                </c:pt>
                <c:pt idx="48">
                  <c:v>0.25438559746398903</c:v>
                </c:pt>
                <c:pt idx="49">
                  <c:v>0.24438076860301505</c:v>
                </c:pt>
                <c:pt idx="50">
                  <c:v>0.23471859984236221</c:v>
                </c:pt>
                <c:pt idx="51">
                  <c:v>0.22539108775254646</c:v>
                </c:pt>
                <c:pt idx="52">
                  <c:v>0.21639010315868701</c:v>
                </c:pt>
                <c:pt idx="53">
                  <c:v>0.20770742757455007</c:v>
                </c:pt>
                <c:pt idx="54">
                  <c:v>0.19933478609423383</c:v>
                </c:pt>
                <c:pt idx="55">
                  <c:v>0.19126387701644976</c:v>
                </c:pt>
                <c:pt idx="56">
                  <c:v>0.18348639845706149</c:v>
                </c:pt>
                <c:pt idx="57">
                  <c:v>0.1759940721875306</c:v>
                </c:pt>
                <c:pt idx="58">
                  <c:v>0.16877866492009874</c:v>
                </c:pt>
                <c:pt idx="59">
                  <c:v>0.16183200724483848</c:v>
                </c:pt>
                <c:pt idx="60">
                  <c:v>0.15514601040905618</c:v>
                </c:pt>
                <c:pt idx="61">
                  <c:v>0.14871268111585867</c:v>
                </c:pt>
                <c:pt idx="62">
                  <c:v>0.14252413450594759</c:v>
                </c:pt>
                <c:pt idx="63">
                  <c:v>0.13657260547480954</c:v>
                </c:pt>
                <c:pt idx="64">
                  <c:v>0.13085045846638366</c:v>
                </c:pt>
                <c:pt idx="65">
                  <c:v>0.12535019587394869</c:v>
                </c:pt>
                <c:pt idx="66">
                  <c:v>0.12006446516933733</c:v>
                </c:pt>
                <c:pt idx="67">
                  <c:v>0.11498606487260721</c:v>
                </c:pt>
                <c:pt idx="68">
                  <c:v>0.11010794946593494</c:v>
                </c:pt>
                <c:pt idx="69">
                  <c:v>0.10542323334770876</c:v>
                </c:pt>
                <c:pt idx="70">
                  <c:v>0.10092519391554433</c:v>
                </c:pt>
                <c:pt idx="71">
                  <c:v>9.6607273860195741E-2</c:v>
                </c:pt>
                <c:pt idx="72">
                  <c:v>9.2463082746052638E-2</c:v>
                </c:pt>
                <c:pt idx="73">
                  <c:v>8.8486397948069007E-2</c:v>
                </c:pt>
                <c:pt idx="74">
                  <c:v>8.4671165009533311E-2</c:v>
                </c:pt>
                <c:pt idx="75">
                  <c:v>8.1011497480036776E-2</c:v>
                </c:pt>
                <c:pt idx="76">
                  <c:v>7.7501676288299626E-2</c:v>
                </c:pt>
                <c:pt idx="77">
                  <c:v>7.4136148700149174E-2</c:v>
                </c:pt>
                <c:pt idx="78">
                  <c:v>7.0909526907892984E-2</c:v>
                </c:pt>
                <c:pt idx="79">
                  <c:v>6.7816586293563463E-2</c:v>
                </c:pt>
                <c:pt idx="80">
                  <c:v>6.4852263405020594E-2</c:v>
                </c:pt>
                <c:pt idx="81">
                  <c:v>6.2011653680655754E-2</c:v>
                </c:pt>
                <c:pt idx="82">
                  <c:v>5.9290008955436457E-2</c:v>
                </c:pt>
                <c:pt idx="83">
                  <c:v>5.6682734778244148E-2</c:v>
                </c:pt>
                <c:pt idx="84">
                  <c:v>5.4185387567877608E-2</c:v>
                </c:pt>
                <c:pt idx="85">
                  <c:v>5.1793671632701321E-2</c:v>
                </c:pt>
                <c:pt idx="86">
                  <c:v>4.9503436076707263E-2</c:v>
                </c:pt>
                <c:pt idx="87">
                  <c:v>4.7310671612708965E-2</c:v>
                </c:pt>
                <c:pt idx="88">
                  <c:v>4.5211507301493925E-2</c:v>
                </c:pt>
                <c:pt idx="89">
                  <c:v>4.3202207234009804E-2</c:v>
                </c:pt>
                <c:pt idx="90">
                  <c:v>4.1279167172042941E-2</c:v>
                </c:pt>
                <c:pt idx="91">
                  <c:v>3.9438911161355228E-2</c:v>
                </c:pt>
                <c:pt idx="92">
                  <c:v>3.7678088129868281E-2</c:v>
                </c:pt>
                <c:pt idx="93">
                  <c:v>3.5993468482214075E-2</c:v>
                </c:pt>
                <c:pt idx="94">
                  <c:v>3.4381940700801694E-2</c:v>
                </c:pt>
                <c:pt idx="95">
                  <c:v>3.2840507962473064E-2</c:v>
                </c:pt>
                <c:pt idx="96">
                  <c:v>3.1366284778829523E-2</c:v>
                </c:pt>
                <c:pt idx="97">
                  <c:v>2.995649366740083E-2</c:v>
                </c:pt>
                <c:pt idx="98">
                  <c:v>2.8608461859991552E-2</c:v>
                </c:pt>
                <c:pt idx="99">
                  <c:v>2.7319618053773587E-2</c:v>
                </c:pt>
                <c:pt idx="100">
                  <c:v>2.6087489209989267E-2</c:v>
                </c:pt>
                <c:pt idx="101">
                  <c:v>2.4909697404486564E-2</c:v>
                </c:pt>
                <c:pt idx="102">
                  <c:v>2.3783956733718137E-2</c:v>
                </c:pt>
                <c:pt idx="103">
                  <c:v>2.270807027929922E-2</c:v>
                </c:pt>
                <c:pt idx="104">
                  <c:v>2.1679927133728238E-2</c:v>
                </c:pt>
                <c:pt idx="105">
                  <c:v>2.0697499489426341E-2</c:v>
                </c:pt>
                <c:pt idx="106">
                  <c:v>1.9758839792847094E-2</c:v>
                </c:pt>
                <c:pt idx="107">
                  <c:v>1.8862077965036805E-2</c:v>
                </c:pt>
                <c:pt idx="108">
                  <c:v>1.8005418689691965E-2</c:v>
                </c:pt>
                <c:pt idx="109">
                  <c:v>1.7187138769458321E-2</c:v>
                </c:pt>
                <c:pt idx="110">
                  <c:v>1.6405584550940766E-2</c:v>
                </c:pt>
                <c:pt idx="111">
                  <c:v>1.5659169418649421E-2</c:v>
                </c:pt>
                <c:pt idx="112">
                  <c:v>1.4946371357883792E-2</c:v>
                </c:pt>
                <c:pt idx="113">
                  <c:v>1.4265730586361047E-2</c:v>
                </c:pt>
                <c:pt idx="114">
                  <c:v>1.361584725421594E-2</c:v>
                </c:pt>
                <c:pt idx="115">
                  <c:v>1.2995379211842462E-2</c:v>
                </c:pt>
                <c:pt idx="116">
                  <c:v>1.2403039844909425E-2</c:v>
                </c:pt>
                <c:pt idx="117">
                  <c:v>1.183759597575762E-2</c:v>
                </c:pt>
                <c:pt idx="118">
                  <c:v>1.1297865830278808E-2</c:v>
                </c:pt>
                <c:pt idx="119">
                  <c:v>1.0782717069282799E-2</c:v>
                </c:pt>
                <c:pt idx="120">
                  <c:v>1.0291064883277468E-2</c:v>
                </c:pt>
                <c:pt idx="121">
                  <c:v>9.8218701495166316E-3</c:v>
                </c:pt>
                <c:pt idx="122">
                  <c:v>9.3741376501117468E-3</c:v>
                </c:pt>
                <c:pt idx="123">
                  <c:v>8.9469143499524284E-3</c:v>
                </c:pt>
                <c:pt idx="124">
                  <c:v>8.5392877331428307E-3</c:v>
                </c:pt>
                <c:pt idx="125">
                  <c:v>8.1503841966238388E-3</c:v>
                </c:pt>
                <c:pt idx="126">
                  <c:v>7.77936749962993E-3</c:v>
                </c:pt>
                <c:pt idx="127">
                  <c:v>7.4254372676068048E-3</c:v>
                </c:pt>
                <c:pt idx="128">
                  <c:v>7.0878275492045617E-3</c:v>
                </c:pt>
                <c:pt idx="129">
                  <c:v>6.7658054249531974E-3</c:v>
                </c:pt>
                <c:pt idx="130">
                  <c:v>6.4586696662235488E-3</c:v>
                </c:pt>
                <c:pt idx="131">
                  <c:v>6.1657494430792381E-3</c:v>
                </c:pt>
                <c:pt idx="132">
                  <c:v>5.8864030796286215E-3</c:v>
                </c:pt>
                <c:pt idx="133">
                  <c:v>5.6200168554967345E-3</c:v>
                </c:pt>
                <c:pt idx="134">
                  <c:v>5.3660038520462194E-3</c:v>
                </c:pt>
                <c:pt idx="135">
                  <c:v>5.123802841993319E-3</c:v>
                </c:pt>
                <c:pt idx="136">
                  <c:v>4.8928772210794502E-3</c:v>
                </c:pt>
                <c:pt idx="137">
                  <c:v>4.6727139804793039E-3</c:v>
                </c:pt>
                <c:pt idx="138">
                  <c:v>4.4628227186468417E-3</c:v>
                </c:pt>
                <c:pt idx="139">
                  <c:v>4.2627346913217679E-3</c:v>
                </c:pt>
                <c:pt idx="140">
                  <c:v>4.0720018984448103E-3</c:v>
                </c:pt>
                <c:pt idx="141">
                  <c:v>3.8901962067517948E-3</c:v>
                </c:pt>
                <c:pt idx="142">
                  <c:v>3.7169085068459173E-3</c:v>
                </c:pt>
                <c:pt idx="143">
                  <c:v>3.5517479035704902E-3</c:v>
                </c:pt>
                <c:pt idx="144">
                  <c:v>3.3943409385340795E-3</c:v>
                </c:pt>
                <c:pt idx="145">
                  <c:v>3.2443308436661544E-3</c:v>
                </c:pt>
                <c:pt idx="146">
                  <c:v>3.1013768247099005E-3</c:v>
                </c:pt>
                <c:pt idx="147">
                  <c:v>2.9651533735866042E-3</c:v>
                </c:pt>
                <c:pt idx="148">
                  <c:v>2.8353496085941066E-3</c:v>
                </c:pt>
                <c:pt idx="149">
                  <c:v>2.7116686414312419E-3</c:v>
                </c:pt>
                <c:pt idx="150">
                  <c:v>2.5938269700664929E-3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B-4144-B8D5-5C7A2C74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803904"/>
        <c:axId val="602214384"/>
      </c:lineChart>
      <c:catAx>
        <c:axId val="5888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22143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221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5888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MoSiR_TRUE!$B$2</c:f>
              <c:strCache>
                <c:ptCount val="1"/>
                <c:pt idx="0">
                  <c:v>Exponentielle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MoSiR_TRUE!$A$6:$A$156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MoSiR_TRUE!$C$6:$C$156</c:f>
              <c:numCache>
                <c:formatCode>General</c:formatCode>
                <c:ptCount val="151"/>
                <c:pt idx="0">
                  <c:v>1</c:v>
                </c:pt>
                <c:pt idx="1">
                  <c:v>0.9771600460406733</c:v>
                </c:pt>
                <c:pt idx="2">
                  <c:v>0.95484175557821083</c:v>
                </c:pt>
                <c:pt idx="3">
                  <c:v>0.93303321384236182</c:v>
                </c:pt>
                <c:pt idx="4">
                  <c:v>0.9117227781956796</c:v>
                </c:pt>
                <c:pt idx="5">
                  <c:v>0.89089907191802098</c:v>
                </c:pt>
                <c:pt idx="6">
                  <c:v>0.87055097813300653</c:v>
                </c:pt>
                <c:pt idx="7">
                  <c:v>0.85066763387320177</c:v>
                </c:pt>
                <c:pt idx="8">
                  <c:v>0.83123842428084849</c:v>
                </c:pt>
                <c:pt idx="9">
                  <c:v>0.8122529769410507</c:v>
                </c:pt>
                <c:pt idx="10">
                  <c:v>0.79370115634439098</c:v>
                </c:pt>
                <c:pt idx="11">
                  <c:v>0.77557305847602076</c:v>
                </c:pt>
                <c:pt idx="12">
                  <c:v>0.7578590055283343</c:v>
                </c:pt>
                <c:pt idx="13">
                  <c:v>0.74054954073440604</c:v>
                </c:pt>
                <c:pt idx="14">
                  <c:v>0.72363542331943176</c:v>
                </c:pt>
                <c:pt idx="15">
                  <c:v>0.70710762356747803</c:v>
                </c:pt>
                <c:pt idx="16">
                  <c:v>0.69095731800090787</c:v>
                </c:pt>
                <c:pt idx="17">
                  <c:v>0.67517588466990741</c:v>
                </c:pt>
                <c:pt idx="18">
                  <c:v>0.6597548985495989</c:v>
                </c:pt>
                <c:pt idx="19">
                  <c:v>0.64468612704228589</c:v>
                </c:pt>
                <c:pt idx="20">
                  <c:v>0.62996152558242335</c:v>
                </c:pt>
                <c:pt idx="21">
                  <c:v>0.61557323334197367</c:v>
                </c:pt>
                <c:pt idx="22">
                  <c:v>0.60151356903384923</c:v>
                </c:pt>
                <c:pt idx="23">
                  <c:v>0.58777502681120575</c:v>
                </c:pt>
                <c:pt idx="24">
                  <c:v>0.57435027226039581</c:v>
                </c:pt>
                <c:pt idx="25">
                  <c:v>0.56123213848544162</c:v>
                </c:pt>
                <c:pt idx="26">
                  <c:v>0.54841362228193979</c:v>
                </c:pt>
                <c:pt idx="27">
                  <c:v>0.53588788039835267</c:v>
                </c:pt>
                <c:pt idx="28">
                  <c:v>0.52364822588269311</c:v>
                </c:pt>
                <c:pt idx="29">
                  <c:v>0.51168812451264922</c:v>
                </c:pt>
                <c:pt idx="30">
                  <c:v>0.50000119130724618</c:v>
                </c:pt>
                <c:pt idx="31">
                  <c:v>0.48858118711818022</c:v>
                </c:pt>
                <c:pt idx="32">
                  <c:v>0.47742201529900774</c:v>
                </c:pt>
                <c:pt idx="33">
                  <c:v>0.46651771845040946</c:v>
                </c:pt>
                <c:pt idx="34">
                  <c:v>0.45586247523979195</c:v>
                </c:pt>
                <c:pt idx="35">
                  <c:v>0.44545059729353043</c:v>
                </c:pt>
                <c:pt idx="36">
                  <c:v>0.43527652616019163</c:v>
                </c:pt>
                <c:pt idx="37">
                  <c:v>0.42533483034311725</c:v>
                </c:pt>
                <c:pt idx="38">
                  <c:v>0.41562020240078246</c:v>
                </c:pt>
                <c:pt idx="39">
                  <c:v>0.40612745611338252</c:v>
                </c:pt>
                <c:pt idx="40">
                  <c:v>0.39685152371413435</c:v>
                </c:pt>
                <c:pt idx="41">
                  <c:v>0.38778745318381491</c:v>
                </c:pt>
                <c:pt idx="42">
                  <c:v>0.37893040560709201</c:v>
                </c:pt>
                <c:pt idx="43">
                  <c:v>0.370275652589237</c:v>
                </c:pt>
                <c:pt idx="44">
                  <c:v>0.36181857373183923</c:v>
                </c:pt>
                <c:pt idx="45">
                  <c:v>0.35355465416617482</c:v>
                </c:pt>
                <c:pt idx="46">
                  <c:v>0.34547948214291369</c:v>
                </c:pt>
                <c:pt idx="47">
                  <c:v>0.33758874667687744</c:v>
                </c:pt>
                <c:pt idx="48">
                  <c:v>0.32987823524559079</c:v>
                </c:pt>
                <c:pt idx="49">
                  <c:v>0.32234383154039759</c:v>
                </c:pt>
                <c:pt idx="50">
                  <c:v>0.31498151326894197</c:v>
                </c:pt>
                <c:pt idx="51">
                  <c:v>0.3077873500078403</c:v>
                </c:pt>
                <c:pt idx="52">
                  <c:v>0.30075750110439814</c:v>
                </c:pt>
                <c:pt idx="53">
                  <c:v>0.2938882136262515</c:v>
                </c:pt>
                <c:pt idx="54">
                  <c:v>0.28717582035783917</c:v>
                </c:pt>
                <c:pt idx="55">
                  <c:v>0.28061673784263419</c:v>
                </c:pt>
                <c:pt idx="56">
                  <c:v>0.27420746447009203</c:v>
                </c:pt>
                <c:pt idx="57">
                  <c:v>0.26794457860629128</c:v>
                </c:pt>
                <c:pt idx="58">
                  <c:v>0.26182473676727247</c:v>
                </c:pt>
                <c:pt idx="59">
                  <c:v>0.25584467183409509</c:v>
                </c:pt>
                <c:pt idx="60">
                  <c:v>0.25000119130866538</c:v>
                </c:pt>
                <c:pt idx="61">
                  <c:v>0.24429117560939861</c:v>
                </c:pt>
                <c:pt idx="62">
                  <c:v>0.2387115764058102</c:v>
                </c:pt>
                <c:pt idx="63">
                  <c:v>0.23325941499114322</c:v>
                </c:pt>
                <c:pt idx="64">
                  <c:v>0.22793178069216591</c:v>
                </c:pt>
                <c:pt idx="65">
                  <c:v>0.22272582931528961</c:v>
                </c:pt>
                <c:pt idx="66">
                  <c:v>0.21763878162817551</c:v>
                </c:pt>
                <c:pt idx="67">
                  <c:v>0.21266792187602401</c:v>
                </c:pt>
                <c:pt idx="68">
                  <c:v>0.20781059633175003</c:v>
                </c:pt>
                <c:pt idx="69">
                  <c:v>0.20306421187927259</c:v>
                </c:pt>
                <c:pt idx="70">
                  <c:v>0.19842623462916298</c:v>
                </c:pt>
                <c:pt idx="71">
                  <c:v>0.19389418856591034</c:v>
                </c:pt>
                <c:pt idx="72">
                  <c:v>0.18946565422608397</c:v>
                </c:pt>
                <c:pt idx="73">
                  <c:v>0.18513826740668649</c:v>
                </c:pt>
                <c:pt idx="74">
                  <c:v>0.18090971790300825</c:v>
                </c:pt>
                <c:pt idx="75">
                  <c:v>0.17677774827530879</c:v>
                </c:pt>
                <c:pt idx="76">
                  <c:v>0.17274015264366727</c:v>
                </c:pt>
                <c:pt idx="77">
                  <c:v>0.16879477551035893</c:v>
                </c:pt>
                <c:pt idx="78">
                  <c:v>0.16493951060912737</c:v>
                </c:pt>
                <c:pt idx="79">
                  <c:v>0.1611722997807411</c:v>
                </c:pt>
                <c:pt idx="80">
                  <c:v>0.15749113187423014</c:v>
                </c:pt>
                <c:pt idx="81">
                  <c:v>0.15389404167322041</c:v>
                </c:pt>
                <c:pt idx="82">
                  <c:v>0.1503791088467894</c:v>
                </c:pt>
                <c:pt idx="83">
                  <c:v>0.14694445692428415</c:v>
                </c:pt>
                <c:pt idx="84">
                  <c:v>0.14358825229355521</c:v>
                </c:pt>
                <c:pt idx="85">
                  <c:v>0.14030870322207023</c:v>
                </c:pt>
                <c:pt idx="86">
                  <c:v>0.13710405890038535</c:v>
                </c:pt>
                <c:pt idx="87">
                  <c:v>0.13397260850746373</c:v>
                </c:pt>
                <c:pt idx="88">
                  <c:v>0.13091268029734238</c:v>
                </c:pt>
                <c:pt idx="89">
                  <c:v>0.12792264070665904</c:v>
                </c:pt>
                <c:pt idx="90">
                  <c:v>0.12500089348256349</c:v>
                </c:pt>
                <c:pt idx="91">
                  <c:v>0.12214587883054695</c:v>
                </c:pt>
                <c:pt idx="92">
                  <c:v>0.11935607258173575</c:v>
                </c:pt>
                <c:pt idx="93">
                  <c:v>0.11662998537920288</c:v>
                </c:pt>
                <c:pt idx="94">
                  <c:v>0.11396616188286501</c:v>
                </c:pt>
                <c:pt idx="95">
                  <c:v>0.1113631799925392</c:v>
                </c:pt>
                <c:pt idx="96">
                  <c:v>0.10881965008874539</c:v>
                </c:pt>
                <c:pt idx="97">
                  <c:v>0.10633421429084844</c:v>
                </c:pt>
                <c:pt idx="98">
                  <c:v>0.10390554573214428</c:v>
                </c:pt>
                <c:pt idx="99">
                  <c:v>0.10153234785150334</c:v>
                </c:pt>
                <c:pt idx="100">
                  <c:v>9.9213353701192664E-2</c:v>
                </c:pt>
                <c:pt idx="101">
                  <c:v>9.694732527050709E-2</c:v>
                </c:pt>
                <c:pt idx="102">
                  <c:v>9.4733052824848785E-2</c:v>
                </c:pt>
                <c:pt idx="103">
                  <c:v>9.2569354259902759E-2</c:v>
                </c:pt>
                <c:pt idx="104">
                  <c:v>9.0455074470562002E-2</c:v>
                </c:pt>
                <c:pt idx="105">
                  <c:v>8.8389084734266876E-2</c:v>
                </c:pt>
                <c:pt idx="106">
                  <c:v>8.637028210842923E-2</c:v>
                </c:pt>
                <c:pt idx="107">
                  <c:v>8.4397588841618632E-2</c:v>
                </c:pt>
                <c:pt idx="108">
                  <c:v>8.2469951798197938E-2</c:v>
                </c:pt>
                <c:pt idx="109">
                  <c:v>8.0586341896099145E-2</c:v>
                </c:pt>
                <c:pt idx="110">
                  <c:v>7.8745753557441622E-2</c:v>
                </c:pt>
                <c:pt idx="111">
                  <c:v>7.6947204171697203E-2</c:v>
                </c:pt>
                <c:pt idx="112">
                  <c:v>7.5189733571116801E-2</c:v>
                </c:pt>
                <c:pt idx="113">
                  <c:v>7.3472403518138441E-2</c:v>
                </c:pt>
                <c:pt idx="114">
                  <c:v>7.1794297204503033E-2</c:v>
                </c:pt>
                <c:pt idx="115">
                  <c:v>7.0154518761810003E-2</c:v>
                </c:pt>
                <c:pt idx="116">
                  <c:v>6.8552192783251531E-2</c:v>
                </c:pt>
                <c:pt idx="117">
                  <c:v>6.6986463856271161E-2</c:v>
                </c:pt>
                <c:pt idx="118">
                  <c:v>6.5456496105895878E-2</c:v>
                </c:pt>
                <c:pt idx="119">
                  <c:v>6.3961472748498283E-2</c:v>
                </c:pt>
                <c:pt idx="120">
                  <c:v>6.2500595655751945E-2</c:v>
                </c:pt>
                <c:pt idx="121">
                  <c:v>6.1073084928544019E-2</c:v>
                </c:pt>
                <c:pt idx="122">
                  <c:v>5.9678178480622068E-2</c:v>
                </c:pt>
                <c:pt idx="123">
                  <c:v>5.8315131631748174E-2</c:v>
                </c:pt>
                <c:pt idx="124">
                  <c:v>5.6983216710146944E-2</c:v>
                </c:pt>
                <c:pt idx="125">
                  <c:v>5.5681722664032818E-2</c:v>
                </c:pt>
                <c:pt idx="126">
                  <c:v>5.4409954682010375E-2</c:v>
                </c:pt>
                <c:pt idx="127">
                  <c:v>5.3167233822144166E-2</c:v>
                </c:pt>
                <c:pt idx="128">
                  <c:v>5.1952896649501645E-2</c:v>
                </c:pt>
                <c:pt idx="129">
                  <c:v>5.0766294881973373E-2</c:v>
                </c:pt>
                <c:pt idx="130">
                  <c:v>4.9606795044183527E-2</c:v>
                </c:pt>
                <c:pt idx="131">
                  <c:v>4.8473778129304645E-2</c:v>
                </c:pt>
                <c:pt idx="132">
                  <c:v>4.7366639268596633E-2</c:v>
                </c:pt>
                <c:pt idx="133">
                  <c:v>4.6284787408493844E-2</c:v>
                </c:pt>
                <c:pt idx="134">
                  <c:v>4.5227644995066707E-2</c:v>
                </c:pt>
                <c:pt idx="135">
                  <c:v>4.419464766569059E-2</c:v>
                </c:pt>
                <c:pt idx="136">
                  <c:v>4.3185243947757579E-2</c:v>
                </c:pt>
                <c:pt idx="137">
                  <c:v>4.219889496426843E-2</c:v>
                </c:pt>
                <c:pt idx="138">
                  <c:v>4.123507414615013E-2</c:v>
                </c:pt>
                <c:pt idx="139">
                  <c:v>4.0293266951142659E-2</c:v>
                </c:pt>
                <c:pt idx="140">
                  <c:v>3.9372970589107714E-2</c:v>
                </c:pt>
                <c:pt idx="141">
                  <c:v>3.8473693753610538E-2</c:v>
                </c:pt>
                <c:pt idx="142">
                  <c:v>3.7594956359632836E-2</c:v>
                </c:pt>
                <c:pt idx="143">
                  <c:v>3.6736289287275903E-2</c:v>
                </c:pt>
                <c:pt idx="144">
                  <c:v>3.5897234131318068E-2</c:v>
                </c:pt>
                <c:pt idx="145">
                  <c:v>3.5077342956491564E-2</c:v>
                </c:pt>
                <c:pt idx="146">
                  <c:v>3.4276178058349815E-2</c:v>
                </c:pt>
                <c:pt idx="147">
                  <c:v>3.3493311729595354E-2</c:v>
                </c:pt>
                <c:pt idx="148">
                  <c:v>3.2728326031746025E-2</c:v>
                </c:pt>
                <c:pt idx="149">
                  <c:v>3.1980812572015127E-2</c:v>
                </c:pt>
                <c:pt idx="150">
                  <c:v>3.1250372285288486E-2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0-4107-BA86-82B9A18D297D}"/>
            </c:ext>
          </c:extLst>
        </c:ser>
        <c:ser>
          <c:idx val="2"/>
          <c:order val="1"/>
          <c:tx>
            <c:strRef>
              <c:f>MoSiR_TRUE!$F$2</c:f>
              <c:strCache>
                <c:ptCount val="1"/>
                <c:pt idx="0">
                  <c:v>Gamma standard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MoSiR_TRUE!$A$6:$A$156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MoSiR_TRUE!$G$6:$G$156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0.99999999999998457</c:v>
                </c:pt>
                <c:pt idx="6">
                  <c:v>0.99999999999851763</c:v>
                </c:pt>
                <c:pt idx="7">
                  <c:v>0.99999999993911592</c:v>
                </c:pt>
                <c:pt idx="8">
                  <c:v>0.99999999866016842</c:v>
                </c:pt>
                <c:pt idx="9">
                  <c:v>0.99999998168451576</c:v>
                </c:pt>
                <c:pt idx="10">
                  <c:v>0.99999982794427333</c:v>
                </c:pt>
                <c:pt idx="11">
                  <c:v>0.99999880627357851</c:v>
                </c:pt>
                <c:pt idx="12">
                  <c:v>0.99999354855478506</c:v>
                </c:pt>
                <c:pt idx="13">
                  <c:v>0.99997171788385741</c:v>
                </c:pt>
                <c:pt idx="14">
                  <c:v>0.99989620889400777</c:v>
                </c:pt>
                <c:pt idx="15">
                  <c:v>0.99967305360123981</c:v>
                </c:pt>
                <c:pt idx="16">
                  <c:v>0.99909790776754703</c:v>
                </c:pt>
                <c:pt idx="17">
                  <c:v>0.99778334952053849</c:v>
                </c:pt>
                <c:pt idx="18">
                  <c:v>0.99508167536148484</c:v>
                </c:pt>
                <c:pt idx="19">
                  <c:v>0.99003066605845091</c:v>
                </c:pt>
                <c:pt idx="20">
                  <c:v>0.98135550824919249</c:v>
                </c:pt>
                <c:pt idx="21">
                  <c:v>0.96755275767805071</c:v>
                </c:pt>
                <c:pt idx="22">
                  <c:v>0.94706154066044013</c:v>
                </c:pt>
                <c:pt idx="23">
                  <c:v>0.91849950345919862</c:v>
                </c:pt>
                <c:pt idx="24">
                  <c:v>0.88091683804122867</c:v>
                </c:pt>
                <c:pt idx="25">
                  <c:v>0.83401069107015213</c:v>
                </c:pt>
                <c:pt idx="26">
                  <c:v>0.77824879941395819</c:v>
                </c:pt>
                <c:pt idx="27">
                  <c:v>0.71487282262412122</c:v>
                </c:pt>
                <c:pt idx="28">
                  <c:v>0.64578084501725597</c:v>
                </c:pt>
                <c:pt idx="29">
                  <c:v>0.57331551721251561</c:v>
                </c:pt>
                <c:pt idx="30">
                  <c:v>0.50000187660849049</c:v>
                </c:pt>
                <c:pt idx="31">
                  <c:v>0.42828372403823378</c:v>
                </c:pt>
                <c:pt idx="32">
                  <c:v>0.36030056059712257</c:v>
                </c:pt>
                <c:pt idx="33">
                  <c:v>0.29773253670850952</c:v>
                </c:pt>
                <c:pt idx="34">
                  <c:v>0.24172373731258046</c:v>
                </c:pt>
                <c:pt idx="35">
                  <c:v>0.19287887241848467</c:v>
                </c:pt>
                <c:pt idx="36">
                  <c:v>0.15131784601011611</c:v>
                </c:pt>
                <c:pt idx="37">
                  <c:v>0.11676763966895509</c:v>
                </c:pt>
                <c:pt idx="38">
                  <c:v>8.8670857649749135E-2</c:v>
                </c:pt>
                <c:pt idx="39">
                  <c:v>6.6293654624762999E-2</c:v>
                </c:pt>
                <c:pt idx="40">
                  <c:v>4.8820891154251034E-2</c:v>
                </c:pt>
                <c:pt idx="41">
                  <c:v>3.5431752192251476E-2</c:v>
                </c:pt>
                <c:pt idx="42">
                  <c:v>2.5353705129567139E-2</c:v>
                </c:pt>
                <c:pt idx="43">
                  <c:v>1.7896056239166125E-2</c:v>
                </c:pt>
                <c:pt idx="44">
                  <c:v>1.2466394618135368E-2</c:v>
                </c:pt>
                <c:pt idx="45">
                  <c:v>8.5740705166570397E-3</c:v>
                </c:pt>
                <c:pt idx="46">
                  <c:v>5.8248507381726267E-3</c:v>
                </c:pt>
                <c:pt idx="47">
                  <c:v>3.910358738106523E-3</c:v>
                </c:pt>
                <c:pt idx="48">
                  <c:v>2.5951251438465217E-3</c:v>
                </c:pt>
                <c:pt idx="49">
                  <c:v>1.703252652746956E-3</c:v>
                </c:pt>
                <c:pt idx="50">
                  <c:v>1.1059650580875768E-3</c:v>
                </c:pt>
                <c:pt idx="51">
                  <c:v>7.1072441790853702E-4</c:v>
                </c:pt>
                <c:pt idx="52">
                  <c:v>4.5217659925955722E-4</c:v>
                </c:pt>
                <c:pt idx="53">
                  <c:v>2.849083844853606E-4</c:v>
                </c:pt>
                <c:pt idx="54">
                  <c:v>1.7784019776567739E-4</c:v>
                </c:pt>
                <c:pt idx="55">
                  <c:v>1.1000530749061266E-4</c:v>
                </c:pt>
                <c:pt idx="56">
                  <c:v>6.7450041547068018E-5</c:v>
                </c:pt>
                <c:pt idx="57">
                  <c:v>4.1006830823198115E-5</c:v>
                </c:pt>
                <c:pt idx="58">
                  <c:v>2.4725837490580105E-5</c:v>
                </c:pt>
                <c:pt idx="59">
                  <c:v>1.4790306318568369E-5</c:v>
                </c:pt>
                <c:pt idx="60">
                  <c:v>8.7789092529932944E-6</c:v>
                </c:pt>
                <c:pt idx="61">
                  <c:v>5.1718107554332704E-6</c:v>
                </c:pt>
                <c:pt idx="62">
                  <c:v>3.0246879674233895E-6</c:v>
                </c:pt>
                <c:pt idx="63">
                  <c:v>1.7564978043171919E-6</c:v>
                </c:pt>
                <c:pt idx="64">
                  <c:v>1.013055138665564E-6</c:v>
                </c:pt>
                <c:pt idx="65">
                  <c:v>5.8039373240781345E-7</c:v>
                </c:pt>
                <c:pt idx="66">
                  <c:v>3.3036859203861013E-7</c:v>
                </c:pt>
                <c:pt idx="67">
                  <c:v>1.868702439455916E-7</c:v>
                </c:pt>
                <c:pt idx="68">
                  <c:v>1.0505645220426629E-7</c:v>
                </c:pt>
                <c:pt idx="69">
                  <c:v>5.871097819021287E-8</c:v>
                </c:pt>
                <c:pt idx="70">
                  <c:v>3.2621197521010004E-8</c:v>
                </c:pt>
                <c:pt idx="71">
                  <c:v>1.8023194270355702E-8</c:v>
                </c:pt>
                <c:pt idx="72">
                  <c:v>9.9032928524422914E-9</c:v>
                </c:pt>
                <c:pt idx="73">
                  <c:v>5.4125974813246103E-9</c:v>
                </c:pt>
                <c:pt idx="74">
                  <c:v>2.9428628423033842E-9</c:v>
                </c:pt>
                <c:pt idx="75">
                  <c:v>1.5919527918129006E-9</c:v>
                </c:pt>
                <c:pt idx="76">
                  <c:v>8.5692297702166798E-10</c:v>
                </c:pt>
                <c:pt idx="77">
                  <c:v>4.5904835488386198E-10</c:v>
                </c:pt>
                <c:pt idx="78">
                  <c:v>2.4475499404985612E-10</c:v>
                </c:pt>
                <c:pt idx="79">
                  <c:v>1.2990064579554428E-10</c:v>
                </c:pt>
                <c:pt idx="80">
                  <c:v>6.8634875560746877E-11</c:v>
                </c:pt>
                <c:pt idx="81">
                  <c:v>3.6106007073044566E-11</c:v>
                </c:pt>
                <c:pt idx="82">
                  <c:v>1.8912982291396929E-11</c:v>
                </c:pt>
                <c:pt idx="83">
                  <c:v>9.865663841424066E-12</c:v>
                </c:pt>
                <c:pt idx="84">
                  <c:v>5.1254556154844977E-12</c:v>
                </c:pt>
                <c:pt idx="85">
                  <c:v>2.6521007612245739E-12</c:v>
                </c:pt>
                <c:pt idx="86">
                  <c:v>1.3670176102209552E-12</c:v>
                </c:pt>
                <c:pt idx="87">
                  <c:v>7.0188299616802396E-13</c:v>
                </c:pt>
                <c:pt idx="88">
                  <c:v>3.5904612616377563E-13</c:v>
                </c:pt>
                <c:pt idx="89">
                  <c:v>1.829647544582258E-13</c:v>
                </c:pt>
                <c:pt idx="90">
                  <c:v>9.3036689463588118E-14</c:v>
                </c:pt>
                <c:pt idx="91">
                  <c:v>4.7073456244106637E-14</c:v>
                </c:pt>
                <c:pt idx="92">
                  <c:v>2.375877272697835E-14</c:v>
                </c:pt>
                <c:pt idx="93">
                  <c:v>1.1990408665951691E-14</c:v>
                </c:pt>
                <c:pt idx="94">
                  <c:v>5.9952043329758453E-15</c:v>
                </c:pt>
                <c:pt idx="95">
                  <c:v>2.9976021664879227E-15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0-4107-BA86-82B9A18D297D}"/>
            </c:ext>
          </c:extLst>
        </c:ser>
        <c:ser>
          <c:idx val="3"/>
          <c:order val="2"/>
          <c:tx>
            <c:strRef>
              <c:f>MoSiR_TRUE!$J$2</c:f>
              <c:strCache>
                <c:ptCount val="1"/>
                <c:pt idx="0">
                  <c:v>Chi-square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MoSiR_TRUE!$A$6:$A$156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MoSiR_TRUE!$K$6:$K$156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0.99999999999987987</c:v>
                </c:pt>
                <c:pt idx="3">
                  <c:v>0.99999999996227062</c:v>
                </c:pt>
                <c:pt idx="4">
                  <c:v>0.99999999805118645</c:v>
                </c:pt>
                <c:pt idx="5">
                  <c:v>0.99999996254053147</c:v>
                </c:pt>
                <c:pt idx="6">
                  <c:v>0.99999961452499864</c:v>
                </c:pt>
                <c:pt idx="7">
                  <c:v>0.99999742167498584</c:v>
                </c:pt>
                <c:pt idx="8">
                  <c:v>0.99998741378096956</c:v>
                </c:pt>
                <c:pt idx="9">
                  <c:v>0.99995167958247411</c:v>
                </c:pt>
                <c:pt idx="10">
                  <c:v>0.99984646086008833</c:v>
                </c:pt>
                <c:pt idx="11">
                  <c:v>0.99958121820247747</c:v>
                </c:pt>
                <c:pt idx="12">
                  <c:v>0.99899275893138406</c:v>
                </c:pt>
                <c:pt idx="13">
                  <c:v>0.99781953582713612</c:v>
                </c:pt>
                <c:pt idx="14">
                  <c:v>0.99568324462880475</c:v>
                </c:pt>
                <c:pt idx="15">
                  <c:v>0.99208488040870246</c:v>
                </c:pt>
                <c:pt idx="16">
                  <c:v>0.98642023193761996</c:v>
                </c:pt>
                <c:pt idx="17">
                  <c:v>0.97801598464637363</c:v>
                </c:pt>
                <c:pt idx="18">
                  <c:v>0.96618326899576534</c:v>
                </c:pt>
                <c:pt idx="19">
                  <c:v>0.95028181107927723</c:v>
                </c:pt>
                <c:pt idx="20">
                  <c:v>0.92978569027325941</c:v>
                </c:pt>
                <c:pt idx="21">
                  <c:v>0.90434145080208173</c:v>
                </c:pt>
                <c:pt idx="22">
                  <c:v>0.87381080317554516</c:v>
                </c:pt>
                <c:pt idx="23">
                  <c:v>0.83829286755847066</c:v>
                </c:pt>
                <c:pt idx="24">
                  <c:v>0.79812416475939352</c:v>
                </c:pt>
                <c:pt idx="25">
                  <c:v>0.75385768580253854</c:v>
                </c:pt>
                <c:pt idx="26">
                  <c:v>0.70622486180021937</c:v>
                </c:pt>
                <c:pt idx="27">
                  <c:v>0.65608582884518007</c:v>
                </c:pt>
                <c:pt idx="28">
                  <c:v>0.6043739759026725</c:v>
                </c:pt>
                <c:pt idx="29">
                  <c:v>0.5520404905461761</c:v>
                </c:pt>
                <c:pt idx="30">
                  <c:v>0.50000370019477924</c:v>
                </c:pt>
                <c:pt idx="31">
                  <c:v>0.4491067098208108</c:v>
                </c:pt>
                <c:pt idx="32">
                  <c:v>0.40008541347450277</c:v>
                </c:pt>
                <c:pt idx="33">
                  <c:v>0.35354761139403146</c:v>
                </c:pt>
                <c:pt idx="34">
                  <c:v>0.30996283747790609</c:v>
                </c:pt>
                <c:pt idx="35">
                  <c:v>0.26966166818343029</c:v>
                </c:pt>
                <c:pt idx="36">
                  <c:v>0.23284276136732274</c:v>
                </c:pt>
                <c:pt idx="37">
                  <c:v>0.19958563780890692</c:v>
                </c:pt>
                <c:pt idx="38">
                  <c:v>0.16986721835423102</c:v>
                </c:pt>
                <c:pt idx="39">
                  <c:v>0.14358030296809299</c:v>
                </c:pt>
                <c:pt idx="40">
                  <c:v>0.12055246093476946</c:v>
                </c:pt>
                <c:pt idx="41">
                  <c:v>0.10056413743120829</c:v>
                </c:pt>
                <c:pt idx="42">
                  <c:v>8.3365125380411298E-2</c:v>
                </c:pt>
                <c:pt idx="43">
                  <c:v>6.8688870283770465E-2</c:v>
                </c:pt>
                <c:pt idx="44">
                  <c:v>5.6264349247028944E-2</c:v>
                </c:pt>
                <c:pt idx="45">
                  <c:v>4.582548372668005E-2</c:v>
                </c:pt>
                <c:pt idx="46">
                  <c:v>3.7118206813613108E-2</c:v>
                </c:pt>
                <c:pt idx="47">
                  <c:v>2.9905413990945595E-2</c:v>
                </c:pt>
                <c:pt idx="48">
                  <c:v>2.3970088558602276E-2</c:v>
                </c:pt>
                <c:pt idx="49">
                  <c:v>1.9116918245588366E-2</c:v>
                </c:pt>
                <c:pt idx="50">
                  <c:v>1.5172717137471259E-2</c:v>
                </c:pt>
                <c:pt idx="51">
                  <c:v>1.1985945483336202E-2</c:v>
                </c:pt>
                <c:pt idx="52">
                  <c:v>9.4255865720827003E-3</c:v>
                </c:pt>
                <c:pt idx="53">
                  <c:v>7.3796006081745524E-3</c:v>
                </c:pt>
                <c:pt idx="54">
                  <c:v>5.7531348421280271E-3</c:v>
                </c:pt>
                <c:pt idx="55">
                  <c:v>4.4666302536977565E-3</c:v>
                </c:pt>
                <c:pt idx="56">
                  <c:v>3.4539298370763749E-3</c:v>
                </c:pt>
                <c:pt idx="57">
                  <c:v>2.6604630746491775E-3</c:v>
                </c:pt>
                <c:pt idx="58">
                  <c:v>2.0415558981252691E-3</c:v>
                </c:pt>
                <c:pt idx="59">
                  <c:v>1.5608952286786382E-3</c:v>
                </c:pt>
                <c:pt idx="60">
                  <c:v>1.1891616550887552E-3</c:v>
                </c:pt>
                <c:pt idx="61">
                  <c:v>9.028323696920193E-4</c:v>
                </c:pt>
                <c:pt idx="62">
                  <c:v>6.8314848226180835E-4</c:v>
                </c:pt>
                <c:pt idx="63">
                  <c:v>5.1523561622213165E-4</c:v>
                </c:pt>
                <c:pt idx="64">
                  <c:v>3.8736364910874066E-4</c:v>
                </c:pt>
                <c:pt idx="65">
                  <c:v>2.9033005019152291E-4</c:v>
                </c:pt>
                <c:pt idx="66">
                  <c:v>2.1695103566754526E-4</c:v>
                </c:pt>
                <c:pt idx="67">
                  <c:v>1.6164533304041662E-4</c:v>
                </c:pt>
                <c:pt idx="68">
                  <c:v>1.2009642751809047E-4</c:v>
                </c:pt>
                <c:pt idx="69">
                  <c:v>8.8980531129156937E-5</c:v>
                </c:pt>
                <c:pt idx="70">
                  <c:v>6.5749006129212084E-5</c:v>
                </c:pt>
                <c:pt idx="71">
                  <c:v>4.8455473480091271E-5</c:v>
                </c:pt>
                <c:pt idx="72">
                  <c:v>3.5619268812681071E-5</c:v>
                </c:pt>
                <c:pt idx="73">
                  <c:v>2.6118226083671203E-5</c:v>
                </c:pt>
                <c:pt idx="74">
                  <c:v>1.9104948806303312E-5</c:v>
                </c:pt>
                <c:pt idx="75">
                  <c:v>1.3941761598301738E-5</c:v>
                </c:pt>
                <c:pt idx="76">
                  <c:v>1.0150422738663956E-5</c:v>
                </c:pt>
                <c:pt idx="77">
                  <c:v>7.3734300902739136E-6</c:v>
                </c:pt>
                <c:pt idx="78">
                  <c:v>5.3443806223851809E-6</c:v>
                </c:pt>
                <c:pt idx="79">
                  <c:v>3.8653621232676016E-6</c:v>
                </c:pt>
                <c:pt idx="80">
                  <c:v>2.789779208867138E-6</c:v>
                </c:pt>
                <c:pt idx="81">
                  <c:v>2.0093585280100967E-6</c:v>
                </c:pt>
                <c:pt idx="82">
                  <c:v>1.4443531753949301E-6</c:v>
                </c:pt>
                <c:pt idx="83">
                  <c:v>1.0361853997054027E-6</c:v>
                </c:pt>
                <c:pt idx="84">
                  <c:v>7.4193990451387748E-7</c:v>
                </c:pt>
                <c:pt idx="85">
                  <c:v>5.3025608015566661E-7</c:v>
                </c:pt>
                <c:pt idx="86">
                  <c:v>3.7827368459808497E-7</c:v>
                </c:pt>
                <c:pt idx="87">
                  <c:v>2.6936890362705412E-7</c:v>
                </c:pt>
                <c:pt idx="88">
                  <c:v>1.9148131824575643E-7</c:v>
                </c:pt>
                <c:pt idx="89">
                  <c:v>1.3588115221896402E-7</c:v>
                </c:pt>
                <c:pt idx="90">
                  <c:v>9.6263496840442997E-8</c:v>
                </c:pt>
                <c:pt idx="91">
                  <c:v>6.8084601956286406E-8</c:v>
                </c:pt>
                <c:pt idx="92">
                  <c:v>4.8076829406440424E-8</c:v>
                </c:pt>
                <c:pt idx="93">
                  <c:v>3.3895085183033302E-8</c:v>
                </c:pt>
                <c:pt idx="94">
                  <c:v>2.3859731412834151E-8</c:v>
                </c:pt>
                <c:pt idx="95">
                  <c:v>1.6770105304431127E-8</c:v>
                </c:pt>
                <c:pt idx="96">
                  <c:v>1.1769568875052983E-8</c:v>
                </c:pt>
                <c:pt idx="97">
                  <c:v>8.2480744456603361E-9</c:v>
                </c:pt>
                <c:pt idx="98">
                  <c:v>5.7719717894144651E-9</c:v>
                </c:pt>
                <c:pt idx="99">
                  <c:v>4.0335501605426316E-9</c:v>
                </c:pt>
                <c:pt idx="100">
                  <c:v>2.8148419151108328E-9</c:v>
                </c:pt>
                <c:pt idx="101">
                  <c:v>1.9617116819858893E-9</c:v>
                </c:pt>
                <c:pt idx="102">
                  <c:v>1.3653438379890304E-9</c:v>
                </c:pt>
                <c:pt idx="103">
                  <c:v>9.4904151204389109E-10</c:v>
                </c:pt>
                <c:pt idx="104">
                  <c:v>6.5883287714285643E-10</c:v>
                </c:pt>
                <c:pt idx="105">
                  <c:v>4.5679593441150246E-10</c:v>
                </c:pt>
                <c:pt idx="106">
                  <c:v>3.1632674257764393E-10</c:v>
                </c:pt>
                <c:pt idx="107">
                  <c:v>2.1878943101683035E-10</c:v>
                </c:pt>
                <c:pt idx="108">
                  <c:v>1.5114798301851806E-10</c:v>
                </c:pt>
                <c:pt idx="109">
                  <c:v>1.0429723751315123E-10</c:v>
                </c:pt>
                <c:pt idx="110">
                  <c:v>7.1886496755269036E-11</c:v>
                </c:pt>
                <c:pt idx="111">
                  <c:v>4.9491966080950078E-11</c:v>
                </c:pt>
                <c:pt idx="112">
                  <c:v>3.4036329310538349E-11</c:v>
                </c:pt>
                <c:pt idx="113">
                  <c:v>2.3381852010118109E-11</c:v>
                </c:pt>
                <c:pt idx="114">
                  <c:v>1.6045498263395075E-11</c:v>
                </c:pt>
                <c:pt idx="115">
                  <c:v>1.0999423594171276E-11</c:v>
                </c:pt>
                <c:pt idx="116">
                  <c:v>7.5326411774767621E-12</c:v>
                </c:pt>
                <c:pt idx="117">
                  <c:v>5.1532111911001266E-12</c:v>
                </c:pt>
                <c:pt idx="118">
                  <c:v>3.5218494787159216E-12</c:v>
                </c:pt>
                <c:pt idx="119">
                  <c:v>2.4046320490356266E-12</c:v>
                </c:pt>
                <c:pt idx="120">
                  <c:v>1.6402434965812063E-12</c:v>
                </c:pt>
                <c:pt idx="121">
                  <c:v>1.1177725411926076E-12</c:v>
                </c:pt>
                <c:pt idx="122">
                  <c:v>7.6094686107808229E-13</c:v>
                </c:pt>
                <c:pt idx="123">
                  <c:v>5.1758597408024798E-13</c:v>
                </c:pt>
                <c:pt idx="124">
                  <c:v>3.5171865420124959E-13</c:v>
                </c:pt>
                <c:pt idx="125">
                  <c:v>2.3891999489933369E-13</c:v>
                </c:pt>
                <c:pt idx="126">
                  <c:v>1.6209256159527285E-13</c:v>
                </c:pt>
                <c:pt idx="127">
                  <c:v>1.0980105713542798E-13</c:v>
                </c:pt>
                <c:pt idx="128">
                  <c:v>7.4384942649885488E-14</c:v>
                </c:pt>
                <c:pt idx="129">
                  <c:v>5.0404125317982107E-14</c:v>
                </c:pt>
                <c:pt idx="130">
                  <c:v>3.397282455352979E-14</c:v>
                </c:pt>
                <c:pt idx="131">
                  <c:v>2.298161660974074E-14</c:v>
                </c:pt>
                <c:pt idx="132">
                  <c:v>1.5543122344752192E-14</c:v>
                </c:pt>
                <c:pt idx="133">
                  <c:v>1.0436096431476471E-14</c:v>
                </c:pt>
                <c:pt idx="134">
                  <c:v>7.1054273576010019E-15</c:v>
                </c:pt>
                <c:pt idx="135">
                  <c:v>4.7739590058881731E-15</c:v>
                </c:pt>
                <c:pt idx="136">
                  <c:v>3.219646771412954E-15</c:v>
                </c:pt>
                <c:pt idx="137">
                  <c:v>2.2204460492503131E-15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0-4107-BA86-82B9A18D297D}"/>
            </c:ext>
          </c:extLst>
        </c:ser>
        <c:ser>
          <c:idx val="5"/>
          <c:order val="3"/>
          <c:tx>
            <c:strRef>
              <c:f>MoSiR_TRUE!$N$2</c:f>
              <c:strCache>
                <c:ptCount val="1"/>
                <c:pt idx="0">
                  <c:v>k=2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MoSiR_TRUE!$A$6:$A$156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MoSiR_TRUE!$O$6:$O$156</c:f>
              <c:numCache>
                <c:formatCode>General</c:formatCode>
                <c:ptCount val="151"/>
                <c:pt idx="0">
                  <c:v>1</c:v>
                </c:pt>
                <c:pt idx="1">
                  <c:v>0.99849227179537547</c:v>
                </c:pt>
                <c:pt idx="2">
                  <c:v>0.99418835043514531</c:v>
                </c:pt>
                <c:pt idx="3">
                  <c:v>0.98739697120075387</c:v>
                </c:pt>
                <c:pt idx="4">
                  <c:v>0.97840155132958895</c:v>
                </c:pt>
                <c:pt idx="5">
                  <c:v>0.96746203110013029</c:v>
                </c:pt>
                <c:pt idx="6">
                  <c:v>0.95481658952458082</c:v>
                </c:pt>
                <c:pt idx="7">
                  <c:v>0.94068324284366733</c:v>
                </c:pt>
                <c:pt idx="8">
                  <c:v>0.92526133349777817</c:v>
                </c:pt>
                <c:pt idx="9">
                  <c:v>0.90873291676046342</c:v>
                </c:pt>
                <c:pt idx="10">
                  <c:v>0.89126405176258228</c:v>
                </c:pt>
                <c:pt idx="11">
                  <c:v>0.8730060032061826</c:v>
                </c:pt>
                <c:pt idx="12">
                  <c:v>0.8540963596647777</c:v>
                </c:pt>
                <c:pt idx="13">
                  <c:v>0.83466007398941622</c:v>
                </c:pt>
                <c:pt idx="14">
                  <c:v>0.8148104309862616</c:v>
                </c:pt>
                <c:pt idx="15">
                  <c:v>0.79464994719987314</c:v>
                </c:pt>
                <c:pt idx="16">
                  <c:v>0.77427120732563237</c:v>
                </c:pt>
                <c:pt idx="17">
                  <c:v>0.75375764148352076</c:v>
                </c:pt>
                <c:pt idx="18">
                  <c:v>0.73318424731251153</c:v>
                </c:pt>
                <c:pt idx="19">
                  <c:v>0.71261826058907496</c:v>
                </c:pt>
                <c:pt idx="20">
                  <c:v>0.69211977783363676</c:v>
                </c:pt>
                <c:pt idx="21">
                  <c:v>0.67174233414428919</c:v>
                </c:pt>
                <c:pt idx="22">
                  <c:v>0.65153343928669316</c:v>
                </c:pt>
                <c:pt idx="23">
                  <c:v>0.63153507487204985</c:v>
                </c:pt>
                <c:pt idx="24">
                  <c:v>0.61178415527043972</c:v>
                </c:pt>
                <c:pt idx="25">
                  <c:v>0.59231295473394197</c:v>
                </c:pt>
                <c:pt idx="26">
                  <c:v>0.57314950304204659</c:v>
                </c:pt>
                <c:pt idx="27">
                  <c:v>0.55431795183026045</c:v>
                </c:pt>
                <c:pt idx="28">
                  <c:v>0.5358389136208459</c:v>
                </c:pt>
                <c:pt idx="29">
                  <c:v>0.51772977544172238</c:v>
                </c:pt>
                <c:pt idx="30">
                  <c:v>0.50000498879514166</c:v>
                </c:pt>
                <c:pt idx="31">
                  <c:v>0.48267633762128015</c:v>
                </c:pt>
                <c:pt idx="32">
                  <c:v>0.46575318579287894</c:v>
                </c:pt>
                <c:pt idx="33">
                  <c:v>0.44924270557505175</c:v>
                </c:pt>
                <c:pt idx="34">
                  <c:v>0.43315008838891977</c:v>
                </c:pt>
                <c:pt idx="35">
                  <c:v>0.41747873912840416</c:v>
                </c:pt>
                <c:pt idx="36">
                  <c:v>0.4022304551959528</c:v>
                </c:pt>
                <c:pt idx="37">
                  <c:v>0.38740559134480579</c:v>
                </c:pt>
                <c:pt idx="38">
                  <c:v>0.37300321134228798</c:v>
                </c:pt>
                <c:pt idx="39">
                  <c:v>0.359021227400246</c:v>
                </c:pt>
                <c:pt idx="40">
                  <c:v>0.34545652825480166</c:v>
                </c:pt>
                <c:pt idx="41">
                  <c:v>0.33230509671781572</c:v>
                </c:pt>
                <c:pt idx="42">
                  <c:v>0.3195621174665606</c:v>
                </c:pt>
                <c:pt idx="43">
                  <c:v>0.30722207578586946</c:v>
                </c:pt>
                <c:pt idx="44">
                  <c:v>0.29527884792819004</c:v>
                </c:pt>
                <c:pt idx="45">
                  <c:v>0.28372578371135604</c:v>
                </c:pt>
                <c:pt idx="46">
                  <c:v>0.27255578193124985</c:v>
                </c:pt>
                <c:pt idx="47">
                  <c:v>0.26176135912670295</c:v>
                </c:pt>
                <c:pt idx="48">
                  <c:v>0.25133471219678194</c:v>
                </c:pt>
                <c:pt idx="49">
                  <c:v>0.24126777533585897</c:v>
                </c:pt>
                <c:pt idx="50">
                  <c:v>0.23155227171942161</c:v>
                </c:pt>
                <c:pt idx="51">
                  <c:v>0.22217976034328701</c:v>
                </c:pt>
                <c:pt idx="52">
                  <c:v>0.21314167839060638</c:v>
                </c:pt>
                <c:pt idx="53">
                  <c:v>0.20442937947465323</c:v>
                </c:pt>
                <c:pt idx="54">
                  <c:v>0.19603416808076146</c:v>
                </c:pt>
                <c:pt idx="55">
                  <c:v>0.18794733050780033</c:v>
                </c:pt>
                <c:pt idx="56">
                  <c:v>0.18016016258813694</c:v>
                </c:pt>
                <c:pt idx="57">
                  <c:v>0.17266399444504543</c:v>
                </c:pt>
                <c:pt idx="58">
                  <c:v>0.16545021252787917</c:v>
                </c:pt>
                <c:pt idx="59">
                  <c:v>0.15851027914794247</c:v>
                </c:pt>
                <c:pt idx="60">
                  <c:v>0.15183574972179747</c:v>
                </c:pt>
                <c:pt idx="61">
                  <c:v>0.14541828791364153</c:v>
                </c:pt>
                <c:pt idx="62">
                  <c:v>0.13924967885432982</c:v>
                </c:pt>
                <c:pt idx="63">
                  <c:v>0.13332184060150865</c:v>
                </c:pt>
                <c:pt idx="64">
                  <c:v>0.1276268339931228</c:v>
                </c:pt>
                <c:pt idx="65">
                  <c:v>0.12215687103520256</c:v>
                </c:pt>
                <c:pt idx="66">
                  <c:v>0.11690432195425315</c:v>
                </c:pt>
                <c:pt idx="67">
                  <c:v>0.1118617210347308</c:v>
                </c:pt>
                <c:pt idx="68">
                  <c:v>0.10702177135293256</c:v>
                </c:pt>
                <c:pt idx="69">
                  <c:v>0.10237734851010583</c:v>
                </c:pt>
                <c:pt idx="70">
                  <c:v>9.7921503459666437E-2</c:v>
                </c:pt>
                <c:pt idx="71">
                  <c:v>9.3647464516049883E-2</c:v>
                </c:pt>
                <c:pt idx="72">
                  <c:v>8.9548638625879584E-2</c:v>
                </c:pt>
                <c:pt idx="73">
                  <c:v>8.561861197577525E-2</c:v>
                </c:pt>
                <c:pt idx="74">
                  <c:v>8.1851150005225026E-2</c:v>
                </c:pt>
                <c:pt idx="75">
                  <c:v>7.8240196887459534E-2</c:v>
                </c:pt>
                <c:pt idx="76">
                  <c:v>7.4779874536181068E-2</c:v>
                </c:pt>
                <c:pt idx="77">
                  <c:v>7.146448119127824E-2</c:v>
                </c:pt>
                <c:pt idx="78">
                  <c:v>6.8288489632281291E-2</c:v>
                </c:pt>
                <c:pt idx="79">
                  <c:v>6.5246545064250538E-2</c:v>
                </c:pt>
                <c:pt idx="80">
                  <c:v>6.233346271703466E-2</c:v>
                </c:pt>
                <c:pt idx="81">
                  <c:v>5.9544225195342304E-2</c:v>
                </c:pt>
                <c:pt idx="82">
                  <c:v>5.6873979613854875E-2</c:v>
                </c:pt>
                <c:pt idx="83">
                  <c:v>5.4318034548612171E-2</c:v>
                </c:pt>
                <c:pt idx="84">
                  <c:v>5.1871856833145547E-2</c:v>
                </c:pt>
                <c:pt idx="85">
                  <c:v>4.9531068225277641E-2</c:v>
                </c:pt>
                <c:pt idx="86">
                  <c:v>4.7291441968146275E-2</c:v>
                </c:pt>
                <c:pt idx="87">
                  <c:v>4.5148899266829634E-2</c:v>
                </c:pt>
                <c:pt idx="88">
                  <c:v>4.3099505699936258E-2</c:v>
                </c:pt>
                <c:pt idx="89">
                  <c:v>4.1139467583669598E-2</c:v>
                </c:pt>
                <c:pt idx="90">
                  <c:v>3.9265128304157626E-2</c:v>
                </c:pt>
                <c:pt idx="91">
                  <c:v>3.7472964632266681E-2</c:v>
                </c:pt>
                <c:pt idx="92">
                  <c:v>3.5759583033661446E-2</c:v>
                </c:pt>
                <c:pt idx="93">
                  <c:v>3.4121715985539147E-2</c:v>
                </c:pt>
                <c:pt idx="94">
                  <c:v>3.2556218310232254E-2</c:v>
                </c:pt>
                <c:pt idx="95">
                  <c:v>3.1060063534749993E-2</c:v>
                </c:pt>
                <c:pt idx="96">
                  <c:v>2.9630340284288792E-2</c:v>
                </c:pt>
                <c:pt idx="97">
                  <c:v>2.8264248716790563E-2</c:v>
                </c:pt>
                <c:pt idx="98">
                  <c:v>2.6959097004761068E-2</c:v>
                </c:pt>
                <c:pt idx="99">
                  <c:v>2.5712297869757705E-2</c:v>
                </c:pt>
                <c:pt idx="100">
                  <c:v>2.4521365174231757E-2</c:v>
                </c:pt>
                <c:pt idx="101">
                  <c:v>2.3383910574741651E-2</c:v>
                </c:pt>
                <c:pt idx="102">
                  <c:v>2.2297640239949845E-2</c:v>
                </c:pt>
                <c:pt idx="103">
                  <c:v>2.126035163625839E-2</c:v>
                </c:pt>
                <c:pt idx="104">
                  <c:v>2.0269930383441603E-2</c:v>
                </c:pt>
                <c:pt idx="105">
                  <c:v>1.9324347182172019E-2</c:v>
                </c:pt>
                <c:pt idx="106">
                  <c:v>1.8421654814925859E-2</c:v>
                </c:pt>
                <c:pt idx="107">
                  <c:v>1.7559985221377916E-2</c:v>
                </c:pt>
                <c:pt idx="108">
                  <c:v>1.6737546649059021E-2</c:v>
                </c:pt>
                <c:pt idx="109">
                  <c:v>1.5952620879741586E-2</c:v>
                </c:pt>
                <c:pt idx="110">
                  <c:v>1.5203560531751537E-2</c:v>
                </c:pt>
                <c:pt idx="111">
                  <c:v>1.4488786438150658E-2</c:v>
                </c:pt>
                <c:pt idx="112">
                  <c:v>1.3806785100523133E-2</c:v>
                </c:pt>
                <c:pt idx="113">
                  <c:v>1.3156106217898311E-2</c:v>
                </c:pt>
                <c:pt idx="114">
                  <c:v>1.2535360290171105E-2</c:v>
                </c:pt>
                <c:pt idx="115">
                  <c:v>1.1943216295230097E-2</c:v>
                </c:pt>
                <c:pt idx="116">
                  <c:v>1.1378399438865427E-2</c:v>
                </c:pt>
                <c:pt idx="117">
                  <c:v>1.0839688976414186E-2</c:v>
                </c:pt>
                <c:pt idx="118">
                  <c:v>1.0325916104997557E-2</c:v>
                </c:pt>
                <c:pt idx="119">
                  <c:v>9.8359619251167096E-3</c:v>
                </c:pt>
                <c:pt idx="120">
                  <c:v>9.3687554702996945E-3</c:v>
                </c:pt>
                <c:pt idx="121">
                  <c:v>8.9232718034283343E-3</c:v>
                </c:pt>
                <c:pt idx="122">
                  <c:v>8.498530178322028E-3</c:v>
                </c:pt>
                <c:pt idx="123">
                  <c:v>8.0935922651127479E-3</c:v>
                </c:pt>
                <c:pt idx="124">
                  <c:v>7.7075604379122087E-3</c:v>
                </c:pt>
                <c:pt idx="125">
                  <c:v>7.3395761232453172E-3</c:v>
                </c:pt>
                <c:pt idx="126">
                  <c:v>6.9888182077078032E-3</c:v>
                </c:pt>
                <c:pt idx="127">
                  <c:v>6.6545015032910548E-3</c:v>
                </c:pt>
                <c:pt idx="128">
                  <c:v>6.3358752688138509E-3</c:v>
                </c:pt>
                <c:pt idx="129">
                  <c:v>6.0322217858983507E-3</c:v>
                </c:pt>
                <c:pt idx="130">
                  <c:v>5.7428549879314783E-3</c:v>
                </c:pt>
                <c:pt idx="131">
                  <c:v>5.4671191404618291E-3</c:v>
                </c:pt>
                <c:pt idx="132">
                  <c:v>5.204387571495328E-3</c:v>
                </c:pt>
                <c:pt idx="133">
                  <c:v>4.9540614501617508E-3</c:v>
                </c:pt>
                <c:pt idx="134">
                  <c:v>4.7155686122533069E-3</c:v>
                </c:pt>
                <c:pt idx="135">
                  <c:v>4.488362431144699E-3</c:v>
                </c:pt>
                <c:pt idx="136">
                  <c:v>4.2719207326362696E-3</c:v>
                </c:pt>
                <c:pt idx="137">
                  <c:v>4.0657447522833845E-3</c:v>
                </c:pt>
                <c:pt idx="138">
                  <c:v>3.8693581337980731E-3</c:v>
                </c:pt>
                <c:pt idx="139">
                  <c:v>3.6823059671436953E-3</c:v>
                </c:pt>
                <c:pt idx="140">
                  <c:v>3.5041538649662751E-3</c:v>
                </c:pt>
                <c:pt idx="141">
                  <c:v>3.3344870760392276E-3</c:v>
                </c:pt>
                <c:pt idx="142">
                  <c:v>3.172909634427068E-3</c:v>
                </c:pt>
                <c:pt idx="143">
                  <c:v>3.0190435431063367E-3</c:v>
                </c:pt>
                <c:pt idx="144">
                  <c:v>2.8725279908128343E-3</c:v>
                </c:pt>
                <c:pt idx="145">
                  <c:v>2.7330186009164592E-3</c:v>
                </c:pt>
                <c:pt idx="146">
                  <c:v>2.6001867111555832E-3</c:v>
                </c:pt>
                <c:pt idx="147">
                  <c:v>2.4737186830985358E-3</c:v>
                </c:pt>
                <c:pt idx="148">
                  <c:v>2.3533152402277491E-3</c:v>
                </c:pt>
                <c:pt idx="149">
                  <c:v>2.238690833577861E-3</c:v>
                </c:pt>
                <c:pt idx="150">
                  <c:v>2.1295730338861674E-3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0-4107-BA86-82B9A18D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803904"/>
        <c:axId val="602214384"/>
      </c:lineChart>
      <c:catAx>
        <c:axId val="5888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22143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221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5888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232583</xdr:colOff>
      <xdr:row>1</xdr:row>
      <xdr:rowOff>37844</xdr:rowOff>
    </xdr:from>
    <xdr:to>
      <xdr:col>33</xdr:col>
      <xdr:colOff>375978</xdr:colOff>
      <xdr:row>38</xdr:row>
      <xdr:rowOff>53158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6675EC-AE81-4B61-B752-9E4620AFC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232583</xdr:colOff>
      <xdr:row>1</xdr:row>
      <xdr:rowOff>37844</xdr:rowOff>
    </xdr:from>
    <xdr:to>
      <xdr:col>33</xdr:col>
      <xdr:colOff>375978</xdr:colOff>
      <xdr:row>38</xdr:row>
      <xdr:rowOff>53158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2A6AF4-3157-42AA-B2D6-EE321E16C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80D8-F5C1-4BBA-90DB-33A54C958B8E}">
  <dimension ref="A1:P164"/>
  <sheetViews>
    <sheetView zoomScale="66" zoomScaleNormal="115" workbookViewId="0">
      <selection activeCell="D16" sqref="D16"/>
    </sheetView>
  </sheetViews>
  <sheetFormatPr baseColWidth="10" defaultRowHeight="14.4" x14ac:dyDescent="0.3"/>
  <cols>
    <col min="1" max="1" width="17" style="1" bestFit="1" customWidth="1"/>
    <col min="2" max="2" width="25.5546875" style="3" bestFit="1" customWidth="1"/>
    <col min="3" max="3" width="24.33203125" style="3" bestFit="1" customWidth="1"/>
    <col min="4" max="4" width="14.44140625" style="3" bestFit="1" customWidth="1"/>
    <col min="5" max="5" width="3.44140625" style="3" customWidth="1"/>
    <col min="6" max="6" width="25.5546875" style="3" bestFit="1" customWidth="1"/>
    <col min="7" max="7" width="24.33203125" style="3" bestFit="1" customWidth="1"/>
    <col min="8" max="8" width="14.44140625" style="3" bestFit="1" customWidth="1"/>
    <col min="9" max="9" width="3.44140625" style="3" customWidth="1"/>
    <col min="10" max="10" width="25.5546875" style="3" bestFit="1" customWidth="1"/>
    <col min="11" max="11" width="24.33203125" style="3" bestFit="1" customWidth="1"/>
    <col min="12" max="12" width="14.44140625" style="3" bestFit="1" customWidth="1"/>
    <col min="13" max="13" width="3.44140625" style="3" customWidth="1"/>
    <col min="14" max="14" width="25.5546875" style="3" bestFit="1" customWidth="1"/>
    <col min="15" max="15" width="24.33203125" style="3" bestFit="1" customWidth="1"/>
    <col min="16" max="16" width="14.44140625" bestFit="1" customWidth="1"/>
  </cols>
  <sheetData>
    <row r="1" spans="1:16" ht="21.6" thickBot="1" x14ac:dyDescent="0.35">
      <c r="A1" s="27" t="s">
        <v>9</v>
      </c>
      <c r="B1" s="26">
        <v>30</v>
      </c>
    </row>
    <row r="2" spans="1:16" s="4" customFormat="1" ht="23.4" thickBot="1" x14ac:dyDescent="0.45">
      <c r="A2" s="5"/>
      <c r="B2" s="35" t="s">
        <v>5</v>
      </c>
      <c r="C2" s="36"/>
      <c r="D2" s="30" t="s">
        <v>1</v>
      </c>
      <c r="E2" s="5"/>
      <c r="F2" s="37" t="s">
        <v>3</v>
      </c>
      <c r="G2" s="38"/>
      <c r="H2" s="30" t="s">
        <v>1</v>
      </c>
      <c r="I2" s="5"/>
      <c r="J2" s="37" t="s">
        <v>8</v>
      </c>
      <c r="K2" s="38"/>
      <c r="L2" s="30" t="s">
        <v>1</v>
      </c>
      <c r="M2" s="5"/>
      <c r="N2" s="37" t="s">
        <v>4</v>
      </c>
      <c r="O2" s="38"/>
      <c r="P2" s="30" t="s">
        <v>1</v>
      </c>
    </row>
    <row r="3" spans="1:16" s="20" customFormat="1" ht="21.6" thickBot="1" x14ac:dyDescent="0.45">
      <c r="A3" s="17"/>
      <c r="B3" s="18" t="s">
        <v>0</v>
      </c>
      <c r="C3" s="28" t="s">
        <v>2</v>
      </c>
      <c r="D3" s="33">
        <f>B1</f>
        <v>30</v>
      </c>
      <c r="E3" s="21"/>
      <c r="F3" s="18" t="s">
        <v>0</v>
      </c>
      <c r="G3" s="19" t="s">
        <v>2</v>
      </c>
      <c r="H3" s="33">
        <f>B1</f>
        <v>30</v>
      </c>
      <c r="I3" s="21"/>
      <c r="J3" s="18" t="s">
        <v>0</v>
      </c>
      <c r="K3" s="19" t="s">
        <v>2</v>
      </c>
      <c r="L3" s="33">
        <f>B1</f>
        <v>30</v>
      </c>
      <c r="M3" s="21"/>
      <c r="N3" s="18" t="s">
        <v>0</v>
      </c>
      <c r="O3" s="19" t="s">
        <v>2</v>
      </c>
      <c r="P3" s="33">
        <f>B1</f>
        <v>30</v>
      </c>
    </row>
    <row r="4" spans="1:16" s="20" customFormat="1" ht="28.2" thickBot="1" x14ac:dyDescent="0.45">
      <c r="A4" s="17"/>
      <c r="B4" s="22">
        <v>1</v>
      </c>
      <c r="C4" s="29">
        <v>42.55</v>
      </c>
      <c r="D4" s="32" t="s">
        <v>6</v>
      </c>
      <c r="E4" s="21"/>
      <c r="F4" s="24">
        <v>30.833649999999999</v>
      </c>
      <c r="G4" s="25">
        <v>1</v>
      </c>
      <c r="H4" s="32" t="s">
        <v>6</v>
      </c>
      <c r="I4" s="21"/>
      <c r="J4" s="24">
        <v>15.5825</v>
      </c>
      <c r="K4" s="25">
        <v>2</v>
      </c>
      <c r="L4" s="32" t="s">
        <v>6</v>
      </c>
      <c r="M4" s="21"/>
      <c r="N4" s="22">
        <v>2</v>
      </c>
      <c r="O4" s="23">
        <v>18.1645</v>
      </c>
      <c r="P4" s="32" t="s">
        <v>6</v>
      </c>
    </row>
    <row r="5" spans="1:16" ht="18" thickBot="1" x14ac:dyDescent="0.35">
      <c r="A5" s="14" t="s">
        <v>1</v>
      </c>
      <c r="B5" s="15" t="s">
        <v>7</v>
      </c>
      <c r="C5" s="31" t="s">
        <v>6</v>
      </c>
      <c r="D5" s="34">
        <f>VLOOKUP(D3,A6:C156,3,FALSE)</f>
        <v>0.50000413809172195</v>
      </c>
      <c r="F5" s="15" t="s">
        <v>7</v>
      </c>
      <c r="G5" s="16" t="s">
        <v>6</v>
      </c>
      <c r="H5" s="34">
        <f>VLOOKUP(H3,A6:G156,7,FALSE)</f>
        <v>0.50000357572529486</v>
      </c>
      <c r="J5" s="15" t="s">
        <v>7</v>
      </c>
      <c r="K5" s="16" t="s">
        <v>6</v>
      </c>
      <c r="L5" s="34">
        <f>VLOOKUP(L3,A6:K156,11,FALSE)</f>
        <v>0.50000071318173211</v>
      </c>
      <c r="N5" s="15" t="s">
        <v>7</v>
      </c>
      <c r="O5" s="16" t="s">
        <v>6</v>
      </c>
      <c r="P5" s="34">
        <f>VLOOKUP(P3,A6:O156,15,FALSE)</f>
        <v>0.50000083635895365</v>
      </c>
    </row>
    <row r="6" spans="1:16" s="2" customFormat="1" x14ac:dyDescent="0.3">
      <c r="A6" s="12">
        <v>0</v>
      </c>
      <c r="B6" s="8" t="e">
        <f t="shared" ref="B6:B37" si="0">_xlfn.GAMMA.DIST($A6,$B$4,$C$4,FALSE)</f>
        <v>#NUM!</v>
      </c>
      <c r="C6" s="9">
        <v>1</v>
      </c>
      <c r="E6" s="6"/>
      <c r="F6" s="8">
        <f t="shared" ref="F6:F37" si="1">_xlfn.GAMMA.DIST($A6,$F$4,$G$4,FALSE)</f>
        <v>0</v>
      </c>
      <c r="G6" s="9">
        <v>1</v>
      </c>
      <c r="H6" s="6"/>
      <c r="I6" s="6"/>
      <c r="J6" s="8">
        <f t="shared" ref="J6:J37" si="2">_xlfn.GAMMA.DIST($A6,$J$4,$K$4,FALSE)</f>
        <v>0</v>
      </c>
      <c r="K6" s="9">
        <v>1</v>
      </c>
      <c r="L6" s="6"/>
      <c r="M6" s="6"/>
      <c r="N6" s="8">
        <f t="shared" ref="N6:N37" si="3">_xlfn.GAMMA.DIST($A6,$N$4,$O$4,FALSE)</f>
        <v>0</v>
      </c>
      <c r="O6" s="9">
        <v>1</v>
      </c>
    </row>
    <row r="7" spans="1:16" s="2" customFormat="1" x14ac:dyDescent="0.3">
      <c r="A7" s="12">
        <v>1</v>
      </c>
      <c r="B7" s="8">
        <f t="shared" si="0"/>
        <v>2.2955869635184579E-2</v>
      </c>
      <c r="C7" s="9">
        <f>1-SUM($B$7:B7)</f>
        <v>0.97704413036481541</v>
      </c>
      <c r="D7" s="6"/>
      <c r="E7" s="6"/>
      <c r="F7" s="8">
        <f t="shared" si="1"/>
        <v>2.4477361391917024E-33</v>
      </c>
      <c r="G7" s="9">
        <f>1-SUM($F$7:F7)</f>
        <v>1</v>
      </c>
      <c r="H7" s="6"/>
      <c r="I7" s="6"/>
      <c r="J7" s="8">
        <f t="shared" si="2"/>
        <v>2.9517858628750767E-17</v>
      </c>
      <c r="K7" s="9">
        <f>1-SUM($J$7:J7)</f>
        <v>1</v>
      </c>
      <c r="L7" s="6"/>
      <c r="M7" s="6"/>
      <c r="N7" s="8">
        <f t="shared" si="3"/>
        <v>2.8684291971407781E-3</v>
      </c>
      <c r="O7" s="9">
        <f>1-SUM($N$7:N7)</f>
        <v>0.99713157080285919</v>
      </c>
    </row>
    <row r="8" spans="1:16" s="2" customFormat="1" x14ac:dyDescent="0.3">
      <c r="A8" s="12">
        <v>2</v>
      </c>
      <c r="B8" s="8">
        <f t="shared" si="0"/>
        <v>2.242265650260793E-2</v>
      </c>
      <c r="C8" s="9">
        <f>1-SUM($B$7:B8)</f>
        <v>0.95462147386220753</v>
      </c>
      <c r="D8" s="6"/>
      <c r="E8" s="6"/>
      <c r="F8" s="8">
        <f t="shared" si="1"/>
        <v>8.615761099454827E-25</v>
      </c>
      <c r="G8" s="9">
        <f>1-SUM($F$7:F8)</f>
        <v>1</v>
      </c>
      <c r="H8" s="6"/>
      <c r="I8" s="6"/>
      <c r="J8" s="8">
        <f t="shared" si="2"/>
        <v>4.3924570059404731E-13</v>
      </c>
      <c r="K8" s="9">
        <f>1-SUM($J$7:J8)</f>
        <v>0.99999999999956068</v>
      </c>
      <c r="L8" s="6"/>
      <c r="M8" s="6"/>
      <c r="N8" s="8">
        <f t="shared" si="3"/>
        <v>5.429566546028641E-3</v>
      </c>
      <c r="O8" s="9">
        <f>1-SUM($N$7:N8)</f>
        <v>0.99170200425683053</v>
      </c>
    </row>
    <row r="9" spans="1:16" s="2" customFormat="1" x14ac:dyDescent="0.3">
      <c r="A9" s="12">
        <v>3</v>
      </c>
      <c r="B9" s="8">
        <f t="shared" si="0"/>
        <v>2.1901828709784042E-2</v>
      </c>
      <c r="C9" s="9">
        <f>1-SUM($B$7:B9)</f>
        <v>0.93271964515242345</v>
      </c>
      <c r="D9" s="6"/>
      <c r="E9" s="6"/>
      <c r="F9" s="8">
        <f t="shared" si="1"/>
        <v>5.6812533548922346E-20</v>
      </c>
      <c r="G9" s="9">
        <f>1-SUM($F$7:F9)</f>
        <v>1</v>
      </c>
      <c r="H9" s="6"/>
      <c r="I9" s="6"/>
      <c r="J9" s="8">
        <f t="shared" si="2"/>
        <v>9.8494292167712688E-11</v>
      </c>
      <c r="K9" s="9">
        <f>1-SUM($J$7:J9)</f>
        <v>0.99999999990106647</v>
      </c>
      <c r="L9" s="6"/>
      <c r="M9" s="6"/>
      <c r="N9" s="8">
        <f t="shared" si="3"/>
        <v>7.7081019396798237E-3</v>
      </c>
      <c r="O9" s="9">
        <f>1-SUM($N$7:N9)</f>
        <v>0.98399390231715078</v>
      </c>
    </row>
    <row r="10" spans="1:16" s="2" customFormat="1" x14ac:dyDescent="0.3">
      <c r="A10" s="12">
        <v>4</v>
      </c>
      <c r="B10" s="8">
        <f t="shared" si="0"/>
        <v>2.1393098573174386E-2</v>
      </c>
      <c r="C10" s="9">
        <f>1-SUM($B$7:B10)</f>
        <v>0.91132654657924905</v>
      </c>
      <c r="D10" s="6"/>
      <c r="E10" s="6"/>
      <c r="F10" s="8">
        <f t="shared" si="1"/>
        <v>1.1156506287694447E-16</v>
      </c>
      <c r="G10" s="9">
        <f>1-SUM($F$7:F10)</f>
        <v>0.99999999999999989</v>
      </c>
      <c r="H10" s="6"/>
      <c r="I10" s="6"/>
      <c r="J10" s="8">
        <f t="shared" si="2"/>
        <v>3.9644500388086776E-9</v>
      </c>
      <c r="K10" s="9">
        <f>1-SUM($J$7:J10)</f>
        <v>0.99999999593661637</v>
      </c>
      <c r="L10" s="6"/>
      <c r="M10" s="6"/>
      <c r="N10" s="8">
        <f t="shared" si="3"/>
        <v>9.7269619360034892E-3</v>
      </c>
      <c r="O10" s="9">
        <f>1-SUM($N$7:N10)</f>
        <v>0.97426694038114725</v>
      </c>
    </row>
    <row r="11" spans="1:16" s="2" customFormat="1" x14ac:dyDescent="0.3">
      <c r="A11" s="12">
        <v>5</v>
      </c>
      <c r="B11" s="8">
        <f t="shared" si="0"/>
        <v>2.089618509148081E-2</v>
      </c>
      <c r="C11" s="9">
        <f>1-SUM($B$7:B11)</f>
        <v>0.89043036148776822</v>
      </c>
      <c r="D11" s="6"/>
      <c r="E11" s="6"/>
      <c r="F11" s="8">
        <f t="shared" si="1"/>
        <v>3.1945753939816047E-14</v>
      </c>
      <c r="G11" s="9">
        <f>1-SUM($F$7:F11)</f>
        <v>0.99999999999996791</v>
      </c>
      <c r="H11" s="6"/>
      <c r="I11" s="6"/>
      <c r="J11" s="8">
        <f t="shared" si="2"/>
        <v>6.2262416577590991E-8</v>
      </c>
      <c r="K11" s="9">
        <f>1-SUM($J$7:J11)</f>
        <v>0.99999993367419981</v>
      </c>
      <c r="L11" s="6"/>
      <c r="M11" s="6"/>
      <c r="N11" s="8">
        <f t="shared" si="3"/>
        <v>1.1507427822966276E-2</v>
      </c>
      <c r="O11" s="9">
        <f>1-SUM($N$7:N11)</f>
        <v>0.96275951255818104</v>
      </c>
    </row>
    <row r="12" spans="1:16" s="2" customFormat="1" x14ac:dyDescent="0.3">
      <c r="A12" s="12">
        <v>6</v>
      </c>
      <c r="B12" s="8">
        <f t="shared" si="0"/>
        <v>2.0410813790432275E-2</v>
      </c>
      <c r="C12" s="9">
        <f>1-SUM($B$7:B12)</f>
        <v>0.87001954769733603</v>
      </c>
      <c r="D12" s="6"/>
      <c r="E12" s="6"/>
      <c r="F12" s="8">
        <f t="shared" si="1"/>
        <v>2.7063517462357735E-12</v>
      </c>
      <c r="G12" s="9">
        <f>1-SUM($F$7:F12)</f>
        <v>0.99999999999726163</v>
      </c>
      <c r="H12" s="6"/>
      <c r="I12" s="6"/>
      <c r="J12" s="8">
        <f t="shared" si="2"/>
        <v>5.3918680102989935E-7</v>
      </c>
      <c r="K12" s="9">
        <f>1-SUM($J$7:J12)</f>
        <v>0.99999939448739883</v>
      </c>
      <c r="L12" s="6"/>
      <c r="M12" s="6"/>
      <c r="N12" s="8">
        <f t="shared" si="3"/>
        <v>1.3069246094837563E-2</v>
      </c>
      <c r="O12" s="9">
        <f>1-SUM($N$7:N12)</f>
        <v>0.94969026646334342</v>
      </c>
    </row>
    <row r="13" spans="1:16" s="2" customFormat="1" x14ac:dyDescent="0.3">
      <c r="A13" s="12">
        <v>7</v>
      </c>
      <c r="B13" s="8">
        <f t="shared" si="0"/>
        <v>1.9936716571176672E-2</v>
      </c>
      <c r="C13" s="9">
        <f>1-SUM($B$7:B13)</f>
        <v>0.85008283112615923</v>
      </c>
      <c r="D13" s="6"/>
      <c r="E13" s="6"/>
      <c r="F13" s="8">
        <f t="shared" si="1"/>
        <v>9.8936570032500424E-11</v>
      </c>
      <c r="G13" s="9">
        <f>1-SUM($F$7:F13)</f>
        <v>0.999999999898325</v>
      </c>
      <c r="H13" s="6"/>
      <c r="I13" s="6"/>
      <c r="J13" s="8">
        <f t="shared" si="2"/>
        <v>3.0963038389108116E-6</v>
      </c>
      <c r="K13" s="9">
        <f>1-SUM($J$7:J13)</f>
        <v>0.99999629818355984</v>
      </c>
      <c r="L13" s="6"/>
      <c r="M13" s="6"/>
      <c r="N13" s="8">
        <f t="shared" si="3"/>
        <v>1.4430731813761428E-2</v>
      </c>
      <c r="O13" s="9">
        <f>1-SUM($N$7:N13)</f>
        <v>0.935259534649582</v>
      </c>
    </row>
    <row r="14" spans="1:16" s="2" customFormat="1" x14ac:dyDescent="0.3">
      <c r="A14" s="12">
        <v>8</v>
      </c>
      <c r="B14" s="8">
        <f t="shared" si="0"/>
        <v>1.9473631562194203E-2</v>
      </c>
      <c r="C14" s="9">
        <f>1-SUM($B$7:B14)</f>
        <v>0.83060919956396506</v>
      </c>
      <c r="D14" s="6"/>
      <c r="E14" s="6"/>
      <c r="F14" s="8">
        <f t="shared" si="1"/>
        <v>1.9551217948295148E-9</v>
      </c>
      <c r="G14" s="9">
        <f>1-SUM($F$7:F14)</f>
        <v>0.99999999794320327</v>
      </c>
      <c r="H14" s="6"/>
      <c r="I14" s="6"/>
      <c r="J14" s="8">
        <f t="shared" si="2"/>
        <v>1.3163273261438792E-5</v>
      </c>
      <c r="K14" s="9">
        <f>1-SUM($J$7:J14)</f>
        <v>0.99998313491029844</v>
      </c>
      <c r="L14" s="6"/>
      <c r="M14" s="6"/>
      <c r="N14" s="8">
        <f t="shared" si="3"/>
        <v>1.5608865301869534E-2</v>
      </c>
      <c r="O14" s="9">
        <f>1-SUM($N$7:N14)</f>
        <v>0.91965066934771245</v>
      </c>
    </row>
    <row r="15" spans="1:16" s="2" customFormat="1" x14ac:dyDescent="0.3">
      <c r="A15" s="12">
        <v>9</v>
      </c>
      <c r="B15" s="8">
        <f t="shared" si="0"/>
        <v>1.9021302974650465E-2</v>
      </c>
      <c r="C15" s="9">
        <f>1-SUM($B$7:B15)</f>
        <v>0.81158789658931463</v>
      </c>
      <c r="D15" s="6"/>
      <c r="E15" s="6"/>
      <c r="F15" s="8">
        <f t="shared" si="1"/>
        <v>2.415159328248559E-8</v>
      </c>
      <c r="G15" s="9">
        <f>1-SUM($F$7:F15)</f>
        <v>0.99999997379160999</v>
      </c>
      <c r="H15" s="6"/>
      <c r="I15" s="6"/>
      <c r="J15" s="8">
        <f t="shared" si="2"/>
        <v>4.4478313820035107E-5</v>
      </c>
      <c r="K15" s="9">
        <f>1-SUM($J$7:J15)</f>
        <v>0.9999386565964784</v>
      </c>
      <c r="L15" s="6"/>
      <c r="M15" s="6"/>
      <c r="N15" s="8">
        <f t="shared" si="3"/>
        <v>1.6619382581867008E-2</v>
      </c>
      <c r="O15" s="9">
        <f>1-SUM($N$7:N15)</f>
        <v>0.90303128676584543</v>
      </c>
    </row>
    <row r="16" spans="1:16" s="2" customFormat="1" x14ac:dyDescent="0.3">
      <c r="A16" s="12">
        <v>10</v>
      </c>
      <c r="B16" s="8">
        <f t="shared" si="0"/>
        <v>1.8579480961109427E-2</v>
      </c>
      <c r="C16" s="9">
        <f>1-SUM($B$7:B16)</f>
        <v>0.79300841562820523</v>
      </c>
      <c r="D16" s="6"/>
      <c r="E16" s="6"/>
      <c r="F16" s="8">
        <f t="shared" si="1"/>
        <v>2.0595116968098926E-7</v>
      </c>
      <c r="G16" s="9">
        <f>1-SUM($F$7:F16)</f>
        <v>0.99999976784044031</v>
      </c>
      <c r="H16" s="6"/>
      <c r="I16" s="6"/>
      <c r="J16" s="8">
        <f t="shared" si="2"/>
        <v>1.2538906959452304E-4</v>
      </c>
      <c r="K16" s="9">
        <f>1-SUM($J$7:J16)</f>
        <v>0.99981326752688393</v>
      </c>
      <c r="L16" s="6"/>
      <c r="M16" s="6"/>
      <c r="N16" s="8">
        <f t="shared" si="3"/>
        <v>1.7476859958386257E-2</v>
      </c>
      <c r="O16" s="9">
        <f>1-SUM($N$7:N16)</f>
        <v>0.88555442680745922</v>
      </c>
    </row>
    <row r="17" spans="1:15" s="2" customFormat="1" x14ac:dyDescent="0.3">
      <c r="A17" s="12">
        <v>11</v>
      </c>
      <c r="B17" s="8">
        <f t="shared" si="0"/>
        <v>1.814792147752806E-2</v>
      </c>
      <c r="C17" s="9">
        <f>1-SUM($B$7:B17)</f>
        <v>0.77486049415067715</v>
      </c>
      <c r="D17" s="6"/>
      <c r="E17" s="6"/>
      <c r="F17" s="8">
        <f t="shared" si="1"/>
        <v>1.3012617452625609E-6</v>
      </c>
      <c r="G17" s="9">
        <f>1-SUM($F$7:F17)</f>
        <v>0.99999846657869496</v>
      </c>
      <c r="H17" s="6"/>
      <c r="I17" s="6"/>
      <c r="J17" s="8">
        <f t="shared" si="2"/>
        <v>3.0529610968993399E-4</v>
      </c>
      <c r="K17" s="9">
        <f>1-SUM($J$7:J17)</f>
        <v>0.99950797141719394</v>
      </c>
      <c r="L17" s="6"/>
      <c r="M17" s="6"/>
      <c r="N17" s="8">
        <f t="shared" si="3"/>
        <v>1.8194793108314417E-2</v>
      </c>
      <c r="O17" s="9">
        <f>1-SUM($N$7:N17)</f>
        <v>0.86735963369914482</v>
      </c>
    </row>
    <row r="18" spans="1:15" s="2" customFormat="1" x14ac:dyDescent="0.3">
      <c r="A18" s="12">
        <v>12</v>
      </c>
      <c r="B18" s="8">
        <f t="shared" si="0"/>
        <v>1.772638614845665E-2</v>
      </c>
      <c r="C18" s="9">
        <f>1-SUM($B$7:B18)</f>
        <v>0.75713410800222047</v>
      </c>
      <c r="D18" s="6"/>
      <c r="E18" s="6"/>
      <c r="F18" s="8">
        <f t="shared" si="1"/>
        <v>6.4186084005773993E-6</v>
      </c>
      <c r="G18" s="9">
        <f>1-SUM($F$7:F18)</f>
        <v>0.9999920479702944</v>
      </c>
      <c r="H18" s="6"/>
      <c r="I18" s="6"/>
      <c r="J18" s="8">
        <f t="shared" si="2"/>
        <v>6.5860605393656794E-4</v>
      </c>
      <c r="K18" s="9">
        <f>1-SUM($J$7:J18)</f>
        <v>0.99884936536325741</v>
      </c>
      <c r="L18" s="6"/>
      <c r="M18" s="6"/>
      <c r="N18" s="8">
        <f t="shared" si="3"/>
        <v>1.8785671025665307E-2</v>
      </c>
      <c r="O18" s="9">
        <f>1-SUM($N$7:N18)</f>
        <v>0.84857396267347951</v>
      </c>
    </row>
    <row r="19" spans="1:15" s="2" customFormat="1" x14ac:dyDescent="0.3">
      <c r="A19" s="12">
        <v>13</v>
      </c>
      <c r="B19" s="8">
        <f t="shared" si="0"/>
        <v>1.7314642135370133E-2</v>
      </c>
      <c r="C19" s="9">
        <f>1-SUM($B$7:B19)</f>
        <v>0.73981946586685043</v>
      </c>
      <c r="D19" s="6"/>
      <c r="E19" s="6"/>
      <c r="F19" s="8">
        <f t="shared" si="1"/>
        <v>2.5717391110609781E-5</v>
      </c>
      <c r="G19" s="9">
        <f>1-SUM($F$7:F19)</f>
        <v>0.99996633057918383</v>
      </c>
      <c r="H19" s="6"/>
      <c r="I19" s="6"/>
      <c r="J19" s="8">
        <f t="shared" si="2"/>
        <v>1.2835030115665898E-3</v>
      </c>
      <c r="K19" s="9">
        <f>1-SUM($J$7:J19)</f>
        <v>0.99756586235169076</v>
      </c>
      <c r="L19" s="6"/>
      <c r="M19" s="6"/>
      <c r="N19" s="8">
        <f t="shared" si="3"/>
        <v>1.9261045145301043E-2</v>
      </c>
      <c r="O19" s="9">
        <f>1-SUM($N$7:N19)</f>
        <v>0.82931291752817837</v>
      </c>
    </row>
    <row r="20" spans="1:15" s="2" customFormat="1" x14ac:dyDescent="0.3">
      <c r="A20" s="12">
        <v>14</v>
      </c>
      <c r="B20" s="8">
        <f t="shared" si="0"/>
        <v>1.6912462008057773E-2</v>
      </c>
      <c r="C20" s="9">
        <f>1-SUM($B$7:B20)</f>
        <v>0.72290700385879259</v>
      </c>
      <c r="D20" s="6"/>
      <c r="E20" s="6"/>
      <c r="F20" s="8">
        <f t="shared" si="1"/>
        <v>8.6321505645411002E-5</v>
      </c>
      <c r="G20" s="9">
        <f>1-SUM($F$7:F20)</f>
        <v>0.99988000907353836</v>
      </c>
      <c r="H20" s="6"/>
      <c r="I20" s="6"/>
      <c r="J20" s="8">
        <f t="shared" si="2"/>
        <v>2.2939439190870067E-3</v>
      </c>
      <c r="K20" s="9">
        <f>1-SUM($J$7:J20)</f>
        <v>0.99527191843260376</v>
      </c>
      <c r="L20" s="6"/>
      <c r="M20" s="6"/>
      <c r="N20" s="8">
        <f t="shared" si="3"/>
        <v>1.9631593949828871E-2</v>
      </c>
      <c r="O20" s="9">
        <f>1-SUM($N$7:N20)</f>
        <v>0.80968132357834954</v>
      </c>
    </row>
    <row r="21" spans="1:15" s="2" customFormat="1" x14ac:dyDescent="0.3">
      <c r="A21" s="12">
        <v>15</v>
      </c>
      <c r="B21" s="8">
        <f t="shared" si="0"/>
        <v>1.6519623619000268E-2</v>
      </c>
      <c r="C21" s="9">
        <f>1-SUM($B$7:B21)</f>
        <v>0.70638738023979231</v>
      </c>
      <c r="D21" s="6"/>
      <c r="E21" s="6"/>
      <c r="F21" s="8">
        <f t="shared" si="1"/>
        <v>2.4873496794392181E-4</v>
      </c>
      <c r="G21" s="9">
        <f>1-SUM($F$7:F21)</f>
        <v>0.99963127410559449</v>
      </c>
      <c r="H21" s="6"/>
      <c r="I21" s="6"/>
      <c r="J21" s="8">
        <f t="shared" si="2"/>
        <v>3.8051717188571643E-3</v>
      </c>
      <c r="K21" s="9">
        <f>1-SUM($J$7:J21)</f>
        <v>0.99146674671374657</v>
      </c>
      <c r="L21" s="6"/>
      <c r="M21" s="6"/>
      <c r="N21" s="8">
        <f t="shared" si="3"/>
        <v>1.9907183345229406E-2</v>
      </c>
      <c r="O21" s="9">
        <f>1-SUM($N$7:N21)</f>
        <v>0.7897741402331202</v>
      </c>
    </row>
    <row r="22" spans="1:15" s="2" customFormat="1" x14ac:dyDescent="0.3">
      <c r="A22" s="12">
        <v>16</v>
      </c>
      <c r="B22" s="8">
        <f t="shared" si="0"/>
        <v>1.6135909980664664E-2</v>
      </c>
      <c r="C22" s="9">
        <f>1-SUM($B$7:B22)</f>
        <v>0.69025147025912759</v>
      </c>
      <c r="D22" s="6"/>
      <c r="E22" s="6"/>
      <c r="F22" s="8">
        <f t="shared" si="1"/>
        <v>6.275401135710626E-4</v>
      </c>
      <c r="G22" s="9">
        <f>1-SUM($F$7:F22)</f>
        <v>0.99900373399202347</v>
      </c>
      <c r="H22" s="6"/>
      <c r="I22" s="6"/>
      <c r="J22" s="8">
        <f t="shared" si="2"/>
        <v>5.9150154212842237E-3</v>
      </c>
      <c r="K22" s="9">
        <f>1-SUM($J$7:J22)</f>
        <v>0.98555173129246243</v>
      </c>
      <c r="L22" s="6"/>
      <c r="M22" s="6"/>
      <c r="N22" s="8">
        <f t="shared" si="3"/>
        <v>2.0096923073140587E-2</v>
      </c>
      <c r="O22" s="9">
        <f>1-SUM($N$7:N22)</f>
        <v>0.7696772171599795</v>
      </c>
    </row>
    <row r="23" spans="1:15" s="2" customFormat="1" x14ac:dyDescent="0.3">
      <c r="A23" s="12">
        <v>17</v>
      </c>
      <c r="B23" s="8">
        <f t="shared" si="0"/>
        <v>1.5761109145649564E-2</v>
      </c>
      <c r="C23" s="9">
        <f>1-SUM($B$7:B23)</f>
        <v>0.67449036111347804</v>
      </c>
      <c r="D23" s="6"/>
      <c r="E23" s="6"/>
      <c r="F23" s="8">
        <f t="shared" si="1"/>
        <v>1.4087546182736932E-3</v>
      </c>
      <c r="G23" s="9">
        <f>1-SUM($F$7:F23)</f>
        <v>0.99759497937374975</v>
      </c>
      <c r="H23" s="6"/>
      <c r="I23" s="6"/>
      <c r="J23" s="8">
        <f t="shared" si="2"/>
        <v>8.6846113768372021E-3</v>
      </c>
      <c r="K23" s="9">
        <f>1-SUM($J$7:J23)</f>
        <v>0.97686711991562514</v>
      </c>
      <c r="L23" s="6"/>
      <c r="M23" s="6"/>
      <c r="N23" s="8">
        <f t="shared" si="3"/>
        <v>2.0209219411159399E-2</v>
      </c>
      <c r="O23" s="9">
        <f>1-SUM($N$7:N23)</f>
        <v>0.74946799774882011</v>
      </c>
    </row>
    <row r="24" spans="1:15" s="2" customFormat="1" x14ac:dyDescent="0.3">
      <c r="A24" s="12">
        <v>18</v>
      </c>
      <c r="B24" s="8">
        <f t="shared" si="0"/>
        <v>1.5395014089614162E-2</v>
      </c>
      <c r="C24" s="9">
        <f>1-SUM($B$7:B24)</f>
        <v>0.65909534702386396</v>
      </c>
      <c r="D24" s="6"/>
      <c r="E24" s="6"/>
      <c r="F24" s="8">
        <f t="shared" si="1"/>
        <v>2.8517994405751926E-3</v>
      </c>
      <c r="G24" s="9">
        <f>1-SUM($F$7:F24)</f>
        <v>0.99474317993317452</v>
      </c>
      <c r="H24" s="6"/>
      <c r="I24" s="6"/>
      <c r="J24" s="8">
        <f t="shared" si="2"/>
        <v>1.2122524148497869E-2</v>
      </c>
      <c r="K24" s="9">
        <f>1-SUM($J$7:J24)</f>
        <v>0.96474459576712734</v>
      </c>
      <c r="L24" s="6"/>
      <c r="M24" s="6"/>
      <c r="N24" s="8">
        <f t="shared" si="3"/>
        <v>2.0251824396966524E-2</v>
      </c>
      <c r="O24" s="9">
        <f>1-SUM($N$7:N24)</f>
        <v>0.72921617335185362</v>
      </c>
    </row>
    <row r="25" spans="1:15" s="2" customFormat="1" x14ac:dyDescent="0.3">
      <c r="A25" s="12">
        <v>19</v>
      </c>
      <c r="B25" s="8">
        <f t="shared" si="0"/>
        <v>1.5037422596926678E-2</v>
      </c>
      <c r="C25" s="9">
        <f>1-SUM($B$7:B25)</f>
        <v>0.64405792442693732</v>
      </c>
      <c r="D25" s="6"/>
      <c r="E25" s="6"/>
      <c r="F25" s="8">
        <f t="shared" si="1"/>
        <v>5.2644292415715251E-3</v>
      </c>
      <c r="G25" s="9">
        <f>1-SUM($F$7:F25)</f>
        <v>0.98947875069160296</v>
      </c>
      <c r="H25" s="6"/>
      <c r="I25" s="6"/>
      <c r="J25" s="8">
        <f t="shared" si="2"/>
        <v>1.617554406856505E-2</v>
      </c>
      <c r="K25" s="9">
        <f>1-SUM($J$7:J25)</f>
        <v>0.94856905169856232</v>
      </c>
      <c r="L25" s="6"/>
      <c r="M25" s="6"/>
      <c r="N25" s="8">
        <f t="shared" si="3"/>
        <v>2.0231881797468099E-2</v>
      </c>
      <c r="O25" s="9">
        <f>1-SUM($N$7:N25)</f>
        <v>0.70898429155438558</v>
      </c>
    </row>
    <row r="26" spans="1:15" s="2" customFormat="1" x14ac:dyDescent="0.3">
      <c r="A26" s="12">
        <v>20</v>
      </c>
      <c r="B26" s="8">
        <f t="shared" si="0"/>
        <v>1.4688137148968886E-2</v>
      </c>
      <c r="C26" s="9">
        <f>1-SUM($B$7:B26)</f>
        <v>0.62936978727796844</v>
      </c>
      <c r="D26" s="6"/>
      <c r="E26" s="6"/>
      <c r="F26" s="8">
        <f t="shared" si="1"/>
        <v>8.9462900397900141E-3</v>
      </c>
      <c r="G26" s="9">
        <f>1-SUM($F$7:F26)</f>
        <v>0.98053246065181299</v>
      </c>
      <c r="H26" s="6"/>
      <c r="I26" s="6"/>
      <c r="J26" s="8">
        <f t="shared" si="2"/>
        <v>2.0727989601910246E-2</v>
      </c>
      <c r="K26" s="9">
        <f>1-SUM($J$7:J26)</f>
        <v>0.92784106209665207</v>
      </c>
      <c r="L26" s="6"/>
      <c r="M26" s="6"/>
      <c r="N26" s="8">
        <f t="shared" si="3"/>
        <v>2.0155970030425768E-2</v>
      </c>
      <c r="O26" s="9">
        <f>1-SUM($N$7:N26)</f>
        <v>0.68882832152395979</v>
      </c>
    </row>
    <row r="27" spans="1:15" s="2" customFormat="1" x14ac:dyDescent="0.3">
      <c r="A27" s="12">
        <v>21</v>
      </c>
      <c r="B27" s="8">
        <f t="shared" si="0"/>
        <v>1.4346964815035033E-2</v>
      </c>
      <c r="C27" s="9">
        <f>1-SUM($B$7:B27)</f>
        <v>0.61502282246293327</v>
      </c>
      <c r="D27" s="6"/>
      <c r="E27" s="6"/>
      <c r="F27" s="8">
        <f t="shared" si="1"/>
        <v>1.4109207619664438E-2</v>
      </c>
      <c r="G27" s="9">
        <f>1-SUM($F$7:F27)</f>
        <v>0.9664232530321486</v>
      </c>
      <c r="H27" s="6"/>
      <c r="I27" s="6"/>
      <c r="J27" s="8">
        <f t="shared" si="2"/>
        <v>2.5609605875488568E-2</v>
      </c>
      <c r="K27" s="9">
        <f>1-SUM($J$7:J27)</f>
        <v>0.90223145622116352</v>
      </c>
      <c r="L27" s="6"/>
      <c r="M27" s="6"/>
      <c r="N27" s="8">
        <f t="shared" si="3"/>
        <v>2.0030142233159309E-2</v>
      </c>
      <c r="O27" s="9">
        <f>1-SUM($N$7:N27)</f>
        <v>0.66879817929080043</v>
      </c>
    </row>
    <row r="28" spans="1:15" s="2" customFormat="1" x14ac:dyDescent="0.3">
      <c r="A28" s="12">
        <v>22</v>
      </c>
      <c r="B28" s="8">
        <f t="shared" si="0"/>
        <v>1.4013717145765004E-2</v>
      </c>
      <c r="C28" s="9">
        <f>1-SUM($B$7:B28)</f>
        <v>0.60100910531716834</v>
      </c>
      <c r="D28" s="6"/>
      <c r="E28" s="6"/>
      <c r="F28" s="8">
        <f t="shared" si="1"/>
        <v>2.0794519603199595E-2</v>
      </c>
      <c r="G28" s="9">
        <f>1-SUM($F$7:F28)</f>
        <v>0.94562873342894893</v>
      </c>
      <c r="H28" s="6"/>
      <c r="I28" s="6"/>
      <c r="J28" s="8">
        <f t="shared" si="2"/>
        <v>3.0610578095337144E-2</v>
      </c>
      <c r="K28" s="9">
        <f>1-SUM($J$7:J28)</f>
        <v>0.87162087812582634</v>
      </c>
      <c r="L28" s="6"/>
      <c r="M28" s="6"/>
      <c r="N28" s="8">
        <f t="shared" si="3"/>
        <v>1.9859963660804402E-2</v>
      </c>
      <c r="O28" s="9">
        <f>1-SUM($N$7:N28)</f>
        <v>0.6489382156299961</v>
      </c>
    </row>
    <row r="29" spans="1:15" s="2" customFormat="1" x14ac:dyDescent="0.3">
      <c r="A29" s="12">
        <v>23</v>
      </c>
      <c r="B29" s="8">
        <f t="shared" si="0"/>
        <v>1.3688210069052754E-2</v>
      </c>
      <c r="C29" s="9">
        <f>1-SUM($B$7:B29)</f>
        <v>0.58732089524811559</v>
      </c>
      <c r="D29" s="6"/>
      <c r="E29" s="6"/>
      <c r="F29" s="8">
        <f t="shared" si="1"/>
        <v>2.881360864102165E-2</v>
      </c>
      <c r="G29" s="9">
        <f>1-SUM($F$7:F29)</f>
        <v>0.91681512478792726</v>
      </c>
      <c r="H29" s="6"/>
      <c r="I29" s="6"/>
      <c r="J29" s="8">
        <f t="shared" si="2"/>
        <v>3.5501092345395682E-2</v>
      </c>
      <c r="K29" s="9">
        <f>1-SUM($J$7:J29)</f>
        <v>0.83611978578043056</v>
      </c>
      <c r="L29" s="6"/>
      <c r="M29" s="6"/>
      <c r="N29" s="8">
        <f t="shared" si="3"/>
        <v>1.9650546585243969E-2</v>
      </c>
      <c r="O29" s="9">
        <f>1-SUM($N$7:N29)</f>
        <v>0.6292876690447522</v>
      </c>
    </row>
    <row r="30" spans="1:15" s="2" customFormat="1" x14ac:dyDescent="0.3">
      <c r="A30" s="12">
        <v>24</v>
      </c>
      <c r="B30" s="8">
        <f t="shared" si="0"/>
        <v>1.3370263788372534E-2</v>
      </c>
      <c r="C30" s="9">
        <f>1-SUM($B$7:B30)</f>
        <v>0.57395063145974312</v>
      </c>
      <c r="D30" s="6"/>
      <c r="E30" s="6"/>
      <c r="F30" s="8">
        <f t="shared" si="1"/>
        <v>3.7733807319820567E-2</v>
      </c>
      <c r="G30" s="9">
        <f>1-SUM($F$7:F30)</f>
        <v>0.87908131746810669</v>
      </c>
      <c r="H30" s="6"/>
      <c r="I30" s="6"/>
      <c r="J30" s="8">
        <f t="shared" si="2"/>
        <v>4.0052417893427214E-2</v>
      </c>
      <c r="K30" s="9">
        <f>1-SUM($J$7:J30)</f>
        <v>0.79606736788700339</v>
      </c>
      <c r="L30" s="6"/>
      <c r="M30" s="6"/>
      <c r="N30" s="8">
        <f t="shared" si="3"/>
        <v>1.9406582855162238E-2</v>
      </c>
      <c r="O30" s="9">
        <f>1-SUM($N$7:N30)</f>
        <v>0.60988108618958992</v>
      </c>
    </row>
    <row r="31" spans="1:15" s="2" customFormat="1" x14ac:dyDescent="0.3">
      <c r="A31" s="12">
        <v>25</v>
      </c>
      <c r="B31" s="8">
        <f t="shared" si="0"/>
        <v>1.3059702683466829E-2</v>
      </c>
      <c r="C31" s="9">
        <f>1-SUM($B$7:B31)</f>
        <v>0.56089092877627622</v>
      </c>
      <c r="D31" s="6"/>
      <c r="E31" s="6"/>
      <c r="F31" s="8">
        <f t="shared" si="1"/>
        <v>4.6919132529258036E-2</v>
      </c>
      <c r="G31" s="9">
        <f>1-SUM($F$7:F31)</f>
        <v>0.83216218493884875</v>
      </c>
      <c r="H31" s="6"/>
      <c r="I31" s="6"/>
      <c r="J31" s="8">
        <f t="shared" si="2"/>
        <v>4.4056626775704405E-2</v>
      </c>
      <c r="K31" s="9">
        <f>1-SUM($J$7:J31)</f>
        <v>0.75201074111129895</v>
      </c>
      <c r="L31" s="6"/>
      <c r="M31" s="6"/>
      <c r="N31" s="8">
        <f t="shared" si="3"/>
        <v>1.9132374267652505E-2</v>
      </c>
      <c r="O31" s="9">
        <f>1-SUM($N$7:N31)</f>
        <v>0.59074871192193745</v>
      </c>
    </row>
    <row r="32" spans="1:15" s="2" customFormat="1" x14ac:dyDescent="0.3">
      <c r="A32" s="12">
        <v>26</v>
      </c>
      <c r="B32" s="8">
        <f t="shared" si="0"/>
        <v>1.2756355213341026E-2</v>
      </c>
      <c r="C32" s="9">
        <f>1-SUM($B$7:B32)</f>
        <v>0.54813457356293527</v>
      </c>
      <c r="D32" s="6"/>
      <c r="E32" s="6"/>
      <c r="F32" s="8">
        <f t="shared" si="1"/>
        <v>5.5618871786451536E-2</v>
      </c>
      <c r="G32" s="9">
        <f>1-SUM($F$7:F32)</f>
        <v>0.77654331315239722</v>
      </c>
      <c r="H32" s="6"/>
      <c r="I32" s="6"/>
      <c r="J32" s="8">
        <f t="shared" si="2"/>
        <v>4.7342661724970099E-2</v>
      </c>
      <c r="K32" s="9">
        <f>1-SUM($J$7:J32)</f>
        <v>0.70466807938632892</v>
      </c>
      <c r="L32" s="6"/>
      <c r="M32" s="6"/>
      <c r="N32" s="8">
        <f t="shared" si="3"/>
        <v>1.8831860892404823E-2</v>
      </c>
      <c r="O32" s="9">
        <f>1-SUM($N$7:N32)</f>
        <v>0.5719168510295326</v>
      </c>
    </row>
    <row r="33" spans="1:15" s="2" customFormat="1" x14ac:dyDescent="0.3">
      <c r="A33" s="12">
        <v>27</v>
      </c>
      <c r="B33" s="8">
        <f t="shared" si="0"/>
        <v>1.2460053821511333E-2</v>
      </c>
      <c r="C33" s="9">
        <f>1-SUM($B$7:B33)</f>
        <v>0.53567451974142388</v>
      </c>
      <c r="D33" s="6"/>
      <c r="E33" s="6"/>
      <c r="F33" s="8">
        <f t="shared" si="1"/>
        <v>6.3083188024955855E-2</v>
      </c>
      <c r="G33" s="9">
        <f>1-SUM($F$7:F33)</f>
        <v>0.71346012512744128</v>
      </c>
      <c r="H33" s="6"/>
      <c r="I33" s="6"/>
      <c r="J33" s="8">
        <f t="shared" si="2"/>
        <v>4.9787311430915367E-2</v>
      </c>
      <c r="K33" s="9">
        <f>1-SUM($J$7:J33)</f>
        <v>0.6548807679554135</v>
      </c>
      <c r="L33" s="6"/>
      <c r="M33" s="6"/>
      <c r="N33" s="8">
        <f t="shared" si="3"/>
        <v>1.8508647480670774E-2</v>
      </c>
      <c r="O33" s="9">
        <f>1-SUM($N$7:N33)</f>
        <v>0.55340820354886189</v>
      </c>
    </row>
    <row r="34" spans="1:15" s="2" customFormat="1" x14ac:dyDescent="0.3">
      <c r="A34" s="12">
        <v>28</v>
      </c>
      <c r="B34" s="8">
        <f t="shared" si="0"/>
        <v>1.2170634843453598E-2</v>
      </c>
      <c r="C34" s="9">
        <f>1-SUM($B$7:B34)</f>
        <v>0.52350388489797028</v>
      </c>
      <c r="D34" s="6"/>
      <c r="E34" s="6"/>
      <c r="F34" s="8">
        <f t="shared" si="1"/>
        <v>6.8678340141257413E-2</v>
      </c>
      <c r="G34" s="9">
        <f>1-SUM($F$7:F34)</f>
        <v>0.64478178498618388</v>
      </c>
      <c r="H34" s="6"/>
      <c r="I34" s="6"/>
      <c r="J34" s="8">
        <f t="shared" si="2"/>
        <v>5.1320553868775154E-2</v>
      </c>
      <c r="K34" s="9">
        <f>1-SUM($J$7:J34)</f>
        <v>0.60356021408663829</v>
      </c>
      <c r="L34" s="6"/>
      <c r="M34" s="6"/>
      <c r="N34" s="8">
        <f t="shared" si="3"/>
        <v>1.8166028082914749E-2</v>
      </c>
      <c r="O34" s="9">
        <f>1-SUM($N$7:N34)</f>
        <v>0.5352421754659471</v>
      </c>
    </row>
    <row r="35" spans="1:15" s="2" customFormat="1" x14ac:dyDescent="0.3">
      <c r="A35" s="12">
        <v>29</v>
      </c>
      <c r="B35" s="8">
        <f t="shared" si="0"/>
        <v>1.1887938416201813E-2</v>
      </c>
      <c r="C35" s="9">
        <f>1-SUM($B$7:B35)</f>
        <v>0.51161594648176845</v>
      </c>
      <c r="D35" s="6"/>
      <c r="E35" s="6"/>
      <c r="F35" s="8">
        <f t="shared" si="1"/>
        <v>7.1976236866394316E-2</v>
      </c>
      <c r="G35" s="9">
        <f>1-SUM($F$7:F35)</f>
        <v>0.57280554811978956</v>
      </c>
      <c r="H35" s="6"/>
      <c r="I35" s="6"/>
      <c r="J35" s="8">
        <f t="shared" si="2"/>
        <v>5.1925526186188821E-2</v>
      </c>
      <c r="K35" s="9">
        <f>1-SUM($J$7:J35)</f>
        <v>0.55163468790044945</v>
      </c>
      <c r="L35" s="6"/>
      <c r="M35" s="6"/>
      <c r="N35" s="8">
        <f t="shared" si="3"/>
        <v>1.7807008991281886E-2</v>
      </c>
      <c r="O35" s="9">
        <f>1-SUM($N$7:N35)</f>
        <v>0.51743516647466525</v>
      </c>
    </row>
    <row r="36" spans="1:15" s="2" customFormat="1" x14ac:dyDescent="0.3">
      <c r="A36" s="12">
        <v>30</v>
      </c>
      <c r="B36" s="8">
        <f t="shared" si="0"/>
        <v>1.1611808390046508E-2</v>
      </c>
      <c r="C36" s="9">
        <f>1-SUM($B$7:B36)</f>
        <v>0.50000413809172195</v>
      </c>
      <c r="D36" s="6"/>
      <c r="E36" s="6"/>
      <c r="F36" s="8">
        <f t="shared" si="1"/>
        <v>7.2801972394494777E-2</v>
      </c>
      <c r="G36" s="9">
        <f>1-SUM($F$7:F36)</f>
        <v>0.50000357572529486</v>
      </c>
      <c r="H36" s="6"/>
      <c r="I36" s="6"/>
      <c r="J36" s="8">
        <f t="shared" si="2"/>
        <v>5.1633974718717397E-2</v>
      </c>
      <c r="K36" s="9">
        <f>1-SUM($J$7:J36)</f>
        <v>0.50000071318173211</v>
      </c>
      <c r="L36" s="6"/>
      <c r="M36" s="6"/>
      <c r="N36" s="8">
        <f t="shared" si="3"/>
        <v>1.7434330115711504E-2</v>
      </c>
      <c r="O36" s="9">
        <f>1-SUM($N$7:N36)</f>
        <v>0.50000083635895365</v>
      </c>
    </row>
    <row r="37" spans="1:15" s="2" customFormat="1" x14ac:dyDescent="0.3">
      <c r="A37" s="12">
        <v>31</v>
      </c>
      <c r="B37" s="8">
        <f t="shared" si="0"/>
        <v>1.1342092242284165E-2</v>
      </c>
      <c r="C37" s="9">
        <f>1-SUM($B$7:B37)</f>
        <v>0.48866204584943773</v>
      </c>
      <c r="D37" s="6"/>
      <c r="E37" s="6"/>
      <c r="F37" s="8">
        <f t="shared" si="1"/>
        <v>7.1234919872104813E-2</v>
      </c>
      <c r="G37" s="9">
        <f>1-SUM($F$7:F37)</f>
        <v>0.42876865585319002</v>
      </c>
      <c r="H37" s="6"/>
      <c r="I37" s="6"/>
      <c r="J37" s="8">
        <f t="shared" si="2"/>
        <v>5.0518392198108643E-2</v>
      </c>
      <c r="K37" s="9">
        <f>1-SUM($J$7:J37)</f>
        <v>0.44948232098362351</v>
      </c>
      <c r="L37" s="6"/>
      <c r="M37" s="6"/>
      <c r="N37" s="8">
        <f t="shared" si="3"/>
        <v>1.7050484895672527E-2</v>
      </c>
      <c r="O37" s="9">
        <f>1-SUM($N$7:N37)</f>
        <v>0.48295035146328114</v>
      </c>
    </row>
    <row r="38" spans="1:15" s="2" customFormat="1" x14ac:dyDescent="0.3">
      <c r="A38" s="12">
        <v>32</v>
      </c>
      <c r="B38" s="8">
        <f t="shared" ref="B38:B69" si="4">_xlfn.GAMMA.DIST($A38,$B$4,$C$4,FALSE)</f>
        <v>1.1078640992970035E-2</v>
      </c>
      <c r="C38" s="9">
        <f>1-SUM($B$7:B38)</f>
        <v>0.47758340485646766</v>
      </c>
      <c r="D38" s="6"/>
      <c r="E38" s="6"/>
      <c r="F38" s="8">
        <f t="shared" ref="F38:F69" si="5">_xlfn.GAMMA.DIST($A38,$F$4,$G$4,FALSE)</f>
        <v>6.7569905519530529E-2</v>
      </c>
      <c r="G38" s="9">
        <f>1-SUM($F$7:F38)</f>
        <v>0.36119875033365945</v>
      </c>
      <c r="H38" s="6"/>
      <c r="I38" s="6"/>
      <c r="J38" s="8">
        <f t="shared" ref="J38:J69" si="6">_xlfn.GAMMA.DIST($A38,$J$4,$K$4,FALSE)</f>
        <v>4.8682171028991257E-2</v>
      </c>
      <c r="K38" s="9">
        <f>1-SUM($J$7:J38)</f>
        <v>0.4008001499546322</v>
      </c>
      <c r="L38" s="6"/>
      <c r="M38" s="6"/>
      <c r="N38" s="8">
        <f t="shared" ref="N38:N69" si="7">_xlfn.GAMMA.DIST($A38,$N$4,$O$4,FALSE)</f>
        <v>1.6657738843066799E-2</v>
      </c>
      <c r="O38" s="9">
        <f>1-SUM($N$7:N38)</f>
        <v>0.46629261262021438</v>
      </c>
    </row>
    <row r="39" spans="1:15" s="2" customFormat="1" x14ac:dyDescent="0.3">
      <c r="A39" s="12">
        <v>33</v>
      </c>
      <c r="B39" s="8">
        <f t="shared" si="4"/>
        <v>1.082130912262784E-2</v>
      </c>
      <c r="C39" s="9">
        <f>1-SUM($B$7:B39)</f>
        <v>0.46676209573383987</v>
      </c>
      <c r="D39" s="6"/>
      <c r="E39" s="6"/>
      <c r="F39" s="8">
        <f t="shared" si="5"/>
        <v>6.2252182432438095E-2</v>
      </c>
      <c r="G39" s="9">
        <f>1-SUM($F$7:F39)</f>
        <v>0.29894656790122132</v>
      </c>
      <c r="H39" s="6"/>
      <c r="I39" s="6"/>
      <c r="J39" s="8">
        <f t="shared" si="6"/>
        <v>4.624903401596106E-2</v>
      </c>
      <c r="K39" s="9">
        <f>1-SUM($J$7:J39)</f>
        <v>0.35455111593867117</v>
      </c>
      <c r="L39" s="6"/>
      <c r="M39" s="6"/>
      <c r="N39" s="8">
        <f t="shared" si="7"/>
        <v>1.6258146805812064E-2</v>
      </c>
      <c r="O39" s="9">
        <f>1-SUM($N$7:N39)</f>
        <v>0.45003446581440232</v>
      </c>
    </row>
    <row r="40" spans="1:15" s="2" customFormat="1" x14ac:dyDescent="0.3">
      <c r="A40" s="12">
        <v>34</v>
      </c>
      <c r="B40" s="8">
        <f t="shared" si="4"/>
        <v>1.0569954491870882E-2</v>
      </c>
      <c r="C40" s="9">
        <f>1-SUM($B$7:B40)</f>
        <v>0.45619214124196894</v>
      </c>
      <c r="D40" s="6"/>
      <c r="E40" s="6"/>
      <c r="F40" s="8">
        <f t="shared" si="5"/>
        <v>5.5802375934737997E-2</v>
      </c>
      <c r="G40" s="9">
        <f>1-SUM($F$7:F40)</f>
        <v>0.24314419196648329</v>
      </c>
      <c r="H40" s="6"/>
      <c r="I40" s="6"/>
      <c r="J40" s="8">
        <f t="shared" si="6"/>
        <v>4.3352805247700167E-2</v>
      </c>
      <c r="K40" s="9">
        <f>1-SUM($J$7:J40)</f>
        <v>0.31119831069097104</v>
      </c>
      <c r="L40" s="6"/>
      <c r="M40" s="6"/>
      <c r="N40" s="8">
        <f t="shared" si="7"/>
        <v>1.5853569035954414E-2</v>
      </c>
      <c r="O40" s="9">
        <f>1-SUM($N$7:N40)</f>
        <v>0.43418089677844796</v>
      </c>
    </row>
    <row r="41" spans="1:15" s="2" customFormat="1" x14ac:dyDescent="0.3">
      <c r="A41" s="12">
        <v>35</v>
      </c>
      <c r="B41" s="8">
        <f t="shared" si="4"/>
        <v>1.0324438262890178E-2</v>
      </c>
      <c r="C41" s="9">
        <f>1-SUM($B$7:B41)</f>
        <v>0.44586770297907874</v>
      </c>
      <c r="D41" s="6"/>
      <c r="E41" s="6"/>
      <c r="F41" s="8">
        <f t="shared" si="5"/>
        <v>4.8745870072568441E-2</v>
      </c>
      <c r="G41" s="9">
        <f>1-SUM($F$7:F41)</f>
        <v>0.19439832189391482</v>
      </c>
      <c r="H41" s="6"/>
      <c r="I41" s="6"/>
      <c r="J41" s="8">
        <f t="shared" si="6"/>
        <v>4.0128313969638597E-2</v>
      </c>
      <c r="K41" s="9">
        <f>1-SUM($J$7:J41)</f>
        <v>0.27106999672133247</v>
      </c>
      <c r="L41" s="6"/>
      <c r="M41" s="6"/>
      <c r="N41" s="8">
        <f t="shared" si="7"/>
        <v>1.5445686140847825E-2</v>
      </c>
      <c r="O41" s="9">
        <f>1-SUM($N$7:N41)</f>
        <v>0.41873521063760011</v>
      </c>
    </row>
    <row r="42" spans="1:15" s="2" customFormat="1" x14ac:dyDescent="0.3">
      <c r="A42" s="12">
        <v>36</v>
      </c>
      <c r="B42" s="8">
        <f t="shared" si="4"/>
        <v>1.0084624822766257E-2</v>
      </c>
      <c r="C42" s="9">
        <f>1-SUM($B$7:B42)</f>
        <v>0.43578307815631245</v>
      </c>
      <c r="D42" s="6"/>
      <c r="E42" s="6"/>
      <c r="F42" s="8">
        <f t="shared" si="5"/>
        <v>4.1556774852266234E-2</v>
      </c>
      <c r="G42" s="9">
        <f>1-SUM($F$7:F42)</f>
        <v>0.15284154704164854</v>
      </c>
      <c r="H42" s="6"/>
      <c r="I42" s="6"/>
      <c r="J42" s="8">
        <f t="shared" si="6"/>
        <v>3.6703935459862391E-2</v>
      </c>
      <c r="K42" s="9">
        <f>1-SUM($J$7:J42)</f>
        <v>0.23436606126147008</v>
      </c>
      <c r="L42" s="6"/>
      <c r="M42" s="6"/>
      <c r="N42" s="8">
        <f t="shared" si="7"/>
        <v>1.5036012990954842E-2</v>
      </c>
      <c r="O42" s="9">
        <f>1-SUM($N$7:N42)</f>
        <v>0.4036991976466453</v>
      </c>
    </row>
    <row r="43" spans="1:15" s="2" customFormat="1" x14ac:dyDescent="0.3">
      <c r="A43" s="12">
        <v>37</v>
      </c>
      <c r="B43" s="8">
        <f t="shared" si="4"/>
        <v>9.8503817085622246E-3</v>
      </c>
      <c r="C43" s="9">
        <f>1-SUM($B$7:B43)</f>
        <v>0.42593269644775023</v>
      </c>
      <c r="D43" s="6"/>
      <c r="E43" s="6"/>
      <c r="F43" s="8">
        <f t="shared" si="5"/>
        <v>3.4621399283918726E-2</v>
      </c>
      <c r="G43" s="9">
        <f>1-SUM($F$7:F43)</f>
        <v>0.11822014775772982</v>
      </c>
      <c r="H43" s="6"/>
      <c r="I43" s="6"/>
      <c r="J43" s="8">
        <f t="shared" si="6"/>
        <v>3.3196004544937263E-2</v>
      </c>
      <c r="K43" s="9">
        <f>1-SUM($J$7:J43)</f>
        <v>0.20117005671653287</v>
      </c>
      <c r="L43" s="6"/>
      <c r="M43" s="6"/>
      <c r="N43" s="8">
        <f t="shared" si="7"/>
        <v>1.4625911653147168E-2</v>
      </c>
      <c r="O43" s="9">
        <f>1-SUM($N$7:N43)</f>
        <v>0.38907328599349811</v>
      </c>
    </row>
    <row r="44" spans="1:15" s="2" customFormat="1" x14ac:dyDescent="0.3">
      <c r="A44" s="12">
        <v>38</v>
      </c>
      <c r="B44" s="8">
        <f t="shared" si="4"/>
        <v>9.621579534156776E-3</v>
      </c>
      <c r="C44" s="9">
        <f>1-SUM($B$7:B44)</f>
        <v>0.41631111691359346</v>
      </c>
      <c r="D44" s="6"/>
      <c r="E44" s="6"/>
      <c r="F44" s="8">
        <f t="shared" si="5"/>
        <v>2.8221472288160864E-2</v>
      </c>
      <c r="G44" s="9">
        <f>1-SUM($F$7:F44)</f>
        <v>8.9998675469568967E-2</v>
      </c>
      <c r="H44" s="6"/>
      <c r="I44" s="6"/>
      <c r="J44" s="8">
        <f t="shared" si="6"/>
        <v>2.9705114510509438E-2</v>
      </c>
      <c r="K44" s="9">
        <f>1-SUM($J$7:J44)</f>
        <v>0.17146494220602349</v>
      </c>
      <c r="L44" s="6"/>
      <c r="M44" s="6"/>
      <c r="N44" s="8">
        <f t="shared" si="7"/>
        <v>1.4216603413999822E-2</v>
      </c>
      <c r="O44" s="9">
        <f>1-SUM($N$7:N44)</f>
        <v>0.37485668257949833</v>
      </c>
    </row>
    <row r="45" spans="1:15" s="2" customFormat="1" x14ac:dyDescent="0.3">
      <c r="A45" s="12">
        <v>39</v>
      </c>
      <c r="B45" s="8">
        <f t="shared" si="4"/>
        <v>9.3980919187767065E-3</v>
      </c>
      <c r="C45" s="9">
        <f>1-SUM($B$7:B45)</f>
        <v>0.40691302499481674</v>
      </c>
      <c r="D45" s="6"/>
      <c r="E45" s="6"/>
      <c r="F45" s="8">
        <f t="shared" si="5"/>
        <v>2.2534031706603855E-2</v>
      </c>
      <c r="G45" s="9">
        <f>1-SUM($F$7:F45)</f>
        <v>6.7464643762965126E-2</v>
      </c>
      <c r="H45" s="6"/>
      <c r="I45" s="6"/>
      <c r="J45" s="8">
        <f t="shared" si="6"/>
        <v>2.6314148681254004E-2</v>
      </c>
      <c r="K45" s="9">
        <f>1-SUM($J$7:J45)</f>
        <v>0.14515079352476945</v>
      </c>
      <c r="L45" s="6"/>
      <c r="M45" s="6"/>
      <c r="N45" s="8">
        <f t="shared" si="7"/>
        <v>1.380917995345923E-2</v>
      </c>
      <c r="O45" s="9">
        <f>1-SUM($N$7:N45)</f>
        <v>0.36104750262603913</v>
      </c>
    </row>
    <row r="46" spans="1:15" s="2" customFormat="1" x14ac:dyDescent="0.3">
      <c r="A46" s="12">
        <v>40</v>
      </c>
      <c r="B46" s="8">
        <f t="shared" si="4"/>
        <v>9.1797954171894368E-3</v>
      </c>
      <c r="C46" s="9">
        <f>1-SUM($B$7:B46)</f>
        <v>0.39773322957762736</v>
      </c>
      <c r="D46" s="6"/>
      <c r="E46" s="6"/>
      <c r="F46" s="8">
        <f t="shared" si="5"/>
        <v>1.7643180044588622E-2</v>
      </c>
      <c r="G46" s="9">
        <f>1-SUM($F$7:F46)</f>
        <v>4.982146371837648E-2</v>
      </c>
      <c r="H46" s="6"/>
      <c r="I46" s="6"/>
      <c r="J46" s="8">
        <f t="shared" si="6"/>
        <v>2.3087785284882898E-2</v>
      </c>
      <c r="K46" s="9">
        <f>1-SUM($J$7:J46)</f>
        <v>0.12206300823988658</v>
      </c>
      <c r="L46" s="6"/>
      <c r="M46" s="6"/>
      <c r="N46" s="8">
        <f t="shared" si="7"/>
        <v>1.3404613725408132E-2</v>
      </c>
      <c r="O46" s="9">
        <f>1-SUM($N$7:N46)</f>
        <v>0.347642888900631</v>
      </c>
    </row>
    <row r="47" spans="1:15" s="2" customFormat="1" x14ac:dyDescent="0.3">
      <c r="A47" s="12">
        <v>41</v>
      </c>
      <c r="B47" s="8">
        <f t="shared" si="4"/>
        <v>8.9665694515170171E-3</v>
      </c>
      <c r="C47" s="9">
        <f>1-SUM($B$7:B47)</f>
        <v>0.38876666012611039</v>
      </c>
      <c r="D47" s="6"/>
      <c r="E47" s="6"/>
      <c r="F47" s="8">
        <f t="shared" si="5"/>
        <v>1.3558586959751939E-2</v>
      </c>
      <c r="G47" s="9">
        <f>1-SUM($F$7:F47)</f>
        <v>3.6262876758624496E-2</v>
      </c>
      <c r="H47" s="6"/>
      <c r="I47" s="6"/>
      <c r="J47" s="8">
        <f t="shared" si="6"/>
        <v>2.0073162526936791E-2</v>
      </c>
      <c r="K47" s="9">
        <f>1-SUM($J$7:J47)</f>
        <v>0.10198984571294978</v>
      </c>
      <c r="L47" s="6"/>
      <c r="M47" s="6"/>
      <c r="N47" s="8">
        <f t="shared" si="7"/>
        <v>1.3003767598032664E-2</v>
      </c>
      <c r="O47" s="9">
        <f>1-SUM($N$7:N47)</f>
        <v>0.33463912130259832</v>
      </c>
    </row>
    <row r="48" spans="1:15" s="2" customFormat="1" x14ac:dyDescent="0.3">
      <c r="A48" s="12">
        <v>42</v>
      </c>
      <c r="B48" s="8">
        <f t="shared" si="4"/>
        <v>8.7582962446339507E-3</v>
      </c>
      <c r="C48" s="9">
        <f>1-SUM($B$7:B48)</f>
        <v>0.38000836388147641</v>
      </c>
      <c r="D48" s="6"/>
      <c r="E48" s="6"/>
      <c r="F48" s="8">
        <f t="shared" si="5"/>
        <v>1.0236277112164655E-2</v>
      </c>
      <c r="G48" s="9">
        <f>1-SUM($F$7:F48)</f>
        <v>2.6026599646459814E-2</v>
      </c>
      <c r="H48" s="6"/>
      <c r="I48" s="6"/>
      <c r="J48" s="8">
        <f t="shared" si="6"/>
        <v>1.7301380069598318E-2</v>
      </c>
      <c r="K48" s="9">
        <f>1-SUM($J$7:J48)</f>
        <v>8.4688465643351418E-2</v>
      </c>
      <c r="L48" s="6"/>
      <c r="M48" s="6"/>
      <c r="N48" s="8">
        <f t="shared" si="7"/>
        <v>1.2607403803504858E-2</v>
      </c>
      <c r="O48" s="9">
        <f>1-SUM($N$7:N48)</f>
        <v>0.32203171749909343</v>
      </c>
    </row>
    <row r="49" spans="1:15" s="2" customFormat="1" x14ac:dyDescent="0.3">
      <c r="A49" s="12">
        <v>43</v>
      </c>
      <c r="B49" s="8">
        <f t="shared" si="4"/>
        <v>8.5548607551120138E-3</v>
      </c>
      <c r="C49" s="9">
        <f>1-SUM($B$7:B49)</f>
        <v>0.37145350312636438</v>
      </c>
      <c r="D49" s="6"/>
      <c r="E49" s="6"/>
      <c r="F49" s="8">
        <f t="shared" si="5"/>
        <v>7.5984069562620984E-3</v>
      </c>
      <c r="G49" s="9">
        <f>1-SUM($F$7:F49)</f>
        <v>1.8428192690197687E-2</v>
      </c>
      <c r="H49" s="6"/>
      <c r="I49" s="6"/>
      <c r="J49" s="8">
        <f t="shared" si="6"/>
        <v>1.4789533721432553E-2</v>
      </c>
      <c r="K49" s="9">
        <f>1-SUM($J$7:J49)</f>
        <v>6.9898931921918872E-2</v>
      </c>
      <c r="L49" s="6"/>
      <c r="M49" s="6"/>
      <c r="N49" s="8">
        <f t="shared" si="7"/>
        <v>1.2216192243313051E-2</v>
      </c>
      <c r="O49" s="9">
        <f>1-SUM($N$7:N49)</f>
        <v>0.30981552525578038</v>
      </c>
    </row>
    <row r="50" spans="1:15" s="2" customFormat="1" x14ac:dyDescent="0.3">
      <c r="A50" s="12">
        <v>44</v>
      </c>
      <c r="B50" s="8">
        <f t="shared" si="4"/>
        <v>8.3561506136761686E-3</v>
      </c>
      <c r="C50" s="9">
        <f>1-SUM($B$7:B50)</f>
        <v>0.36309735251268827</v>
      </c>
      <c r="D50" s="6"/>
      <c r="E50" s="6"/>
      <c r="F50" s="8">
        <f t="shared" si="5"/>
        <v>5.5500106944641539E-3</v>
      </c>
      <c r="G50" s="9">
        <f>1-SUM($F$7:F50)</f>
        <v>1.287818199573354E-2</v>
      </c>
      <c r="H50" s="6"/>
      <c r="I50" s="6"/>
      <c r="J50" s="8">
        <f t="shared" si="6"/>
        <v>1.2543020797371015E-2</v>
      </c>
      <c r="K50" s="9">
        <f>1-SUM($J$7:J50)</f>
        <v>5.7355911124547854E-2</v>
      </c>
      <c r="L50" s="6"/>
      <c r="M50" s="6"/>
      <c r="N50" s="8">
        <f t="shared" si="7"/>
        <v>1.1830718192591131E-2</v>
      </c>
      <c r="O50" s="9">
        <f>1-SUM($N$7:N50)</f>
        <v>0.29798480706318919</v>
      </c>
    </row>
    <row r="51" spans="1:15" s="2" customFormat="1" x14ac:dyDescent="0.3">
      <c r="A51" s="12">
        <v>45</v>
      </c>
      <c r="B51" s="8">
        <f t="shared" si="4"/>
        <v>8.1620560611364804E-3</v>
      </c>
      <c r="C51" s="9">
        <f>1-SUM($B$7:B51)</f>
        <v>0.35493529645155175</v>
      </c>
      <c r="D51" s="6"/>
      <c r="E51" s="6"/>
      <c r="F51" s="8">
        <f t="shared" si="5"/>
        <v>3.9918196144918764E-3</v>
      </c>
      <c r="G51" s="9">
        <f>1-SUM($F$7:F51)</f>
        <v>8.8863623812416304E-3</v>
      </c>
      <c r="H51" s="6"/>
      <c r="I51" s="6"/>
      <c r="J51" s="8">
        <f t="shared" si="6"/>
        <v>1.0557904484193579E-2</v>
      </c>
      <c r="K51" s="9">
        <f>1-SUM($J$7:J51)</f>
        <v>4.6798006640354273E-2</v>
      </c>
      <c r="L51" s="6"/>
      <c r="M51" s="6"/>
      <c r="N51" s="8">
        <f t="shared" si="7"/>
        <v>1.1451489444001841E-2</v>
      </c>
      <c r="O51" s="9">
        <f>1-SUM($N$7:N51)</f>
        <v>0.28653331761918732</v>
      </c>
    </row>
    <row r="52" spans="1:15" s="2" customFormat="1" x14ac:dyDescent="0.3">
      <c r="A52" s="12">
        <v>46</v>
      </c>
      <c r="B52" s="8">
        <f t="shared" si="4"/>
        <v>7.9724698877617056E-3</v>
      </c>
      <c r="C52" s="9">
        <f>1-SUM($B$7:B52)</f>
        <v>0.34696282656379007</v>
      </c>
      <c r="D52" s="6"/>
      <c r="E52" s="6"/>
      <c r="F52" s="8">
        <f t="shared" si="5"/>
        <v>2.8290987021055642E-3</v>
      </c>
      <c r="G52" s="9">
        <f>1-SUM($F$7:F52)</f>
        <v>6.0572636791360601E-3</v>
      </c>
      <c r="H52" s="6"/>
      <c r="I52" s="6"/>
      <c r="J52" s="8">
        <f t="shared" si="6"/>
        <v>8.8231789196923215E-3</v>
      </c>
      <c r="K52" s="9">
        <f>1-SUM($J$7:J52)</f>
        <v>3.7974827720661963E-2</v>
      </c>
      <c r="L52" s="6"/>
      <c r="M52" s="6"/>
      <c r="N52" s="8">
        <f t="shared" si="7"/>
        <v>1.1078942929109313E-2</v>
      </c>
      <c r="O52" s="9">
        <f>1-SUM($N$7:N52)</f>
        <v>0.27545437469007805</v>
      </c>
    </row>
    <row r="53" spans="1:15" s="2" customFormat="1" x14ac:dyDescent="0.3">
      <c r="A53" s="12">
        <v>47</v>
      </c>
      <c r="B53" s="8">
        <f t="shared" si="4"/>
        <v>7.7872873740611193E-3</v>
      </c>
      <c r="C53" s="9">
        <f>1-SUM($B$7:B53)</f>
        <v>0.33917553918972898</v>
      </c>
      <c r="D53" s="6"/>
      <c r="E53" s="6"/>
      <c r="F53" s="8">
        <f t="shared" si="5"/>
        <v>1.9769727893726077E-3</v>
      </c>
      <c r="G53" s="9">
        <f>1-SUM($F$7:F53)</f>
        <v>4.0802908897634715E-3</v>
      </c>
      <c r="H53" s="6"/>
      <c r="I53" s="6"/>
      <c r="J53" s="8">
        <f t="shared" si="6"/>
        <v>7.3228270647980242E-3</v>
      </c>
      <c r="K53" s="9">
        <f>1-SUM($J$7:J53)</f>
        <v>3.0652000655863931E-2</v>
      </c>
      <c r="L53" s="6"/>
      <c r="M53" s="6"/>
      <c r="N53" s="8">
        <f t="shared" si="7"/>
        <v>1.071345085271995E-2</v>
      </c>
      <c r="O53" s="9">
        <f>1-SUM($N$7:N53)</f>
        <v>0.26474092383735814</v>
      </c>
    </row>
    <row r="54" spans="1:15" s="2" customFormat="1" x14ac:dyDescent="0.3">
      <c r="A54" s="12">
        <v>48</v>
      </c>
      <c r="B54" s="8">
        <f t="shared" si="4"/>
        <v>7.6064062329418338E-3</v>
      </c>
      <c r="C54" s="9">
        <f>1-SUM($B$7:B54)</f>
        <v>0.33156913295678714</v>
      </c>
      <c r="D54" s="6"/>
      <c r="E54" s="6"/>
      <c r="F54" s="8">
        <f t="shared" si="5"/>
        <v>1.3629709262923432E-3</v>
      </c>
      <c r="G54" s="9">
        <f>1-SUM($F$7:F54)</f>
        <v>2.717319963471132E-3</v>
      </c>
      <c r="H54" s="6"/>
      <c r="I54" s="6"/>
      <c r="J54" s="8">
        <f t="shared" si="6"/>
        <v>6.0376073784937732E-3</v>
      </c>
      <c r="K54" s="9">
        <f>1-SUM($J$7:J54)</f>
        <v>2.4614393277370139E-2</v>
      </c>
      <c r="L54" s="6"/>
      <c r="M54" s="6"/>
      <c r="N54" s="8">
        <f t="shared" si="7"/>
        <v>1.0355326373369073E-2</v>
      </c>
      <c r="O54" s="9">
        <f>1-SUM($N$7:N54)</f>
        <v>0.25438559746398903</v>
      </c>
    </row>
    <row r="55" spans="1:15" s="2" customFormat="1" x14ac:dyDescent="0.3">
      <c r="A55" s="12">
        <v>49</v>
      </c>
      <c r="B55" s="8">
        <f t="shared" si="4"/>
        <v>7.4297265532096805E-3</v>
      </c>
      <c r="C55" s="9">
        <f>1-SUM($B$7:B55)</f>
        <v>0.32413940640357741</v>
      </c>
      <c r="D55" s="6"/>
      <c r="E55" s="6"/>
      <c r="F55" s="8">
        <f t="shared" si="5"/>
        <v>9.2757225874682755E-4</v>
      </c>
      <c r="G55" s="9">
        <f>1-SUM($F$7:F55)</f>
        <v>1.7897477047242871E-3</v>
      </c>
      <c r="H55" s="6"/>
      <c r="I55" s="6"/>
      <c r="J55" s="8">
        <f t="shared" si="6"/>
        <v>4.9465410755655153E-3</v>
      </c>
      <c r="K55" s="9">
        <f>1-SUM($J$7:J55)</f>
        <v>1.966785220180467E-2</v>
      </c>
      <c r="L55" s="6"/>
      <c r="M55" s="6"/>
      <c r="N55" s="8">
        <f t="shared" si="7"/>
        <v>1.000482886097398E-2</v>
      </c>
      <c r="O55" s="9">
        <f>1-SUM($N$7:N55)</f>
        <v>0.24438076860301505</v>
      </c>
    </row>
    <row r="56" spans="1:15" s="2" customFormat="1" x14ac:dyDescent="0.3">
      <c r="A56" s="12">
        <v>50</v>
      </c>
      <c r="B56" s="8">
        <f t="shared" si="4"/>
        <v>7.2571507443824311E-3</v>
      </c>
      <c r="C56" s="9">
        <f>1-SUM($B$7:B56)</f>
        <v>0.31688225565919503</v>
      </c>
      <c r="D56" s="6"/>
      <c r="E56" s="6"/>
      <c r="F56" s="8">
        <f t="shared" si="5"/>
        <v>6.2346410769368698E-4</v>
      </c>
      <c r="G56" s="9">
        <f>1-SUM($F$7:F56)</f>
        <v>1.1662835970306373E-3</v>
      </c>
      <c r="H56" s="6"/>
      <c r="I56" s="6"/>
      <c r="J56" s="8">
        <f t="shared" si="6"/>
        <v>4.0280989462704864E-3</v>
      </c>
      <c r="K56" s="9">
        <f>1-SUM($J$7:J56)</f>
        <v>1.5639753255534128E-2</v>
      </c>
      <c r="L56" s="6"/>
      <c r="M56" s="6"/>
      <c r="N56" s="8">
        <f t="shared" si="7"/>
        <v>9.6621687606528867E-3</v>
      </c>
      <c r="O56" s="9">
        <f>1-SUM($N$7:N56)</f>
        <v>0.23471859984236221</v>
      </c>
    </row>
    <row r="57" spans="1:15" s="2" customFormat="1" x14ac:dyDescent="0.3">
      <c r="A57" s="12">
        <v>51</v>
      </c>
      <c r="B57" s="8">
        <f t="shared" si="4"/>
        <v>7.0885834827848935E-3</v>
      </c>
      <c r="C57" s="9">
        <f>1-SUM($B$7:B57)</f>
        <v>0.30979367217641018</v>
      </c>
      <c r="D57" s="6"/>
      <c r="E57" s="6"/>
      <c r="F57" s="8">
        <f t="shared" si="5"/>
        <v>4.1408689762700368E-4</v>
      </c>
      <c r="G57" s="9">
        <f>1-SUM($F$7:F57)</f>
        <v>7.5219669940362888E-4</v>
      </c>
      <c r="H57" s="6"/>
      <c r="I57" s="6"/>
      <c r="J57" s="8">
        <f t="shared" si="6"/>
        <v>3.2611058371766299E-3</v>
      </c>
      <c r="K57" s="9">
        <f>1-SUM($J$7:J57)</f>
        <v>1.237864741835748E-2</v>
      </c>
      <c r="L57" s="6"/>
      <c r="M57" s="6"/>
      <c r="N57" s="8">
        <f t="shared" si="7"/>
        <v>9.3275120898157968E-3</v>
      </c>
      <c r="O57" s="9">
        <f>1-SUM($N$7:N57)</f>
        <v>0.22539108775254646</v>
      </c>
    </row>
    <row r="58" spans="1:15" s="2" customFormat="1" x14ac:dyDescent="0.3">
      <c r="A58" s="12">
        <v>52</v>
      </c>
      <c r="B58" s="8">
        <f t="shared" si="4"/>
        <v>6.9239316588960874E-3</v>
      </c>
      <c r="C58" s="9">
        <f>1-SUM($B$7:B58)</f>
        <v>0.30286974051751414</v>
      </c>
      <c r="D58" s="6"/>
      <c r="E58" s="6"/>
      <c r="F58" s="8">
        <f t="shared" si="5"/>
        <v>2.7188745888594661E-4</v>
      </c>
      <c r="G58" s="9">
        <f>1-SUM($F$7:F58)</f>
        <v>4.8030924051767343E-4</v>
      </c>
      <c r="H58" s="6"/>
      <c r="I58" s="6"/>
      <c r="J58" s="8">
        <f t="shared" si="6"/>
        <v>2.625392972707499E-3</v>
      </c>
      <c r="K58" s="9">
        <f>1-SUM($J$7:J58)</f>
        <v>9.7532544456500059E-3</v>
      </c>
      <c r="L58" s="6"/>
      <c r="M58" s="6"/>
      <c r="N58" s="8">
        <f t="shared" si="7"/>
        <v>9.0009845938594617E-3</v>
      </c>
      <c r="O58" s="9">
        <f>1-SUM($N$7:N58)</f>
        <v>0.21639010315868701</v>
      </c>
    </row>
    <row r="59" spans="1:15" s="2" customFormat="1" x14ac:dyDescent="0.3">
      <c r="A59" s="12">
        <v>53</v>
      </c>
      <c r="B59" s="8">
        <f t="shared" si="4"/>
        <v>6.7631043259194267E-3</v>
      </c>
      <c r="C59" s="9">
        <f>1-SUM($B$7:B59)</f>
        <v>0.29610663619159472</v>
      </c>
      <c r="D59" s="6"/>
      <c r="E59" s="6"/>
      <c r="F59" s="8">
        <f t="shared" si="5"/>
        <v>1.7656082039136194E-4</v>
      </c>
      <c r="G59" s="9">
        <f>1-SUM($F$7:F59)</f>
        <v>3.0374842012625969E-4</v>
      </c>
      <c r="H59" s="6"/>
      <c r="I59" s="6"/>
      <c r="J59" s="8">
        <f t="shared" si="6"/>
        <v>2.102234637143042E-3</v>
      </c>
      <c r="K59" s="9">
        <f>1-SUM($J$7:J59)</f>
        <v>7.6510198085069092E-3</v>
      </c>
      <c r="L59" s="6"/>
      <c r="M59" s="6"/>
      <c r="N59" s="8">
        <f t="shared" si="7"/>
        <v>8.6826755841369705E-3</v>
      </c>
      <c r="O59" s="9">
        <f>1-SUM($N$7:N59)</f>
        <v>0.20770742757455007</v>
      </c>
    </row>
    <row r="60" spans="1:15" s="2" customFormat="1" x14ac:dyDescent="0.3">
      <c r="A60" s="12">
        <v>54</v>
      </c>
      <c r="B60" s="8">
        <f t="shared" si="4"/>
        <v>6.6060126495475144E-3</v>
      </c>
      <c r="C60" s="9">
        <f>1-SUM($B$7:B60)</f>
        <v>0.2895006235420472</v>
      </c>
      <c r="D60" s="6"/>
      <c r="E60" s="6"/>
      <c r="F60" s="8">
        <f t="shared" si="5"/>
        <v>1.1344520698396378E-4</v>
      </c>
      <c r="G60" s="9">
        <f>1-SUM($F$7:F60)</f>
        <v>1.9030321314228438E-4</v>
      </c>
      <c r="H60" s="6"/>
      <c r="I60" s="6"/>
      <c r="J60" s="8">
        <f t="shared" si="6"/>
        <v>1.674607687686459E-3</v>
      </c>
      <c r="K60" s="9">
        <f>1-SUM($J$7:J60)</f>
        <v>5.9764121208204513E-3</v>
      </c>
      <c r="L60" s="6"/>
      <c r="M60" s="6"/>
      <c r="N60" s="8">
        <f t="shared" si="7"/>
        <v>8.3726414803162227E-3</v>
      </c>
      <c r="O60" s="9">
        <f>1-SUM($N$7:N60)</f>
        <v>0.19933478609423383</v>
      </c>
    </row>
    <row r="61" spans="1:15" s="2" customFormat="1" x14ac:dyDescent="0.3">
      <c r="A61" s="12">
        <v>55</v>
      </c>
      <c r="B61" s="8">
        <f t="shared" si="4"/>
        <v>6.452569858893773E-3</v>
      </c>
      <c r="C61" s="9">
        <f>1-SUM($B$7:B61)</f>
        <v>0.28304805368315344</v>
      </c>
      <c r="D61" s="6"/>
      <c r="E61" s="6"/>
      <c r="F61" s="8">
        <f t="shared" si="5"/>
        <v>7.2149600154061664E-5</v>
      </c>
      <c r="G61" s="9">
        <f>1-SUM($F$7:F61)</f>
        <v>1.1815361298816995E-4</v>
      </c>
      <c r="H61" s="6"/>
      <c r="I61" s="6"/>
      <c r="J61" s="8">
        <f t="shared" si="6"/>
        <v>1.3273111925263062E-3</v>
      </c>
      <c r="K61" s="9">
        <f>1-SUM($J$7:J61)</f>
        <v>4.6491009282941809E-3</v>
      </c>
      <c r="L61" s="6"/>
      <c r="M61" s="6"/>
      <c r="N61" s="8">
        <f t="shared" si="7"/>
        <v>8.0709090777840945E-3</v>
      </c>
      <c r="O61" s="9">
        <f>1-SUM($N$7:N61)</f>
        <v>0.19126387701644976</v>
      </c>
    </row>
    <row r="62" spans="1:15" s="2" customFormat="1" x14ac:dyDescent="0.3">
      <c r="A62" s="12">
        <v>56</v>
      </c>
      <c r="B62" s="8">
        <f t="shared" si="4"/>
        <v>6.3026911985638225E-3</v>
      </c>
      <c r="C62" s="9">
        <f>1-SUM($B$7:B62)</f>
        <v>0.27674536248458959</v>
      </c>
      <c r="D62" s="6"/>
      <c r="E62" s="6"/>
      <c r="F62" s="8">
        <f t="shared" si="5"/>
        <v>4.5435763172513312E-5</v>
      </c>
      <c r="G62" s="9">
        <f>1-SUM($F$7:F62)</f>
        <v>7.2717849815662206E-5</v>
      </c>
      <c r="H62" s="6"/>
      <c r="I62" s="6"/>
      <c r="J62" s="8">
        <f t="shared" si="6"/>
        <v>1.0469802755129277E-3</v>
      </c>
      <c r="K62" s="9">
        <f>1-SUM($J$7:J62)</f>
        <v>3.6021206527812044E-3</v>
      </c>
      <c r="L62" s="6"/>
      <c r="M62" s="6"/>
      <c r="N62" s="8">
        <f t="shared" si="7"/>
        <v>7.7774785593882553E-3</v>
      </c>
      <c r="O62" s="9">
        <f>1-SUM($N$7:N62)</f>
        <v>0.18348639845706149</v>
      </c>
    </row>
    <row r="63" spans="1:15" s="2" customFormat="1" x14ac:dyDescent="0.3">
      <c r="A63" s="12">
        <v>57</v>
      </c>
      <c r="B63" s="8">
        <f t="shared" si="4"/>
        <v>6.156293881840148E-3</v>
      </c>
      <c r="C63" s="9">
        <f>1-SUM($B$7:B63)</f>
        <v>0.27058906860274945</v>
      </c>
      <c r="D63" s="6"/>
      <c r="E63" s="6"/>
      <c r="F63" s="8">
        <f t="shared" si="5"/>
        <v>2.8341935237275273E-5</v>
      </c>
      <c r="G63" s="9">
        <f>1-SUM($F$7:F63)</f>
        <v>4.4375914578398401E-5</v>
      </c>
      <c r="H63" s="6"/>
      <c r="I63" s="6"/>
      <c r="J63" s="8">
        <f t="shared" si="6"/>
        <v>8.2202388736891453E-4</v>
      </c>
      <c r="K63" s="9">
        <f>1-SUM($J$7:J63)</f>
        <v>2.7800967654122433E-3</v>
      </c>
      <c r="L63" s="6"/>
      <c r="M63" s="6"/>
      <c r="N63" s="8">
        <f t="shared" si="7"/>
        <v>7.4923262695308634E-3</v>
      </c>
      <c r="O63" s="9">
        <f>1-SUM($N$7:N63)</f>
        <v>0.1759940721875306</v>
      </c>
    </row>
    <row r="64" spans="1:15" s="2" customFormat="1" x14ac:dyDescent="0.3">
      <c r="A64" s="12">
        <v>58</v>
      </c>
      <c r="B64" s="8">
        <f t="shared" si="4"/>
        <v>6.0132970449541627E-3</v>
      </c>
      <c r="C64" s="9">
        <f>1-SUM($B$7:B64)</f>
        <v>0.26457577155779533</v>
      </c>
      <c r="D64" s="6"/>
      <c r="E64" s="6"/>
      <c r="F64" s="8">
        <f t="shared" si="5"/>
        <v>1.7517522808661714E-5</v>
      </c>
      <c r="G64" s="9">
        <f>1-SUM($F$7:F64)</f>
        <v>2.6858391769746248E-5</v>
      </c>
      <c r="H64" s="6"/>
      <c r="I64" s="6"/>
      <c r="J64" s="8">
        <f t="shared" si="6"/>
        <v>6.4251138906873048E-4</v>
      </c>
      <c r="K64" s="9">
        <f>1-SUM($J$7:J64)</f>
        <v>2.1375853763435648E-3</v>
      </c>
      <c r="L64" s="6"/>
      <c r="M64" s="6"/>
      <c r="N64" s="8">
        <f t="shared" si="7"/>
        <v>7.2154072674319005E-3</v>
      </c>
      <c r="O64" s="9">
        <f>1-SUM($N$7:N64)</f>
        <v>0.16877866492009874</v>
      </c>
    </row>
    <row r="65" spans="1:15" s="2" customFormat="1" x14ac:dyDescent="0.3">
      <c r="A65" s="12">
        <v>59</v>
      </c>
      <c r="B65" s="8">
        <f t="shared" si="4"/>
        <v>5.8736217024204377E-3</v>
      </c>
      <c r="C65" s="9">
        <f>1-SUM($B$7:B65)</f>
        <v>0.25870214985537487</v>
      </c>
      <c r="D65" s="6"/>
      <c r="E65" s="6"/>
      <c r="F65" s="8">
        <f t="shared" si="5"/>
        <v>1.0731582453241329E-5</v>
      </c>
      <c r="G65" s="9">
        <f>1-SUM($F$7:F65)</f>
        <v>1.6126809316507895E-5</v>
      </c>
      <c r="H65" s="6"/>
      <c r="I65" s="6"/>
      <c r="J65" s="8">
        <f t="shared" si="6"/>
        <v>5.0002801019908357E-4</v>
      </c>
      <c r="K65" s="9">
        <f>1-SUM($J$7:J65)</f>
        <v>1.6375573661444598E-3</v>
      </c>
      <c r="L65" s="6"/>
      <c r="M65" s="6"/>
      <c r="N65" s="8">
        <f t="shared" si="7"/>
        <v>6.9466576752602403E-3</v>
      </c>
      <c r="O65" s="9">
        <f>1-SUM($N$7:N65)</f>
        <v>0.16183200724483848</v>
      </c>
    </row>
    <row r="66" spans="1:15" s="2" customFormat="1" x14ac:dyDescent="0.3">
      <c r="A66" s="12">
        <v>60</v>
      </c>
      <c r="B66" s="8">
        <f t="shared" si="4"/>
        <v>5.7371907034084232E-3</v>
      </c>
      <c r="C66" s="9">
        <f>1-SUM($B$7:B66)</f>
        <v>0.25296495915196648</v>
      </c>
      <c r="D66" s="6"/>
      <c r="E66" s="6"/>
      <c r="F66" s="8">
        <f t="shared" si="5"/>
        <v>6.5182680911502843E-6</v>
      </c>
      <c r="G66" s="9">
        <f>1-SUM($F$7:F66)</f>
        <v>9.6085412253366087E-6</v>
      </c>
      <c r="H66" s="6"/>
      <c r="I66" s="6"/>
      <c r="J66" s="8">
        <f t="shared" si="6"/>
        <v>3.8751475291209941E-4</v>
      </c>
      <c r="K66" s="9">
        <f>1-SUM($J$7:J66)</f>
        <v>1.2500426132323605E-3</v>
      </c>
      <c r="L66" s="6"/>
      <c r="M66" s="6"/>
      <c r="N66" s="8">
        <f t="shared" si="7"/>
        <v>6.685996835782324E-3</v>
      </c>
      <c r="O66" s="9">
        <f>1-SUM($N$7:N66)</f>
        <v>0.15514601040905618</v>
      </c>
    </row>
    <row r="67" spans="1:15" s="2" customFormat="1" x14ac:dyDescent="0.3">
      <c r="A67" s="12">
        <v>61</v>
      </c>
      <c r="B67" s="8">
        <f t="shared" si="4"/>
        <v>5.6039286891275408E-3</v>
      </c>
      <c r="C67" s="9">
        <f>1-SUM($B$7:B67)</f>
        <v>0.24736103046283897</v>
      </c>
      <c r="D67" s="6"/>
      <c r="E67" s="6"/>
      <c r="F67" s="8">
        <f t="shared" si="5"/>
        <v>3.9264594621785869E-6</v>
      </c>
      <c r="G67" s="9">
        <f>1-SUM($F$7:F67)</f>
        <v>5.6820817631031417E-6</v>
      </c>
      <c r="H67" s="6"/>
      <c r="I67" s="6"/>
      <c r="J67" s="8">
        <f t="shared" si="6"/>
        <v>2.9910433703155226E-4</v>
      </c>
      <c r="K67" s="9">
        <f>1-SUM($J$7:J67)</f>
        <v>9.5093827620085225E-4</v>
      </c>
      <c r="L67" s="6"/>
      <c r="M67" s="6"/>
      <c r="N67" s="8">
        <f t="shared" si="7"/>
        <v>6.4333292931974791E-3</v>
      </c>
      <c r="O67" s="9">
        <f>1-SUM($N$7:N67)</f>
        <v>0.14871268111585867</v>
      </c>
    </row>
    <row r="68" spans="1:15" s="2" customFormat="1" x14ac:dyDescent="0.3">
      <c r="A68" s="12">
        <v>62</v>
      </c>
      <c r="B68" s="8">
        <f t="shared" si="4"/>
        <v>5.4737620512021355E-3</v>
      </c>
      <c r="C68" s="9">
        <f>1-SUM($B$7:B68)</f>
        <v>0.24188726841163688</v>
      </c>
      <c r="D68" s="6"/>
      <c r="E68" s="6"/>
      <c r="F68" s="8">
        <f t="shared" si="5"/>
        <v>2.3463215598521188E-6</v>
      </c>
      <c r="G68" s="9">
        <f>1-SUM($F$7:F68)</f>
        <v>3.3357602032824119E-6</v>
      </c>
      <c r="H68" s="6"/>
      <c r="I68" s="6"/>
      <c r="J68" s="8">
        <f t="shared" si="6"/>
        <v>2.2996140981114304E-4</v>
      </c>
      <c r="K68" s="9">
        <f>1-SUM($J$7:J68)</f>
        <v>7.2097686638972203E-4</v>
      </c>
      <c r="L68" s="6"/>
      <c r="M68" s="6"/>
      <c r="N68" s="8">
        <f t="shared" si="7"/>
        <v>6.1885466099110675E-3</v>
      </c>
      <c r="O68" s="9">
        <f>1-SUM($N$7:N68)</f>
        <v>0.14252413450594759</v>
      </c>
    </row>
    <row r="69" spans="1:15" s="2" customFormat="1" x14ac:dyDescent="0.3">
      <c r="A69" s="12">
        <v>63</v>
      </c>
      <c r="B69" s="8">
        <f t="shared" si="4"/>
        <v>5.346618891013284E-3</v>
      </c>
      <c r="C69" s="9">
        <f>1-SUM($B$7:B69)</f>
        <v>0.23654064952062359</v>
      </c>
      <c r="D69" s="6"/>
      <c r="E69" s="6"/>
      <c r="F69" s="8">
        <f t="shared" si="5"/>
        <v>1.3912427211753093E-6</v>
      </c>
      <c r="G69" s="9">
        <f>1-SUM($F$7:F69)</f>
        <v>1.9445174821441924E-6</v>
      </c>
      <c r="H69" s="6"/>
      <c r="I69" s="6"/>
      <c r="J69" s="8">
        <f t="shared" si="6"/>
        <v>1.7613248879726426E-4</v>
      </c>
      <c r="K69" s="9">
        <f>1-SUM($J$7:J69)</f>
        <v>5.4484437759250159E-4</v>
      </c>
      <c r="L69" s="6"/>
      <c r="M69" s="6"/>
      <c r="N69" s="8">
        <f t="shared" si="7"/>
        <v>5.9515290311380293E-3</v>
      </c>
      <c r="O69" s="9">
        <f>1-SUM($N$7:N69)</f>
        <v>0.13657260547480954</v>
      </c>
    </row>
    <row r="70" spans="1:15" s="2" customFormat="1" x14ac:dyDescent="0.3">
      <c r="A70" s="12">
        <v>64</v>
      </c>
      <c r="B70" s="8">
        <f t="shared" ref="B70:B101" si="8">_xlfn.GAMMA.DIST($A70,$B$4,$C$4,FALSE)</f>
        <v>5.2224289799849893E-3</v>
      </c>
      <c r="C70" s="9">
        <f>1-SUM($B$7:B70)</f>
        <v>0.23131822054063855</v>
      </c>
      <c r="D70" s="6"/>
      <c r="E70" s="6"/>
      <c r="F70" s="8">
        <f t="shared" ref="F70:F101" si="9">_xlfn.GAMMA.DIST($A70,$F$4,$G$4,FALSE)</f>
        <v>8.1875397391881233E-7</v>
      </c>
      <c r="G70" s="9">
        <f>1-SUM($F$7:F70)</f>
        <v>1.1257635081918238E-6</v>
      </c>
      <c r="H70" s="6"/>
      <c r="I70" s="6"/>
      <c r="J70" s="8">
        <f t="shared" ref="J70:J101" si="10">_xlfn.GAMMA.DIST($A70,$J$4,$K$4,FALSE)</f>
        <v>1.3440893473850297E-4</v>
      </c>
      <c r="K70" s="9">
        <f>1-SUM($J$7:J70)</f>
        <v>4.1043544285401801E-4</v>
      </c>
      <c r="L70" s="6"/>
      <c r="M70" s="6"/>
      <c r="N70" s="8">
        <f t="shared" ref="N70:N101" si="11">_xlfn.GAMMA.DIST($A70,$N$4,$O$4,FALSE)</f>
        <v>5.7221470084258567E-3</v>
      </c>
      <c r="O70" s="9">
        <f>1-SUM($N$7:N70)</f>
        <v>0.13085045846638366</v>
      </c>
    </row>
    <row r="71" spans="1:15" s="2" customFormat="1" x14ac:dyDescent="0.3">
      <c r="A71" s="12">
        <v>65</v>
      </c>
      <c r="B71" s="8">
        <f t="shared" si="8"/>
        <v>5.1011237207928559E-3</v>
      </c>
      <c r="C71" s="9">
        <f>1-SUM($B$7:B71)</f>
        <v>0.2262170968198457</v>
      </c>
      <c r="D71" s="6"/>
      <c r="E71" s="6"/>
      <c r="F71" s="8">
        <f t="shared" si="9"/>
        <v>4.7834398866283245E-7</v>
      </c>
      <c r="G71" s="9">
        <f>1-SUM($F$7:F71)</f>
        <v>6.4741951955049615E-7</v>
      </c>
      <c r="H71" s="6"/>
      <c r="I71" s="6"/>
      <c r="J71" s="8">
        <f t="shared" si="10"/>
        <v>1.0220460186092316E-4</v>
      </c>
      <c r="K71" s="9">
        <f>1-SUM($J$7:J71)</f>
        <v>3.0823084099307341E-4</v>
      </c>
      <c r="L71" s="6"/>
      <c r="M71" s="6"/>
      <c r="N71" s="8">
        <f t="shared" si="11"/>
        <v>5.5002625924349497E-3</v>
      </c>
      <c r="O71" s="9">
        <f>1-SUM($N$7:N71)</f>
        <v>0.12535019587394869</v>
      </c>
    </row>
    <row r="72" spans="1:15" s="2" customFormat="1" x14ac:dyDescent="0.3">
      <c r="A72" s="12">
        <v>66</v>
      </c>
      <c r="B72" s="8">
        <f t="shared" si="8"/>
        <v>4.9826361094737846E-3</v>
      </c>
      <c r="C72" s="9">
        <f>1-SUM($B$7:B72)</f>
        <v>0.22123446071037189</v>
      </c>
      <c r="D72" s="6"/>
      <c r="E72" s="6"/>
      <c r="F72" s="8">
        <f t="shared" si="9"/>
        <v>2.7749822455398745E-7</v>
      </c>
      <c r="G72" s="9">
        <f>1-SUM($F$7:F72)</f>
        <v>3.6992129504032079E-7</v>
      </c>
      <c r="H72" s="6"/>
      <c r="I72" s="6"/>
      <c r="J72" s="8">
        <f t="shared" si="10"/>
        <v>7.7448609803068861E-5</v>
      </c>
      <c r="K72" s="9">
        <f>1-SUM($J$7:J72)</f>
        <v>2.3078223118999652E-4</v>
      </c>
      <c r="L72" s="6"/>
      <c r="M72" s="6"/>
      <c r="N72" s="8">
        <f t="shared" si="11"/>
        <v>5.2857307046113794E-3</v>
      </c>
      <c r="O72" s="9">
        <f>1-SUM($N$7:N72)</f>
        <v>0.12006446516933733</v>
      </c>
    </row>
    <row r="73" spans="1:15" s="2" customFormat="1" x14ac:dyDescent="0.3">
      <c r="A73" s="12">
        <v>67</v>
      </c>
      <c r="B73" s="8">
        <f t="shared" si="8"/>
        <v>4.8669006984157796E-3</v>
      </c>
      <c r="C73" s="9">
        <f>1-SUM($B$7:B73)</f>
        <v>0.21636756001195612</v>
      </c>
      <c r="D73" s="6"/>
      <c r="E73" s="6"/>
      <c r="F73" s="8">
        <f t="shared" si="9"/>
        <v>1.5988412037747143E-7</v>
      </c>
      <c r="G73" s="9">
        <f>1-SUM($F$7:F73)</f>
        <v>2.1003717465273297E-7</v>
      </c>
      <c r="H73" s="6"/>
      <c r="I73" s="6"/>
      <c r="J73" s="8">
        <f t="shared" si="10"/>
        <v>5.8492846444748617E-5</v>
      </c>
      <c r="K73" s="9">
        <f>1-SUM($J$7:J73)</f>
        <v>1.7228938474522781E-4</v>
      </c>
      <c r="L73" s="6"/>
      <c r="M73" s="6"/>
      <c r="N73" s="8">
        <f t="shared" si="11"/>
        <v>5.0784002967300818E-3</v>
      </c>
      <c r="O73" s="9">
        <f>1-SUM($N$7:N73)</f>
        <v>0.11498606487260721</v>
      </c>
    </row>
    <row r="74" spans="1:15" s="2" customFormat="1" x14ac:dyDescent="0.3">
      <c r="A74" s="12">
        <v>68</v>
      </c>
      <c r="B74" s="8">
        <f t="shared" si="8"/>
        <v>4.753853560207421E-3</v>
      </c>
      <c r="C74" s="9">
        <f>1-SUM($B$7:B74)</f>
        <v>0.21161370645174871</v>
      </c>
      <c r="D74" s="6"/>
      <c r="E74" s="6"/>
      <c r="F74" s="8">
        <f t="shared" si="9"/>
        <v>9.1509005594196029E-8</v>
      </c>
      <c r="G74" s="9">
        <f>1-SUM($F$7:F74)</f>
        <v>1.1852816905744135E-7</v>
      </c>
      <c r="H74" s="6"/>
      <c r="I74" s="6"/>
      <c r="J74" s="8">
        <f t="shared" si="10"/>
        <v>4.4033268576487063E-5</v>
      </c>
      <c r="K74" s="9">
        <f>1-SUM($J$7:J74)</f>
        <v>1.2825611616873456E-4</v>
      </c>
      <c r="L74" s="6"/>
      <c r="M74" s="6"/>
      <c r="N74" s="8">
        <f t="shared" si="11"/>
        <v>4.8781154066722269E-3</v>
      </c>
      <c r="O74" s="9">
        <f>1-SUM($N$7:N74)</f>
        <v>0.11010794946593494</v>
      </c>
    </row>
    <row r="75" spans="1:15" s="2" customFormat="1" x14ac:dyDescent="0.3">
      <c r="A75" s="12">
        <v>69</v>
      </c>
      <c r="B75" s="8">
        <f t="shared" si="8"/>
        <v>4.6434322523270294E-3</v>
      </c>
      <c r="C75" s="9">
        <f>1-SUM($B$7:B75)</f>
        <v>0.20697027419942171</v>
      </c>
      <c r="D75" s="6"/>
      <c r="E75" s="6"/>
      <c r="F75" s="8">
        <f t="shared" si="9"/>
        <v>5.2037929262367621E-8</v>
      </c>
      <c r="G75" s="9">
        <f>1-SUM($F$7:F75)</f>
        <v>6.6490239758465464E-8</v>
      </c>
      <c r="H75" s="6"/>
      <c r="I75" s="6"/>
      <c r="J75" s="8">
        <f t="shared" si="10"/>
        <v>3.3043750125038652E-5</v>
      </c>
      <c r="K75" s="9">
        <f>1-SUM($J$7:J75)</f>
        <v>9.5212366043706531E-5</v>
      </c>
      <c r="L75" s="6"/>
      <c r="M75" s="6"/>
      <c r="N75" s="8">
        <f t="shared" si="11"/>
        <v>4.6847161182261348E-3</v>
      </c>
      <c r="O75" s="9">
        <f>1-SUM($N$7:N75)</f>
        <v>0.10542323334770876</v>
      </c>
    </row>
    <row r="76" spans="1:15" s="2" customFormat="1" x14ac:dyDescent="0.3">
      <c r="A76" s="12">
        <v>70</v>
      </c>
      <c r="B76" s="8">
        <f t="shared" si="8"/>
        <v>4.5355757826520205E-3</v>
      </c>
      <c r="C76" s="9">
        <f>1-SUM($B$7:B76)</f>
        <v>0.20243469841676964</v>
      </c>
      <c r="D76" s="6"/>
      <c r="E76" s="6"/>
      <c r="F76" s="8">
        <f t="shared" si="9"/>
        <v>2.9407255178261973E-8</v>
      </c>
      <c r="G76" s="9">
        <f>1-SUM($F$7:F76)</f>
        <v>3.7082984571945588E-8</v>
      </c>
      <c r="H76" s="6"/>
      <c r="I76" s="6"/>
      <c r="J76" s="8">
        <f t="shared" si="10"/>
        <v>2.4721077224450077E-5</v>
      </c>
      <c r="K76" s="9">
        <f>1-SUM($J$7:J76)</f>
        <v>7.0491288819307663E-5</v>
      </c>
      <c r="L76" s="6"/>
      <c r="M76" s="6"/>
      <c r="N76" s="8">
        <f t="shared" si="11"/>
        <v>4.4980394321644584E-3</v>
      </c>
      <c r="O76" s="9">
        <f>1-SUM($N$7:N76)</f>
        <v>0.10092519391554433</v>
      </c>
    </row>
    <row r="77" spans="1:15" s="2" customFormat="1" x14ac:dyDescent="0.3">
      <c r="A77" s="12">
        <v>71</v>
      </c>
      <c r="B77" s="8">
        <f t="shared" si="8"/>
        <v>4.4302245757694043E-3</v>
      </c>
      <c r="C77" s="9">
        <f>1-SUM($B$7:B77)</f>
        <v>0.19800447384100028</v>
      </c>
      <c r="D77" s="6"/>
      <c r="E77" s="6"/>
      <c r="F77" s="8">
        <f t="shared" si="9"/>
        <v>1.6517507093895145E-8</v>
      </c>
      <c r="G77" s="9">
        <f>1-SUM($F$7:F77)</f>
        <v>2.0565477432121781E-8</v>
      </c>
      <c r="H77" s="6"/>
      <c r="I77" s="6"/>
      <c r="J77" s="8">
        <f t="shared" si="10"/>
        <v>1.8439657578329127E-5</v>
      </c>
      <c r="K77" s="9">
        <f>1-SUM($J$7:J77)</f>
        <v>5.2051631241001317E-5</v>
      </c>
      <c r="L77" s="6"/>
      <c r="M77" s="6"/>
      <c r="N77" s="8">
        <f t="shared" si="11"/>
        <v>4.3179200553486383E-3</v>
      </c>
      <c r="O77" s="9">
        <f>1-SUM($N$7:N77)</f>
        <v>9.6607273860195741E-2</v>
      </c>
    </row>
    <row r="78" spans="1:15" s="2" customFormat="1" x14ac:dyDescent="0.3">
      <c r="A78" s="12">
        <v>72</v>
      </c>
      <c r="B78" s="8">
        <f t="shared" si="8"/>
        <v>4.3273204400688147E-3</v>
      </c>
      <c r="C78" s="9">
        <f>1-SUM($B$7:B78)</f>
        <v>0.1936771534009315</v>
      </c>
      <c r="D78" s="6"/>
      <c r="E78" s="6"/>
      <c r="F78" s="8">
        <f t="shared" si="9"/>
        <v>9.222826037741707E-9</v>
      </c>
      <c r="G78" s="9">
        <f>1-SUM($F$7:F78)</f>
        <v>1.1342651373702495E-8</v>
      </c>
      <c r="H78" s="6"/>
      <c r="I78" s="6"/>
      <c r="J78" s="8">
        <f t="shared" si="10"/>
        <v>1.3714559723448942E-5</v>
      </c>
      <c r="K78" s="9">
        <f>1-SUM($J$7:J78)</f>
        <v>3.8337071517569044E-5</v>
      </c>
      <c r="L78" s="6"/>
      <c r="M78" s="6"/>
      <c r="N78" s="8">
        <f t="shared" si="11"/>
        <v>4.1441911141430815E-3</v>
      </c>
      <c r="O78" s="9">
        <f>1-SUM($N$7:N78)</f>
        <v>9.2463082746052638E-2</v>
      </c>
    </row>
    <row r="79" spans="1:15" s="2" customFormat="1" x14ac:dyDescent="0.3">
      <c r="A79" s="12">
        <v>73</v>
      </c>
      <c r="B79" s="8">
        <f t="shared" si="8"/>
        <v>4.2268065355998887E-3</v>
      </c>
      <c r="C79" s="9">
        <f>1-SUM($B$7:B79)</f>
        <v>0.18945034686533158</v>
      </c>
      <c r="D79" s="6"/>
      <c r="E79" s="6"/>
      <c r="F79" s="8">
        <f t="shared" si="9"/>
        <v>5.1201649079791266E-9</v>
      </c>
      <c r="G79" s="9">
        <f>1-SUM($F$7:F79)</f>
        <v>6.2224864150195458E-9</v>
      </c>
      <c r="H79" s="6"/>
      <c r="I79" s="6"/>
      <c r="J79" s="8">
        <f t="shared" si="10"/>
        <v>1.0171596123495754E-5</v>
      </c>
      <c r="K79" s="9">
        <f>1-SUM($J$7:J79)</f>
        <v>2.8165475394081874E-5</v>
      </c>
      <c r="L79" s="6"/>
      <c r="M79" s="6"/>
      <c r="N79" s="8">
        <f t="shared" si="11"/>
        <v>3.9766847979835988E-3</v>
      </c>
      <c r="O79" s="9">
        <f>1-SUM($N$7:N79)</f>
        <v>8.8486397948069007E-2</v>
      </c>
    </row>
    <row r="80" spans="1:15" s="2" customFormat="1" x14ac:dyDescent="0.3">
      <c r="A80" s="12">
        <v>74</v>
      </c>
      <c r="B80" s="8">
        <f t="shared" si="8"/>
        <v>4.1286273426762495E-3</v>
      </c>
      <c r="C80" s="9">
        <f>1-SUM($B$7:B80)</f>
        <v>0.1853217195226553</v>
      </c>
      <c r="D80" s="6"/>
      <c r="E80" s="6"/>
      <c r="F80" s="8">
        <f t="shared" si="9"/>
        <v>2.8266518194710447E-9</v>
      </c>
      <c r="G80" s="9">
        <f>1-SUM($F$7:F80)</f>
        <v>3.3958346135065653E-9</v>
      </c>
      <c r="H80" s="6"/>
      <c r="I80" s="6"/>
      <c r="J80" s="8">
        <f t="shared" si="10"/>
        <v>7.5232901569313126E-6</v>
      </c>
      <c r="K80" s="9">
        <f>1-SUM($J$7:J80)</f>
        <v>2.0642185237118582E-5</v>
      </c>
      <c r="L80" s="6"/>
      <c r="M80" s="6"/>
      <c r="N80" s="8">
        <f t="shared" si="11"/>
        <v>3.8152329385357127E-3</v>
      </c>
      <c r="O80" s="9">
        <f>1-SUM($N$7:N80)</f>
        <v>8.4671165009533311E-2</v>
      </c>
    </row>
    <row r="81" spans="1:15" s="2" customFormat="1" x14ac:dyDescent="0.3">
      <c r="A81" s="12">
        <v>75</v>
      </c>
      <c r="B81" s="8">
        <f t="shared" si="8"/>
        <v>4.0327286312087547E-3</v>
      </c>
      <c r="C81" s="9">
        <f>1-SUM($B$7:B81)</f>
        <v>0.18128899089144657</v>
      </c>
      <c r="D81" s="6"/>
      <c r="E81" s="6"/>
      <c r="F81" s="8">
        <f t="shared" si="9"/>
        <v>1.5520095872725102E-9</v>
      </c>
      <c r="G81" s="9">
        <f>1-SUM($F$7:F81)</f>
        <v>1.8438249815844188E-9</v>
      </c>
      <c r="H81" s="6"/>
      <c r="I81" s="6"/>
      <c r="J81" s="8">
        <f t="shared" si="10"/>
        <v>5.549704910909803E-6</v>
      </c>
      <c r="K81" s="9">
        <f>1-SUM($J$7:J81)</f>
        <v>1.5092480326162061E-5</v>
      </c>
      <c r="L81" s="6"/>
      <c r="M81" s="6"/>
      <c r="N81" s="8">
        <f t="shared" si="11"/>
        <v>3.6596675294965088E-3</v>
      </c>
      <c r="O81" s="9">
        <f>1-SUM($N$7:N81)</f>
        <v>8.1011497480036776E-2</v>
      </c>
    </row>
    <row r="82" spans="1:15" s="2" customFormat="1" x14ac:dyDescent="0.3">
      <c r="A82" s="12">
        <v>76</v>
      </c>
      <c r="B82" s="8">
        <f t="shared" si="8"/>
        <v>3.939057430751047E-3</v>
      </c>
      <c r="C82" s="9">
        <f>1-SUM($B$7:B82)</f>
        <v>0.1773499334606955</v>
      </c>
      <c r="D82" s="6"/>
      <c r="E82" s="6"/>
      <c r="F82" s="8">
        <f t="shared" si="9"/>
        <v>8.4764281397348024E-10</v>
      </c>
      <c r="G82" s="9">
        <f>1-SUM($F$7:F82)</f>
        <v>9.9618213678098755E-10</v>
      </c>
      <c r="H82" s="6"/>
      <c r="I82" s="6"/>
      <c r="J82" s="8">
        <f t="shared" si="10"/>
        <v>4.0832501481012445E-6</v>
      </c>
      <c r="K82" s="9">
        <f>1-SUM($J$7:J82)</f>
        <v>1.1009230178049556E-5</v>
      </c>
      <c r="L82" s="6"/>
      <c r="M82" s="6"/>
      <c r="N82" s="8">
        <f t="shared" si="11"/>
        <v>3.5098211917371849E-3</v>
      </c>
      <c r="O82" s="9">
        <f>1-SUM($N$7:N82)</f>
        <v>7.7501676288299626E-2</v>
      </c>
    </row>
    <row r="83" spans="1:15" s="2" customFormat="1" x14ac:dyDescent="0.3">
      <c r="A83" s="12">
        <v>77</v>
      </c>
      <c r="B83" s="8">
        <f t="shared" si="8"/>
        <v>3.8475620012409029E-3</v>
      </c>
      <c r="C83" s="9">
        <f>1-SUM($B$7:B83)</f>
        <v>0.17350237145945457</v>
      </c>
      <c r="D83" s="6"/>
      <c r="E83" s="6"/>
      <c r="F83" s="8">
        <f t="shared" si="9"/>
        <v>4.6056188968406566E-10</v>
      </c>
      <c r="G83" s="9">
        <f>1-SUM($F$7:F83)</f>
        <v>5.356202148476541E-10</v>
      </c>
      <c r="H83" s="6"/>
      <c r="I83" s="6"/>
      <c r="J83" s="8">
        <f t="shared" si="10"/>
        <v>2.996715650166939E-6</v>
      </c>
      <c r="K83" s="9">
        <f>1-SUM($J$7:J83)</f>
        <v>8.0125145278664434E-6</v>
      </c>
      <c r="L83" s="6"/>
      <c r="M83" s="6"/>
      <c r="N83" s="8">
        <f t="shared" si="11"/>
        <v>3.3655275881504408E-3</v>
      </c>
      <c r="O83" s="9">
        <f>1-SUM($N$7:N83)</f>
        <v>7.4136148700149174E-2</v>
      </c>
    </row>
    <row r="84" spans="1:15" s="2" customFormat="1" x14ac:dyDescent="0.3">
      <c r="A84" s="12">
        <v>78</v>
      </c>
      <c r="B84" s="8">
        <f t="shared" si="8"/>
        <v>3.7581918044211704E-3</v>
      </c>
      <c r="C84" s="9">
        <f>1-SUM($B$7:B84)</f>
        <v>0.16974417965503341</v>
      </c>
      <c r="D84" s="6"/>
      <c r="E84" s="6"/>
      <c r="F84" s="8">
        <f t="shared" si="9"/>
        <v>2.4898755294829135E-10</v>
      </c>
      <c r="G84" s="9">
        <f>1-SUM($F$7:F84)</f>
        <v>2.8663260653871703E-10</v>
      </c>
      <c r="H84" s="6"/>
      <c r="I84" s="6"/>
      <c r="J84" s="8">
        <f t="shared" si="10"/>
        <v>2.1939000542643953E-6</v>
      </c>
      <c r="K84" s="9">
        <f>1-SUM($J$7:J84)</f>
        <v>5.818614473573902E-6</v>
      </c>
      <c r="L84" s="6"/>
      <c r="M84" s="6"/>
      <c r="N84" s="8">
        <f t="shared" si="11"/>
        <v>3.2266217922562457E-3</v>
      </c>
      <c r="O84" s="9">
        <f>1-SUM($N$7:N84)</f>
        <v>7.0909526907892984E-2</v>
      </c>
    </row>
    <row r="85" spans="1:15" s="2" customFormat="1" x14ac:dyDescent="0.3">
      <c r="A85" s="12">
        <v>79</v>
      </c>
      <c r="B85" s="8">
        <f t="shared" si="8"/>
        <v>3.6708974759245543E-3</v>
      </c>
      <c r="C85" s="9">
        <f>1-SUM($B$7:B85)</f>
        <v>0.16607328217910888</v>
      </c>
      <c r="D85" s="6"/>
      <c r="E85" s="6"/>
      <c r="F85" s="8">
        <f t="shared" si="9"/>
        <v>1.339483855706542E-10</v>
      </c>
      <c r="G85" s="9">
        <f>1-SUM($F$7:F85)</f>
        <v>1.5268419861769189E-10</v>
      </c>
      <c r="H85" s="6"/>
      <c r="I85" s="6"/>
      <c r="J85" s="8">
        <f t="shared" si="10"/>
        <v>1.6023121023213753E-6</v>
      </c>
      <c r="K85" s="9">
        <f>1-SUM($J$7:J85)</f>
        <v>4.2163023712404879E-6</v>
      </c>
      <c r="L85" s="6"/>
      <c r="M85" s="6"/>
      <c r="N85" s="8">
        <f t="shared" si="11"/>
        <v>3.0929406143295353E-3</v>
      </c>
      <c r="O85" s="9">
        <f>1-SUM($N$7:N85)</f>
        <v>6.7816586293563463E-2</v>
      </c>
    </row>
    <row r="86" spans="1:15" s="2" customFormat="1" x14ac:dyDescent="0.3">
      <c r="A86" s="12">
        <v>80</v>
      </c>
      <c r="B86" s="8">
        <f t="shared" si="8"/>
        <v>3.5856307980067902E-3</v>
      </c>
      <c r="C86" s="9">
        <f>1-SUM($B$7:B86)</f>
        <v>0.16248765138110211</v>
      </c>
      <c r="D86" s="6"/>
      <c r="E86" s="6"/>
      <c r="F86" s="8">
        <f t="shared" si="9"/>
        <v>7.1716835818498526E-11</v>
      </c>
      <c r="G86" s="9">
        <f>1-SUM($F$7:F86)</f>
        <v>8.0967343940585579E-11</v>
      </c>
      <c r="H86" s="6"/>
      <c r="I86" s="6"/>
      <c r="J86" s="8">
        <f t="shared" si="10"/>
        <v>1.1675152138699482E-6</v>
      </c>
      <c r="K86" s="9">
        <f>1-SUM($J$7:J86)</f>
        <v>3.0487871574003123E-6</v>
      </c>
      <c r="L86" s="6"/>
      <c r="M86" s="6"/>
      <c r="N86" s="8">
        <f t="shared" si="11"/>
        <v>2.9643228885428792E-3</v>
      </c>
      <c r="O86" s="9">
        <f>1-SUM($N$7:N86)</f>
        <v>6.4852263405020594E-2</v>
      </c>
    </row>
    <row r="87" spans="1:15" s="2" customFormat="1" x14ac:dyDescent="0.3">
      <c r="A87" s="12">
        <v>81</v>
      </c>
      <c r="B87" s="8">
        <f t="shared" si="8"/>
        <v>3.5023446729131832E-3</v>
      </c>
      <c r="C87" s="9">
        <f>1-SUM($B$7:B87)</f>
        <v>0.15898530670818889</v>
      </c>
      <c r="D87" s="6"/>
      <c r="E87" s="6"/>
      <c r="F87" s="8">
        <f t="shared" si="9"/>
        <v>3.8219071424624177E-11</v>
      </c>
      <c r="G87" s="9">
        <f>1-SUM($F$7:F87)</f>
        <v>4.2748249384771952E-11</v>
      </c>
      <c r="H87" s="6"/>
      <c r="I87" s="6"/>
      <c r="J87" s="8">
        <f t="shared" si="10"/>
        <v>8.4876675416460076E-7</v>
      </c>
      <c r="K87" s="9">
        <f>1-SUM($J$7:J87)</f>
        <v>2.2000204031868975E-6</v>
      </c>
      <c r="L87" s="6"/>
      <c r="M87" s="6"/>
      <c r="N87" s="8">
        <f t="shared" si="11"/>
        <v>2.8406097243648238E-3</v>
      </c>
      <c r="O87" s="9">
        <f>1-SUM($N$7:N87)</f>
        <v>6.2011653680655754E-2</v>
      </c>
    </row>
    <row r="88" spans="1:15" s="2" customFormat="1" x14ac:dyDescent="0.3">
      <c r="A88" s="12">
        <v>82</v>
      </c>
      <c r="B88" s="8">
        <f t="shared" si="8"/>
        <v>3.4209930968637672E-3</v>
      </c>
      <c r="C88" s="9">
        <f>1-SUM($B$7:B88)</f>
        <v>0.15556431361132517</v>
      </c>
      <c r="D88" s="6"/>
      <c r="E88" s="6"/>
      <c r="F88" s="8">
        <f t="shared" si="9"/>
        <v>2.0275155932209391E-11</v>
      </c>
      <c r="G88" s="9">
        <f>1-SUM($F$7:F88)</f>
        <v>2.2473134464462419E-11</v>
      </c>
      <c r="H88" s="6"/>
      <c r="I88" s="6"/>
      <c r="J88" s="8">
        <f t="shared" si="10"/>
        <v>6.1567119317428856E-7</v>
      </c>
      <c r="K88" s="9">
        <f>1-SUM($J$7:J88)</f>
        <v>1.5843492100486856E-6</v>
      </c>
      <c r="L88" s="6"/>
      <c r="M88" s="6"/>
      <c r="N88" s="8">
        <f t="shared" si="11"/>
        <v>2.7216447252193399E-3</v>
      </c>
      <c r="O88" s="9">
        <f>1-SUM($N$7:N88)</f>
        <v>5.9290008955436457E-2</v>
      </c>
    </row>
    <row r="89" spans="1:15" s="2" customFormat="1" x14ac:dyDescent="0.3">
      <c r="A89" s="12">
        <v>83</v>
      </c>
      <c r="B89" s="8">
        <f t="shared" si="8"/>
        <v>3.3415311346427423E-3</v>
      </c>
      <c r="C89" s="9">
        <f>1-SUM($B$7:B89)</f>
        <v>0.15222278247668242</v>
      </c>
      <c r="D89" s="6"/>
      <c r="E89" s="6"/>
      <c r="F89" s="8">
        <f t="shared" si="9"/>
        <v>1.0708316884612901E-11</v>
      </c>
      <c r="G89" s="9">
        <f>1-SUM($F$7:F89)</f>
        <v>1.1764811347347859E-11</v>
      </c>
      <c r="H89" s="6"/>
      <c r="I89" s="6"/>
      <c r="J89" s="8">
        <f t="shared" si="10"/>
        <v>4.4562276853999782E-7</v>
      </c>
      <c r="K89" s="9">
        <f>1-SUM($J$7:J89)</f>
        <v>1.1387264414741693E-6</v>
      </c>
      <c r="L89" s="6"/>
      <c r="M89" s="6"/>
      <c r="N89" s="8">
        <f t="shared" si="11"/>
        <v>2.6072741771923126E-3</v>
      </c>
      <c r="O89" s="9">
        <f>1-SUM($N$7:N89)</f>
        <v>5.6682734778244148E-2</v>
      </c>
    </row>
    <row r="90" spans="1:15" s="2" customFormat="1" x14ac:dyDescent="0.3">
      <c r="A90" s="12">
        <v>84</v>
      </c>
      <c r="B90" s="8">
        <f t="shared" si="8"/>
        <v>3.2639148947781285E-3</v>
      </c>
      <c r="C90" s="9">
        <f>1-SUM($B$7:B90)</f>
        <v>0.14895886758190424</v>
      </c>
      <c r="D90" s="6"/>
      <c r="E90" s="6"/>
      <c r="F90" s="8">
        <f t="shared" si="9"/>
        <v>5.6311529638408359E-12</v>
      </c>
      <c r="G90" s="9">
        <f>1-SUM($F$7:F90)</f>
        <v>6.1336491441466023E-12</v>
      </c>
      <c r="H90" s="6"/>
      <c r="I90" s="6"/>
      <c r="J90" s="8">
        <f t="shared" si="10"/>
        <v>3.2185965278422731E-7</v>
      </c>
      <c r="K90" s="9">
        <f>1-SUM($J$7:J90)</f>
        <v>8.1686678865544593E-7</v>
      </c>
      <c r="L90" s="6"/>
      <c r="M90" s="6"/>
      <c r="N90" s="8">
        <f t="shared" si="11"/>
        <v>2.497347210366574E-3</v>
      </c>
      <c r="O90" s="9">
        <f>1-SUM($N$7:N90)</f>
        <v>5.4185387567877608E-2</v>
      </c>
    </row>
    <row r="91" spans="1:15" s="2" customFormat="1" x14ac:dyDescent="0.3">
      <c r="A91" s="12">
        <v>85</v>
      </c>
      <c r="B91" s="8">
        <f t="shared" si="8"/>
        <v>3.1881015052979598E-3</v>
      </c>
      <c r="C91" s="9">
        <f>1-SUM($B$7:B91)</f>
        <v>0.14577076607660633</v>
      </c>
      <c r="D91" s="6"/>
      <c r="E91" s="6"/>
      <c r="F91" s="8">
        <f t="shared" si="9"/>
        <v>2.9487438847129208E-12</v>
      </c>
      <c r="G91" s="9">
        <f>1-SUM($F$7:F91)</f>
        <v>3.1848967907421866E-12</v>
      </c>
      <c r="H91" s="6"/>
      <c r="I91" s="6"/>
      <c r="J91" s="8">
        <f t="shared" si="10"/>
        <v>2.3198937385038056E-7</v>
      </c>
      <c r="K91" s="9">
        <f>1-SUM($J$7:J91)</f>
        <v>5.8487741483315148E-7</v>
      </c>
      <c r="L91" s="6"/>
      <c r="M91" s="6"/>
      <c r="N91" s="8">
        <f t="shared" si="11"/>
        <v>2.3917159351763101E-3</v>
      </c>
      <c r="O91" s="9">
        <f>1-SUM($N$7:N91)</f>
        <v>5.1793671632701321E-2</v>
      </c>
    </row>
    <row r="92" spans="1:15" s="2" customFormat="1" x14ac:dyDescent="0.3">
      <c r="A92" s="12">
        <v>86</v>
      </c>
      <c r="B92" s="8">
        <f t="shared" si="8"/>
        <v>3.1140490900495839E-3</v>
      </c>
      <c r="C92" s="9">
        <f>1-SUM($B$7:B92)</f>
        <v>0.1426567169865568</v>
      </c>
      <c r="D92" s="6"/>
      <c r="E92" s="6"/>
      <c r="F92" s="8">
        <f t="shared" si="9"/>
        <v>1.5377415815414178E-12</v>
      </c>
      <c r="G92" s="9">
        <f>1-SUM($F$7:F92)</f>
        <v>1.6471268793338822E-12</v>
      </c>
      <c r="H92" s="6"/>
      <c r="I92" s="6"/>
      <c r="J92" s="8">
        <f t="shared" si="10"/>
        <v>1.6687567399956047E-7</v>
      </c>
      <c r="K92" s="9">
        <f>1-SUM($J$7:J92)</f>
        <v>4.1800174088724162E-7</v>
      </c>
      <c r="L92" s="6"/>
      <c r="M92" s="6"/>
      <c r="N92" s="8">
        <f t="shared" si="11"/>
        <v>2.2902355559940861E-3</v>
      </c>
      <c r="O92" s="9">
        <f>1-SUM($N$7:N92)</f>
        <v>4.9503436076707263E-2</v>
      </c>
    </row>
    <row r="93" spans="1:15" s="2" customFormat="1" x14ac:dyDescent="0.3">
      <c r="A93" s="12">
        <v>87</v>
      </c>
      <c r="B93" s="8">
        <f t="shared" si="8"/>
        <v>3.0417167455690326E-3</v>
      </c>
      <c r="C93" s="9">
        <f>1-SUM($B$7:B93)</f>
        <v>0.13961500024098772</v>
      </c>
      <c r="D93" s="6"/>
      <c r="E93" s="6"/>
      <c r="F93" s="8">
        <f t="shared" si="9"/>
        <v>7.9868900744451346E-13</v>
      </c>
      <c r="G93" s="9">
        <f>1-SUM($F$7:F93)</f>
        <v>8.4843243541854463E-13</v>
      </c>
      <c r="H93" s="6"/>
      <c r="I93" s="6"/>
      <c r="J93" s="8">
        <f t="shared" si="10"/>
        <v>1.1980132680161707E-7</v>
      </c>
      <c r="K93" s="9">
        <f>1-SUM($J$7:J93)</f>
        <v>2.9820041413941567E-7</v>
      </c>
      <c r="L93" s="6"/>
      <c r="M93" s="6"/>
      <c r="N93" s="8">
        <f t="shared" si="11"/>
        <v>2.1927644639983383E-3</v>
      </c>
      <c r="O93" s="9">
        <f>1-SUM($N$7:N93)</f>
        <v>4.7310671612708965E-2</v>
      </c>
    </row>
    <row r="94" spans="1:15" s="2" customFormat="1" x14ac:dyDescent="0.3">
      <c r="A94" s="12">
        <v>88</v>
      </c>
      <c r="B94" s="8">
        <f t="shared" si="8"/>
        <v>2.971064518487648E-3</v>
      </c>
      <c r="C94" s="9">
        <f>1-SUM($B$7:B94)</f>
        <v>0.13664393572250011</v>
      </c>
      <c r="D94" s="6"/>
      <c r="E94" s="6"/>
      <c r="F94" s="8">
        <f t="shared" si="9"/>
        <v>4.1319984161313328E-13</v>
      </c>
      <c r="G94" s="9">
        <f>1-SUM($F$7:F94)</f>
        <v>4.3520742565306136E-13</v>
      </c>
      <c r="H94" s="6"/>
      <c r="I94" s="6"/>
      <c r="J94" s="8">
        <f t="shared" si="10"/>
        <v>8.5840739882549754E-8</v>
      </c>
      <c r="K94" s="9">
        <f>1-SUM($J$7:J94)</f>
        <v>2.1235967428978597E-7</v>
      </c>
      <c r="L94" s="6"/>
      <c r="M94" s="6"/>
      <c r="N94" s="8">
        <f t="shared" si="11"/>
        <v>2.0991643112150769E-3</v>
      </c>
      <c r="O94" s="9">
        <f>1-SUM($N$7:N94)</f>
        <v>4.5211507301493925E-2</v>
      </c>
    </row>
    <row r="95" spans="1:15" s="2" customFormat="1" x14ac:dyDescent="0.3">
      <c r="A95" s="12">
        <v>89</v>
      </c>
      <c r="B95" s="8">
        <f t="shared" si="8"/>
        <v>2.9020533834635135E-3</v>
      </c>
      <c r="C95" s="9">
        <f>1-SUM($B$7:B95)</f>
        <v>0.13374188233903661</v>
      </c>
      <c r="D95" s="6"/>
      <c r="E95" s="6"/>
      <c r="F95" s="8">
        <f t="shared" si="9"/>
        <v>2.1294593996807811E-13</v>
      </c>
      <c r="G95" s="9">
        <f>1-SUM($F$7:F95)</f>
        <v>2.2226664952995634E-13</v>
      </c>
      <c r="H95" s="6"/>
      <c r="I95" s="6"/>
      <c r="J95" s="8">
        <f t="shared" si="10"/>
        <v>6.1391382927097459E-8</v>
      </c>
      <c r="K95" s="9">
        <f>1-SUM($J$7:J95)</f>
        <v>1.5096829131255873E-7</v>
      </c>
      <c r="L95" s="6"/>
      <c r="M95" s="6"/>
      <c r="N95" s="8">
        <f t="shared" si="11"/>
        <v>2.0093000674841423E-3</v>
      </c>
      <c r="O95" s="9">
        <f>1-SUM($N$7:N95)</f>
        <v>4.3202207234009804E-2</v>
      </c>
    </row>
    <row r="96" spans="1:15" s="2" customFormat="1" x14ac:dyDescent="0.3">
      <c r="A96" s="12">
        <v>90</v>
      </c>
      <c r="B96" s="8">
        <f t="shared" si="8"/>
        <v>2.8346452216254834E-3</v>
      </c>
      <c r="C96" s="9">
        <f>1-SUM($B$7:B96)</f>
        <v>0.13090723711741115</v>
      </c>
      <c r="D96" s="6"/>
      <c r="E96" s="6"/>
      <c r="F96" s="8">
        <f t="shared" si="9"/>
        <v>1.0933085698351302E-13</v>
      </c>
      <c r="G96" s="9">
        <f>1-SUM($F$7:F96)</f>
        <v>1.1290968160437842E-13</v>
      </c>
      <c r="H96" s="6"/>
      <c r="I96" s="6"/>
      <c r="J96" s="8">
        <f t="shared" si="10"/>
        <v>4.382498717076113E-8</v>
      </c>
      <c r="K96" s="9">
        <f>1-SUM($J$7:J96)</f>
        <v>1.0714330411776274E-7</v>
      </c>
      <c r="L96" s="6"/>
      <c r="M96" s="6"/>
      <c r="N96" s="8">
        <f t="shared" si="11"/>
        <v>1.9230400619668542E-3</v>
      </c>
      <c r="O96" s="9">
        <f>1-SUM($N$7:N96)</f>
        <v>4.1279167172042941E-2</v>
      </c>
    </row>
    <row r="97" spans="1:15" s="2" customFormat="1" x14ac:dyDescent="0.3">
      <c r="A97" s="12">
        <v>91</v>
      </c>
      <c r="B97" s="8">
        <f t="shared" si="8"/>
        <v>2.7688027995179058E-3</v>
      </c>
      <c r="C97" s="9">
        <f>1-SUM($B$7:B97)</f>
        <v>0.12813843431789329</v>
      </c>
      <c r="D97" s="6"/>
      <c r="E97" s="6"/>
      <c r="F97" s="8">
        <f t="shared" si="9"/>
        <v>5.5926348250011373E-14</v>
      </c>
      <c r="G97" s="9">
        <f>1-SUM($F$7:F97)</f>
        <v>5.6954441163270531E-14</v>
      </c>
      <c r="H97" s="6"/>
      <c r="I97" s="6"/>
      <c r="J97" s="8">
        <f t="shared" si="10"/>
        <v>3.1228725934593532E-8</v>
      </c>
      <c r="K97" s="9">
        <f>1-SUM($J$7:J97)</f>
        <v>7.5914578179236969E-8</v>
      </c>
      <c r="L97" s="6"/>
      <c r="M97" s="6"/>
      <c r="N97" s="8">
        <f t="shared" si="11"/>
        <v>1.8402560106876645E-3</v>
      </c>
      <c r="O97" s="9">
        <f>1-SUM($N$7:N97)</f>
        <v>3.9438911161355228E-2</v>
      </c>
    </row>
    <row r="98" spans="1:15" s="2" customFormat="1" x14ac:dyDescent="0.3">
      <c r="A98" s="12">
        <v>92</v>
      </c>
      <c r="B98" s="8">
        <f t="shared" si="8"/>
        <v>2.7044897485344168E-3</v>
      </c>
      <c r="C98" s="9">
        <f>1-SUM($B$7:B98)</f>
        <v>0.12543394456935886</v>
      </c>
      <c r="D98" s="6"/>
      <c r="E98" s="6"/>
      <c r="F98" s="8">
        <f t="shared" si="9"/>
        <v>2.8505289893491161E-14</v>
      </c>
      <c r="G98" s="9">
        <f>1-SUM($F$7:F98)</f>
        <v>2.8421709430404007E-14</v>
      </c>
      <c r="H98" s="6"/>
      <c r="I98" s="6"/>
      <c r="J98" s="8">
        <f t="shared" si="10"/>
        <v>2.2213751749962207E-8</v>
      </c>
      <c r="K98" s="9">
        <f>1-SUM($J$7:J98)</f>
        <v>5.3700826452285355E-8</v>
      </c>
      <c r="L98" s="6"/>
      <c r="M98" s="6"/>
      <c r="N98" s="8">
        <f t="shared" si="11"/>
        <v>1.7608230314869046E-3</v>
      </c>
      <c r="O98" s="9">
        <f>1-SUM($N$7:N98)</f>
        <v>3.7678088129868281E-2</v>
      </c>
    </row>
    <row r="99" spans="1:15" s="2" customFormat="1" x14ac:dyDescent="0.3">
      <c r="A99" s="12">
        <v>93</v>
      </c>
      <c r="B99" s="8">
        <f t="shared" si="8"/>
        <v>2.6416705448294438E-3</v>
      </c>
      <c r="C99" s="9">
        <f>1-SUM($B$7:B99)</f>
        <v>0.12279227402452941</v>
      </c>
      <c r="D99" s="6"/>
      <c r="E99" s="6"/>
      <c r="F99" s="8">
        <f t="shared" si="9"/>
        <v>1.4477833673502321E-14</v>
      </c>
      <c r="G99" s="9">
        <f>1-SUM($F$7:F99)</f>
        <v>1.3988810110276972E-14</v>
      </c>
      <c r="H99" s="6"/>
      <c r="I99" s="6"/>
      <c r="J99" s="8">
        <f t="shared" si="10"/>
        <v>1.5773979721113462E-8</v>
      </c>
      <c r="K99" s="9">
        <f>1-SUM($J$7:J99)</f>
        <v>3.7926846774283263E-8</v>
      </c>
      <c r="L99" s="6"/>
      <c r="M99" s="6"/>
      <c r="N99" s="8">
        <f t="shared" si="11"/>
        <v>1.6846196476542142E-3</v>
      </c>
      <c r="O99" s="9">
        <f>1-SUM($N$7:N99)</f>
        <v>3.5993468482214075E-2</v>
      </c>
    </row>
    <row r="100" spans="1:15" s="2" customFormat="1" x14ac:dyDescent="0.3">
      <c r="A100" s="12">
        <v>94</v>
      </c>
      <c r="B100" s="8">
        <f t="shared" si="8"/>
        <v>2.5803104896963084E-3</v>
      </c>
      <c r="C100" s="9">
        <f>1-SUM($B$7:B100)</f>
        <v>0.1202119635348331</v>
      </c>
      <c r="D100" s="6"/>
      <c r="E100" s="6"/>
      <c r="F100" s="8">
        <f t="shared" si="9"/>
        <v>7.3279681406193822E-15</v>
      </c>
      <c r="G100" s="9">
        <f>1-SUM($F$7:F100)</f>
        <v>6.6613381477509392E-15</v>
      </c>
      <c r="H100" s="6"/>
      <c r="I100" s="6"/>
      <c r="J100" s="8">
        <f t="shared" si="10"/>
        <v>1.118222856606284E-8</v>
      </c>
      <c r="K100" s="9">
        <f>1-SUM($J$7:J100)</f>
        <v>2.6744618186747005E-8</v>
      </c>
      <c r="L100" s="6"/>
      <c r="M100" s="6"/>
      <c r="N100" s="8">
        <f t="shared" si="11"/>
        <v>1.6115277814124055E-3</v>
      </c>
      <c r="O100" s="9">
        <f>1-SUM($N$7:N100)</f>
        <v>3.4381940700801694E-2</v>
      </c>
    </row>
    <row r="101" spans="1:15" s="2" customFormat="1" x14ac:dyDescent="0.3">
      <c r="A101" s="12">
        <v>95</v>
      </c>
      <c r="B101" s="8">
        <f t="shared" si="8"/>
        <v>2.5203756904011174E-3</v>
      </c>
      <c r="C101" s="9">
        <f>1-SUM($B$7:B101)</f>
        <v>0.11769158784443201</v>
      </c>
      <c r="D101" s="6"/>
      <c r="E101" s="6"/>
      <c r="F101" s="8">
        <f t="shared" si="9"/>
        <v>3.6965547076934563E-15</v>
      </c>
      <c r="G101" s="9">
        <f>1-SUM($F$7:F101)</f>
        <v>2.9976021664879227E-15</v>
      </c>
      <c r="H101" s="6"/>
      <c r="I101" s="6"/>
      <c r="J101" s="8">
        <f t="shared" si="10"/>
        <v>7.9140478741460011E-9</v>
      </c>
      <c r="K101" s="9">
        <f>1-SUM($J$7:J101)</f>
        <v>1.8830570325256701E-8</v>
      </c>
      <c r="L101" s="6"/>
      <c r="M101" s="6"/>
      <c r="N101" s="8">
        <f t="shared" si="11"/>
        <v>1.5414327383286267E-3</v>
      </c>
      <c r="O101" s="9">
        <f>1-SUM($N$7:N101)</f>
        <v>3.2840507962473064E-2</v>
      </c>
    </row>
    <row r="102" spans="1:15" s="2" customFormat="1" x14ac:dyDescent="0.3">
      <c r="A102" s="12">
        <v>96</v>
      </c>
      <c r="B102" s="8">
        <f t="shared" ref="B102:B133" si="12">_xlfn.GAMMA.DIST($A102,$B$4,$C$4,FALSE)</f>
        <v>2.4618330414618232E-3</v>
      </c>
      <c r="C102" s="9">
        <f>1-SUM($B$7:B102)</f>
        <v>0.11522975480297015</v>
      </c>
      <c r="D102" s="6"/>
      <c r="E102" s="6"/>
      <c r="F102" s="8">
        <f t="shared" ref="F102:F133" si="13">_xlfn.GAMMA.DIST($A102,$F$4,$G$4,FALSE)</f>
        <v>1.8585531730017526E-15</v>
      </c>
      <c r="G102" s="9">
        <f>1-SUM($F$7:F102)</f>
        <v>0</v>
      </c>
      <c r="H102" s="6"/>
      <c r="I102" s="6"/>
      <c r="J102" s="8">
        <f t="shared" ref="J102:J133" si="14">_xlfn.GAMMA.DIST($A102,$J$4,$K$4,FALSE)</f>
        <v>5.592000657767254E-9</v>
      </c>
      <c r="K102" s="9">
        <f>1-SUM($J$7:J102)</f>
        <v>1.3238569684936863E-8</v>
      </c>
      <c r="L102" s="6"/>
      <c r="M102" s="6"/>
      <c r="N102" s="8">
        <f t="shared" ref="N102:N133" si="15">_xlfn.GAMMA.DIST($A102,$N$4,$O$4,FALSE)</f>
        <v>1.474223183643488E-3</v>
      </c>
      <c r="O102" s="9">
        <f>1-SUM($N$7:N102)</f>
        <v>3.1366284778829523E-2</v>
      </c>
    </row>
    <row r="103" spans="1:15" s="2" customFormat="1" x14ac:dyDescent="0.3">
      <c r="A103" s="12">
        <v>97</v>
      </c>
      <c r="B103" s="8">
        <f t="shared" si="12"/>
        <v>2.4046502063621408E-3</v>
      </c>
      <c r="C103" s="9">
        <f>1-SUM($B$7:B103)</f>
        <v>0.11282510459660799</v>
      </c>
      <c r="D103" s="6"/>
      <c r="E103" s="6"/>
      <c r="F103" s="8">
        <f t="shared" si="13"/>
        <v>9.314228483896536E-16</v>
      </c>
      <c r="G103" s="9">
        <f>1-SUM($F$7:F103)</f>
        <v>0</v>
      </c>
      <c r="H103" s="6"/>
      <c r="I103" s="6"/>
      <c r="J103" s="8">
        <f t="shared" si="14"/>
        <v>3.9450138477869537E-9</v>
      </c>
      <c r="K103" s="9">
        <f>1-SUM($J$7:J103)</f>
        <v>9.2935558138051988E-9</v>
      </c>
      <c r="L103" s="6"/>
      <c r="M103" s="6"/>
      <c r="N103" s="8">
        <f t="shared" si="15"/>
        <v>1.409791111428678E-3</v>
      </c>
      <c r="O103" s="9">
        <f>1-SUM($N$7:N103)</f>
        <v>2.995649366740083E-2</v>
      </c>
    </row>
    <row r="104" spans="1:15" s="2" customFormat="1" x14ac:dyDescent="0.3">
      <c r="A104" s="12">
        <v>98</v>
      </c>
      <c r="B104" s="8">
        <f t="shared" si="12"/>
        <v>2.3487955996902058E-3</v>
      </c>
      <c r="C104" s="9">
        <f>1-SUM($B$7:B104)</f>
        <v>0.11047630899691774</v>
      </c>
      <c r="D104" s="6"/>
      <c r="E104" s="6"/>
      <c r="F104" s="8">
        <f t="shared" si="13"/>
        <v>4.6530923110467043E-16</v>
      </c>
      <c r="G104" s="9">
        <f>1-SUM($F$7:F104)</f>
        <v>0</v>
      </c>
      <c r="H104" s="6"/>
      <c r="I104" s="6"/>
      <c r="J104" s="8">
        <f t="shared" si="14"/>
        <v>2.7787963829920053E-9</v>
      </c>
      <c r="K104" s="9">
        <f>1-SUM($J$7:J104)</f>
        <v>6.5147593986125685E-9</v>
      </c>
      <c r="L104" s="6"/>
      <c r="M104" s="6"/>
      <c r="N104" s="8">
        <f t="shared" si="15"/>
        <v>1.3480318074092848E-3</v>
      </c>
      <c r="O104" s="9">
        <f>1-SUM($N$7:N104)</f>
        <v>2.8608461859991552E-2</v>
      </c>
    </row>
    <row r="105" spans="1:15" s="2" customFormat="1" x14ac:dyDescent="0.3">
      <c r="A105" s="12">
        <v>99</v>
      </c>
      <c r="B105" s="8">
        <f t="shared" si="12"/>
        <v>2.2942383696921099E-3</v>
      </c>
      <c r="C105" s="9">
        <f>1-SUM($B$7:B105)</f>
        <v>0.10818207062722562</v>
      </c>
      <c r="D105" s="6"/>
      <c r="E105" s="6"/>
      <c r="F105" s="8">
        <f t="shared" si="13"/>
        <v>2.3173268664456449E-16</v>
      </c>
      <c r="G105" s="9">
        <f>1-SUM($F$7:F105)</f>
        <v>0</v>
      </c>
      <c r="H105" s="6"/>
      <c r="I105" s="6"/>
      <c r="J105" s="8">
        <f t="shared" si="14"/>
        <v>1.9543640278489195E-9</v>
      </c>
      <c r="K105" s="9">
        <f>1-SUM($J$7:J105)</f>
        <v>4.5603953946482534E-9</v>
      </c>
      <c r="L105" s="6"/>
      <c r="M105" s="6"/>
      <c r="N105" s="8">
        <f t="shared" si="15"/>
        <v>1.2888438062179876E-3</v>
      </c>
      <c r="O105" s="9">
        <f>1-SUM($N$7:N105)</f>
        <v>2.7319618053773587E-2</v>
      </c>
    </row>
    <row r="106" spans="1:15" s="2" customFormat="1" x14ac:dyDescent="0.3">
      <c r="A106" s="12">
        <v>100</v>
      </c>
      <c r="B106" s="8">
        <f t="shared" si="12"/>
        <v>2.2409483812306798E-3</v>
      </c>
      <c r="C106" s="9">
        <f>1-SUM($B$7:B106)</f>
        <v>0.10594112224599495</v>
      </c>
      <c r="D106" s="6"/>
      <c r="E106" s="6"/>
      <c r="F106" s="8">
        <f t="shared" si="13"/>
        <v>1.1505642921670305E-16</v>
      </c>
      <c r="G106" s="9">
        <f>1-SUM($F$7:F106)</f>
        <v>0</v>
      </c>
      <c r="H106" s="6"/>
      <c r="I106" s="6"/>
      <c r="J106" s="8">
        <f t="shared" si="14"/>
        <v>1.3724862246270784E-9</v>
      </c>
      <c r="K106" s="9">
        <f>1-SUM($J$7:J106)</f>
        <v>3.187909158874902E-9</v>
      </c>
      <c r="L106" s="6"/>
      <c r="M106" s="6"/>
      <c r="N106" s="8">
        <f t="shared" si="15"/>
        <v>1.2321288437843044E-3</v>
      </c>
      <c r="O106" s="9">
        <f>1-SUM($N$7:N106)</f>
        <v>2.6087489209989267E-2</v>
      </c>
    </row>
    <row r="107" spans="1:15" s="2" customFormat="1" x14ac:dyDescent="0.3">
      <c r="A107" s="12">
        <v>101</v>
      </c>
      <c r="B107" s="8">
        <f t="shared" si="12"/>
        <v>2.1888961991400847E-3</v>
      </c>
      <c r="C107" s="9">
        <f>1-SUM($B$7:B107)</f>
        <v>0.10375222604685486</v>
      </c>
      <c r="D107" s="6"/>
      <c r="E107" s="6"/>
      <c r="F107" s="8">
        <f t="shared" si="13"/>
        <v>5.6955905737591248E-17</v>
      </c>
      <c r="G107" s="9">
        <f>1-SUM($F$7:F107)</f>
        <v>0</v>
      </c>
      <c r="H107" s="6"/>
      <c r="I107" s="6"/>
      <c r="J107" s="8">
        <f t="shared" si="14"/>
        <v>9.6244780517128653E-10</v>
      </c>
      <c r="K107" s="9">
        <f>1-SUM($J$7:J107)</f>
        <v>2.2254613707417548E-9</v>
      </c>
      <c r="L107" s="6"/>
      <c r="M107" s="6"/>
      <c r="N107" s="8">
        <f t="shared" si="15"/>
        <v>1.1777918055027178E-3</v>
      </c>
      <c r="O107" s="9">
        <f>1-SUM($N$7:N107)</f>
        <v>2.4909697404486564E-2</v>
      </c>
    </row>
    <row r="108" spans="1:15" s="2" customFormat="1" x14ac:dyDescent="0.3">
      <c r="A108" s="12">
        <v>102</v>
      </c>
      <c r="B108" s="8">
        <f t="shared" si="12"/>
        <v>2.1380530719670799E-3</v>
      </c>
      <c r="C108" s="9">
        <f>1-SUM($B$7:B108)</f>
        <v>0.10161417297488773</v>
      </c>
      <c r="D108" s="6"/>
      <c r="E108" s="6"/>
      <c r="F108" s="8">
        <f t="shared" si="13"/>
        <v>2.811230409605521E-17</v>
      </c>
      <c r="G108" s="9">
        <f>1-SUM($F$7:F108)</f>
        <v>0</v>
      </c>
      <c r="H108" s="6"/>
      <c r="I108" s="6"/>
      <c r="J108" s="8">
        <f t="shared" si="14"/>
        <v>6.7394664710304382E-10</v>
      </c>
      <c r="K108" s="9">
        <f>1-SUM($J$7:J108)</f>
        <v>1.5515146944977687E-9</v>
      </c>
      <c r="L108" s="6"/>
      <c r="M108" s="6"/>
      <c r="N108" s="8">
        <f t="shared" si="15"/>
        <v>1.1257406707684784E-3</v>
      </c>
      <c r="O108" s="9">
        <f>1-SUM($N$7:N108)</f>
        <v>2.3783956733718137E-2</v>
      </c>
    </row>
    <row r="109" spans="1:15" s="2" customFormat="1" x14ac:dyDescent="0.3">
      <c r="A109" s="12">
        <v>103</v>
      </c>
      <c r="B109" s="8">
        <f t="shared" si="12"/>
        <v>2.0883909160899022E-3</v>
      </c>
      <c r="C109" s="9">
        <f>1-SUM($B$7:B109)</f>
        <v>9.9525782058797807E-2</v>
      </c>
      <c r="D109" s="6"/>
      <c r="E109" s="6"/>
      <c r="F109" s="8">
        <f t="shared" si="13"/>
        <v>1.3835941422294914E-17</v>
      </c>
      <c r="G109" s="9">
        <f>1-SUM($F$7:F109)</f>
        <v>0</v>
      </c>
      <c r="H109" s="6"/>
      <c r="I109" s="6"/>
      <c r="J109" s="8">
        <f t="shared" si="14"/>
        <v>4.7126490660691778E-10</v>
      </c>
      <c r="K109" s="9">
        <f>1-SUM($J$7:J109)</f>
        <v>1.0802497785178389E-9</v>
      </c>
      <c r="L109" s="6"/>
      <c r="M109" s="6"/>
      <c r="N109" s="8">
        <f t="shared" si="15"/>
        <v>1.0758864544189346E-3</v>
      </c>
      <c r="O109" s="9">
        <f>1-SUM($N$7:N109)</f>
        <v>2.270807027929922E-2</v>
      </c>
    </row>
    <row r="110" spans="1:15" s="2" customFormat="1" x14ac:dyDescent="0.3">
      <c r="A110" s="12">
        <v>104</v>
      </c>
      <c r="B110" s="8">
        <f t="shared" si="12"/>
        <v>2.0398823002060521E-3</v>
      </c>
      <c r="C110" s="9">
        <f>1-SUM($B$7:B110)</f>
        <v>9.7485899758591787E-2</v>
      </c>
      <c r="D110" s="6"/>
      <c r="E110" s="6"/>
      <c r="F110" s="8">
        <f t="shared" si="13"/>
        <v>6.7904670611241324E-18</v>
      </c>
      <c r="G110" s="9">
        <f>1-SUM($F$7:F110)</f>
        <v>0</v>
      </c>
      <c r="H110" s="6"/>
      <c r="I110" s="6"/>
      <c r="J110" s="8">
        <f t="shared" si="14"/>
        <v>3.2908470715736829E-10</v>
      </c>
      <c r="K110" s="9">
        <f>1-SUM($J$7:J110)</f>
        <v>7.5116501907501743E-10</v>
      </c>
      <c r="L110" s="6"/>
      <c r="M110" s="6"/>
      <c r="N110" s="8">
        <f t="shared" si="15"/>
        <v>1.0281431455710277E-3</v>
      </c>
      <c r="O110" s="9">
        <f>1-SUM($N$7:N110)</f>
        <v>2.1679927133728238E-2</v>
      </c>
    </row>
    <row r="111" spans="1:15" s="2" customFormat="1" x14ac:dyDescent="0.3">
      <c r="A111" s="12">
        <v>105</v>
      </c>
      <c r="B111" s="8">
        <f t="shared" si="12"/>
        <v>1.9925004301803825E-3</v>
      </c>
      <c r="C111" s="9">
        <f>1-SUM($B$7:B111)</f>
        <v>9.5493399328411388E-2</v>
      </c>
      <c r="D111" s="6"/>
      <c r="E111" s="6"/>
      <c r="F111" s="8">
        <f t="shared" si="13"/>
        <v>3.3234765150010213E-18</v>
      </c>
      <c r="G111" s="9">
        <f>1-SUM($F$7:F111)</f>
        <v>0</v>
      </c>
      <c r="H111" s="6"/>
      <c r="I111" s="6"/>
      <c r="J111" s="8">
        <f t="shared" si="14"/>
        <v>2.2949051636821781E-10</v>
      </c>
      <c r="K111" s="9">
        <f>1-SUM($J$7:J111)</f>
        <v>5.2167448139073258E-10</v>
      </c>
      <c r="L111" s="6"/>
      <c r="M111" s="6"/>
      <c r="N111" s="8">
        <f t="shared" si="15"/>
        <v>9.8242764430190904E-4</v>
      </c>
      <c r="O111" s="9">
        <f>1-SUM($N$7:N111)</f>
        <v>2.0697499489426341E-2</v>
      </c>
    </row>
    <row r="112" spans="1:15" s="2" customFormat="1" x14ac:dyDescent="0.3">
      <c r="A112" s="12">
        <v>106</v>
      </c>
      <c r="B112" s="8">
        <f t="shared" si="12"/>
        <v>1.9462191342451407E-3</v>
      </c>
      <c r="C112" s="9">
        <f>1-SUM($B$7:B112)</f>
        <v>9.3547180194166302E-2</v>
      </c>
      <c r="D112" s="6"/>
      <c r="E112" s="6"/>
      <c r="F112" s="8">
        <f t="shared" si="13"/>
        <v>1.622222151380625E-18</v>
      </c>
      <c r="G112" s="9">
        <f>1-SUM($F$7:F112)</f>
        <v>0</v>
      </c>
      <c r="H112" s="6"/>
      <c r="I112" s="6"/>
      <c r="J112" s="8">
        <f t="shared" si="14"/>
        <v>1.5982596258041804E-10</v>
      </c>
      <c r="K112" s="9">
        <f>1-SUM($J$7:J112)</f>
        <v>3.6184855112253445E-10</v>
      </c>
      <c r="L112" s="6"/>
      <c r="M112" s="6"/>
      <c r="N112" s="8">
        <f t="shared" si="15"/>
        <v>9.3865969657923765E-4</v>
      </c>
      <c r="O112" s="9">
        <f>1-SUM($N$7:N112)</f>
        <v>1.9758839792847094E-2</v>
      </c>
    </row>
    <row r="113" spans="1:15" s="2" customFormat="1" x14ac:dyDescent="0.3">
      <c r="A113" s="12">
        <v>107</v>
      </c>
      <c r="B113" s="8">
        <f t="shared" si="12"/>
        <v>1.9010128485437742E-3</v>
      </c>
      <c r="C113" s="9">
        <f>1-SUM($B$7:B113)</f>
        <v>9.1646167345622476E-2</v>
      </c>
      <c r="D113" s="6"/>
      <c r="E113" s="6"/>
      <c r="F113" s="8">
        <f t="shared" si="13"/>
        <v>7.8972312857885711E-19</v>
      </c>
      <c r="G113" s="9">
        <f>1-SUM($F$7:F113)</f>
        <v>0</v>
      </c>
      <c r="H113" s="6"/>
      <c r="I113" s="6"/>
      <c r="J113" s="8">
        <f t="shared" si="14"/>
        <v>1.1116453243317931E-10</v>
      </c>
      <c r="K113" s="9">
        <f>1-SUM($J$7:J113)</f>
        <v>2.5068402909056431E-10</v>
      </c>
      <c r="L113" s="6"/>
      <c r="M113" s="6"/>
      <c r="N113" s="8">
        <f t="shared" si="15"/>
        <v>8.967618278103315E-4</v>
      </c>
      <c r="O113" s="9">
        <f>1-SUM($N$7:N113)</f>
        <v>1.8862077965036805E-2</v>
      </c>
    </row>
    <row r="114" spans="1:15" s="2" customFormat="1" x14ac:dyDescent="0.3">
      <c r="A114" s="12">
        <v>108</v>
      </c>
      <c r="B114" s="8">
        <f t="shared" si="12"/>
        <v>1.8568566030105244E-3</v>
      </c>
      <c r="C114" s="9">
        <f>1-SUM($B$7:B114)</f>
        <v>8.9789310742611983E-2</v>
      </c>
      <c r="D114" s="6"/>
      <c r="E114" s="6"/>
      <c r="F114" s="8">
        <f t="shared" si="13"/>
        <v>3.8344904387546684E-19</v>
      </c>
      <c r="G114" s="9">
        <f>1-SUM($F$7:F114)</f>
        <v>0</v>
      </c>
      <c r="H114" s="6"/>
      <c r="I114" s="6"/>
      <c r="J114" s="8">
        <f t="shared" si="14"/>
        <v>7.7220388275741197E-11</v>
      </c>
      <c r="K114" s="9">
        <f>1-SUM($J$7:J114)</f>
        <v>1.7346368785808863E-10</v>
      </c>
      <c r="L114" s="6"/>
      <c r="M114" s="6"/>
      <c r="N114" s="8">
        <f t="shared" si="15"/>
        <v>8.5665927534483175E-4</v>
      </c>
      <c r="O114" s="9">
        <f>1-SUM($N$7:N114)</f>
        <v>1.8005418689691965E-2</v>
      </c>
    </row>
    <row r="115" spans="1:15" s="2" customFormat="1" x14ac:dyDescent="0.3">
      <c r="A115" s="12">
        <v>109</v>
      </c>
      <c r="B115" s="8">
        <f t="shared" si="12"/>
        <v>1.8137260075780017E-3</v>
      </c>
      <c r="C115" s="9">
        <f>1-SUM($B$7:B115)</f>
        <v>8.7975584735033974E-2</v>
      </c>
      <c r="D115" s="6"/>
      <c r="E115" s="6"/>
      <c r="F115" s="8">
        <f t="shared" si="13"/>
        <v>1.8570756463263345E-19</v>
      </c>
      <c r="G115" s="9">
        <f>1-SUM($F$7:F115)</f>
        <v>0</v>
      </c>
      <c r="H115" s="6"/>
      <c r="I115" s="6"/>
      <c r="J115" s="8">
        <f t="shared" si="14"/>
        <v>5.3574081234518447E-11</v>
      </c>
      <c r="K115" s="9">
        <f>1-SUM($J$7:J115)</f>
        <v>1.1988965376019678E-10</v>
      </c>
      <c r="L115" s="6"/>
      <c r="M115" s="6"/>
      <c r="N115" s="8">
        <f t="shared" si="15"/>
        <v>8.1827992023364915E-4</v>
      </c>
      <c r="O115" s="9">
        <f>1-SUM($N$7:N115)</f>
        <v>1.7187138769458321E-2</v>
      </c>
    </row>
    <row r="116" spans="1:15" s="2" customFormat="1" x14ac:dyDescent="0.3">
      <c r="A116" s="12">
        <v>110</v>
      </c>
      <c r="B116" s="8">
        <f t="shared" si="12"/>
        <v>1.771597238705132E-3</v>
      </c>
      <c r="C116" s="9">
        <f>1-SUM($B$7:B116)</f>
        <v>8.6203987496328849E-2</v>
      </c>
      <c r="D116" s="6"/>
      <c r="E116" s="6"/>
      <c r="F116" s="8">
        <f t="shared" si="13"/>
        <v>8.9714151514759767E-20</v>
      </c>
      <c r="G116" s="9">
        <f>1-SUM($F$7:F116)</f>
        <v>0</v>
      </c>
      <c r="H116" s="6"/>
      <c r="I116" s="6"/>
      <c r="J116" s="8">
        <f t="shared" si="14"/>
        <v>3.7123115453097957E-11</v>
      </c>
      <c r="K116" s="9">
        <f>1-SUM($J$7:J116)</f>
        <v>8.2766571374293108E-11</v>
      </c>
      <c r="L116" s="6"/>
      <c r="M116" s="6"/>
      <c r="N116" s="8">
        <f t="shared" si="15"/>
        <v>7.8155421851752358E-4</v>
      </c>
      <c r="O116" s="9">
        <f>1-SUM($N$7:N116)</f>
        <v>1.6405584550940766E-2</v>
      </c>
    </row>
    <row r="117" spans="1:15" s="2" customFormat="1" x14ac:dyDescent="0.3">
      <c r="A117" s="12">
        <v>111</v>
      </c>
      <c r="B117" s="8">
        <f t="shared" si="12"/>
        <v>1.7304470262180284E-3</v>
      </c>
      <c r="C117" s="9">
        <f>1-SUM($B$7:B117)</f>
        <v>8.4473540470110797E-2</v>
      </c>
      <c r="D117" s="6"/>
      <c r="E117" s="6"/>
      <c r="F117" s="8">
        <f t="shared" si="13"/>
        <v>4.3233607622107044E-20</v>
      </c>
      <c r="G117" s="9">
        <f>1-SUM($F$7:F117)</f>
        <v>0</v>
      </c>
      <c r="H117" s="6"/>
      <c r="I117" s="6"/>
      <c r="J117" s="8">
        <f t="shared" si="14"/>
        <v>2.5692755373938952E-11</v>
      </c>
      <c r="K117" s="9">
        <f>1-SUM($J$7:J117)</f>
        <v>5.7073790138417735E-11</v>
      </c>
      <c r="L117" s="6"/>
      <c r="M117" s="6"/>
      <c r="N117" s="8">
        <f t="shared" si="15"/>
        <v>7.4641513229138027E-4</v>
      </c>
      <c r="O117" s="9">
        <f>1-SUM($N$7:N117)</f>
        <v>1.5659169418649421E-2</v>
      </c>
    </row>
    <row r="118" spans="1:15" s="2" customFormat="1" x14ac:dyDescent="0.3">
      <c r="A118" s="12">
        <v>112</v>
      </c>
      <c r="B118" s="8">
        <f t="shared" si="12"/>
        <v>1.6902526404565129E-3</v>
      </c>
      <c r="C118" s="9">
        <f>1-SUM($B$7:B118)</f>
        <v>8.2783287829654273E-2</v>
      </c>
      <c r="D118" s="6"/>
      <c r="E118" s="6"/>
      <c r="F118" s="8">
        <f t="shared" si="13"/>
        <v>2.0784059199544546E-20</v>
      </c>
      <c r="G118" s="9">
        <f>1-SUM($F$7:F118)</f>
        <v>0</v>
      </c>
      <c r="H118" s="6"/>
      <c r="I118" s="6"/>
      <c r="J118" s="8">
        <f t="shared" si="14"/>
        <v>1.7760816136165439E-11</v>
      </c>
      <c r="K118" s="9">
        <f>1-SUM($J$7:J118)</f>
        <v>3.9312997301976793E-11</v>
      </c>
      <c r="L118" s="6"/>
      <c r="M118" s="6"/>
      <c r="N118" s="8">
        <f t="shared" si="15"/>
        <v>7.1279806076565558E-4</v>
      </c>
      <c r="O118" s="9">
        <f>1-SUM($N$7:N118)</f>
        <v>1.4946371357883792E-2</v>
      </c>
    </row>
    <row r="119" spans="1:15" s="2" customFormat="1" x14ac:dyDescent="0.3">
      <c r="A119" s="12">
        <v>113</v>
      </c>
      <c r="B119" s="8">
        <f t="shared" si="12"/>
        <v>1.6509918797192069E-3</v>
      </c>
      <c r="C119" s="9">
        <f>1-SUM($B$7:B119)</f>
        <v>8.1132295949935096E-2</v>
      </c>
      <c r="D119" s="6"/>
      <c r="E119" s="6"/>
      <c r="F119" s="8">
        <f t="shared" si="13"/>
        <v>9.9679610482877854E-21</v>
      </c>
      <c r="G119" s="9">
        <f>1-SUM($F$7:F119)</f>
        <v>0</v>
      </c>
      <c r="H119" s="6"/>
      <c r="I119" s="6"/>
      <c r="J119" s="8">
        <f t="shared" si="14"/>
        <v>1.2263382207529632E-11</v>
      </c>
      <c r="K119" s="9">
        <f>1-SUM($J$7:J119)</f>
        <v>2.7049584794269776E-11</v>
      </c>
      <c r="L119" s="6"/>
      <c r="M119" s="6"/>
      <c r="N119" s="8">
        <f t="shared" si="15"/>
        <v>6.8064077152268996E-4</v>
      </c>
      <c r="O119" s="9">
        <f>1-SUM($N$7:N119)</f>
        <v>1.4265730586361047E-2</v>
      </c>
    </row>
    <row r="120" spans="1:15" s="2" customFormat="1" x14ac:dyDescent="0.3">
      <c r="A120" s="12">
        <v>114</v>
      </c>
      <c r="B120" s="8">
        <f t="shared" si="12"/>
        <v>1.6126430580002328E-3</v>
      </c>
      <c r="C120" s="9">
        <f>1-SUM($B$7:B120)</f>
        <v>7.9519652891934856E-2</v>
      </c>
      <c r="D120" s="6"/>
      <c r="E120" s="6"/>
      <c r="F120" s="8">
        <f t="shared" si="13"/>
        <v>4.7694419029578198E-21</v>
      </c>
      <c r="G120" s="9">
        <f>1-SUM($F$7:F120)</f>
        <v>0</v>
      </c>
      <c r="H120" s="6"/>
      <c r="I120" s="6"/>
      <c r="J120" s="8">
        <f t="shared" si="14"/>
        <v>8.4578818774357223E-12</v>
      </c>
      <c r="K120" s="9">
        <f>1-SUM($J$7:J120)</f>
        <v>1.8591683748070409E-11</v>
      </c>
      <c r="L120" s="6"/>
      <c r="M120" s="6"/>
      <c r="N120" s="8">
        <f t="shared" si="15"/>
        <v>6.498833321450972E-4</v>
      </c>
      <c r="O120" s="9">
        <f>1-SUM($N$7:N120)</f>
        <v>1.361584725421594E-2</v>
      </c>
    </row>
    <row r="121" spans="1:15" s="2" customFormat="1" x14ac:dyDescent="0.3">
      <c r="A121" s="12">
        <v>115</v>
      </c>
      <c r="B121" s="8">
        <f t="shared" si="12"/>
        <v>1.5751849930107735E-3</v>
      </c>
      <c r="C121" s="9">
        <f>1-SUM($B$7:B121)</f>
        <v>7.7944467898924064E-2</v>
      </c>
      <c r="D121" s="6"/>
      <c r="E121" s="6"/>
      <c r="F121" s="8">
        <f t="shared" si="13"/>
        <v>2.2768362005541861E-21</v>
      </c>
      <c r="G121" s="9">
        <f>1-SUM($F$7:F121)</f>
        <v>0</v>
      </c>
      <c r="H121" s="6"/>
      <c r="I121" s="6"/>
      <c r="J121" s="8">
        <f t="shared" si="14"/>
        <v>5.8267399651855071E-12</v>
      </c>
      <c r="K121" s="9">
        <f>1-SUM($J$7:J121)</f>
        <v>1.27649002479302E-11</v>
      </c>
      <c r="L121" s="6"/>
      <c r="M121" s="6"/>
      <c r="N121" s="8">
        <f t="shared" si="15"/>
        <v>6.2046804237349143E-4</v>
      </c>
      <c r="O121" s="9">
        <f>1-SUM($N$7:N121)</f>
        <v>1.2995379211842462E-2</v>
      </c>
    </row>
    <row r="122" spans="1:15" s="2" customFormat="1" x14ac:dyDescent="0.3">
      <c r="A122" s="12">
        <v>116</v>
      </c>
      <c r="B122" s="8">
        <f t="shared" si="12"/>
        <v>1.5385969944788568E-3</v>
      </c>
      <c r="C122" s="9">
        <f>1-SUM($B$7:B122)</f>
        <v>7.6405870904445172E-2</v>
      </c>
      <c r="D122" s="6"/>
      <c r="E122" s="6"/>
      <c r="F122" s="8">
        <f t="shared" si="13"/>
        <v>1.0844668259233712E-21</v>
      </c>
      <c r="G122" s="9">
        <f>1-SUM($F$7:F122)</f>
        <v>0</v>
      </c>
      <c r="H122" s="6"/>
      <c r="I122" s="6"/>
      <c r="J122" s="8">
        <f t="shared" si="14"/>
        <v>4.0096897180063886E-12</v>
      </c>
      <c r="K122" s="9">
        <f>1-SUM($J$7:J122)</f>
        <v>8.7552187721939845E-12</v>
      </c>
      <c r="L122" s="6"/>
      <c r="M122" s="6"/>
      <c r="N122" s="8">
        <f t="shared" si="15"/>
        <v>5.9233936693302975E-4</v>
      </c>
      <c r="O122" s="9">
        <f>1-SUM($N$7:N122)</f>
        <v>1.2403039844909425E-2</v>
      </c>
    </row>
    <row r="123" spans="1:15" s="2" customFormat="1" x14ac:dyDescent="0.3">
      <c r="A123" s="12">
        <v>117</v>
      </c>
      <c r="B123" s="8">
        <f t="shared" si="12"/>
        <v>1.502858852720914E-3</v>
      </c>
      <c r="C123" s="9">
        <f>1-SUM($B$7:B123)</f>
        <v>7.4903012051724227E-2</v>
      </c>
      <c r="D123" s="6"/>
      <c r="E123" s="6"/>
      <c r="F123" s="8">
        <f t="shared" si="13"/>
        <v>5.1539219034583961E-22</v>
      </c>
      <c r="G123" s="9">
        <f>1-SUM($F$7:F123)</f>
        <v>0</v>
      </c>
      <c r="H123" s="6"/>
      <c r="I123" s="6"/>
      <c r="J123" s="8">
        <f t="shared" si="14"/>
        <v>2.7562920150397507E-12</v>
      </c>
      <c r="K123" s="9">
        <f>1-SUM($J$7:J123)</f>
        <v>5.9989790912595709E-12</v>
      </c>
      <c r="L123" s="6"/>
      <c r="M123" s="6"/>
      <c r="N123" s="8">
        <f t="shared" si="15"/>
        <v>5.6544386915177952E-4</v>
      </c>
      <c r="O123" s="9">
        <f>1-SUM($N$7:N123)</f>
        <v>1.183759597575762E-2</v>
      </c>
    </row>
    <row r="124" spans="1:15" s="2" customFormat="1" x14ac:dyDescent="0.3">
      <c r="A124" s="12">
        <v>118</v>
      </c>
      <c r="B124" s="8">
        <f t="shared" si="12"/>
        <v>1.4679508274787925E-3</v>
      </c>
      <c r="C124" s="9">
        <f>1-SUM($B$7:B124)</f>
        <v>7.3435061224245479E-2</v>
      </c>
      <c r="D124" s="6"/>
      <c r="E124" s="6"/>
      <c r="F124" s="8">
        <f t="shared" si="13"/>
        <v>2.4440656345233938E-22</v>
      </c>
      <c r="G124" s="9">
        <f>1-SUM($F$7:F124)</f>
        <v>0</v>
      </c>
      <c r="H124" s="6"/>
      <c r="I124" s="6"/>
      <c r="J124" s="8">
        <f t="shared" si="14"/>
        <v>1.8926792838838939E-12</v>
      </c>
      <c r="K124" s="9">
        <f>1-SUM($J$7:J124)</f>
        <v>4.106270878878604E-12</v>
      </c>
      <c r="L124" s="6"/>
      <c r="M124" s="6"/>
      <c r="N124" s="8">
        <f t="shared" si="15"/>
        <v>5.3973014547880065E-4</v>
      </c>
      <c r="O124" s="9">
        <f>1-SUM($N$7:N124)</f>
        <v>1.1297865830278808E-2</v>
      </c>
    </row>
    <row r="125" spans="1:15" s="2" customFormat="1" x14ac:dyDescent="0.3">
      <c r="A125" s="12">
        <v>119</v>
      </c>
      <c r="B125" s="8">
        <f t="shared" si="12"/>
        <v>1.4338536370160637E-3</v>
      </c>
      <c r="C125" s="9">
        <f>1-SUM($B$7:B125)</f>
        <v>7.2001207587229388E-2</v>
      </c>
      <c r="D125" s="6"/>
      <c r="E125" s="6"/>
      <c r="F125" s="8">
        <f t="shared" si="13"/>
        <v>1.1565311648633245E-22</v>
      </c>
      <c r="G125" s="9">
        <f>1-SUM($F$7:F125)</f>
        <v>0</v>
      </c>
      <c r="H125" s="6"/>
      <c r="I125" s="6"/>
      <c r="J125" s="8">
        <f t="shared" si="14"/>
        <v>1.2982967820054075E-12</v>
      </c>
      <c r="K125" s="9">
        <f>1-SUM($J$7:J125)</f>
        <v>2.8079760738819459E-12</v>
      </c>
      <c r="L125" s="6"/>
      <c r="M125" s="6"/>
      <c r="N125" s="8">
        <f t="shared" si="15"/>
        <v>5.1514876099602867E-4</v>
      </c>
      <c r="O125" s="9">
        <f>1-SUM($N$7:N125)</f>
        <v>1.0782717069282799E-2</v>
      </c>
    </row>
    <row r="126" spans="1:15" s="2" customFormat="1" x14ac:dyDescent="0.3">
      <c r="A126" s="12">
        <v>120</v>
      </c>
      <c r="B126" s="8">
        <f t="shared" si="12"/>
        <v>1.4005484474675953E-3</v>
      </c>
      <c r="C126" s="9">
        <f>1-SUM($B$7:B126)</f>
        <v>7.0600659139761768E-2</v>
      </c>
      <c r="D126" s="6"/>
      <c r="E126" s="6"/>
      <c r="F126" s="8">
        <f t="shared" si="13"/>
        <v>5.4611843200625063E-23</v>
      </c>
      <c r="G126" s="9">
        <f>1-SUM($F$7:F126)</f>
        <v>0</v>
      </c>
      <c r="H126" s="6"/>
      <c r="I126" s="6"/>
      <c r="J126" s="8">
        <f t="shared" si="14"/>
        <v>8.8965924405320808E-13</v>
      </c>
      <c r="K126" s="9">
        <f>1-SUM($J$7:J126)</f>
        <v>1.918354364249808E-12</v>
      </c>
      <c r="L126" s="6"/>
      <c r="M126" s="6"/>
      <c r="N126" s="8">
        <f t="shared" si="15"/>
        <v>4.9165218600536256E-4</v>
      </c>
      <c r="O126" s="9">
        <f>1-SUM($N$7:N126)</f>
        <v>1.0291064883277468E-2</v>
      </c>
    </row>
    <row r="127" spans="1:15" s="2" customFormat="1" x14ac:dyDescent="0.3">
      <c r="A127" s="12">
        <v>121</v>
      </c>
      <c r="B127" s="8">
        <f t="shared" si="12"/>
        <v>1.3680168624365077E-3</v>
      </c>
      <c r="C127" s="9">
        <f>1-SUM($B$7:B127)</f>
        <v>6.9232642277325285E-2</v>
      </c>
      <c r="D127" s="6"/>
      <c r="E127" s="6"/>
      <c r="F127" s="8">
        <f t="shared" si="13"/>
        <v>2.5734547406495332E-23</v>
      </c>
      <c r="G127" s="9">
        <f>1-SUM($F$7:F127)</f>
        <v>0</v>
      </c>
      <c r="H127" s="6"/>
      <c r="I127" s="6"/>
      <c r="J127" s="8">
        <f t="shared" si="14"/>
        <v>6.0902286344450506E-13</v>
      </c>
      <c r="K127" s="9">
        <f>1-SUM($J$7:J127)</f>
        <v>1.3092860129404471E-12</v>
      </c>
      <c r="L127" s="6"/>
      <c r="M127" s="6"/>
      <c r="N127" s="8">
        <f t="shared" si="15"/>
        <v>4.6919473376080541E-4</v>
      </c>
      <c r="O127" s="9">
        <f>1-SUM($N$7:N127)</f>
        <v>9.8218701495166316E-3</v>
      </c>
    </row>
    <row r="128" spans="1:15" s="2" customFormat="1" x14ac:dyDescent="0.3">
      <c r="A128" s="12">
        <v>122</v>
      </c>
      <c r="B128" s="8">
        <f t="shared" si="12"/>
        <v>1.3362409128327769E-3</v>
      </c>
      <c r="C128" s="9">
        <f>1-SUM($B$7:B128)</f>
        <v>6.7896401364492487E-2</v>
      </c>
      <c r="D128" s="6"/>
      <c r="E128" s="6"/>
      <c r="F128" s="8">
        <f t="shared" si="13"/>
        <v>1.2102114347770688E-23</v>
      </c>
      <c r="G128" s="9">
        <f>1-SUM($F$7:F128)</f>
        <v>0</v>
      </c>
      <c r="H128" s="6"/>
      <c r="I128" s="6"/>
      <c r="J128" s="8">
        <f t="shared" si="14"/>
        <v>4.1649608560909703E-13</v>
      </c>
      <c r="K128" s="9">
        <f>1-SUM($J$7:J128)</f>
        <v>8.9284135640355089E-13</v>
      </c>
      <c r="L128" s="6"/>
      <c r="M128" s="6"/>
      <c r="N128" s="8">
        <f t="shared" si="15"/>
        <v>4.4773249940492323E-4</v>
      </c>
      <c r="O128" s="9">
        <f>1-SUM($N$7:N128)</f>
        <v>9.3741376501117468E-3</v>
      </c>
    </row>
    <row r="129" spans="1:15" s="2" customFormat="1" x14ac:dyDescent="0.3">
      <c r="A129" s="12">
        <v>123</v>
      </c>
      <c r="B129" s="8">
        <f t="shared" si="12"/>
        <v>1.3052030469478532E-3</v>
      </c>
      <c r="C129" s="9">
        <f>1-SUM($B$7:B129)</f>
        <v>6.6591198317544675E-2</v>
      </c>
      <c r="D129" s="6"/>
      <c r="E129" s="6"/>
      <c r="F129" s="8">
        <f t="shared" si="13"/>
        <v>5.6798312868509682E-24</v>
      </c>
      <c r="G129" s="9">
        <f>1-SUM($F$7:F129)</f>
        <v>0</v>
      </c>
      <c r="H129" s="6"/>
      <c r="I129" s="6"/>
      <c r="J129" s="8">
        <f t="shared" si="14"/>
        <v>2.8455271906229298E-13</v>
      </c>
      <c r="K129" s="9">
        <f>1-SUM($J$7:J129)</f>
        <v>6.0829119519212327E-13</v>
      </c>
      <c r="L129" s="6"/>
      <c r="M129" s="6"/>
      <c r="N129" s="8">
        <f t="shared" si="15"/>
        <v>4.2722330015926952E-4</v>
      </c>
      <c r="O129" s="9">
        <f>1-SUM($N$7:N129)</f>
        <v>8.9469143499524284E-3</v>
      </c>
    </row>
    <row r="130" spans="1:15" s="2" customFormat="1" x14ac:dyDescent="0.3">
      <c r="A130" s="12">
        <v>124</v>
      </c>
      <c r="B130" s="8">
        <f t="shared" si="12"/>
        <v>1.2748861207598349E-3</v>
      </c>
      <c r="C130" s="9">
        <f>1-SUM($B$7:B130)</f>
        <v>6.5316312196784798E-2</v>
      </c>
      <c r="D130" s="6"/>
      <c r="E130" s="6"/>
      <c r="F130" s="8">
        <f t="shared" si="13"/>
        <v>2.660438251242731E-24</v>
      </c>
      <c r="G130" s="9">
        <f>1-SUM($F$7:F130)</f>
        <v>0</v>
      </c>
      <c r="H130" s="6"/>
      <c r="I130" s="6"/>
      <c r="J130" s="8">
        <f t="shared" si="14"/>
        <v>1.9422088791988969E-13</v>
      </c>
      <c r="K130" s="9">
        <f>1-SUM($J$7:J130)</f>
        <v>4.1411318818518339E-13</v>
      </c>
      <c r="L130" s="6"/>
      <c r="M130" s="6"/>
      <c r="N130" s="8">
        <f t="shared" si="15"/>
        <v>4.0762661680963127E-4</v>
      </c>
      <c r="O130" s="9">
        <f>1-SUM($N$7:N130)</f>
        <v>8.5392877331428307E-3</v>
      </c>
    </row>
    <row r="131" spans="1:15" s="2" customFormat="1" x14ac:dyDescent="0.3">
      <c r="A131" s="12">
        <v>125</v>
      </c>
      <c r="B131" s="8">
        <f t="shared" si="12"/>
        <v>1.2452733884638243E-3</v>
      </c>
      <c r="C131" s="9">
        <f>1-SUM($B$7:B131)</f>
        <v>6.407103880832099E-2</v>
      </c>
      <c r="D131" s="6"/>
      <c r="E131" s="6"/>
      <c r="F131" s="8">
        <f t="shared" si="13"/>
        <v>1.2437361384766945E-24</v>
      </c>
      <c r="G131" s="9">
        <f>1-SUM($F$7:F131)</f>
        <v>0</v>
      </c>
      <c r="H131" s="6"/>
      <c r="I131" s="6"/>
      <c r="J131" s="8">
        <f t="shared" si="14"/>
        <v>1.3243940931551257E-13</v>
      </c>
      <c r="K131" s="9">
        <f>1-SUM($J$7:J131)</f>
        <v>2.8166358134740221E-13</v>
      </c>
      <c r="L131" s="6"/>
      <c r="M131" s="6"/>
      <c r="N131" s="8">
        <f t="shared" si="15"/>
        <v>3.889035365189932E-4</v>
      </c>
      <c r="O131" s="9">
        <f>1-SUM($N$7:N131)</f>
        <v>8.1503841966238388E-3</v>
      </c>
    </row>
    <row r="132" spans="1:15" s="2" customFormat="1" x14ac:dyDescent="0.3">
      <c r="A132" s="12">
        <v>126</v>
      </c>
      <c r="B132" s="8">
        <f t="shared" si="12"/>
        <v>1.2163484932222416E-3</v>
      </c>
      <c r="C132" s="9">
        <f>1-SUM($B$7:B132)</f>
        <v>6.2854690315098716E-2</v>
      </c>
      <c r="D132" s="6"/>
      <c r="E132" s="6"/>
      <c r="F132" s="8">
        <f t="shared" si="13"/>
        <v>5.8032873526691087E-25</v>
      </c>
      <c r="G132" s="9">
        <f>1-SUM($F$7:F132)</f>
        <v>0</v>
      </c>
      <c r="H132" s="6"/>
      <c r="I132" s="6"/>
      <c r="J132" s="8">
        <f t="shared" si="14"/>
        <v>9.0226311523164145E-14</v>
      </c>
      <c r="K132" s="9">
        <f>1-SUM($J$7:J132)</f>
        <v>1.9140244944537699E-13</v>
      </c>
      <c r="L132" s="6"/>
      <c r="M132" s="6"/>
      <c r="N132" s="8">
        <f t="shared" si="15"/>
        <v>3.7101669699386665E-4</v>
      </c>
      <c r="O132" s="9">
        <f>1-SUM($N$7:N132)</f>
        <v>7.77936749962993E-3</v>
      </c>
    </row>
    <row r="133" spans="1:15" s="2" customFormat="1" x14ac:dyDescent="0.3">
      <c r="A133" s="12">
        <v>127</v>
      </c>
      <c r="B133" s="8">
        <f t="shared" si="12"/>
        <v>1.1880954581299948E-3</v>
      </c>
      <c r="C133" s="9">
        <f>1-SUM($B$7:B133)</f>
        <v>6.1666594856968682E-2</v>
      </c>
      <c r="D133" s="6"/>
      <c r="E133" s="6"/>
      <c r="F133" s="8">
        <f t="shared" si="13"/>
        <v>2.7027368304639134E-25</v>
      </c>
      <c r="G133" s="9">
        <f>1-SUM($F$7:F133)</f>
        <v>0</v>
      </c>
      <c r="H133" s="6"/>
      <c r="I133" s="6"/>
      <c r="J133" s="8">
        <f t="shared" si="14"/>
        <v>6.1411576929785069E-14</v>
      </c>
      <c r="K133" s="9">
        <f>1-SUM($J$7:J133)</f>
        <v>1.3000711618360583E-13</v>
      </c>
      <c r="L133" s="6"/>
      <c r="M133" s="6"/>
      <c r="N133" s="8">
        <f t="shared" si="15"/>
        <v>3.5393023202308057E-4</v>
      </c>
      <c r="O133" s="9">
        <f>1-SUM($N$7:N133)</f>
        <v>7.4254372676068048E-3</v>
      </c>
    </row>
    <row r="134" spans="1:15" s="2" customFormat="1" x14ac:dyDescent="0.3">
      <c r="A134" s="12">
        <v>128</v>
      </c>
      <c r="B134" s="8">
        <f t="shared" ref="B134:B156" si="16">_xlfn.GAMMA.DIST($A134,$B$4,$C$4,FALSE)</f>
        <v>1.1604986773894991E-3</v>
      </c>
      <c r="C134" s="9">
        <f>1-SUM($B$7:B134)</f>
        <v>6.0506096179579139E-2</v>
      </c>
      <c r="D134" s="6"/>
      <c r="E134" s="6"/>
      <c r="F134" s="8">
        <f t="shared" ref="F134:F156" si="17">_xlfn.GAMMA.DIST($A134,$F$4,$G$4,FALSE)</f>
        <v>1.2564063110557404E-25</v>
      </c>
      <c r="G134" s="9">
        <f>1-SUM($F$7:F134)</f>
        <v>0</v>
      </c>
      <c r="H134" s="6"/>
      <c r="I134" s="6"/>
      <c r="J134" s="8">
        <f t="shared" ref="J134:J156" si="18">_xlfn.GAMMA.DIST($A134,$J$4,$K$4,FALSE)</f>
        <v>4.176135966409051E-14</v>
      </c>
      <c r="K134" s="9">
        <f>1-SUM($J$7:J134)</f>
        <v>8.8262730457699945E-14</v>
      </c>
      <c r="L134" s="6"/>
      <c r="M134" s="6"/>
      <c r="N134" s="8">
        <f t="shared" ref="N134:N156" si="19">_xlfn.GAMMA.DIST($A134,$N$4,$O$4,FALSE)</f>
        <v>3.3760971840219494E-4</v>
      </c>
      <c r="O134" s="9">
        <f>1-SUM($N$7:N134)</f>
        <v>7.0878275492045617E-3</v>
      </c>
    </row>
    <row r="135" spans="1:15" s="2" customFormat="1" x14ac:dyDescent="0.3">
      <c r="A135" s="12">
        <v>129</v>
      </c>
      <c r="B135" s="8">
        <f t="shared" si="16"/>
        <v>1.1335429076906904E-3</v>
      </c>
      <c r="C135" s="9">
        <f>1-SUM($B$7:B135)</f>
        <v>5.9372553271888395E-2</v>
      </c>
      <c r="D135" s="6"/>
      <c r="E135" s="6"/>
      <c r="F135" s="8">
        <f t="shared" si="17"/>
        <v>5.8299606979260592E-26</v>
      </c>
      <c r="G135" s="9">
        <f>1-SUM($F$7:F135)</f>
        <v>0</v>
      </c>
      <c r="H135" s="6"/>
      <c r="I135" s="6"/>
      <c r="J135" s="8">
        <f t="shared" si="18"/>
        <v>2.8373470323561593E-14</v>
      </c>
      <c r="K135" s="9">
        <f>1-SUM($J$7:J135)</f>
        <v>5.9841021027295938E-14</v>
      </c>
      <c r="L135" s="6"/>
      <c r="M135" s="6"/>
      <c r="N135" s="8">
        <f t="shared" si="19"/>
        <v>3.2202212425136E-4</v>
      </c>
      <c r="O135" s="9">
        <f>1-SUM($N$7:N135)</f>
        <v>6.7658054249531974E-3</v>
      </c>
    </row>
    <row r="136" spans="1:15" s="2" customFormat="1" x14ac:dyDescent="0.3">
      <c r="A136" s="12">
        <v>130</v>
      </c>
      <c r="B136" s="8">
        <f t="shared" si="16"/>
        <v>1.1072132597912527E-3</v>
      </c>
      <c r="C136" s="9">
        <f>1-SUM($B$7:B136)</f>
        <v>5.8265340012097155E-2</v>
      </c>
      <c r="D136" s="6"/>
      <c r="E136" s="6"/>
      <c r="F136" s="8">
        <f t="shared" si="17"/>
        <v>2.7003653520733363E-26</v>
      </c>
      <c r="G136" s="9">
        <f>1-SUM($F$7:F136)</f>
        <v>0</v>
      </c>
      <c r="H136" s="6"/>
      <c r="I136" s="6"/>
      <c r="J136" s="8">
        <f t="shared" si="18"/>
        <v>1.926059506309162E-14</v>
      </c>
      <c r="K136" s="9">
        <f>1-SUM($J$7:J136)</f>
        <v>4.0634162701280729E-14</v>
      </c>
      <c r="L136" s="6"/>
      <c r="M136" s="6"/>
      <c r="N136" s="8">
        <f t="shared" si="19"/>
        <v>3.0713575872961889E-4</v>
      </c>
      <c r="O136" s="9">
        <f>1-SUM($N$7:N136)</f>
        <v>6.4586696662235488E-3</v>
      </c>
    </row>
    <row r="137" spans="1:15" s="2" customFormat="1" x14ac:dyDescent="0.3">
      <c r="A137" s="12">
        <v>131</v>
      </c>
      <c r="B137" s="8">
        <f t="shared" si="16"/>
        <v>1.0814951902924251E-3</v>
      </c>
      <c r="C137" s="9">
        <f>1-SUM($B$7:B137)</f>
        <v>5.7183844821804719E-2</v>
      </c>
      <c r="D137" s="6"/>
      <c r="E137" s="6"/>
      <c r="F137" s="8">
        <f t="shared" si="17"/>
        <v>1.2485695586028708E-26</v>
      </c>
      <c r="G137" s="9">
        <f>1-SUM($F$7:F137)</f>
        <v>0</v>
      </c>
      <c r="H137" s="6"/>
      <c r="I137" s="6"/>
      <c r="J137" s="8">
        <f t="shared" si="18"/>
        <v>1.3063278734983086E-14</v>
      </c>
      <c r="K137" s="9">
        <f>1-SUM($J$7:J137)</f>
        <v>2.7533531010703882E-14</v>
      </c>
      <c r="L137" s="6"/>
      <c r="M137" s="6"/>
      <c r="N137" s="8">
        <f t="shared" si="19"/>
        <v>2.9292022314434188E-4</v>
      </c>
      <c r="O137" s="9">
        <f>1-SUM($N$7:N137)</f>
        <v>6.1657494430792381E-3</v>
      </c>
    </row>
    <row r="138" spans="1:15" s="2" customFormat="1" x14ac:dyDescent="0.3">
      <c r="A138" s="12">
        <v>132</v>
      </c>
      <c r="B138" s="8">
        <f t="shared" si="16"/>
        <v>1.0563744936058336E-3</v>
      </c>
      <c r="C138" s="9">
        <f>1-SUM($B$7:B138)</f>
        <v>5.612747032819887E-2</v>
      </c>
      <c r="D138" s="6"/>
      <c r="E138" s="6"/>
      <c r="F138" s="8">
        <f t="shared" si="17"/>
        <v>5.762990893965163E-27</v>
      </c>
      <c r="G138" s="9">
        <f>1-SUM($F$7:F138)</f>
        <v>0</v>
      </c>
      <c r="H138" s="6"/>
      <c r="I138" s="6"/>
      <c r="J138" s="8">
        <f t="shared" si="18"/>
        <v>8.8524938878321129E-15</v>
      </c>
      <c r="K138" s="9">
        <f>1-SUM($J$7:J138)</f>
        <v>1.865174681370263E-14</v>
      </c>
      <c r="L138" s="6"/>
      <c r="M138" s="6"/>
      <c r="N138" s="8">
        <f t="shared" si="19"/>
        <v>2.7934636345060959E-4</v>
      </c>
      <c r="O138" s="9">
        <f>1-SUM($N$7:N138)</f>
        <v>5.8864030796286215E-3</v>
      </c>
    </row>
    <row r="139" spans="1:15" s="2" customFormat="1" x14ac:dyDescent="0.3">
      <c r="A139" s="12">
        <v>133</v>
      </c>
      <c r="B139" s="8">
        <f t="shared" si="16"/>
        <v>1.0318372941069173E-3</v>
      </c>
      <c r="C139" s="9">
        <f>1-SUM($B$7:B139)</f>
        <v>5.5095633034091929E-2</v>
      </c>
      <c r="D139" s="6"/>
      <c r="E139" s="6"/>
      <c r="F139" s="8">
        <f t="shared" si="17"/>
        <v>2.6554583697637306E-27</v>
      </c>
      <c r="G139" s="9">
        <f>1-SUM($F$7:F139)</f>
        <v>0</v>
      </c>
      <c r="H139" s="6"/>
      <c r="I139" s="6"/>
      <c r="J139" s="8">
        <f t="shared" si="18"/>
        <v>5.9939842468403569E-15</v>
      </c>
      <c r="K139" s="9">
        <f>1-SUM($J$7:J139)</f>
        <v>1.2656542480726785E-14</v>
      </c>
      <c r="L139" s="6"/>
      <c r="M139" s="6"/>
      <c r="N139" s="8">
        <f t="shared" si="19"/>
        <v>2.6638622413191514E-4</v>
      </c>
      <c r="O139" s="9">
        <f>1-SUM($N$7:N139)</f>
        <v>5.6200168554967345E-3</v>
      </c>
    </row>
    <row r="140" spans="1:15" s="2" customFormat="1" x14ac:dyDescent="0.3">
      <c r="A140" s="12">
        <v>134</v>
      </c>
      <c r="B140" s="8">
        <f t="shared" si="16"/>
        <v>1.0078700384706122E-3</v>
      </c>
      <c r="C140" s="9">
        <f>1-SUM($B$7:B140)</f>
        <v>5.4087762995621347E-2</v>
      </c>
      <c r="D140" s="6"/>
      <c r="E140" s="6"/>
      <c r="F140" s="8">
        <f t="shared" si="17"/>
        <v>1.2215143535501865E-27</v>
      </c>
      <c r="G140" s="9">
        <f>1-SUM($F$7:F140)</f>
        <v>0</v>
      </c>
      <c r="H140" s="6"/>
      <c r="I140" s="6"/>
      <c r="J140" s="8">
        <f t="shared" si="18"/>
        <v>4.0551556081741493E-15</v>
      </c>
      <c r="K140" s="9">
        <f>1-SUM($J$7:J140)</f>
        <v>8.5487172896137054E-15</v>
      </c>
      <c r="L140" s="6"/>
      <c r="M140" s="6"/>
      <c r="N140" s="8">
        <f t="shared" si="19"/>
        <v>2.5401300345049405E-4</v>
      </c>
      <c r="O140" s="9">
        <f>1-SUM($N$7:N140)</f>
        <v>5.3660038520462194E-3</v>
      </c>
    </row>
    <row r="141" spans="1:15" s="2" customFormat="1" x14ac:dyDescent="0.3">
      <c r="A141" s="12">
        <v>135</v>
      </c>
      <c r="B141" s="8">
        <f t="shared" si="16"/>
        <v>9.8445948818506011E-4</v>
      </c>
      <c r="C141" s="9">
        <f>1-SUM($B$7:B141)</f>
        <v>5.3103303507436306E-2</v>
      </c>
      <c r="D141" s="6"/>
      <c r="E141" s="6"/>
      <c r="F141" s="8">
        <f t="shared" si="17"/>
        <v>5.609653771681252E-28</v>
      </c>
      <c r="G141" s="9">
        <f>1-SUM($F$7:F141)</f>
        <v>0</v>
      </c>
      <c r="H141" s="6"/>
      <c r="I141" s="6"/>
      <c r="J141" s="8">
        <f t="shared" si="18"/>
        <v>2.7412379776466539E-15</v>
      </c>
      <c r="K141" s="9">
        <f>1-SUM($J$7:J141)</f>
        <v>5.773159728050814E-15</v>
      </c>
      <c r="L141" s="6"/>
      <c r="M141" s="6"/>
      <c r="N141" s="8">
        <f t="shared" si="19"/>
        <v>2.4220101005287769E-4</v>
      </c>
      <c r="O141" s="9">
        <f>1-SUM($N$7:N141)</f>
        <v>5.123802841993319E-3</v>
      </c>
    </row>
    <row r="142" spans="1:15" s="2" customFormat="1" x14ac:dyDescent="0.3">
      <c r="A142" s="12">
        <v>136</v>
      </c>
      <c r="B142" s="8">
        <f t="shared" si="16"/>
        <v>9.6159271223920787E-4</v>
      </c>
      <c r="C142" s="9">
        <f>1-SUM($B$7:B142)</f>
        <v>5.2141710795197138E-2</v>
      </c>
      <c r="D142" s="6"/>
      <c r="E142" s="6"/>
      <c r="F142" s="8">
        <f t="shared" si="17"/>
        <v>2.5719504458988852E-28</v>
      </c>
      <c r="G142" s="9">
        <f>1-SUM($F$7:F142)</f>
        <v>0</v>
      </c>
      <c r="H142" s="6"/>
      <c r="I142" s="6"/>
      <c r="J142" s="8">
        <f t="shared" si="18"/>
        <v>1.8515628193445591E-15</v>
      </c>
      <c r="K142" s="9">
        <f>1-SUM($J$7:J142)</f>
        <v>3.8857805861880479E-15</v>
      </c>
      <c r="L142" s="6"/>
      <c r="M142" s="6"/>
      <c r="N142" s="8">
        <f t="shared" si="19"/>
        <v>2.3092562091387946E-4</v>
      </c>
      <c r="O142" s="9">
        <f>1-SUM($N$7:N142)</f>
        <v>4.8928772210794502E-3</v>
      </c>
    </row>
    <row r="143" spans="1:15" s="2" customFormat="1" x14ac:dyDescent="0.3">
      <c r="A143" s="12">
        <v>137</v>
      </c>
      <c r="B143" s="8">
        <f t="shared" si="16"/>
        <v>9.3925707998025482E-4</v>
      </c>
      <c r="C143" s="9">
        <f>1-SUM($B$7:B143)</f>
        <v>5.1202453715216922E-2</v>
      </c>
      <c r="D143" s="6"/>
      <c r="E143" s="6"/>
      <c r="F143" s="8">
        <f t="shared" si="17"/>
        <v>1.1773039725969412E-28</v>
      </c>
      <c r="G143" s="9">
        <f>1-SUM($F$7:F143)</f>
        <v>0</v>
      </c>
      <c r="H143" s="6"/>
      <c r="I143" s="6"/>
      <c r="J143" s="8">
        <f t="shared" si="18"/>
        <v>1.249648147050687E-15</v>
      </c>
      <c r="K143" s="9">
        <f>1-SUM($J$7:J143)</f>
        <v>2.6645352591003757E-15</v>
      </c>
      <c r="L143" s="6"/>
      <c r="M143" s="6"/>
      <c r="N143" s="8">
        <f t="shared" si="19"/>
        <v>2.2016324060013601E-4</v>
      </c>
      <c r="O143" s="9">
        <f>1-SUM($N$7:N143)</f>
        <v>4.6727139804793039E-3</v>
      </c>
    </row>
    <row r="144" spans="1:15" s="2" customFormat="1" x14ac:dyDescent="0.3">
      <c r="A144" s="12">
        <v>138</v>
      </c>
      <c r="B144" s="8">
        <f t="shared" si="16"/>
        <v>9.1744025413700945E-4</v>
      </c>
      <c r="C144" s="9">
        <f>1-SUM($B$7:B144)</f>
        <v>5.0285013461079942E-2</v>
      </c>
      <c r="D144" s="6"/>
      <c r="E144" s="6"/>
      <c r="F144" s="8">
        <f t="shared" si="17"/>
        <v>5.3805204358156723E-29</v>
      </c>
      <c r="G144" s="9">
        <f>1-SUM($F$7:F144)</f>
        <v>0</v>
      </c>
      <c r="H144" s="6"/>
      <c r="I144" s="6"/>
      <c r="J144" s="8">
        <f t="shared" si="18"/>
        <v>8.4275165778816392E-16</v>
      </c>
      <c r="K144" s="9">
        <f>1-SUM($J$7:J144)</f>
        <v>1.7763568394002505E-15</v>
      </c>
      <c r="L144" s="6"/>
      <c r="M144" s="6"/>
      <c r="N144" s="8">
        <f t="shared" si="19"/>
        <v>2.098912618325037E-4</v>
      </c>
      <c r="O144" s="9">
        <f>1-SUM($N$7:N144)</f>
        <v>4.4628227186468417E-3</v>
      </c>
    </row>
    <row r="145" spans="1:15" s="2" customFormat="1" x14ac:dyDescent="0.3">
      <c r="A145" s="12">
        <v>139</v>
      </c>
      <c r="B145" s="8">
        <f t="shared" si="16"/>
        <v>8.9613018400529351E-4</v>
      </c>
      <c r="C145" s="9">
        <f>1-SUM($B$7:B145)</f>
        <v>4.9388883277074691E-2</v>
      </c>
      <c r="D145" s="6"/>
      <c r="E145" s="6"/>
      <c r="F145" s="8">
        <f t="shared" si="17"/>
        <v>2.4551588300973558E-29</v>
      </c>
      <c r="G145" s="9">
        <f>1-SUM($F$7:F145)</f>
        <v>0</v>
      </c>
      <c r="H145" s="6"/>
      <c r="I145" s="6"/>
      <c r="J145" s="8">
        <f t="shared" si="18"/>
        <v>5.6790922300917839E-16</v>
      </c>
      <c r="K145" s="9">
        <f>1-SUM($J$7:J145)</f>
        <v>0</v>
      </c>
      <c r="L145" s="6"/>
      <c r="M145" s="6"/>
      <c r="N145" s="8">
        <f t="shared" si="19"/>
        <v>2.0008802732504683E-4</v>
      </c>
      <c r="O145" s="9">
        <f>1-SUM($N$7:N145)</f>
        <v>4.2627346913217679E-3</v>
      </c>
    </row>
    <row r="146" spans="1:15" s="2" customFormat="1" x14ac:dyDescent="0.3">
      <c r="A146" s="12">
        <v>140</v>
      </c>
      <c r="B146" s="8">
        <f t="shared" si="16"/>
        <v>8.7531509879163697E-4</v>
      </c>
      <c r="C146" s="9">
        <f>1-SUM($B$7:B146)</f>
        <v>4.8513568178283006E-2</v>
      </c>
      <c r="D146" s="6"/>
      <c r="E146" s="6"/>
      <c r="F146" s="8">
        <f t="shared" si="17"/>
        <v>1.1185728837412923E-29</v>
      </c>
      <c r="G146" s="9">
        <f>1-SUM($F$7:F146)</f>
        <v>0</v>
      </c>
      <c r="H146" s="6"/>
      <c r="I146" s="6"/>
      <c r="J146" s="8">
        <f t="shared" si="18"/>
        <v>3.8241105302930022E-16</v>
      </c>
      <c r="K146" s="9">
        <f>1-SUM($J$7:J146)</f>
        <v>0</v>
      </c>
      <c r="L146" s="6"/>
      <c r="M146" s="6"/>
      <c r="N146" s="8">
        <f t="shared" si="19"/>
        <v>1.9073279287700902E-4</v>
      </c>
      <c r="O146" s="9">
        <f>1-SUM($N$7:N146)</f>
        <v>4.0720018984448103E-3</v>
      </c>
    </row>
    <row r="147" spans="1:15" s="2" customFormat="1" x14ac:dyDescent="0.3">
      <c r="A147" s="12">
        <v>141</v>
      </c>
      <c r="B147" s="8">
        <f t="shared" si="16"/>
        <v>8.5498350111158357E-4</v>
      </c>
      <c r="C147" s="9">
        <f>1-SUM($B$7:B147)</f>
        <v>4.7658584677171434E-2</v>
      </c>
      <c r="D147" s="6"/>
      <c r="E147" s="6"/>
      <c r="F147" s="8">
        <f t="shared" si="17"/>
        <v>5.0884781475419598E-30</v>
      </c>
      <c r="G147" s="9">
        <f>1-SUM($F$7:F147)</f>
        <v>0</v>
      </c>
      <c r="H147" s="6"/>
      <c r="I147" s="6"/>
      <c r="J147" s="8">
        <f t="shared" si="18"/>
        <v>2.5731128017031758E-16</v>
      </c>
      <c r="K147" s="9">
        <f>1-SUM($J$7:J147)</f>
        <v>0</v>
      </c>
      <c r="L147" s="6"/>
      <c r="M147" s="6"/>
      <c r="N147" s="8">
        <f t="shared" si="19"/>
        <v>1.8180569169302615E-4</v>
      </c>
      <c r="O147" s="9">
        <f>1-SUM($N$7:N147)</f>
        <v>3.8901962067517948E-3</v>
      </c>
    </row>
    <row r="148" spans="1:15" s="2" customFormat="1" x14ac:dyDescent="0.3">
      <c r="A148" s="12">
        <v>142</v>
      </c>
      <c r="B148" s="8">
        <f t="shared" si="16"/>
        <v>8.3512416063901362E-4</v>
      </c>
      <c r="C148" s="9">
        <f>1-SUM($B$7:B148)</f>
        <v>4.6823460516532411E-2</v>
      </c>
      <c r="D148" s="6"/>
      <c r="E148" s="6"/>
      <c r="F148" s="8">
        <f t="shared" si="17"/>
        <v>2.3113186147905912E-30</v>
      </c>
      <c r="G148" s="9">
        <f>1-SUM($F$7:F148)</f>
        <v>0</v>
      </c>
      <c r="H148" s="6"/>
      <c r="I148" s="6"/>
      <c r="J148" s="8">
        <f t="shared" si="18"/>
        <v>1.730089841920025E-16</v>
      </c>
      <c r="K148" s="9">
        <f>1-SUM($J$7:J148)</f>
        <v>0</v>
      </c>
      <c r="L148" s="6"/>
      <c r="M148" s="6"/>
      <c r="N148" s="8">
        <f t="shared" si="19"/>
        <v>1.7328769990589734E-4</v>
      </c>
      <c r="O148" s="9">
        <f>1-SUM($N$7:N148)</f>
        <v>3.7169085068459173E-3</v>
      </c>
    </row>
    <row r="149" spans="1:15" s="2" customFormat="1" x14ac:dyDescent="0.3">
      <c r="A149" s="12">
        <v>143</v>
      </c>
      <c r="B149" s="8">
        <f t="shared" si="16"/>
        <v>8.1572610790298225E-4</v>
      </c>
      <c r="C149" s="9">
        <f>1-SUM($B$7:B149)</f>
        <v>4.6007734408629375E-2</v>
      </c>
      <c r="D149" s="6"/>
      <c r="E149" s="6"/>
      <c r="F149" s="8">
        <f t="shared" si="17"/>
        <v>1.0483085883983209E-30</v>
      </c>
      <c r="G149" s="9">
        <f>1-SUM($F$7:F149)</f>
        <v>0</v>
      </c>
      <c r="H149" s="6"/>
      <c r="I149" s="6"/>
      <c r="J149" s="8">
        <f t="shared" si="18"/>
        <v>1.1624235492161453E-16</v>
      </c>
      <c r="K149" s="9">
        <f>1-SUM($J$7:J149)</f>
        <v>0</v>
      </c>
      <c r="L149" s="6"/>
      <c r="M149" s="6"/>
      <c r="N149" s="8">
        <f t="shared" si="19"/>
        <v>1.6516060327545343E-4</v>
      </c>
      <c r="O149" s="9">
        <f>1-SUM($N$7:N149)</f>
        <v>3.5517479035704902E-3</v>
      </c>
    </row>
    <row r="150" spans="1:15" s="2" customFormat="1" x14ac:dyDescent="0.3">
      <c r="A150" s="12">
        <v>144</v>
      </c>
      <c r="B150" s="8">
        <f t="shared" si="16"/>
        <v>7.9677862822863984E-4</v>
      </c>
      <c r="C150" s="9">
        <f>1-SUM($B$7:B150)</f>
        <v>4.5210955780400686E-2</v>
      </c>
      <c r="D150" s="6"/>
      <c r="E150" s="6"/>
      <c r="F150" s="8">
        <f t="shared" si="17"/>
        <v>4.7477172874412823E-31</v>
      </c>
      <c r="G150" s="9">
        <f>1-SUM($F$7:F150)</f>
        <v>0</v>
      </c>
      <c r="H150" s="6"/>
      <c r="I150" s="6"/>
      <c r="J150" s="8">
        <f t="shared" si="18"/>
        <v>7.8045961136439978E-17</v>
      </c>
      <c r="K150" s="9">
        <f>1-SUM($J$7:J150)</f>
        <v>0</v>
      </c>
      <c r="L150" s="6"/>
      <c r="M150" s="6"/>
      <c r="N150" s="8">
        <f t="shared" si="19"/>
        <v>1.5740696503645208E-4</v>
      </c>
      <c r="O150" s="9">
        <f>1-SUM($N$7:N150)</f>
        <v>3.3943409385340795E-3</v>
      </c>
    </row>
    <row r="151" spans="1:15" s="2" customFormat="1" x14ac:dyDescent="0.3">
      <c r="A151" s="12">
        <v>145</v>
      </c>
      <c r="B151" s="8">
        <f t="shared" si="16"/>
        <v>7.7827125581889469E-4</v>
      </c>
      <c r="C151" s="9">
        <f>1-SUM($B$7:B151)</f>
        <v>4.4432684524581822E-2</v>
      </c>
      <c r="D151" s="6"/>
      <c r="E151" s="6"/>
      <c r="F151" s="8">
        <f t="shared" si="17"/>
        <v>2.1471169765636401E-31</v>
      </c>
      <c r="G151" s="9">
        <f>1-SUM($F$7:F151)</f>
        <v>0</v>
      </c>
      <c r="H151" s="6"/>
      <c r="I151" s="6"/>
      <c r="J151" s="8">
        <f t="shared" si="18"/>
        <v>5.2363786562406204E-17</v>
      </c>
      <c r="K151" s="9">
        <f>1-SUM($J$7:J151)</f>
        <v>0</v>
      </c>
      <c r="L151" s="6"/>
      <c r="M151" s="6"/>
      <c r="N151" s="8">
        <f t="shared" si="19"/>
        <v>1.5001009486794928E-4</v>
      </c>
      <c r="O151" s="9">
        <f>1-SUM($N$7:N151)</f>
        <v>3.2443308436661544E-3</v>
      </c>
    </row>
    <row r="152" spans="1:15" s="2" customFormat="1" x14ac:dyDescent="0.3">
      <c r="A152" s="12">
        <v>146</v>
      </c>
      <c r="B152" s="8">
        <f t="shared" si="16"/>
        <v>7.6019376797354158E-4</v>
      </c>
      <c r="C152" s="9">
        <f>1-SUM($B$7:B152)</f>
        <v>4.3672490756608284E-2</v>
      </c>
      <c r="D152" s="6"/>
      <c r="E152" s="6"/>
      <c r="F152" s="8">
        <f t="shared" si="17"/>
        <v>9.6963950228026952E-32</v>
      </c>
      <c r="G152" s="9">
        <f>1-SUM($F$7:F152)</f>
        <v>0</v>
      </c>
      <c r="H152" s="6"/>
      <c r="I152" s="6"/>
      <c r="J152" s="8">
        <f t="shared" si="18"/>
        <v>3.5108350862560451E-17</v>
      </c>
      <c r="K152" s="9">
        <f>1-SUM($J$7:J152)</f>
        <v>0</v>
      </c>
      <c r="L152" s="6"/>
      <c r="M152" s="6"/>
      <c r="N152" s="8">
        <f t="shared" si="19"/>
        <v>1.4295401895625452E-4</v>
      </c>
      <c r="O152" s="9">
        <f>1-SUM($N$7:N152)</f>
        <v>3.1013768247099005E-3</v>
      </c>
    </row>
    <row r="153" spans="1:15" s="2" customFormat="1" x14ac:dyDescent="0.3">
      <c r="A153" s="12">
        <v>147</v>
      </c>
      <c r="B153" s="8">
        <f t="shared" si="16"/>
        <v>7.4253617944266995E-4</v>
      </c>
      <c r="C153" s="9">
        <f>1-SUM($B$7:B153)</f>
        <v>4.2929954577165641E-2</v>
      </c>
      <c r="D153" s="6"/>
      <c r="E153" s="6"/>
      <c r="F153" s="8">
        <f t="shared" si="17"/>
        <v>4.3727741390247923E-32</v>
      </c>
      <c r="G153" s="9">
        <f>1-SUM($F$7:F153)</f>
        <v>0</v>
      </c>
      <c r="H153" s="6"/>
      <c r="I153" s="6"/>
      <c r="J153" s="8">
        <f t="shared" si="18"/>
        <v>2.3522999722633101E-17</v>
      </c>
      <c r="K153" s="9">
        <f>1-SUM($J$7:J153)</f>
        <v>0</v>
      </c>
      <c r="L153" s="6"/>
      <c r="M153" s="6"/>
      <c r="N153" s="8">
        <f t="shared" si="19"/>
        <v>1.3622345112334871E-4</v>
      </c>
      <c r="O153" s="9">
        <f>1-SUM($N$7:N153)</f>
        <v>2.9651533735866042E-3</v>
      </c>
    </row>
    <row r="154" spans="1:15" s="2" customFormat="1" x14ac:dyDescent="0.3">
      <c r="A154" s="12">
        <v>148</v>
      </c>
      <c r="B154" s="8">
        <f t="shared" si="16"/>
        <v>7.2528873691122782E-4</v>
      </c>
      <c r="C154" s="9">
        <f>1-SUM($B$7:B154)</f>
        <v>4.2204665840254396E-2</v>
      </c>
      <c r="D154" s="6"/>
      <c r="E154" s="6"/>
      <c r="F154" s="8">
        <f t="shared" si="17"/>
        <v>1.9692651064705904E-32</v>
      </c>
      <c r="G154" s="9">
        <f>1-SUM($F$7:F154)</f>
        <v>0</v>
      </c>
      <c r="H154" s="6"/>
      <c r="I154" s="6"/>
      <c r="J154" s="8">
        <f t="shared" si="18"/>
        <v>1.5750048420586536E-17</v>
      </c>
      <c r="K154" s="9">
        <f>1-SUM($J$7:J154)</f>
        <v>0</v>
      </c>
      <c r="L154" s="6"/>
      <c r="M154" s="6"/>
      <c r="N154" s="8">
        <f t="shared" si="19"/>
        <v>1.2980376499251335E-4</v>
      </c>
      <c r="O154" s="9">
        <f>1-SUM($N$7:N154)</f>
        <v>2.8353496085941066E-3</v>
      </c>
    </row>
    <row r="155" spans="1:15" s="2" customFormat="1" x14ac:dyDescent="0.3">
      <c r="A155" s="12">
        <v>149</v>
      </c>
      <c r="B155" s="8">
        <f t="shared" si="16"/>
        <v>7.0844191361169788E-4</v>
      </c>
      <c r="C155" s="9">
        <f>1-SUM($B$7:B155)</f>
        <v>4.149622392664265E-2</v>
      </c>
      <c r="D155" s="6"/>
      <c r="E155" s="6"/>
      <c r="F155" s="8">
        <f t="shared" si="17"/>
        <v>8.8564524426892709E-33</v>
      </c>
      <c r="G155" s="9">
        <f>1-SUM($F$7:F155)</f>
        <v>0</v>
      </c>
      <c r="H155" s="6"/>
      <c r="I155" s="6"/>
      <c r="J155" s="8">
        <f t="shared" si="18"/>
        <v>1.053857636097627E-17</v>
      </c>
      <c r="K155" s="9">
        <f>1-SUM($J$7:J155)</f>
        <v>0</v>
      </c>
      <c r="L155" s="6"/>
      <c r="M155" s="6"/>
      <c r="N155" s="8">
        <f t="shared" si="19"/>
        <v>1.236809671628956E-4</v>
      </c>
      <c r="O155" s="9">
        <f>1-SUM($N$7:N155)</f>
        <v>2.7116686414312419E-3</v>
      </c>
    </row>
    <row r="156" spans="1:15" s="2" customFormat="1" ht="15" thickBot="1" x14ac:dyDescent="0.35">
      <c r="A156" s="13">
        <v>150</v>
      </c>
      <c r="B156" s="10">
        <f t="shared" si="16"/>
        <v>6.9198640406190905E-4</v>
      </c>
      <c r="C156" s="11">
        <f>1-SUM($B$7:B156)</f>
        <v>4.0804237522580777E-2</v>
      </c>
      <c r="D156" s="6"/>
      <c r="E156" s="6"/>
      <c r="F156" s="10">
        <f t="shared" si="17"/>
        <v>3.977697818116483E-33</v>
      </c>
      <c r="G156" s="11">
        <f>1-SUM($F$7:F156)</f>
        <v>0</v>
      </c>
      <c r="H156" s="6"/>
      <c r="I156" s="6"/>
      <c r="J156" s="10">
        <f t="shared" si="18"/>
        <v>7.046877659775159E-18</v>
      </c>
      <c r="K156" s="11">
        <f>1-SUM($J$7:J156)</f>
        <v>0</v>
      </c>
      <c r="L156" s="6"/>
      <c r="M156" s="6"/>
      <c r="N156" s="10">
        <f t="shared" si="19"/>
        <v>1.1784167136478362E-4</v>
      </c>
      <c r="O156" s="11">
        <f>1-SUM($N$7:N156)</f>
        <v>2.5938269700664929E-3</v>
      </c>
    </row>
    <row r="157" spans="1:15" x14ac:dyDescent="0.3">
      <c r="K157" s="7"/>
      <c r="O157"/>
    </row>
    <row r="158" spans="1:15" x14ac:dyDescent="0.3">
      <c r="K158" s="7"/>
      <c r="O158"/>
    </row>
    <row r="159" spans="1:15" x14ac:dyDescent="0.3">
      <c r="K159" s="7"/>
      <c r="O159"/>
    </row>
    <row r="160" spans="1:15" x14ac:dyDescent="0.3">
      <c r="K160" s="7"/>
      <c r="O160"/>
    </row>
    <row r="161" spans="11:15" x14ac:dyDescent="0.3">
      <c r="K161" s="7"/>
      <c r="O161"/>
    </row>
    <row r="162" spans="11:15" x14ac:dyDescent="0.3">
      <c r="K162" s="7"/>
      <c r="O162"/>
    </row>
    <row r="163" spans="11:15" x14ac:dyDescent="0.3">
      <c r="K163" s="7"/>
      <c r="O163"/>
    </row>
    <row r="164" spans="11:15" x14ac:dyDescent="0.3">
      <c r="K164" s="7"/>
      <c r="O164"/>
    </row>
  </sheetData>
  <mergeCells count="4">
    <mergeCell ref="B2:C2"/>
    <mergeCell ref="F2:G2"/>
    <mergeCell ref="J2:K2"/>
    <mergeCell ref="N2:O2"/>
  </mergeCells>
  <conditionalFormatting sqref="A6:A156">
    <cfRule type="expression" dxfId="22" priority="19">
      <formula>$A6=$B$1</formula>
    </cfRule>
  </conditionalFormatting>
  <conditionalFormatting sqref="C7:C156">
    <cfRule type="expression" dxfId="21" priority="18">
      <formula>$A7=$B$1</formula>
    </cfRule>
  </conditionalFormatting>
  <conditionalFormatting sqref="G7:G155">
    <cfRule type="expression" dxfId="20" priority="17">
      <formula>$A7=$B$1</formula>
    </cfRule>
  </conditionalFormatting>
  <conditionalFormatting sqref="K7:K155">
    <cfRule type="expression" dxfId="19" priority="16">
      <formula>$A7=$B$1</formula>
    </cfRule>
  </conditionalFormatting>
  <conditionalFormatting sqref="O7:O155">
    <cfRule type="expression" dxfId="18" priority="15">
      <formula>$A7=$B$1</formula>
    </cfRule>
  </conditionalFormatting>
  <conditionalFormatting sqref="G156">
    <cfRule type="expression" dxfId="17" priority="14">
      <formula>$A156=$B$1</formula>
    </cfRule>
  </conditionalFormatting>
  <conditionalFormatting sqref="K156">
    <cfRule type="expression" dxfId="16" priority="13">
      <formula>$A156=$B$1</formula>
    </cfRule>
  </conditionalFormatting>
  <conditionalFormatting sqref="O156">
    <cfRule type="expression" dxfId="15" priority="12">
      <formula>$A156=$B$1</formula>
    </cfRule>
  </conditionalFormatting>
  <conditionalFormatting sqref="D5">
    <cfRule type="cellIs" dxfId="14" priority="1" operator="notBetween">
      <formula>0.5</formula>
      <formula>0.5001</formula>
    </cfRule>
    <cfRule type="cellIs" dxfId="13" priority="7" operator="between">
      <formula>0.5</formula>
      <formula>0.5001</formula>
    </cfRule>
  </conditionalFormatting>
  <conditionalFormatting sqref="H5">
    <cfRule type="cellIs" dxfId="12" priority="4" operator="between">
      <formula>0.5</formula>
      <formula>0.5001</formula>
    </cfRule>
  </conditionalFormatting>
  <conditionalFormatting sqref="L5">
    <cfRule type="cellIs" dxfId="11" priority="3" operator="between">
      <formula>0.5</formula>
      <formula>0.5001</formula>
    </cfRule>
  </conditionalFormatting>
  <conditionalFormatting sqref="P5">
    <cfRule type="cellIs" dxfId="10" priority="2" operator="between">
      <formula>0.5</formula>
      <formula>0.5001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4B39-1EBB-44AC-9657-080C9C3092E6}">
  <dimension ref="A1:P164"/>
  <sheetViews>
    <sheetView tabSelected="1" zoomScale="66" zoomScaleNormal="115" workbookViewId="0">
      <selection activeCell="A2" sqref="A2"/>
    </sheetView>
  </sheetViews>
  <sheetFormatPr baseColWidth="10" defaultRowHeight="14.4" x14ac:dyDescent="0.3"/>
  <cols>
    <col min="1" max="1" width="17" style="1" bestFit="1" customWidth="1"/>
    <col min="2" max="2" width="25.5546875" style="3" bestFit="1" customWidth="1"/>
    <col min="3" max="3" width="24.33203125" style="3" bestFit="1" customWidth="1"/>
    <col min="4" max="4" width="14.44140625" style="3" bestFit="1" customWidth="1"/>
    <col min="5" max="5" width="3.44140625" style="3" customWidth="1"/>
    <col min="6" max="6" width="25.5546875" style="3" bestFit="1" customWidth="1"/>
    <col min="7" max="7" width="24.33203125" style="3" bestFit="1" customWidth="1"/>
    <col min="8" max="8" width="14.44140625" style="3" bestFit="1" customWidth="1"/>
    <col min="9" max="9" width="3.44140625" style="3" customWidth="1"/>
    <col min="10" max="10" width="25.5546875" style="3" bestFit="1" customWidth="1"/>
    <col min="11" max="11" width="24.33203125" style="3" bestFit="1" customWidth="1"/>
    <col min="12" max="12" width="14.44140625" style="3" bestFit="1" customWidth="1"/>
    <col min="13" max="13" width="3.44140625" style="3" customWidth="1"/>
    <col min="14" max="14" width="25.5546875" style="3" bestFit="1" customWidth="1"/>
    <col min="15" max="15" width="24.33203125" style="3" bestFit="1" customWidth="1"/>
    <col min="16" max="16" width="14.44140625" bestFit="1" customWidth="1"/>
  </cols>
  <sheetData>
    <row r="1" spans="1:16" ht="21.6" thickBot="1" x14ac:dyDescent="0.35">
      <c r="A1" s="27" t="s">
        <v>10</v>
      </c>
      <c r="B1" s="26">
        <v>30</v>
      </c>
    </row>
    <row r="2" spans="1:16" s="4" customFormat="1" ht="23.4" thickBot="1" x14ac:dyDescent="0.45">
      <c r="A2" s="5"/>
      <c r="B2" s="35" t="s">
        <v>5</v>
      </c>
      <c r="C2" s="36"/>
      <c r="D2" s="30" t="s">
        <v>1</v>
      </c>
      <c r="E2" s="5"/>
      <c r="F2" s="37" t="s">
        <v>3</v>
      </c>
      <c r="G2" s="38"/>
      <c r="H2" s="30" t="s">
        <v>1</v>
      </c>
      <c r="I2" s="5"/>
      <c r="J2" s="37" t="s">
        <v>8</v>
      </c>
      <c r="K2" s="38"/>
      <c r="L2" s="30" t="s">
        <v>1</v>
      </c>
      <c r="M2" s="5"/>
      <c r="N2" s="37" t="s">
        <v>4</v>
      </c>
      <c r="O2" s="38"/>
      <c r="P2" s="30" t="s">
        <v>1</v>
      </c>
    </row>
    <row r="3" spans="1:16" s="20" customFormat="1" ht="21.6" thickBot="1" x14ac:dyDescent="0.45">
      <c r="A3" s="17"/>
      <c r="B3" s="18" t="s">
        <v>0</v>
      </c>
      <c r="C3" s="28" t="s">
        <v>2</v>
      </c>
      <c r="D3" s="33">
        <f>B1</f>
        <v>30</v>
      </c>
      <c r="E3" s="21"/>
      <c r="F3" s="18" t="s">
        <v>0</v>
      </c>
      <c r="G3" s="19" t="s">
        <v>2</v>
      </c>
      <c r="H3" s="33">
        <f>B1</f>
        <v>30</v>
      </c>
      <c r="I3" s="21"/>
      <c r="J3" s="18" t="s">
        <v>0</v>
      </c>
      <c r="K3" s="19" t="s">
        <v>2</v>
      </c>
      <c r="L3" s="33">
        <f>B1</f>
        <v>30</v>
      </c>
      <c r="M3" s="21"/>
      <c r="N3" s="18" t="s">
        <v>0</v>
      </c>
      <c r="O3" s="19" t="s">
        <v>2</v>
      </c>
      <c r="P3" s="33">
        <f>B1</f>
        <v>30</v>
      </c>
    </row>
    <row r="4" spans="1:16" s="20" customFormat="1" ht="28.2" thickBot="1" x14ac:dyDescent="0.45">
      <c r="A4" s="17"/>
      <c r="B4" s="22">
        <v>1</v>
      </c>
      <c r="C4" s="29">
        <v>43.280999999999999</v>
      </c>
      <c r="D4" s="32" t="s">
        <v>6</v>
      </c>
      <c r="E4" s="21"/>
      <c r="F4" s="24">
        <v>30.332699999999999</v>
      </c>
      <c r="G4" s="25">
        <v>1</v>
      </c>
      <c r="H4" s="32" t="s">
        <v>6</v>
      </c>
      <c r="I4" s="21"/>
      <c r="J4" s="24">
        <v>15.332050000000001</v>
      </c>
      <c r="K4" s="25">
        <v>2</v>
      </c>
      <c r="L4" s="32" t="s">
        <v>6</v>
      </c>
      <c r="M4" s="21"/>
      <c r="N4" s="22">
        <v>2</v>
      </c>
      <c r="O4" s="23">
        <v>17.8749</v>
      </c>
      <c r="P4" s="32" t="s">
        <v>6</v>
      </c>
    </row>
    <row r="5" spans="1:16" ht="18" thickBot="1" x14ac:dyDescent="0.35">
      <c r="A5" s="14" t="s">
        <v>1</v>
      </c>
      <c r="B5" s="15" t="s">
        <v>7</v>
      </c>
      <c r="C5" s="31" t="s">
        <v>6</v>
      </c>
      <c r="D5" s="34">
        <f>VLOOKUP(D3,A6:C156,3,FALSE)</f>
        <v>0.50000119130724618</v>
      </c>
      <c r="F5" s="15" t="s">
        <v>7</v>
      </c>
      <c r="G5" s="16" t="s">
        <v>6</v>
      </c>
      <c r="H5" s="34">
        <f>VLOOKUP(H3,A6:G156,7,FALSE)</f>
        <v>0.50000187660849049</v>
      </c>
      <c r="J5" s="15" t="s">
        <v>7</v>
      </c>
      <c r="K5" s="16" t="s">
        <v>6</v>
      </c>
      <c r="L5" s="34">
        <f>VLOOKUP(L3,A6:K156,11,FALSE)</f>
        <v>0.50000370019477924</v>
      </c>
      <c r="N5" s="15" t="s">
        <v>7</v>
      </c>
      <c r="O5" s="16" t="s">
        <v>6</v>
      </c>
      <c r="P5" s="34">
        <f>VLOOKUP(P3,A6:O156,15,FALSE)</f>
        <v>0.50000498879514166</v>
      </c>
    </row>
    <row r="6" spans="1:16" s="2" customFormat="1" x14ac:dyDescent="0.3">
      <c r="A6" s="12">
        <v>0</v>
      </c>
      <c r="B6" s="8">
        <f>_xlfn.GAMMA.DIST($A6,$B$4,$C$4,TRUE)</f>
        <v>0</v>
      </c>
      <c r="C6" s="9">
        <f>1-B6</f>
        <v>1</v>
      </c>
      <c r="E6" s="6"/>
      <c r="F6" s="8">
        <f>_xlfn.GAMMA.DIST($A6,$F$4,$G$4,TRUE)</f>
        <v>0</v>
      </c>
      <c r="G6" s="9">
        <f>1-F6</f>
        <v>1</v>
      </c>
      <c r="H6" s="6"/>
      <c r="I6" s="6"/>
      <c r="J6" s="8">
        <f>_xlfn.GAMMA.DIST($A6,$J$4,$K$4,TRUE)</f>
        <v>0</v>
      </c>
      <c r="K6" s="9">
        <f>1-J6</f>
        <v>1</v>
      </c>
      <c r="L6" s="6"/>
      <c r="M6" s="6"/>
      <c r="N6" s="8">
        <f>_xlfn.GAMMA.DIST($A6,$N$4,$O$4,TRUE)</f>
        <v>0</v>
      </c>
      <c r="O6" s="9">
        <f>1-N6</f>
        <v>1</v>
      </c>
    </row>
    <row r="7" spans="1:16" s="2" customFormat="1" x14ac:dyDescent="0.3">
      <c r="A7" s="12">
        <v>1</v>
      </c>
      <c r="B7" s="8">
        <f>_xlfn.GAMMA.DIST($A7,$B$4,$C$4,TRUE)</f>
        <v>2.283995395932668E-2</v>
      </c>
      <c r="C7" s="9">
        <f>1-B7</f>
        <v>0.9771600460406733</v>
      </c>
      <c r="D7" s="6"/>
      <c r="E7" s="6"/>
      <c r="F7" s="8">
        <f>_xlfn.GAMMA.DIST($A7,$F$4,$G$4,TRUE)</f>
        <v>4.5866910150595511E-34</v>
      </c>
      <c r="G7" s="9">
        <f>1-F7</f>
        <v>1</v>
      </c>
      <c r="H7" s="6"/>
      <c r="I7" s="6"/>
      <c r="J7" s="8">
        <f>_xlfn.GAMMA.DIST($A7,$J$4,$K$4,TRUE)</f>
        <v>4.6517577464874539E-18</v>
      </c>
      <c r="K7" s="9">
        <f>1-J7</f>
        <v>1</v>
      </c>
      <c r="L7" s="6"/>
      <c r="M7" s="6"/>
      <c r="N7" s="8">
        <f>_xlfn.GAMMA.DIST($A7,$N$4,$O$4,TRUE)</f>
        <v>1.5077282046245762E-3</v>
      </c>
      <c r="O7" s="9">
        <f>1-N7</f>
        <v>0.99849227179537547</v>
      </c>
    </row>
    <row r="8" spans="1:16" s="2" customFormat="1" x14ac:dyDescent="0.3">
      <c r="A8" s="12">
        <v>2</v>
      </c>
      <c r="B8" s="8">
        <f t="shared" ref="B8:B71" si="0">_xlfn.GAMMA.DIST($A8,$B$4,$C$4,TRUE)</f>
        <v>4.5158244421789201E-2</v>
      </c>
      <c r="C8" s="9">
        <f t="shared" ref="C8:C71" si="1">1-B8</f>
        <v>0.95484175557821083</v>
      </c>
      <c r="D8" s="6"/>
      <c r="E8" s="6"/>
      <c r="F8" s="8">
        <f t="shared" ref="F8:F71" si="2">_xlfn.GAMMA.DIST($A8,$F$4,$G$4,TRUE)</f>
        <v>2.3592241327449755E-25</v>
      </c>
      <c r="G8" s="9">
        <f t="shared" ref="G8:G71" si="3">1-F8</f>
        <v>1</v>
      </c>
      <c r="H8" s="6"/>
      <c r="I8" s="6"/>
      <c r="J8" s="8">
        <f t="shared" ref="J8:J71" si="4">_xlfn.GAMMA.DIST($A8,$J$4,$K$4,TRUE)</f>
        <v>1.2015268637275294E-13</v>
      </c>
      <c r="K8" s="9">
        <f t="shared" ref="K8:K71" si="5">1-J8</f>
        <v>0.99999999999987987</v>
      </c>
      <c r="L8" s="6"/>
      <c r="M8" s="6"/>
      <c r="N8" s="8">
        <f t="shared" ref="N8:N71" si="6">_xlfn.GAMMA.DIST($A8,$N$4,$O$4,TRUE)</f>
        <v>5.811649564854738E-3</v>
      </c>
      <c r="O8" s="9">
        <f t="shared" ref="O8:O71" si="7">1-N8</f>
        <v>0.99418835043514531</v>
      </c>
    </row>
    <row r="9" spans="1:16" s="2" customFormat="1" x14ac:dyDescent="0.3">
      <c r="A9" s="12">
        <v>3</v>
      </c>
      <c r="B9" s="8">
        <f t="shared" si="0"/>
        <v>6.6966786157638195E-2</v>
      </c>
      <c r="C9" s="9">
        <f t="shared" si="1"/>
        <v>0.93303321384236182</v>
      </c>
      <c r="D9" s="6"/>
      <c r="E9" s="6"/>
      <c r="F9" s="8">
        <f t="shared" si="2"/>
        <v>1.9714031745271612E-20</v>
      </c>
      <c r="G9" s="9">
        <f t="shared" si="3"/>
        <v>1</v>
      </c>
      <c r="H9" s="6"/>
      <c r="I9" s="6"/>
      <c r="J9" s="8">
        <f t="shared" si="4"/>
        <v>3.7729395209183522E-11</v>
      </c>
      <c r="K9" s="9">
        <f t="shared" si="5"/>
        <v>0.99999999996227062</v>
      </c>
      <c r="L9" s="6"/>
      <c r="M9" s="6"/>
      <c r="N9" s="8">
        <f t="shared" si="6"/>
        <v>1.2603028799246111E-2</v>
      </c>
      <c r="O9" s="9">
        <f t="shared" si="7"/>
        <v>0.98739697120075387</v>
      </c>
    </row>
    <row r="10" spans="1:16" s="2" customFormat="1" x14ac:dyDescent="0.3">
      <c r="A10" s="12">
        <v>4</v>
      </c>
      <c r="B10" s="8">
        <f t="shared" si="0"/>
        <v>8.8277221804320349E-2</v>
      </c>
      <c r="C10" s="9">
        <f t="shared" si="1"/>
        <v>0.9117227781956796</v>
      </c>
      <c r="D10" s="6"/>
      <c r="E10" s="6"/>
      <c r="F10" s="8">
        <f t="shared" si="2"/>
        <v>4.631075754392926E-17</v>
      </c>
      <c r="G10" s="9">
        <f t="shared" si="3"/>
        <v>1</v>
      </c>
      <c r="H10" s="6"/>
      <c r="I10" s="6"/>
      <c r="J10" s="8">
        <f t="shared" si="4"/>
        <v>1.9488135594553782E-9</v>
      </c>
      <c r="K10" s="9">
        <f t="shared" si="5"/>
        <v>0.99999999805118645</v>
      </c>
      <c r="L10" s="6"/>
      <c r="M10" s="6"/>
      <c r="N10" s="8">
        <f t="shared" si="6"/>
        <v>2.1598448670411073E-2</v>
      </c>
      <c r="O10" s="9">
        <f t="shared" si="7"/>
        <v>0.97840155132958895</v>
      </c>
    </row>
    <row r="11" spans="1:16" s="2" customFormat="1" x14ac:dyDescent="0.3">
      <c r="A11" s="12">
        <v>5</v>
      </c>
      <c r="B11" s="8">
        <f t="shared" si="0"/>
        <v>0.10910092808197908</v>
      </c>
      <c r="C11" s="9">
        <f t="shared" si="1"/>
        <v>0.89089907191802098</v>
      </c>
      <c r="D11" s="6"/>
      <c r="E11" s="6"/>
      <c r="F11" s="8">
        <f t="shared" si="2"/>
        <v>1.5378953859156151E-14</v>
      </c>
      <c r="G11" s="9">
        <f t="shared" si="3"/>
        <v>0.99999999999998457</v>
      </c>
      <c r="H11" s="6"/>
      <c r="I11" s="6"/>
      <c r="J11" s="8">
        <f t="shared" si="4"/>
        <v>3.7459468500593562E-8</v>
      </c>
      <c r="K11" s="9">
        <f t="shared" si="5"/>
        <v>0.99999996254053147</v>
      </c>
      <c r="L11" s="6"/>
      <c r="M11" s="6"/>
      <c r="N11" s="8">
        <f t="shared" si="6"/>
        <v>3.2537968899869672E-2</v>
      </c>
      <c r="O11" s="9">
        <f t="shared" si="7"/>
        <v>0.96746203110013029</v>
      </c>
    </row>
    <row r="12" spans="1:16" s="2" customFormat="1" x14ac:dyDescent="0.3">
      <c r="A12" s="12">
        <v>6</v>
      </c>
      <c r="B12" s="8">
        <f t="shared" si="0"/>
        <v>0.12944902186699353</v>
      </c>
      <c r="C12" s="9">
        <f t="shared" si="1"/>
        <v>0.87055097813300653</v>
      </c>
      <c r="D12" s="6"/>
      <c r="E12" s="6"/>
      <c r="F12" s="8">
        <f t="shared" si="2"/>
        <v>1.4824138465304775E-12</v>
      </c>
      <c r="G12" s="9">
        <f t="shared" si="3"/>
        <v>0.99999999999851763</v>
      </c>
      <c r="H12" s="6"/>
      <c r="I12" s="6"/>
      <c r="J12" s="8">
        <f t="shared" si="4"/>
        <v>3.8547500138567454E-7</v>
      </c>
      <c r="K12" s="9">
        <f t="shared" si="5"/>
        <v>0.99999961452499864</v>
      </c>
      <c r="L12" s="6"/>
      <c r="M12" s="6"/>
      <c r="N12" s="8">
        <f t="shared" si="6"/>
        <v>4.518341047541917E-2</v>
      </c>
      <c r="O12" s="9">
        <f t="shared" si="7"/>
        <v>0.95481658952458082</v>
      </c>
    </row>
    <row r="13" spans="1:16" s="2" customFormat="1" x14ac:dyDescent="0.3">
      <c r="A13" s="12">
        <v>7</v>
      </c>
      <c r="B13" s="8">
        <f t="shared" si="0"/>
        <v>0.1493323661267982</v>
      </c>
      <c r="C13" s="9">
        <f t="shared" si="1"/>
        <v>0.85066763387320177</v>
      </c>
      <c r="D13" s="6"/>
      <c r="E13" s="6"/>
      <c r="F13" s="8">
        <f t="shared" si="2"/>
        <v>6.0884116596943741E-11</v>
      </c>
      <c r="G13" s="9">
        <f t="shared" si="3"/>
        <v>0.99999999993911592</v>
      </c>
      <c r="H13" s="6"/>
      <c r="I13" s="6"/>
      <c r="J13" s="8">
        <f t="shared" si="4"/>
        <v>2.5783250141673621E-6</v>
      </c>
      <c r="K13" s="9">
        <f t="shared" si="5"/>
        <v>0.99999742167498584</v>
      </c>
      <c r="L13" s="6"/>
      <c r="M13" s="6"/>
      <c r="N13" s="8">
        <f t="shared" si="6"/>
        <v>5.9316757156332695E-2</v>
      </c>
      <c r="O13" s="9">
        <f t="shared" si="7"/>
        <v>0.94068324284366733</v>
      </c>
    </row>
    <row r="14" spans="1:16" s="2" customFormat="1" x14ac:dyDescent="0.3">
      <c r="A14" s="12">
        <v>8</v>
      </c>
      <c r="B14" s="8">
        <f t="shared" si="0"/>
        <v>0.16876157571915151</v>
      </c>
      <c r="C14" s="9">
        <f t="shared" si="1"/>
        <v>0.83123842428084849</v>
      </c>
      <c r="D14" s="6"/>
      <c r="E14" s="6"/>
      <c r="F14" s="8">
        <f t="shared" si="2"/>
        <v>1.3398315720045697E-9</v>
      </c>
      <c r="G14" s="9">
        <f t="shared" si="3"/>
        <v>0.99999999866016842</v>
      </c>
      <c r="H14" s="6"/>
      <c r="I14" s="6"/>
      <c r="J14" s="8">
        <f t="shared" si="4"/>
        <v>1.2586219030469271E-5</v>
      </c>
      <c r="K14" s="9">
        <f t="shared" si="5"/>
        <v>0.99998741378096956</v>
      </c>
      <c r="L14" s="6"/>
      <c r="M14" s="6"/>
      <c r="N14" s="8">
        <f t="shared" si="6"/>
        <v>7.4738666502221801E-2</v>
      </c>
      <c r="O14" s="9">
        <f t="shared" si="7"/>
        <v>0.92526133349777817</v>
      </c>
    </row>
    <row r="15" spans="1:16" s="2" customFormat="1" x14ac:dyDescent="0.3">
      <c r="A15" s="12">
        <v>9</v>
      </c>
      <c r="B15" s="8">
        <f t="shared" si="0"/>
        <v>0.18774702305894936</v>
      </c>
      <c r="C15" s="9">
        <f t="shared" si="1"/>
        <v>0.8122529769410507</v>
      </c>
      <c r="D15" s="6"/>
      <c r="E15" s="6"/>
      <c r="F15" s="8">
        <f t="shared" si="2"/>
        <v>1.8315484256039754E-8</v>
      </c>
      <c r="G15" s="9">
        <f t="shared" si="3"/>
        <v>0.99999998168451576</v>
      </c>
      <c r="H15" s="6"/>
      <c r="I15" s="6"/>
      <c r="J15" s="8">
        <f t="shared" si="4"/>
        <v>4.8320417525935001E-5</v>
      </c>
      <c r="K15" s="9">
        <f t="shared" si="5"/>
        <v>0.99995167958247411</v>
      </c>
      <c r="L15" s="6"/>
      <c r="M15" s="6"/>
      <c r="N15" s="8">
        <f t="shared" si="6"/>
        <v>9.1267083239536584E-2</v>
      </c>
      <c r="O15" s="9">
        <f t="shared" si="7"/>
        <v>0.90873291676046342</v>
      </c>
    </row>
    <row r="16" spans="1:16" s="2" customFormat="1" x14ac:dyDescent="0.3">
      <c r="A16" s="12">
        <v>10</v>
      </c>
      <c r="B16" s="8">
        <f t="shared" si="0"/>
        <v>0.20629884365560897</v>
      </c>
      <c r="C16" s="9">
        <f t="shared" si="1"/>
        <v>0.79370115634439098</v>
      </c>
      <c r="D16" s="6"/>
      <c r="E16" s="6"/>
      <c r="F16" s="8">
        <f t="shared" si="2"/>
        <v>1.7205572662024761E-7</v>
      </c>
      <c r="G16" s="9">
        <f t="shared" si="3"/>
        <v>0.99999982794427333</v>
      </c>
      <c r="H16" s="6"/>
      <c r="I16" s="6"/>
      <c r="J16" s="8">
        <f t="shared" si="4"/>
        <v>1.5353913991165014E-4</v>
      </c>
      <c r="K16" s="9">
        <f t="shared" si="5"/>
        <v>0.99984646086008833</v>
      </c>
      <c r="L16" s="6"/>
      <c r="M16" s="6"/>
      <c r="N16" s="8">
        <f t="shared" si="6"/>
        <v>0.1087359482374177</v>
      </c>
      <c r="O16" s="9">
        <f t="shared" si="7"/>
        <v>0.89126405176258228</v>
      </c>
    </row>
    <row r="17" spans="1:15" s="2" customFormat="1" x14ac:dyDescent="0.3">
      <c r="A17" s="12">
        <v>11</v>
      </c>
      <c r="B17" s="8">
        <f t="shared" si="0"/>
        <v>0.22442694152397918</v>
      </c>
      <c r="C17" s="9">
        <f t="shared" si="1"/>
        <v>0.77557305847602076</v>
      </c>
      <c r="D17" s="6"/>
      <c r="E17" s="6"/>
      <c r="F17" s="8">
        <f t="shared" si="2"/>
        <v>1.1937264215442218E-6</v>
      </c>
      <c r="G17" s="9">
        <f t="shared" si="3"/>
        <v>0.99999880627357851</v>
      </c>
      <c r="H17" s="6"/>
      <c r="I17" s="6"/>
      <c r="J17" s="8">
        <f t="shared" si="4"/>
        <v>4.1878179752253566E-4</v>
      </c>
      <c r="K17" s="9">
        <f t="shared" si="5"/>
        <v>0.99958121820247747</v>
      </c>
      <c r="L17" s="6"/>
      <c r="M17" s="6"/>
      <c r="N17" s="8">
        <f t="shared" si="6"/>
        <v>0.1269939967938174</v>
      </c>
      <c r="O17" s="9">
        <f t="shared" si="7"/>
        <v>0.8730060032061826</v>
      </c>
    </row>
    <row r="18" spans="1:15" s="2" customFormat="1" x14ac:dyDescent="0.3">
      <c r="A18" s="12">
        <v>12</v>
      </c>
      <c r="B18" s="8">
        <f t="shared" si="0"/>
        <v>0.24214099447166573</v>
      </c>
      <c r="C18" s="9">
        <f t="shared" si="1"/>
        <v>0.7578590055283343</v>
      </c>
      <c r="D18" s="6"/>
      <c r="E18" s="6"/>
      <c r="F18" s="8">
        <f t="shared" si="2"/>
        <v>6.4514452149782194E-6</v>
      </c>
      <c r="G18" s="9">
        <f t="shared" si="3"/>
        <v>0.99999354855478506</v>
      </c>
      <c r="H18" s="6"/>
      <c r="I18" s="6"/>
      <c r="J18" s="8">
        <f t="shared" si="4"/>
        <v>1.0072410686159338E-3</v>
      </c>
      <c r="K18" s="9">
        <f t="shared" si="5"/>
        <v>0.99899275893138406</v>
      </c>
      <c r="L18" s="6"/>
      <c r="M18" s="6"/>
      <c r="N18" s="8">
        <f t="shared" si="6"/>
        <v>0.14590364033522227</v>
      </c>
      <c r="O18" s="9">
        <f t="shared" si="7"/>
        <v>0.8540963596647777</v>
      </c>
    </row>
    <row r="19" spans="1:15" s="2" customFormat="1" x14ac:dyDescent="0.3">
      <c r="A19" s="12">
        <v>13</v>
      </c>
      <c r="B19" s="8">
        <f t="shared" si="0"/>
        <v>0.25945045926559396</v>
      </c>
      <c r="C19" s="9">
        <f t="shared" si="1"/>
        <v>0.74054954073440604</v>
      </c>
      <c r="D19" s="6"/>
      <c r="E19" s="6"/>
      <c r="F19" s="8">
        <f t="shared" si="2"/>
        <v>2.8282116142628753E-5</v>
      </c>
      <c r="G19" s="9">
        <f t="shared" si="3"/>
        <v>0.99997171788385741</v>
      </c>
      <c r="H19" s="6"/>
      <c r="I19" s="6"/>
      <c r="J19" s="8">
        <f t="shared" si="4"/>
        <v>2.1804641728639146E-3</v>
      </c>
      <c r="K19" s="9">
        <f t="shared" si="5"/>
        <v>0.99781953582713612</v>
      </c>
      <c r="L19" s="6"/>
      <c r="M19" s="6"/>
      <c r="N19" s="8">
        <f t="shared" si="6"/>
        <v>0.16533992601058375</v>
      </c>
      <c r="O19" s="9">
        <f t="shared" si="7"/>
        <v>0.83466007398941622</v>
      </c>
    </row>
    <row r="20" spans="1:15" s="2" customFormat="1" x14ac:dyDescent="0.3">
      <c r="A20" s="12">
        <v>14</v>
      </c>
      <c r="B20" s="8">
        <f t="shared" si="0"/>
        <v>0.2763645766805683</v>
      </c>
      <c r="C20" s="9">
        <f t="shared" si="1"/>
        <v>0.72363542331943176</v>
      </c>
      <c r="D20" s="6"/>
      <c r="E20" s="6"/>
      <c r="F20" s="8">
        <f t="shared" si="2"/>
        <v>1.0379110599227546E-4</v>
      </c>
      <c r="G20" s="9">
        <f t="shared" si="3"/>
        <v>0.99989620889400777</v>
      </c>
      <c r="H20" s="6"/>
      <c r="I20" s="6"/>
      <c r="J20" s="8">
        <f t="shared" si="4"/>
        <v>4.3167553711952831E-3</v>
      </c>
      <c r="K20" s="9">
        <f t="shared" si="5"/>
        <v>0.99568324462880475</v>
      </c>
      <c r="L20" s="6"/>
      <c r="M20" s="6"/>
      <c r="N20" s="8">
        <f t="shared" si="6"/>
        <v>0.18518956901373843</v>
      </c>
      <c r="O20" s="9">
        <f t="shared" si="7"/>
        <v>0.8148104309862616</v>
      </c>
    </row>
    <row r="21" spans="1:15" s="2" customFormat="1" x14ac:dyDescent="0.3">
      <c r="A21" s="12">
        <v>15</v>
      </c>
      <c r="B21" s="8">
        <f t="shared" si="0"/>
        <v>0.29289237643252203</v>
      </c>
      <c r="C21" s="9">
        <f t="shared" si="1"/>
        <v>0.70710762356747803</v>
      </c>
      <c r="D21" s="6"/>
      <c r="E21" s="6"/>
      <c r="F21" s="8">
        <f t="shared" si="2"/>
        <v>3.2694639876021414E-4</v>
      </c>
      <c r="G21" s="9">
        <f t="shared" si="3"/>
        <v>0.99967305360123981</v>
      </c>
      <c r="H21" s="6"/>
      <c r="I21" s="6"/>
      <c r="J21" s="8">
        <f t="shared" si="4"/>
        <v>7.9151195912975838E-3</v>
      </c>
      <c r="K21" s="9">
        <f t="shared" si="5"/>
        <v>0.99208488040870246</v>
      </c>
      <c r="L21" s="6"/>
      <c r="M21" s="6"/>
      <c r="N21" s="8">
        <f t="shared" si="6"/>
        <v>0.20535005280012691</v>
      </c>
      <c r="O21" s="9">
        <f t="shared" si="7"/>
        <v>0.79464994719987314</v>
      </c>
    </row>
    <row r="22" spans="1:15" s="2" customFormat="1" x14ac:dyDescent="0.3">
      <c r="A22" s="12">
        <v>16</v>
      </c>
      <c r="B22" s="8">
        <f t="shared" si="0"/>
        <v>0.30904268199909213</v>
      </c>
      <c r="C22" s="9">
        <f t="shared" si="1"/>
        <v>0.69095731800090787</v>
      </c>
      <c r="D22" s="6"/>
      <c r="E22" s="6"/>
      <c r="F22" s="8">
        <f t="shared" si="2"/>
        <v>9.0209223245294476E-4</v>
      </c>
      <c r="G22" s="9">
        <f t="shared" si="3"/>
        <v>0.99909790776754703</v>
      </c>
      <c r="H22" s="6"/>
      <c r="I22" s="6"/>
      <c r="J22" s="8">
        <f t="shared" si="4"/>
        <v>1.3579768062380052E-2</v>
      </c>
      <c r="K22" s="9">
        <f t="shared" si="5"/>
        <v>0.98642023193761996</v>
      </c>
      <c r="L22" s="6"/>
      <c r="M22" s="6"/>
      <c r="N22" s="8">
        <f t="shared" si="6"/>
        <v>0.22572879267436766</v>
      </c>
      <c r="O22" s="9">
        <f t="shared" si="7"/>
        <v>0.77427120732563237</v>
      </c>
    </row>
    <row r="23" spans="1:15" s="2" customFormat="1" x14ac:dyDescent="0.3">
      <c r="A23" s="12">
        <v>17</v>
      </c>
      <c r="B23" s="8">
        <f t="shared" si="0"/>
        <v>0.32482411533009264</v>
      </c>
      <c r="C23" s="9">
        <f t="shared" si="1"/>
        <v>0.67517588466990741</v>
      </c>
      <c r="D23" s="6"/>
      <c r="E23" s="6"/>
      <c r="F23" s="8">
        <f t="shared" si="2"/>
        <v>2.2166504794614949E-3</v>
      </c>
      <c r="G23" s="9">
        <f t="shared" si="3"/>
        <v>0.99778334952053849</v>
      </c>
      <c r="H23" s="6"/>
      <c r="I23" s="6"/>
      <c r="J23" s="8">
        <f t="shared" si="4"/>
        <v>2.1984015353626381E-2</v>
      </c>
      <c r="K23" s="9">
        <f t="shared" si="5"/>
        <v>0.97801598464637363</v>
      </c>
      <c r="L23" s="6"/>
      <c r="M23" s="6"/>
      <c r="N23" s="8">
        <f t="shared" si="6"/>
        <v>0.24624235851647927</v>
      </c>
      <c r="O23" s="9">
        <f t="shared" si="7"/>
        <v>0.75375764148352076</v>
      </c>
    </row>
    <row r="24" spans="1:15" s="2" customFormat="1" x14ac:dyDescent="0.3">
      <c r="A24" s="12">
        <v>18</v>
      </c>
      <c r="B24" s="8">
        <f t="shared" si="0"/>
        <v>0.34024510145040104</v>
      </c>
      <c r="C24" s="9">
        <f t="shared" si="1"/>
        <v>0.6597548985495989</v>
      </c>
      <c r="D24" s="6"/>
      <c r="E24" s="6"/>
      <c r="F24" s="8">
        <f t="shared" si="2"/>
        <v>4.9183246385151799E-3</v>
      </c>
      <c r="G24" s="9">
        <f t="shared" si="3"/>
        <v>0.99508167536148484</v>
      </c>
      <c r="H24" s="6"/>
      <c r="I24" s="6"/>
      <c r="J24" s="8">
        <f t="shared" si="4"/>
        <v>3.3816731004234622E-2</v>
      </c>
      <c r="K24" s="9">
        <f t="shared" si="5"/>
        <v>0.96618326899576534</v>
      </c>
      <c r="L24" s="6"/>
      <c r="M24" s="6"/>
      <c r="N24" s="8">
        <f t="shared" si="6"/>
        <v>0.26681575268748847</v>
      </c>
      <c r="O24" s="9">
        <f t="shared" si="7"/>
        <v>0.73318424731251153</v>
      </c>
    </row>
    <row r="25" spans="1:15" s="2" customFormat="1" x14ac:dyDescent="0.3">
      <c r="A25" s="12">
        <v>19</v>
      </c>
      <c r="B25" s="8">
        <f t="shared" si="0"/>
        <v>0.35531387295771411</v>
      </c>
      <c r="C25" s="9">
        <f t="shared" si="1"/>
        <v>0.64468612704228589</v>
      </c>
      <c r="D25" s="6"/>
      <c r="E25" s="6"/>
      <c r="F25" s="8">
        <f t="shared" si="2"/>
        <v>9.9693339415490544E-3</v>
      </c>
      <c r="G25" s="9">
        <f t="shared" si="3"/>
        <v>0.99003066605845091</v>
      </c>
      <c r="H25" s="6"/>
      <c r="I25" s="6"/>
      <c r="J25" s="8">
        <f t="shared" si="4"/>
        <v>4.9718188920722793E-2</v>
      </c>
      <c r="K25" s="9">
        <f t="shared" si="5"/>
        <v>0.95028181107927723</v>
      </c>
      <c r="L25" s="6"/>
      <c r="M25" s="6"/>
      <c r="N25" s="8">
        <f t="shared" si="6"/>
        <v>0.28738173941092499</v>
      </c>
      <c r="O25" s="9">
        <f t="shared" si="7"/>
        <v>0.71261826058907496</v>
      </c>
    </row>
    <row r="26" spans="1:15" s="2" customFormat="1" x14ac:dyDescent="0.3">
      <c r="A26" s="12">
        <v>20</v>
      </c>
      <c r="B26" s="8">
        <f t="shared" si="0"/>
        <v>0.37003847441757659</v>
      </c>
      <c r="C26" s="9">
        <f t="shared" si="1"/>
        <v>0.62996152558242335</v>
      </c>
      <c r="D26" s="6"/>
      <c r="E26" s="6"/>
      <c r="F26" s="8">
        <f t="shared" si="2"/>
        <v>1.8644491750807464E-2</v>
      </c>
      <c r="G26" s="9">
        <f t="shared" si="3"/>
        <v>0.98135550824919249</v>
      </c>
      <c r="H26" s="6"/>
      <c r="I26" s="6"/>
      <c r="J26" s="8">
        <f t="shared" si="4"/>
        <v>7.0214309726740545E-2</v>
      </c>
      <c r="K26" s="9">
        <f t="shared" si="5"/>
        <v>0.92978569027325941</v>
      </c>
      <c r="L26" s="6"/>
      <c r="M26" s="6"/>
      <c r="N26" s="8">
        <f t="shared" si="6"/>
        <v>0.30788022216636324</v>
      </c>
      <c r="O26" s="9">
        <f t="shared" si="7"/>
        <v>0.69211977783363676</v>
      </c>
    </row>
    <row r="27" spans="1:15" s="2" customFormat="1" x14ac:dyDescent="0.3">
      <c r="A27" s="12">
        <v>21</v>
      </c>
      <c r="B27" s="8">
        <f t="shared" si="0"/>
        <v>0.38442676665802628</v>
      </c>
      <c r="C27" s="9">
        <f t="shared" si="1"/>
        <v>0.61557323334197367</v>
      </c>
      <c r="D27" s="6"/>
      <c r="E27" s="6"/>
      <c r="F27" s="8">
        <f t="shared" si="2"/>
        <v>3.2447242321949302E-2</v>
      </c>
      <c r="G27" s="9">
        <f t="shared" si="3"/>
        <v>0.96755275767805071</v>
      </c>
      <c r="H27" s="6"/>
      <c r="I27" s="6"/>
      <c r="J27" s="8">
        <f t="shared" si="4"/>
        <v>9.5658549197918219E-2</v>
      </c>
      <c r="K27" s="9">
        <f t="shared" si="5"/>
        <v>0.90434145080208173</v>
      </c>
      <c r="L27" s="6"/>
      <c r="M27" s="6"/>
      <c r="N27" s="8">
        <f t="shared" si="6"/>
        <v>0.32825766585571081</v>
      </c>
      <c r="O27" s="9">
        <f t="shared" si="7"/>
        <v>0.67174233414428919</v>
      </c>
    </row>
    <row r="28" spans="1:15" s="2" customFormat="1" x14ac:dyDescent="0.3">
      <c r="A28" s="12">
        <v>22</v>
      </c>
      <c r="B28" s="8">
        <f t="shared" si="0"/>
        <v>0.39848643096615077</v>
      </c>
      <c r="C28" s="9">
        <f t="shared" si="1"/>
        <v>0.60151356903384923</v>
      </c>
      <c r="D28" s="6"/>
      <c r="E28" s="6"/>
      <c r="F28" s="8">
        <f t="shared" si="2"/>
        <v>5.2938459339559825E-2</v>
      </c>
      <c r="G28" s="9">
        <f t="shared" si="3"/>
        <v>0.94706154066044013</v>
      </c>
      <c r="H28" s="6"/>
      <c r="I28" s="6"/>
      <c r="J28" s="8">
        <f t="shared" si="4"/>
        <v>0.12618919682445487</v>
      </c>
      <c r="K28" s="9">
        <f t="shared" si="5"/>
        <v>0.87381080317554516</v>
      </c>
      <c r="L28" s="6"/>
      <c r="M28" s="6"/>
      <c r="N28" s="8">
        <f t="shared" si="6"/>
        <v>0.34846656071330684</v>
      </c>
      <c r="O28" s="9">
        <f t="shared" si="7"/>
        <v>0.65153343928669316</v>
      </c>
    </row>
    <row r="29" spans="1:15" s="2" customFormat="1" x14ac:dyDescent="0.3">
      <c r="A29" s="12">
        <v>23</v>
      </c>
      <c r="B29" s="8">
        <f t="shared" si="0"/>
        <v>0.41222497318879425</v>
      </c>
      <c r="C29" s="9">
        <f t="shared" si="1"/>
        <v>0.58777502681120575</v>
      </c>
      <c r="D29" s="6"/>
      <c r="E29" s="6"/>
      <c r="F29" s="8">
        <f t="shared" si="2"/>
        <v>8.150049654080134E-2</v>
      </c>
      <c r="G29" s="9">
        <f t="shared" si="3"/>
        <v>0.91849950345919862</v>
      </c>
      <c r="H29" s="6"/>
      <c r="I29" s="6"/>
      <c r="J29" s="8">
        <f t="shared" si="4"/>
        <v>0.16170713244152932</v>
      </c>
      <c r="K29" s="9">
        <f t="shared" si="5"/>
        <v>0.83829286755847066</v>
      </c>
      <c r="L29" s="6"/>
      <c r="M29" s="6"/>
      <c r="N29" s="8">
        <f t="shared" si="6"/>
        <v>0.36846492512795009</v>
      </c>
      <c r="O29" s="9">
        <f t="shared" si="7"/>
        <v>0.63153507487204985</v>
      </c>
    </row>
    <row r="30" spans="1:15" s="2" customFormat="1" x14ac:dyDescent="0.3">
      <c r="A30" s="12">
        <v>24</v>
      </c>
      <c r="B30" s="8">
        <f t="shared" si="0"/>
        <v>0.42564972773960419</v>
      </c>
      <c r="C30" s="9">
        <f t="shared" si="1"/>
        <v>0.57435027226039581</v>
      </c>
      <c r="D30" s="6"/>
      <c r="E30" s="6"/>
      <c r="F30" s="8">
        <f t="shared" si="2"/>
        <v>0.11908316195877133</v>
      </c>
      <c r="G30" s="9">
        <f t="shared" si="3"/>
        <v>0.88091683804122867</v>
      </c>
      <c r="H30" s="6"/>
      <c r="I30" s="6"/>
      <c r="J30" s="8">
        <f t="shared" si="4"/>
        <v>0.20187583524060651</v>
      </c>
      <c r="K30" s="9">
        <f t="shared" si="5"/>
        <v>0.79812416475939352</v>
      </c>
      <c r="L30" s="6"/>
      <c r="M30" s="6"/>
      <c r="N30" s="8">
        <f t="shared" si="6"/>
        <v>0.38821584472956022</v>
      </c>
      <c r="O30" s="9">
        <f t="shared" si="7"/>
        <v>0.61178415527043972</v>
      </c>
    </row>
    <row r="31" spans="1:15" s="2" customFormat="1" x14ac:dyDescent="0.3">
      <c r="A31" s="12">
        <v>25</v>
      </c>
      <c r="B31" s="8">
        <f t="shared" si="0"/>
        <v>0.43876786151455838</v>
      </c>
      <c r="C31" s="9">
        <f t="shared" si="1"/>
        <v>0.56123213848544162</v>
      </c>
      <c r="D31" s="6"/>
      <c r="E31" s="6"/>
      <c r="F31" s="8">
        <f t="shared" si="2"/>
        <v>0.16598930892984792</v>
      </c>
      <c r="G31" s="9">
        <f t="shared" si="3"/>
        <v>0.83401069107015213</v>
      </c>
      <c r="H31" s="6"/>
      <c r="I31" s="6"/>
      <c r="J31" s="8">
        <f t="shared" si="4"/>
        <v>0.24614231419746146</v>
      </c>
      <c r="K31" s="9">
        <f t="shared" si="5"/>
        <v>0.75385768580253854</v>
      </c>
      <c r="L31" s="6"/>
      <c r="M31" s="6"/>
      <c r="N31" s="8">
        <f t="shared" si="6"/>
        <v>0.40768704526605803</v>
      </c>
      <c r="O31" s="9">
        <f t="shared" si="7"/>
        <v>0.59231295473394197</v>
      </c>
    </row>
    <row r="32" spans="1:15" s="2" customFormat="1" x14ac:dyDescent="0.3">
      <c r="A32" s="12">
        <v>26</v>
      </c>
      <c r="B32" s="8">
        <f t="shared" si="0"/>
        <v>0.45158637771806021</v>
      </c>
      <c r="C32" s="9">
        <f t="shared" si="1"/>
        <v>0.54841362228193979</v>
      </c>
      <c r="D32" s="6"/>
      <c r="E32" s="6"/>
      <c r="F32" s="8">
        <f t="shared" si="2"/>
        <v>0.22175120058604184</v>
      </c>
      <c r="G32" s="9">
        <f t="shared" si="3"/>
        <v>0.77824879941395819</v>
      </c>
      <c r="H32" s="6"/>
      <c r="I32" s="6"/>
      <c r="J32" s="8">
        <f t="shared" si="4"/>
        <v>0.29377513819978068</v>
      </c>
      <c r="K32" s="9">
        <f t="shared" si="5"/>
        <v>0.70622486180021937</v>
      </c>
      <c r="L32" s="6"/>
      <c r="M32" s="6"/>
      <c r="N32" s="8">
        <f t="shared" si="6"/>
        <v>0.42685049695795341</v>
      </c>
      <c r="O32" s="9">
        <f t="shared" si="7"/>
        <v>0.57314950304204659</v>
      </c>
    </row>
    <row r="33" spans="1:15" s="2" customFormat="1" x14ac:dyDescent="0.3">
      <c r="A33" s="12">
        <v>27</v>
      </c>
      <c r="B33" s="8">
        <f t="shared" si="0"/>
        <v>0.46411211960164733</v>
      </c>
      <c r="C33" s="9">
        <f t="shared" si="1"/>
        <v>0.53588788039835267</v>
      </c>
      <c r="D33" s="6"/>
      <c r="E33" s="6"/>
      <c r="F33" s="8">
        <f t="shared" si="2"/>
        <v>0.28512717737587878</v>
      </c>
      <c r="G33" s="9">
        <f t="shared" si="3"/>
        <v>0.71487282262412122</v>
      </c>
      <c r="H33" s="6"/>
      <c r="I33" s="6"/>
      <c r="J33" s="8">
        <f t="shared" si="4"/>
        <v>0.34391417115481998</v>
      </c>
      <c r="K33" s="9">
        <f t="shared" si="5"/>
        <v>0.65608582884518007</v>
      </c>
      <c r="L33" s="6"/>
      <c r="M33" s="6"/>
      <c r="N33" s="8">
        <f t="shared" si="6"/>
        <v>0.44568204816973955</v>
      </c>
      <c r="O33" s="9">
        <f t="shared" si="7"/>
        <v>0.55431795183026045</v>
      </c>
    </row>
    <row r="34" spans="1:15" s="2" customFormat="1" x14ac:dyDescent="0.3">
      <c r="A34" s="12">
        <v>28</v>
      </c>
      <c r="B34" s="8">
        <f t="shared" si="0"/>
        <v>0.47635177411730689</v>
      </c>
      <c r="C34" s="9">
        <f t="shared" si="1"/>
        <v>0.52364822588269311</v>
      </c>
      <c r="D34" s="6"/>
      <c r="E34" s="6"/>
      <c r="F34" s="8">
        <f t="shared" si="2"/>
        <v>0.35421915498274398</v>
      </c>
      <c r="G34" s="9">
        <f t="shared" si="3"/>
        <v>0.64578084501725597</v>
      </c>
      <c r="H34" s="6"/>
      <c r="I34" s="6"/>
      <c r="J34" s="8">
        <f t="shared" si="4"/>
        <v>0.3956260240973275</v>
      </c>
      <c r="K34" s="9">
        <f t="shared" si="5"/>
        <v>0.6043739759026725</v>
      </c>
      <c r="L34" s="6"/>
      <c r="M34" s="6"/>
      <c r="N34" s="8">
        <f t="shared" si="6"/>
        <v>0.46416108637915415</v>
      </c>
      <c r="O34" s="9">
        <f t="shared" si="7"/>
        <v>0.5358389136208459</v>
      </c>
    </row>
    <row r="35" spans="1:15" s="2" customFormat="1" x14ac:dyDescent="0.3">
      <c r="A35" s="12">
        <v>29</v>
      </c>
      <c r="B35" s="8">
        <f t="shared" si="0"/>
        <v>0.48831187548735078</v>
      </c>
      <c r="C35" s="9">
        <f t="shared" si="1"/>
        <v>0.51168812451264922</v>
      </c>
      <c r="D35" s="6"/>
      <c r="E35" s="6"/>
      <c r="F35" s="8">
        <f t="shared" si="2"/>
        <v>0.42668448278748439</v>
      </c>
      <c r="G35" s="9">
        <f t="shared" si="3"/>
        <v>0.57331551721251561</v>
      </c>
      <c r="H35" s="6"/>
      <c r="I35" s="6"/>
      <c r="J35" s="8">
        <f t="shared" si="4"/>
        <v>0.4479595094538239</v>
      </c>
      <c r="K35" s="9">
        <f t="shared" si="5"/>
        <v>0.5520404905461761</v>
      </c>
      <c r="L35" s="6"/>
      <c r="M35" s="6"/>
      <c r="N35" s="8">
        <f t="shared" si="6"/>
        <v>0.48227022455827762</v>
      </c>
      <c r="O35" s="9">
        <f t="shared" si="7"/>
        <v>0.51772977544172238</v>
      </c>
    </row>
    <row r="36" spans="1:15" s="2" customFormat="1" x14ac:dyDescent="0.3">
      <c r="A36" s="12">
        <v>30</v>
      </c>
      <c r="B36" s="8">
        <f t="shared" si="0"/>
        <v>0.49999880869275387</v>
      </c>
      <c r="C36" s="9">
        <f t="shared" si="1"/>
        <v>0.50000119130724618</v>
      </c>
      <c r="D36" s="6"/>
      <c r="E36" s="6"/>
      <c r="F36" s="8">
        <f t="shared" si="2"/>
        <v>0.49999812339150951</v>
      </c>
      <c r="G36" s="9">
        <f t="shared" si="3"/>
        <v>0.50000187660849049</v>
      </c>
      <c r="H36" s="6"/>
      <c r="I36" s="6"/>
      <c r="J36" s="8">
        <f t="shared" si="4"/>
        <v>0.4999962998052207</v>
      </c>
      <c r="K36" s="9">
        <f t="shared" si="5"/>
        <v>0.50000370019477924</v>
      </c>
      <c r="L36" s="6"/>
      <c r="M36" s="6"/>
      <c r="N36" s="8">
        <f t="shared" si="6"/>
        <v>0.4999950112048584</v>
      </c>
      <c r="O36" s="9">
        <f t="shared" si="7"/>
        <v>0.50000498879514166</v>
      </c>
    </row>
    <row r="37" spans="1:15" s="2" customFormat="1" x14ac:dyDescent="0.3">
      <c r="A37" s="12">
        <v>31</v>
      </c>
      <c r="B37" s="8">
        <f t="shared" si="0"/>
        <v>0.51141881288181978</v>
      </c>
      <c r="C37" s="9">
        <f t="shared" si="1"/>
        <v>0.48858118711818022</v>
      </c>
      <c r="D37" s="6"/>
      <c r="E37" s="6"/>
      <c r="F37" s="8">
        <f t="shared" si="2"/>
        <v>0.57171627596176622</v>
      </c>
      <c r="G37" s="9">
        <f t="shared" si="3"/>
        <v>0.42828372403823378</v>
      </c>
      <c r="H37" s="6"/>
      <c r="I37" s="6"/>
      <c r="J37" s="8">
        <f t="shared" si="4"/>
        <v>0.5508932901791892</v>
      </c>
      <c r="K37" s="9">
        <f t="shared" si="5"/>
        <v>0.4491067098208108</v>
      </c>
      <c r="L37" s="6"/>
      <c r="M37" s="6"/>
      <c r="N37" s="8">
        <f t="shared" si="6"/>
        <v>0.51732366237871985</v>
      </c>
      <c r="O37" s="9">
        <f t="shared" si="7"/>
        <v>0.48267633762128015</v>
      </c>
    </row>
    <row r="38" spans="1:15" s="2" customFormat="1" x14ac:dyDescent="0.3">
      <c r="A38" s="12">
        <v>32</v>
      </c>
      <c r="B38" s="8">
        <f t="shared" si="0"/>
        <v>0.52257798470099226</v>
      </c>
      <c r="C38" s="9">
        <f t="shared" si="1"/>
        <v>0.47742201529900774</v>
      </c>
      <c r="D38" s="6"/>
      <c r="E38" s="6"/>
      <c r="F38" s="8">
        <f t="shared" si="2"/>
        <v>0.63969943940287743</v>
      </c>
      <c r="G38" s="9">
        <f t="shared" si="3"/>
        <v>0.36030056059712257</v>
      </c>
      <c r="H38" s="6"/>
      <c r="I38" s="6"/>
      <c r="J38" s="8">
        <f t="shared" si="4"/>
        <v>0.59991458652549723</v>
      </c>
      <c r="K38" s="9">
        <f t="shared" si="5"/>
        <v>0.40008541347450277</v>
      </c>
      <c r="L38" s="6"/>
      <c r="M38" s="6"/>
      <c r="N38" s="8">
        <f t="shared" si="6"/>
        <v>0.53424681420712106</v>
      </c>
      <c r="O38" s="9">
        <f t="shared" si="7"/>
        <v>0.46575318579287894</v>
      </c>
    </row>
    <row r="39" spans="1:15" s="2" customFormat="1" x14ac:dyDescent="0.3">
      <c r="A39" s="12">
        <v>33</v>
      </c>
      <c r="B39" s="8">
        <f t="shared" si="0"/>
        <v>0.53348228154959054</v>
      </c>
      <c r="C39" s="9">
        <f t="shared" si="1"/>
        <v>0.46651771845040946</v>
      </c>
      <c r="D39" s="6"/>
      <c r="E39" s="6"/>
      <c r="F39" s="8">
        <f t="shared" si="2"/>
        <v>0.70226746329149048</v>
      </c>
      <c r="G39" s="9">
        <f t="shared" si="3"/>
        <v>0.29773253670850952</v>
      </c>
      <c r="H39" s="6"/>
      <c r="I39" s="6"/>
      <c r="J39" s="8">
        <f t="shared" si="4"/>
        <v>0.64645238860596854</v>
      </c>
      <c r="K39" s="9">
        <f t="shared" si="5"/>
        <v>0.35354761139403146</v>
      </c>
      <c r="L39" s="6"/>
      <c r="M39" s="6"/>
      <c r="N39" s="8">
        <f t="shared" si="6"/>
        <v>0.55075729442494825</v>
      </c>
      <c r="O39" s="9">
        <f t="shared" si="7"/>
        <v>0.44924270557505175</v>
      </c>
    </row>
    <row r="40" spans="1:15" s="2" customFormat="1" x14ac:dyDescent="0.3">
      <c r="A40" s="12">
        <v>34</v>
      </c>
      <c r="B40" s="8">
        <f t="shared" si="0"/>
        <v>0.54413752476020805</v>
      </c>
      <c r="C40" s="9">
        <f t="shared" si="1"/>
        <v>0.45586247523979195</v>
      </c>
      <c r="D40" s="6"/>
      <c r="E40" s="6"/>
      <c r="F40" s="8">
        <f t="shared" si="2"/>
        <v>0.75827626268741954</v>
      </c>
      <c r="G40" s="9">
        <f t="shared" si="3"/>
        <v>0.24172373731258046</v>
      </c>
      <c r="H40" s="6"/>
      <c r="I40" s="6"/>
      <c r="J40" s="8">
        <f t="shared" si="4"/>
        <v>0.69003716252209391</v>
      </c>
      <c r="K40" s="9">
        <f t="shared" si="5"/>
        <v>0.30996283747790609</v>
      </c>
      <c r="L40" s="6"/>
      <c r="M40" s="6"/>
      <c r="N40" s="8">
        <f t="shared" si="6"/>
        <v>0.56684991161108023</v>
      </c>
      <c r="O40" s="9">
        <f t="shared" si="7"/>
        <v>0.43315008838891977</v>
      </c>
    </row>
    <row r="41" spans="1:15" s="2" customFormat="1" x14ac:dyDescent="0.3">
      <c r="A41" s="12">
        <v>35</v>
      </c>
      <c r="B41" s="8">
        <f t="shared" si="0"/>
        <v>0.55454940270646957</v>
      </c>
      <c r="C41" s="9">
        <f t="shared" si="1"/>
        <v>0.44545059729353043</v>
      </c>
      <c r="D41" s="6"/>
      <c r="E41" s="6"/>
      <c r="F41" s="8">
        <f t="shared" si="2"/>
        <v>0.80712112758151533</v>
      </c>
      <c r="G41" s="9">
        <f t="shared" si="3"/>
        <v>0.19287887241848467</v>
      </c>
      <c r="H41" s="6"/>
      <c r="I41" s="6"/>
      <c r="J41" s="8">
        <f t="shared" si="4"/>
        <v>0.73033833181656971</v>
      </c>
      <c r="K41" s="9">
        <f t="shared" si="5"/>
        <v>0.26966166818343029</v>
      </c>
      <c r="L41" s="6"/>
      <c r="M41" s="6"/>
      <c r="N41" s="8">
        <f t="shared" si="6"/>
        <v>0.58252126087159584</v>
      </c>
      <c r="O41" s="9">
        <f t="shared" si="7"/>
        <v>0.41747873912840416</v>
      </c>
    </row>
    <row r="42" spans="1:15" s="2" customFormat="1" x14ac:dyDescent="0.3">
      <c r="A42" s="12">
        <v>36</v>
      </c>
      <c r="B42" s="8">
        <f t="shared" si="0"/>
        <v>0.56472347383980837</v>
      </c>
      <c r="C42" s="9">
        <f t="shared" si="1"/>
        <v>0.43527652616019163</v>
      </c>
      <c r="D42" s="6"/>
      <c r="E42" s="6"/>
      <c r="F42" s="8">
        <f t="shared" si="2"/>
        <v>0.84868215398988389</v>
      </c>
      <c r="G42" s="9">
        <f t="shared" si="3"/>
        <v>0.15131784601011611</v>
      </c>
      <c r="H42" s="6"/>
      <c r="I42" s="6"/>
      <c r="J42" s="8">
        <f t="shared" si="4"/>
        <v>0.76715723863267726</v>
      </c>
      <c r="K42" s="9">
        <f t="shared" si="5"/>
        <v>0.23284276136732274</v>
      </c>
      <c r="L42" s="6"/>
      <c r="M42" s="6"/>
      <c r="N42" s="8">
        <f t="shared" si="6"/>
        <v>0.5977695448040472</v>
      </c>
      <c r="O42" s="9">
        <f t="shared" si="7"/>
        <v>0.4022304551959528</v>
      </c>
    </row>
    <row r="43" spans="1:15" s="2" customFormat="1" x14ac:dyDescent="0.3">
      <c r="A43" s="12">
        <v>37</v>
      </c>
      <c r="B43" s="8">
        <f t="shared" si="0"/>
        <v>0.57466516965688275</v>
      </c>
      <c r="C43" s="9">
        <f t="shared" si="1"/>
        <v>0.42533483034311725</v>
      </c>
      <c r="D43" s="6"/>
      <c r="E43" s="6"/>
      <c r="F43" s="8">
        <f t="shared" si="2"/>
        <v>0.88323236033104491</v>
      </c>
      <c r="G43" s="9">
        <f t="shared" si="3"/>
        <v>0.11676763966895509</v>
      </c>
      <c r="H43" s="6"/>
      <c r="I43" s="6"/>
      <c r="J43" s="8">
        <f t="shared" si="4"/>
        <v>0.80041436219109308</v>
      </c>
      <c r="K43" s="9">
        <f t="shared" si="5"/>
        <v>0.19958563780890692</v>
      </c>
      <c r="L43" s="6"/>
      <c r="M43" s="6"/>
      <c r="N43" s="8">
        <f t="shared" si="6"/>
        <v>0.61259440865519421</v>
      </c>
      <c r="O43" s="9">
        <f t="shared" si="7"/>
        <v>0.38740559134480579</v>
      </c>
    </row>
    <row r="44" spans="1:15" s="2" customFormat="1" x14ac:dyDescent="0.3">
      <c r="A44" s="12">
        <v>38</v>
      </c>
      <c r="B44" s="8">
        <f t="shared" si="0"/>
        <v>0.58437979759921754</v>
      </c>
      <c r="C44" s="9">
        <f t="shared" si="1"/>
        <v>0.41562020240078246</v>
      </c>
      <c r="D44" s="6"/>
      <c r="E44" s="6"/>
      <c r="F44" s="8">
        <f t="shared" si="2"/>
        <v>0.91132914235025086</v>
      </c>
      <c r="G44" s="9">
        <f t="shared" si="3"/>
        <v>8.8670857649749135E-2</v>
      </c>
      <c r="H44" s="6"/>
      <c r="I44" s="6"/>
      <c r="J44" s="8">
        <f t="shared" si="4"/>
        <v>0.83013278164576898</v>
      </c>
      <c r="K44" s="9">
        <f t="shared" si="5"/>
        <v>0.16986721835423102</v>
      </c>
      <c r="L44" s="6"/>
      <c r="M44" s="6"/>
      <c r="N44" s="8">
        <f t="shared" si="6"/>
        <v>0.62699678865771202</v>
      </c>
      <c r="O44" s="9">
        <f t="shared" si="7"/>
        <v>0.37300321134228798</v>
      </c>
    </row>
    <row r="45" spans="1:15" s="2" customFormat="1" x14ac:dyDescent="0.3">
      <c r="A45" s="12">
        <v>39</v>
      </c>
      <c r="B45" s="8">
        <f t="shared" si="0"/>
        <v>0.59387254388661748</v>
      </c>
      <c r="C45" s="9">
        <f t="shared" si="1"/>
        <v>0.40612745611338252</v>
      </c>
      <c r="D45" s="6"/>
      <c r="E45" s="6"/>
      <c r="F45" s="8">
        <f t="shared" si="2"/>
        <v>0.933706345375237</v>
      </c>
      <c r="G45" s="9">
        <f t="shared" si="3"/>
        <v>6.6293654624762999E-2</v>
      </c>
      <c r="H45" s="6"/>
      <c r="I45" s="6"/>
      <c r="J45" s="8">
        <f t="shared" si="4"/>
        <v>0.85641969703190701</v>
      </c>
      <c r="K45" s="9">
        <f t="shared" si="5"/>
        <v>0.14358030296809299</v>
      </c>
      <c r="L45" s="6"/>
      <c r="M45" s="6"/>
      <c r="N45" s="8">
        <f t="shared" si="6"/>
        <v>0.640978772599754</v>
      </c>
      <c r="O45" s="9">
        <f t="shared" si="7"/>
        <v>0.359021227400246</v>
      </c>
    </row>
    <row r="46" spans="1:15" s="2" customFormat="1" x14ac:dyDescent="0.3">
      <c r="A46" s="12">
        <v>40</v>
      </c>
      <c r="B46" s="8">
        <f t="shared" si="0"/>
        <v>0.60314847628586565</v>
      </c>
      <c r="C46" s="9">
        <f t="shared" si="1"/>
        <v>0.39685152371413435</v>
      </c>
      <c r="D46" s="6"/>
      <c r="E46" s="6"/>
      <c r="F46" s="8">
        <f t="shared" si="2"/>
        <v>0.95117910884574897</v>
      </c>
      <c r="G46" s="9">
        <f t="shared" si="3"/>
        <v>4.8820891154251034E-2</v>
      </c>
      <c r="H46" s="6"/>
      <c r="I46" s="6"/>
      <c r="J46" s="8">
        <f t="shared" si="4"/>
        <v>0.87944753906523054</v>
      </c>
      <c r="K46" s="9">
        <f t="shared" si="5"/>
        <v>0.12055246093476946</v>
      </c>
      <c r="L46" s="6"/>
      <c r="M46" s="6"/>
      <c r="N46" s="8">
        <f t="shared" si="6"/>
        <v>0.65454347174519834</v>
      </c>
      <c r="O46" s="9">
        <f t="shared" si="7"/>
        <v>0.34545652825480166</v>
      </c>
    </row>
    <row r="47" spans="1:15" s="2" customFormat="1" x14ac:dyDescent="0.3">
      <c r="A47" s="12">
        <v>41</v>
      </c>
      <c r="B47" s="8">
        <f t="shared" si="0"/>
        <v>0.61221254681618509</v>
      </c>
      <c r="C47" s="9">
        <f t="shared" si="1"/>
        <v>0.38778745318381491</v>
      </c>
      <c r="D47" s="6"/>
      <c r="E47" s="6"/>
      <c r="F47" s="8">
        <f t="shared" si="2"/>
        <v>0.96456824780774852</v>
      </c>
      <c r="G47" s="9">
        <f t="shared" si="3"/>
        <v>3.5431752192251476E-2</v>
      </c>
      <c r="H47" s="6"/>
      <c r="I47" s="6"/>
      <c r="J47" s="8">
        <f t="shared" si="4"/>
        <v>0.89943586256879171</v>
      </c>
      <c r="K47" s="9">
        <f t="shared" si="5"/>
        <v>0.10056413743120829</v>
      </c>
      <c r="L47" s="6"/>
      <c r="M47" s="6"/>
      <c r="N47" s="8">
        <f t="shared" si="6"/>
        <v>0.66769490328218428</v>
      </c>
      <c r="O47" s="9">
        <f t="shared" si="7"/>
        <v>0.33230509671781572</v>
      </c>
    </row>
    <row r="48" spans="1:15" s="2" customFormat="1" x14ac:dyDescent="0.3">
      <c r="A48" s="12">
        <v>42</v>
      </c>
      <c r="B48" s="8">
        <f t="shared" si="0"/>
        <v>0.62106959439290799</v>
      </c>
      <c r="C48" s="9">
        <f t="shared" si="1"/>
        <v>0.37893040560709201</v>
      </c>
      <c r="D48" s="6"/>
      <c r="E48" s="6"/>
      <c r="F48" s="8">
        <f t="shared" si="2"/>
        <v>0.97464629487043286</v>
      </c>
      <c r="G48" s="9">
        <f t="shared" si="3"/>
        <v>2.5353705129567139E-2</v>
      </c>
      <c r="H48" s="6"/>
      <c r="I48" s="6"/>
      <c r="J48" s="8">
        <f t="shared" si="4"/>
        <v>0.9166348746195887</v>
      </c>
      <c r="K48" s="9">
        <f t="shared" si="5"/>
        <v>8.3365125380411298E-2</v>
      </c>
      <c r="L48" s="6"/>
      <c r="M48" s="6"/>
      <c r="N48" s="8">
        <f t="shared" si="6"/>
        <v>0.6804378825334394</v>
      </c>
      <c r="O48" s="9">
        <f t="shared" si="7"/>
        <v>0.3195621174665606</v>
      </c>
    </row>
    <row r="49" spans="1:15" s="2" customFormat="1" x14ac:dyDescent="0.3">
      <c r="A49" s="12">
        <v>43</v>
      </c>
      <c r="B49" s="8">
        <f t="shared" si="0"/>
        <v>0.629724347410763</v>
      </c>
      <c r="C49" s="9">
        <f t="shared" si="1"/>
        <v>0.370275652589237</v>
      </c>
      <c r="D49" s="6"/>
      <c r="E49" s="6"/>
      <c r="F49" s="8">
        <f t="shared" si="2"/>
        <v>0.98210394376083388</v>
      </c>
      <c r="G49" s="9">
        <f t="shared" si="3"/>
        <v>1.7896056239166125E-2</v>
      </c>
      <c r="H49" s="6"/>
      <c r="I49" s="6"/>
      <c r="J49" s="8">
        <f t="shared" si="4"/>
        <v>0.93131112971622954</v>
      </c>
      <c r="K49" s="9">
        <f t="shared" si="5"/>
        <v>6.8688870283770465E-2</v>
      </c>
      <c r="L49" s="6"/>
      <c r="M49" s="6"/>
      <c r="N49" s="8">
        <f t="shared" si="6"/>
        <v>0.69277792421413054</v>
      </c>
      <c r="O49" s="9">
        <f t="shared" si="7"/>
        <v>0.30722207578586946</v>
      </c>
    </row>
    <row r="50" spans="1:15" s="2" customFormat="1" x14ac:dyDescent="0.3">
      <c r="A50" s="12">
        <v>44</v>
      </c>
      <c r="B50" s="8">
        <f t="shared" si="0"/>
        <v>0.63818142626816077</v>
      </c>
      <c r="C50" s="9">
        <f t="shared" si="1"/>
        <v>0.36181857373183923</v>
      </c>
      <c r="D50" s="6"/>
      <c r="E50" s="6"/>
      <c r="F50" s="8">
        <f t="shared" si="2"/>
        <v>0.98753360538186463</v>
      </c>
      <c r="G50" s="9">
        <f t="shared" si="3"/>
        <v>1.2466394618135368E-2</v>
      </c>
      <c r="H50" s="6"/>
      <c r="I50" s="6"/>
      <c r="J50" s="8">
        <f t="shared" si="4"/>
        <v>0.94373565075297106</v>
      </c>
      <c r="K50" s="9">
        <f t="shared" si="5"/>
        <v>5.6264349247028944E-2</v>
      </c>
      <c r="L50" s="6"/>
      <c r="M50" s="6"/>
      <c r="N50" s="8">
        <f t="shared" si="6"/>
        <v>0.70472115207180996</v>
      </c>
      <c r="O50" s="9">
        <f t="shared" si="7"/>
        <v>0.29527884792819004</v>
      </c>
    </row>
    <row r="51" spans="1:15" s="2" customFormat="1" x14ac:dyDescent="0.3">
      <c r="A51" s="12">
        <v>45</v>
      </c>
      <c r="B51" s="8">
        <f t="shared" si="0"/>
        <v>0.64644534583382518</v>
      </c>
      <c r="C51" s="9">
        <f t="shared" si="1"/>
        <v>0.35355465416617482</v>
      </c>
      <c r="D51" s="6"/>
      <c r="E51" s="6"/>
      <c r="F51" s="8">
        <f t="shared" si="2"/>
        <v>0.99142592948334296</v>
      </c>
      <c r="G51" s="9">
        <f t="shared" si="3"/>
        <v>8.5740705166570397E-3</v>
      </c>
      <c r="H51" s="6"/>
      <c r="I51" s="6"/>
      <c r="J51" s="8">
        <f t="shared" si="4"/>
        <v>0.95417451627331995</v>
      </c>
      <c r="K51" s="9">
        <f t="shared" si="5"/>
        <v>4.582548372668005E-2</v>
      </c>
      <c r="L51" s="6"/>
      <c r="M51" s="6"/>
      <c r="N51" s="8">
        <f t="shared" si="6"/>
        <v>0.71627421628864396</v>
      </c>
      <c r="O51" s="9">
        <f t="shared" si="7"/>
        <v>0.28372578371135604</v>
      </c>
    </row>
    <row r="52" spans="1:15" s="2" customFormat="1" x14ac:dyDescent="0.3">
      <c r="A52" s="12">
        <v>46</v>
      </c>
      <c r="B52" s="8">
        <f t="shared" si="0"/>
        <v>0.65452051785708631</v>
      </c>
      <c r="C52" s="9">
        <f t="shared" si="1"/>
        <v>0.34547948214291369</v>
      </c>
      <c r="D52" s="6"/>
      <c r="E52" s="6"/>
      <c r="F52" s="8">
        <f t="shared" si="2"/>
        <v>0.99417514926182737</v>
      </c>
      <c r="G52" s="9">
        <f t="shared" si="3"/>
        <v>5.8248507381726267E-3</v>
      </c>
      <c r="H52" s="6"/>
      <c r="I52" s="6"/>
      <c r="J52" s="8">
        <f t="shared" si="4"/>
        <v>0.96288179318638689</v>
      </c>
      <c r="K52" s="9">
        <f t="shared" si="5"/>
        <v>3.7118206813613108E-2</v>
      </c>
      <c r="L52" s="6"/>
      <c r="M52" s="6"/>
      <c r="N52" s="8">
        <f t="shared" si="6"/>
        <v>0.72744421806875015</v>
      </c>
      <c r="O52" s="9">
        <f t="shared" si="7"/>
        <v>0.27255578193124985</v>
      </c>
    </row>
    <row r="53" spans="1:15" s="2" customFormat="1" x14ac:dyDescent="0.3">
      <c r="A53" s="12">
        <v>47</v>
      </c>
      <c r="B53" s="8">
        <f t="shared" si="0"/>
        <v>0.66241125332312256</v>
      </c>
      <c r="C53" s="9">
        <f t="shared" si="1"/>
        <v>0.33758874667687744</v>
      </c>
      <c r="D53" s="6"/>
      <c r="E53" s="6"/>
      <c r="F53" s="8">
        <f t="shared" si="2"/>
        <v>0.99608964126189348</v>
      </c>
      <c r="G53" s="9">
        <f t="shared" si="3"/>
        <v>3.910358738106523E-3</v>
      </c>
      <c r="H53" s="6"/>
      <c r="I53" s="6"/>
      <c r="J53" s="8">
        <f t="shared" si="4"/>
        <v>0.9700945860090544</v>
      </c>
      <c r="K53" s="9">
        <f t="shared" si="5"/>
        <v>2.9905413990945595E-2</v>
      </c>
      <c r="L53" s="6"/>
      <c r="M53" s="6"/>
      <c r="N53" s="8">
        <f t="shared" si="6"/>
        <v>0.73823864087329705</v>
      </c>
      <c r="O53" s="9">
        <f t="shared" si="7"/>
        <v>0.26176135912670295</v>
      </c>
    </row>
    <row r="54" spans="1:15" s="2" customFormat="1" x14ac:dyDescent="0.3">
      <c r="A54" s="12">
        <v>48</v>
      </c>
      <c r="B54" s="8">
        <f t="shared" si="0"/>
        <v>0.67012176475440921</v>
      </c>
      <c r="C54" s="9">
        <f t="shared" si="1"/>
        <v>0.32987823524559079</v>
      </c>
      <c r="D54" s="6"/>
      <c r="E54" s="6"/>
      <c r="F54" s="8">
        <f t="shared" si="2"/>
        <v>0.99740487485615348</v>
      </c>
      <c r="G54" s="9">
        <f t="shared" si="3"/>
        <v>2.5951251438465217E-3</v>
      </c>
      <c r="H54" s="6"/>
      <c r="I54" s="6"/>
      <c r="J54" s="8">
        <f t="shared" si="4"/>
        <v>0.97602991144139772</v>
      </c>
      <c r="K54" s="9">
        <f t="shared" si="5"/>
        <v>2.3970088558602276E-2</v>
      </c>
      <c r="L54" s="6"/>
      <c r="M54" s="6"/>
      <c r="N54" s="8">
        <f t="shared" si="6"/>
        <v>0.74866528780321806</v>
      </c>
      <c r="O54" s="9">
        <f t="shared" si="7"/>
        <v>0.25133471219678194</v>
      </c>
    </row>
    <row r="55" spans="1:15" s="2" customFormat="1" x14ac:dyDescent="0.3">
      <c r="A55" s="12">
        <v>49</v>
      </c>
      <c r="B55" s="8">
        <f t="shared" si="0"/>
        <v>0.67765616845960241</v>
      </c>
      <c r="C55" s="9">
        <f t="shared" si="1"/>
        <v>0.32234383154039759</v>
      </c>
      <c r="D55" s="6"/>
      <c r="E55" s="6"/>
      <c r="F55" s="8">
        <f t="shared" si="2"/>
        <v>0.99829674734725304</v>
      </c>
      <c r="G55" s="9">
        <f t="shared" si="3"/>
        <v>1.703252652746956E-3</v>
      </c>
      <c r="H55" s="6"/>
      <c r="I55" s="6"/>
      <c r="J55" s="8">
        <f t="shared" si="4"/>
        <v>0.98088308175441163</v>
      </c>
      <c r="K55" s="9">
        <f t="shared" si="5"/>
        <v>1.9116918245588366E-2</v>
      </c>
      <c r="L55" s="6"/>
      <c r="M55" s="6"/>
      <c r="N55" s="8">
        <f t="shared" si="6"/>
        <v>0.75873222466414103</v>
      </c>
      <c r="O55" s="9">
        <f t="shared" si="7"/>
        <v>0.24126777533585897</v>
      </c>
    </row>
    <row r="56" spans="1:15" s="2" customFormat="1" x14ac:dyDescent="0.3">
      <c r="A56" s="12">
        <v>50</v>
      </c>
      <c r="B56" s="8">
        <f t="shared" si="0"/>
        <v>0.68501848673105803</v>
      </c>
      <c r="C56" s="9">
        <f t="shared" si="1"/>
        <v>0.31498151326894197</v>
      </c>
      <c r="D56" s="6"/>
      <c r="E56" s="6"/>
      <c r="F56" s="8">
        <f t="shared" si="2"/>
        <v>0.99889403494191242</v>
      </c>
      <c r="G56" s="9">
        <f t="shared" si="3"/>
        <v>1.1059650580875768E-3</v>
      </c>
      <c r="H56" s="6"/>
      <c r="I56" s="6"/>
      <c r="J56" s="8">
        <f t="shared" si="4"/>
        <v>0.98482728286252874</v>
      </c>
      <c r="K56" s="9">
        <f t="shared" si="5"/>
        <v>1.5172717137471259E-2</v>
      </c>
      <c r="L56" s="6"/>
      <c r="M56" s="6"/>
      <c r="N56" s="8">
        <f t="shared" si="6"/>
        <v>0.76844772828057839</v>
      </c>
      <c r="O56" s="9">
        <f t="shared" si="7"/>
        <v>0.23155227171942161</v>
      </c>
    </row>
    <row r="57" spans="1:15" s="2" customFormat="1" x14ac:dyDescent="0.3">
      <c r="A57" s="12">
        <v>51</v>
      </c>
      <c r="B57" s="8">
        <f t="shared" si="0"/>
        <v>0.6922126499921597</v>
      </c>
      <c r="C57" s="9">
        <f t="shared" si="1"/>
        <v>0.3077873500078403</v>
      </c>
      <c r="D57" s="6"/>
      <c r="E57" s="6"/>
      <c r="F57" s="8">
        <f t="shared" si="2"/>
        <v>0.99928927558209146</v>
      </c>
      <c r="G57" s="9">
        <f t="shared" si="3"/>
        <v>7.1072441790853702E-4</v>
      </c>
      <c r="H57" s="6"/>
      <c r="I57" s="6"/>
      <c r="J57" s="8">
        <f t="shared" si="4"/>
        <v>0.9880140545166638</v>
      </c>
      <c r="K57" s="9">
        <f t="shared" si="5"/>
        <v>1.1985945483336202E-2</v>
      </c>
      <c r="L57" s="6"/>
      <c r="M57" s="6"/>
      <c r="N57" s="8">
        <f t="shared" si="6"/>
        <v>0.77782023965671299</v>
      </c>
      <c r="O57" s="9">
        <f t="shared" si="7"/>
        <v>0.22217976034328701</v>
      </c>
    </row>
    <row r="58" spans="1:15" s="2" customFormat="1" x14ac:dyDescent="0.3">
      <c r="A58" s="12">
        <v>52</v>
      </c>
      <c r="B58" s="8">
        <f t="shared" si="0"/>
        <v>0.69924249889560186</v>
      </c>
      <c r="C58" s="9">
        <f t="shared" si="1"/>
        <v>0.30075750110439814</v>
      </c>
      <c r="D58" s="6"/>
      <c r="E58" s="6"/>
      <c r="F58" s="8">
        <f t="shared" si="2"/>
        <v>0.99954782340074044</v>
      </c>
      <c r="G58" s="9">
        <f t="shared" si="3"/>
        <v>4.5217659925955722E-4</v>
      </c>
      <c r="H58" s="6"/>
      <c r="I58" s="6"/>
      <c r="J58" s="8">
        <f t="shared" si="4"/>
        <v>0.9905744134279173</v>
      </c>
      <c r="K58" s="9">
        <f t="shared" si="5"/>
        <v>9.4255865720827003E-3</v>
      </c>
      <c r="L58" s="6"/>
      <c r="M58" s="6"/>
      <c r="N58" s="8">
        <f t="shared" si="6"/>
        <v>0.78685832160939362</v>
      </c>
      <c r="O58" s="9">
        <f t="shared" si="7"/>
        <v>0.21314167839060638</v>
      </c>
    </row>
    <row r="59" spans="1:15" s="2" customFormat="1" x14ac:dyDescent="0.3">
      <c r="A59" s="12">
        <v>53</v>
      </c>
      <c r="B59" s="8">
        <f t="shared" si="0"/>
        <v>0.7061117863737485</v>
      </c>
      <c r="C59" s="9">
        <f t="shared" si="1"/>
        <v>0.2938882136262515</v>
      </c>
      <c r="D59" s="6"/>
      <c r="E59" s="6"/>
      <c r="F59" s="8">
        <f t="shared" si="2"/>
        <v>0.99971509161551464</v>
      </c>
      <c r="G59" s="9">
        <f t="shared" si="3"/>
        <v>2.849083844853606E-4</v>
      </c>
      <c r="H59" s="6"/>
      <c r="I59" s="6"/>
      <c r="J59" s="8">
        <f t="shared" si="4"/>
        <v>0.99262039939182545</v>
      </c>
      <c r="K59" s="9">
        <f t="shared" si="5"/>
        <v>7.3796006081745524E-3</v>
      </c>
      <c r="L59" s="6"/>
      <c r="M59" s="6"/>
      <c r="N59" s="8">
        <f t="shared" si="6"/>
        <v>0.79557062052534677</v>
      </c>
      <c r="O59" s="9">
        <f t="shared" si="7"/>
        <v>0.20442937947465323</v>
      </c>
    </row>
    <row r="60" spans="1:15" s="2" customFormat="1" x14ac:dyDescent="0.3">
      <c r="A60" s="12">
        <v>54</v>
      </c>
      <c r="B60" s="8">
        <f t="shared" si="0"/>
        <v>0.71282417964216083</v>
      </c>
      <c r="C60" s="9">
        <f t="shared" si="1"/>
        <v>0.28717582035783917</v>
      </c>
      <c r="D60" s="6"/>
      <c r="E60" s="6"/>
      <c r="F60" s="8">
        <f t="shared" si="2"/>
        <v>0.99982215980223432</v>
      </c>
      <c r="G60" s="9">
        <f t="shared" si="3"/>
        <v>1.7784019776567739E-4</v>
      </c>
      <c r="H60" s="6"/>
      <c r="I60" s="6"/>
      <c r="J60" s="8">
        <f t="shared" si="4"/>
        <v>0.99424686515787197</v>
      </c>
      <c r="K60" s="9">
        <f t="shared" si="5"/>
        <v>5.7531348421280271E-3</v>
      </c>
      <c r="L60" s="6"/>
      <c r="M60" s="6"/>
      <c r="N60" s="8">
        <f t="shared" si="6"/>
        <v>0.80396583191923854</v>
      </c>
      <c r="O60" s="9">
        <f t="shared" si="7"/>
        <v>0.19603416808076146</v>
      </c>
    </row>
    <row r="61" spans="1:15" s="2" customFormat="1" x14ac:dyDescent="0.3">
      <c r="A61" s="12">
        <v>55</v>
      </c>
      <c r="B61" s="8">
        <f t="shared" si="0"/>
        <v>0.71938326215736581</v>
      </c>
      <c r="C61" s="9">
        <f t="shared" si="1"/>
        <v>0.28061673784263419</v>
      </c>
      <c r="D61" s="6"/>
      <c r="E61" s="6"/>
      <c r="F61" s="8">
        <f t="shared" si="2"/>
        <v>0.99988999469250939</v>
      </c>
      <c r="G61" s="9">
        <f t="shared" si="3"/>
        <v>1.1000530749061266E-4</v>
      </c>
      <c r="H61" s="6"/>
      <c r="I61" s="6"/>
      <c r="J61" s="8">
        <f t="shared" si="4"/>
        <v>0.99553336974630224</v>
      </c>
      <c r="K61" s="9">
        <f t="shared" si="5"/>
        <v>4.4666302536977565E-3</v>
      </c>
      <c r="L61" s="6"/>
      <c r="M61" s="6"/>
      <c r="N61" s="8">
        <f t="shared" si="6"/>
        <v>0.81205266949219967</v>
      </c>
      <c r="O61" s="9">
        <f t="shared" si="7"/>
        <v>0.18794733050780033</v>
      </c>
    </row>
    <row r="62" spans="1:15" s="2" customFormat="1" x14ac:dyDescent="0.3">
      <c r="A62" s="12">
        <v>56</v>
      </c>
      <c r="B62" s="8">
        <f t="shared" si="0"/>
        <v>0.72579253552990797</v>
      </c>
      <c r="C62" s="9">
        <f t="shared" si="1"/>
        <v>0.27420746447009203</v>
      </c>
      <c r="D62" s="6"/>
      <c r="E62" s="6"/>
      <c r="F62" s="8">
        <f t="shared" si="2"/>
        <v>0.99993254995845293</v>
      </c>
      <c r="G62" s="9">
        <f t="shared" si="3"/>
        <v>6.7450041547068018E-5</v>
      </c>
      <c r="H62" s="6"/>
      <c r="I62" s="6"/>
      <c r="J62" s="8">
        <f t="shared" si="4"/>
        <v>0.99654607016292363</v>
      </c>
      <c r="K62" s="9">
        <f t="shared" si="5"/>
        <v>3.4539298370763749E-3</v>
      </c>
      <c r="L62" s="6"/>
      <c r="M62" s="6"/>
      <c r="N62" s="8">
        <f t="shared" si="6"/>
        <v>0.81983983741186306</v>
      </c>
      <c r="O62" s="9">
        <f t="shared" si="7"/>
        <v>0.18016016258813694</v>
      </c>
    </row>
    <row r="63" spans="1:15" s="2" customFormat="1" x14ac:dyDescent="0.3">
      <c r="A63" s="12">
        <v>57</v>
      </c>
      <c r="B63" s="8">
        <f t="shared" si="0"/>
        <v>0.73205542139370872</v>
      </c>
      <c r="C63" s="9">
        <f t="shared" si="1"/>
        <v>0.26794457860629128</v>
      </c>
      <c r="D63" s="6"/>
      <c r="E63" s="6"/>
      <c r="F63" s="8">
        <f t="shared" si="2"/>
        <v>0.9999589931691768</v>
      </c>
      <c r="G63" s="9">
        <f t="shared" si="3"/>
        <v>4.1006830823198115E-5</v>
      </c>
      <c r="H63" s="6"/>
      <c r="I63" s="6"/>
      <c r="J63" s="8">
        <f t="shared" si="4"/>
        <v>0.99733953692535082</v>
      </c>
      <c r="K63" s="9">
        <f t="shared" si="5"/>
        <v>2.6604630746491775E-3</v>
      </c>
      <c r="L63" s="6"/>
      <c r="M63" s="6"/>
      <c r="N63" s="8">
        <f t="shared" si="6"/>
        <v>0.82733600555495457</v>
      </c>
      <c r="O63" s="9">
        <f t="shared" si="7"/>
        <v>0.17266399444504543</v>
      </c>
    </row>
    <row r="64" spans="1:15" s="2" customFormat="1" x14ac:dyDescent="0.3">
      <c r="A64" s="12">
        <v>58</v>
      </c>
      <c r="B64" s="8">
        <f t="shared" si="0"/>
        <v>0.73817526323272753</v>
      </c>
      <c r="C64" s="9">
        <f t="shared" si="1"/>
        <v>0.26182473676727247</v>
      </c>
      <c r="D64" s="6"/>
      <c r="E64" s="6"/>
      <c r="F64" s="8">
        <f t="shared" si="2"/>
        <v>0.99997527416250942</v>
      </c>
      <c r="G64" s="9">
        <f t="shared" si="3"/>
        <v>2.4725837490580105E-5</v>
      </c>
      <c r="H64" s="6"/>
      <c r="I64" s="6"/>
      <c r="J64" s="8">
        <f t="shared" si="4"/>
        <v>0.99795844410187473</v>
      </c>
      <c r="K64" s="9">
        <f t="shared" si="5"/>
        <v>2.0415558981252691E-3</v>
      </c>
      <c r="L64" s="6"/>
      <c r="M64" s="6"/>
      <c r="N64" s="8">
        <f t="shared" si="6"/>
        <v>0.83454978747212083</v>
      </c>
      <c r="O64" s="9">
        <f t="shared" si="7"/>
        <v>0.16545021252787917</v>
      </c>
    </row>
    <row r="65" spans="1:15" s="2" customFormat="1" x14ac:dyDescent="0.3">
      <c r="A65" s="12">
        <v>59</v>
      </c>
      <c r="B65" s="8">
        <f t="shared" si="0"/>
        <v>0.74415532816590491</v>
      </c>
      <c r="C65" s="9">
        <f t="shared" si="1"/>
        <v>0.25584467183409509</v>
      </c>
      <c r="D65" s="6"/>
      <c r="E65" s="6"/>
      <c r="F65" s="8">
        <f t="shared" si="2"/>
        <v>0.99998520969368143</v>
      </c>
      <c r="G65" s="9">
        <f t="shared" si="3"/>
        <v>1.4790306318568369E-5</v>
      </c>
      <c r="H65" s="6"/>
      <c r="I65" s="6"/>
      <c r="J65" s="8">
        <f t="shared" si="4"/>
        <v>0.99843910477132136</v>
      </c>
      <c r="K65" s="9">
        <f t="shared" si="5"/>
        <v>1.5608952286786382E-3</v>
      </c>
      <c r="L65" s="6"/>
      <c r="M65" s="6"/>
      <c r="N65" s="8">
        <f t="shared" si="6"/>
        <v>0.84148972085205753</v>
      </c>
      <c r="O65" s="9">
        <f t="shared" si="7"/>
        <v>0.15851027914794247</v>
      </c>
    </row>
    <row r="66" spans="1:15" s="2" customFormat="1" x14ac:dyDescent="0.3">
      <c r="A66" s="12">
        <v>60</v>
      </c>
      <c r="B66" s="8">
        <f t="shared" si="0"/>
        <v>0.74999880869133462</v>
      </c>
      <c r="C66" s="9">
        <f t="shared" si="1"/>
        <v>0.25000119130866538</v>
      </c>
      <c r="D66" s="6"/>
      <c r="E66" s="6"/>
      <c r="F66" s="8">
        <f t="shared" si="2"/>
        <v>0.99999122109074701</v>
      </c>
      <c r="G66" s="9">
        <f t="shared" si="3"/>
        <v>8.7789092529932944E-6</v>
      </c>
      <c r="H66" s="6"/>
      <c r="I66" s="6"/>
      <c r="J66" s="8">
        <f t="shared" si="4"/>
        <v>0.99881083834491124</v>
      </c>
      <c r="K66" s="9">
        <f t="shared" si="5"/>
        <v>1.1891616550887552E-3</v>
      </c>
      <c r="L66" s="6"/>
      <c r="M66" s="6"/>
      <c r="N66" s="8">
        <f t="shared" si="6"/>
        <v>0.84816425027820253</v>
      </c>
      <c r="O66" s="9">
        <f t="shared" si="7"/>
        <v>0.15183574972179747</v>
      </c>
    </row>
    <row r="67" spans="1:15" s="2" customFormat="1" x14ac:dyDescent="0.3">
      <c r="A67" s="12">
        <v>61</v>
      </c>
      <c r="B67" s="8">
        <f t="shared" si="0"/>
        <v>0.75570882439060139</v>
      </c>
      <c r="C67" s="9">
        <f t="shared" si="1"/>
        <v>0.24429117560939861</v>
      </c>
      <c r="D67" s="6"/>
      <c r="E67" s="6"/>
      <c r="F67" s="8">
        <f t="shared" si="2"/>
        <v>0.99999482818924457</v>
      </c>
      <c r="G67" s="9">
        <f t="shared" si="3"/>
        <v>5.1718107554332704E-6</v>
      </c>
      <c r="H67" s="6"/>
      <c r="I67" s="6"/>
      <c r="J67" s="8">
        <f t="shared" si="4"/>
        <v>0.99909716763030798</v>
      </c>
      <c r="K67" s="9">
        <f t="shared" si="5"/>
        <v>9.028323696920193E-4</v>
      </c>
      <c r="L67" s="6"/>
      <c r="M67" s="6"/>
      <c r="N67" s="8">
        <f t="shared" si="6"/>
        <v>0.85458171208635847</v>
      </c>
      <c r="O67" s="9">
        <f t="shared" si="7"/>
        <v>0.14541828791364153</v>
      </c>
    </row>
    <row r="68" spans="1:15" s="2" customFormat="1" x14ac:dyDescent="0.3">
      <c r="A68" s="12">
        <v>62</v>
      </c>
      <c r="B68" s="8">
        <f t="shared" si="0"/>
        <v>0.7612884235941898</v>
      </c>
      <c r="C68" s="9">
        <f t="shared" si="1"/>
        <v>0.2387115764058102</v>
      </c>
      <c r="D68" s="6"/>
      <c r="E68" s="6"/>
      <c r="F68" s="8">
        <f t="shared" si="2"/>
        <v>0.99999697531203258</v>
      </c>
      <c r="G68" s="9">
        <f t="shared" si="3"/>
        <v>3.0246879674233895E-6</v>
      </c>
      <c r="H68" s="6"/>
      <c r="I68" s="6"/>
      <c r="J68" s="8">
        <f t="shared" si="4"/>
        <v>0.99931685151773819</v>
      </c>
      <c r="K68" s="9">
        <f t="shared" si="5"/>
        <v>6.8314848226180835E-4</v>
      </c>
      <c r="L68" s="6"/>
      <c r="M68" s="6"/>
      <c r="N68" s="8">
        <f t="shared" si="6"/>
        <v>0.86075032114567018</v>
      </c>
      <c r="O68" s="9">
        <f t="shared" si="7"/>
        <v>0.13924967885432982</v>
      </c>
    </row>
    <row r="69" spans="1:15" s="2" customFormat="1" x14ac:dyDescent="0.3">
      <c r="A69" s="12">
        <v>63</v>
      </c>
      <c r="B69" s="8">
        <f t="shared" si="0"/>
        <v>0.76674058500885678</v>
      </c>
      <c r="C69" s="9">
        <f t="shared" si="1"/>
        <v>0.23325941499114322</v>
      </c>
      <c r="D69" s="6"/>
      <c r="E69" s="6"/>
      <c r="F69" s="8">
        <f t="shared" si="2"/>
        <v>0.99999824350219568</v>
      </c>
      <c r="G69" s="9">
        <f t="shared" si="3"/>
        <v>1.7564978043171919E-6</v>
      </c>
      <c r="H69" s="6"/>
      <c r="I69" s="6"/>
      <c r="J69" s="8">
        <f t="shared" si="4"/>
        <v>0.99948476438377787</v>
      </c>
      <c r="K69" s="9">
        <f t="shared" si="5"/>
        <v>5.1523561622213165E-4</v>
      </c>
      <c r="L69" s="6"/>
      <c r="M69" s="6"/>
      <c r="N69" s="8">
        <f t="shared" si="6"/>
        <v>0.86667815939849135</v>
      </c>
      <c r="O69" s="9">
        <f t="shared" si="7"/>
        <v>0.13332184060150865</v>
      </c>
    </row>
    <row r="70" spans="1:15" s="2" customFormat="1" x14ac:dyDescent="0.3">
      <c r="A70" s="12">
        <v>64</v>
      </c>
      <c r="B70" s="8">
        <f t="shared" si="0"/>
        <v>0.77206821930783409</v>
      </c>
      <c r="C70" s="9">
        <f t="shared" si="1"/>
        <v>0.22793178069216591</v>
      </c>
      <c r="D70" s="6"/>
      <c r="E70" s="6"/>
      <c r="F70" s="8">
        <f t="shared" si="2"/>
        <v>0.99999898694486133</v>
      </c>
      <c r="G70" s="9">
        <f t="shared" si="3"/>
        <v>1.013055138665564E-6</v>
      </c>
      <c r="H70" s="6"/>
      <c r="I70" s="6"/>
      <c r="J70" s="8">
        <f t="shared" si="4"/>
        <v>0.99961263635089126</v>
      </c>
      <c r="K70" s="9">
        <f t="shared" si="5"/>
        <v>3.8736364910874066E-4</v>
      </c>
      <c r="L70" s="6"/>
      <c r="M70" s="6"/>
      <c r="N70" s="8">
        <f t="shared" si="6"/>
        <v>0.8723731660068772</v>
      </c>
      <c r="O70" s="9">
        <f t="shared" si="7"/>
        <v>0.1276268339931228</v>
      </c>
    </row>
    <row r="71" spans="1:15" s="2" customFormat="1" x14ac:dyDescent="0.3">
      <c r="A71" s="12">
        <v>65</v>
      </c>
      <c r="B71" s="8">
        <f t="shared" si="0"/>
        <v>0.77727417068471039</v>
      </c>
      <c r="C71" s="9">
        <f t="shared" si="1"/>
        <v>0.22272582931528961</v>
      </c>
      <c r="D71" s="6"/>
      <c r="E71" s="6"/>
      <c r="F71" s="8">
        <f t="shared" si="2"/>
        <v>0.99999941960626759</v>
      </c>
      <c r="G71" s="9">
        <f t="shared" si="3"/>
        <v>5.8039373240781345E-7</v>
      </c>
      <c r="H71" s="6"/>
      <c r="I71" s="6"/>
      <c r="J71" s="8">
        <f t="shared" si="4"/>
        <v>0.99970966994980848</v>
      </c>
      <c r="K71" s="9">
        <f t="shared" si="5"/>
        <v>2.9033005019152291E-4</v>
      </c>
      <c r="L71" s="6"/>
      <c r="M71" s="6"/>
      <c r="N71" s="8">
        <f t="shared" si="6"/>
        <v>0.87784312896479744</v>
      </c>
      <c r="O71" s="9">
        <f t="shared" si="7"/>
        <v>0.12215687103520256</v>
      </c>
    </row>
    <row r="72" spans="1:15" s="2" customFormat="1" x14ac:dyDescent="0.3">
      <c r="A72" s="12">
        <v>66</v>
      </c>
      <c r="B72" s="8">
        <f t="shared" ref="B72:B135" si="8">_xlfn.GAMMA.DIST($A72,$B$4,$C$4,TRUE)</f>
        <v>0.78236121837182449</v>
      </c>
      <c r="C72" s="9">
        <f t="shared" ref="C72:C135" si="9">1-B72</f>
        <v>0.21763878162817551</v>
      </c>
      <c r="D72" s="6"/>
      <c r="E72" s="6"/>
      <c r="F72" s="8">
        <f t="shared" ref="F72:F135" si="10">_xlfn.GAMMA.DIST($A72,$F$4,$G$4,TRUE)</f>
        <v>0.99999966963140796</v>
      </c>
      <c r="G72" s="9">
        <f t="shared" ref="G72:G135" si="11">1-F72</f>
        <v>3.3036859203861013E-7</v>
      </c>
      <c r="H72" s="6"/>
      <c r="I72" s="6"/>
      <c r="J72" s="8">
        <f t="shared" ref="J72:J135" si="12">_xlfn.GAMMA.DIST($A72,$J$4,$K$4,TRUE)</f>
        <v>0.99978304896433245</v>
      </c>
      <c r="K72" s="9">
        <f t="shared" ref="K72:K135" si="13">1-J72</f>
        <v>2.1695103566754526E-4</v>
      </c>
      <c r="L72" s="6"/>
      <c r="M72" s="6"/>
      <c r="N72" s="8">
        <f t="shared" ref="N72:N135" si="14">_xlfn.GAMMA.DIST($A72,$N$4,$O$4,TRUE)</f>
        <v>0.88309567804574685</v>
      </c>
      <c r="O72" s="9">
        <f t="shared" ref="O72:O135" si="15">1-N72</f>
        <v>0.11690432195425315</v>
      </c>
    </row>
    <row r="73" spans="1:15" s="2" customFormat="1" x14ac:dyDescent="0.3">
      <c r="A73" s="12">
        <v>67</v>
      </c>
      <c r="B73" s="8">
        <f t="shared" si="8"/>
        <v>0.78733207812397599</v>
      </c>
      <c r="C73" s="9">
        <f t="shared" si="9"/>
        <v>0.21266792187602401</v>
      </c>
      <c r="D73" s="6"/>
      <c r="E73" s="6"/>
      <c r="F73" s="8">
        <f t="shared" si="10"/>
        <v>0.99999981312975605</v>
      </c>
      <c r="G73" s="9">
        <f t="shared" si="11"/>
        <v>1.868702439455916E-7</v>
      </c>
      <c r="H73" s="6"/>
      <c r="I73" s="6"/>
      <c r="J73" s="8">
        <f t="shared" si="12"/>
        <v>0.99983835466695958</v>
      </c>
      <c r="K73" s="9">
        <f t="shared" si="13"/>
        <v>1.6164533304041662E-4</v>
      </c>
      <c r="L73" s="6"/>
      <c r="M73" s="6"/>
      <c r="N73" s="8">
        <f t="shared" si="14"/>
        <v>0.8881382789652692</v>
      </c>
      <c r="O73" s="9">
        <f t="shared" si="15"/>
        <v>0.1118617210347308</v>
      </c>
    </row>
    <row r="74" spans="1:15" s="2" customFormat="1" x14ac:dyDescent="0.3">
      <c r="A74" s="12">
        <v>68</v>
      </c>
      <c r="B74" s="8">
        <f t="shared" si="8"/>
        <v>0.79218940366824997</v>
      </c>
      <c r="C74" s="9">
        <f t="shared" si="9"/>
        <v>0.20781059633175003</v>
      </c>
      <c r="D74" s="6"/>
      <c r="E74" s="6"/>
      <c r="F74" s="8">
        <f t="shared" si="10"/>
        <v>0.9999998949435478</v>
      </c>
      <c r="G74" s="9">
        <f t="shared" si="11"/>
        <v>1.0505645220426629E-7</v>
      </c>
      <c r="H74" s="6"/>
      <c r="I74" s="6"/>
      <c r="J74" s="8">
        <f t="shared" si="12"/>
        <v>0.99987990357248191</v>
      </c>
      <c r="K74" s="9">
        <f t="shared" si="13"/>
        <v>1.2009642751809047E-4</v>
      </c>
      <c r="L74" s="6"/>
      <c r="M74" s="6"/>
      <c r="N74" s="8">
        <f t="shared" si="14"/>
        <v>0.89297822864706744</v>
      </c>
      <c r="O74" s="9">
        <f t="shared" si="15"/>
        <v>0.10702177135293256</v>
      </c>
    </row>
    <row r="75" spans="1:15" s="2" customFormat="1" x14ac:dyDescent="0.3">
      <c r="A75" s="12">
        <v>69</v>
      </c>
      <c r="B75" s="8">
        <f t="shared" si="8"/>
        <v>0.79693578812072741</v>
      </c>
      <c r="C75" s="9">
        <f t="shared" si="9"/>
        <v>0.20306421187927259</v>
      </c>
      <c r="D75" s="6"/>
      <c r="E75" s="6"/>
      <c r="F75" s="8">
        <f t="shared" si="10"/>
        <v>0.99999994128902181</v>
      </c>
      <c r="G75" s="9">
        <f t="shared" si="11"/>
        <v>5.871097819021287E-8</v>
      </c>
      <c r="H75" s="6"/>
      <c r="I75" s="6"/>
      <c r="J75" s="8">
        <f t="shared" si="12"/>
        <v>0.99991101946887084</v>
      </c>
      <c r="K75" s="9">
        <f t="shared" si="13"/>
        <v>8.8980531129156937E-5</v>
      </c>
      <c r="L75" s="6"/>
      <c r="M75" s="6"/>
      <c r="N75" s="8">
        <f t="shared" si="14"/>
        <v>0.89762265148989417</v>
      </c>
      <c r="O75" s="9">
        <f t="shared" si="15"/>
        <v>0.10237734851010583</v>
      </c>
    </row>
    <row r="76" spans="1:15" s="2" customFormat="1" x14ac:dyDescent="0.3">
      <c r="A76" s="12">
        <v>70</v>
      </c>
      <c r="B76" s="8">
        <f t="shared" si="8"/>
        <v>0.80157376537083702</v>
      </c>
      <c r="C76" s="9">
        <f t="shared" si="9"/>
        <v>0.19842623462916298</v>
      </c>
      <c r="D76" s="6"/>
      <c r="E76" s="6"/>
      <c r="F76" s="8">
        <f t="shared" si="10"/>
        <v>0.99999996737880248</v>
      </c>
      <c r="G76" s="9">
        <f t="shared" si="11"/>
        <v>3.2621197521010004E-8</v>
      </c>
      <c r="H76" s="6"/>
      <c r="I76" s="6"/>
      <c r="J76" s="8">
        <f t="shared" si="12"/>
        <v>0.99993425099387079</v>
      </c>
      <c r="K76" s="9">
        <f t="shared" si="13"/>
        <v>6.5749006129212084E-5</v>
      </c>
      <c r="L76" s="6"/>
      <c r="M76" s="6"/>
      <c r="N76" s="8">
        <f t="shared" si="14"/>
        <v>0.90207849654033356</v>
      </c>
      <c r="O76" s="9">
        <f t="shared" si="15"/>
        <v>9.7921503459666437E-2</v>
      </c>
    </row>
    <row r="77" spans="1:15" s="2" customFormat="1" x14ac:dyDescent="0.3">
      <c r="A77" s="12">
        <v>71</v>
      </c>
      <c r="B77" s="8">
        <f t="shared" si="8"/>
        <v>0.80610581143408966</v>
      </c>
      <c r="C77" s="9">
        <f t="shared" si="9"/>
        <v>0.19389418856591034</v>
      </c>
      <c r="D77" s="6"/>
      <c r="E77" s="6"/>
      <c r="F77" s="8">
        <f t="shared" si="10"/>
        <v>0.99999998197680573</v>
      </c>
      <c r="G77" s="9">
        <f t="shared" si="11"/>
        <v>1.8023194270355702E-8</v>
      </c>
      <c r="H77" s="6"/>
      <c r="I77" s="6"/>
      <c r="J77" s="8">
        <f t="shared" si="12"/>
        <v>0.99995154452651991</v>
      </c>
      <c r="K77" s="9">
        <f t="shared" si="13"/>
        <v>4.8455473480091271E-5</v>
      </c>
      <c r="L77" s="6"/>
      <c r="M77" s="6"/>
      <c r="N77" s="8">
        <f t="shared" si="14"/>
        <v>0.90635253548395012</v>
      </c>
      <c r="O77" s="9">
        <f t="shared" si="15"/>
        <v>9.3647464516049883E-2</v>
      </c>
    </row>
    <row r="78" spans="1:15" s="2" customFormat="1" x14ac:dyDescent="0.3">
      <c r="A78" s="12">
        <v>72</v>
      </c>
      <c r="B78" s="8">
        <f t="shared" si="8"/>
        <v>0.81053434577391603</v>
      </c>
      <c r="C78" s="9">
        <f t="shared" si="9"/>
        <v>0.18946565422608397</v>
      </c>
      <c r="D78" s="6"/>
      <c r="E78" s="6"/>
      <c r="F78" s="8">
        <f t="shared" si="10"/>
        <v>0.99999999009670715</v>
      </c>
      <c r="G78" s="9">
        <f t="shared" si="11"/>
        <v>9.9032928524422914E-9</v>
      </c>
      <c r="H78" s="6"/>
      <c r="I78" s="6"/>
      <c r="J78" s="8">
        <f t="shared" si="12"/>
        <v>0.99996438073118732</v>
      </c>
      <c r="K78" s="9">
        <f t="shared" si="13"/>
        <v>3.5619268812681071E-5</v>
      </c>
      <c r="L78" s="6"/>
      <c r="M78" s="6"/>
      <c r="N78" s="8">
        <f t="shared" si="14"/>
        <v>0.91045136137412042</v>
      </c>
      <c r="O78" s="9">
        <f t="shared" si="15"/>
        <v>8.9548638625879584E-2</v>
      </c>
    </row>
    <row r="79" spans="1:15" s="2" customFormat="1" x14ac:dyDescent="0.3">
      <c r="A79" s="12">
        <v>73</v>
      </c>
      <c r="B79" s="8">
        <f t="shared" si="8"/>
        <v>0.81486173259331351</v>
      </c>
      <c r="C79" s="9">
        <f t="shared" si="9"/>
        <v>0.18513826740668649</v>
      </c>
      <c r="D79" s="6"/>
      <c r="E79" s="6"/>
      <c r="F79" s="8">
        <f t="shared" si="10"/>
        <v>0.99999999458740252</v>
      </c>
      <c r="G79" s="9">
        <f t="shared" si="11"/>
        <v>5.4125974813246103E-9</v>
      </c>
      <c r="H79" s="6"/>
      <c r="I79" s="6"/>
      <c r="J79" s="8">
        <f t="shared" si="12"/>
        <v>0.99997388177391633</v>
      </c>
      <c r="K79" s="9">
        <f t="shared" si="13"/>
        <v>2.6118226083671203E-5</v>
      </c>
      <c r="L79" s="6"/>
      <c r="M79" s="6"/>
      <c r="N79" s="8">
        <f t="shared" si="14"/>
        <v>0.91438138802422475</v>
      </c>
      <c r="O79" s="9">
        <f t="shared" si="15"/>
        <v>8.561861197577525E-2</v>
      </c>
    </row>
    <row r="80" spans="1:15" s="2" customFormat="1" x14ac:dyDescent="0.3">
      <c r="A80" s="12">
        <v>74</v>
      </c>
      <c r="B80" s="8">
        <f t="shared" si="8"/>
        <v>0.81909028209699175</v>
      </c>
      <c r="C80" s="9">
        <f t="shared" si="9"/>
        <v>0.18090971790300825</v>
      </c>
      <c r="D80" s="6"/>
      <c r="E80" s="6"/>
      <c r="F80" s="8">
        <f t="shared" si="10"/>
        <v>0.99999999705713716</v>
      </c>
      <c r="G80" s="9">
        <f t="shared" si="11"/>
        <v>2.9428628423033842E-9</v>
      </c>
      <c r="H80" s="6"/>
      <c r="I80" s="6"/>
      <c r="J80" s="8">
        <f t="shared" si="12"/>
        <v>0.9999808950511937</v>
      </c>
      <c r="K80" s="9">
        <f t="shared" si="13"/>
        <v>1.9104948806303312E-5</v>
      </c>
      <c r="L80" s="6"/>
      <c r="M80" s="6"/>
      <c r="N80" s="8">
        <f t="shared" si="14"/>
        <v>0.91814884999477497</v>
      </c>
      <c r="O80" s="9">
        <f t="shared" si="15"/>
        <v>8.1851150005225026E-2</v>
      </c>
    </row>
    <row r="81" spans="1:15" s="2" customFormat="1" x14ac:dyDescent="0.3">
      <c r="A81" s="12">
        <v>75</v>
      </c>
      <c r="B81" s="8">
        <f t="shared" si="8"/>
        <v>0.82322225172469121</v>
      </c>
      <c r="C81" s="9">
        <f t="shared" si="9"/>
        <v>0.17677774827530879</v>
      </c>
      <c r="D81" s="6"/>
      <c r="E81" s="6"/>
      <c r="F81" s="8">
        <f t="shared" si="10"/>
        <v>0.99999999840804721</v>
      </c>
      <c r="G81" s="9">
        <f t="shared" si="11"/>
        <v>1.5919527918129006E-9</v>
      </c>
      <c r="H81" s="6"/>
      <c r="I81" s="6"/>
      <c r="J81" s="8">
        <f t="shared" si="12"/>
        <v>0.9999860582384017</v>
      </c>
      <c r="K81" s="9">
        <f t="shared" si="13"/>
        <v>1.3941761598301738E-5</v>
      </c>
      <c r="L81" s="6"/>
      <c r="M81" s="6"/>
      <c r="N81" s="8">
        <f t="shared" si="14"/>
        <v>0.92175980311254047</v>
      </c>
      <c r="O81" s="9">
        <f t="shared" si="15"/>
        <v>7.8240196887459534E-2</v>
      </c>
    </row>
    <row r="82" spans="1:15" s="2" customFormat="1" x14ac:dyDescent="0.3">
      <c r="A82" s="12">
        <v>76</v>
      </c>
      <c r="B82" s="8">
        <f t="shared" si="8"/>
        <v>0.82725984735633273</v>
      </c>
      <c r="C82" s="9">
        <f t="shared" si="9"/>
        <v>0.17274015264366727</v>
      </c>
      <c r="D82" s="6"/>
      <c r="E82" s="6"/>
      <c r="F82" s="8">
        <f t="shared" si="10"/>
        <v>0.99999999914307702</v>
      </c>
      <c r="G82" s="9">
        <f t="shared" si="11"/>
        <v>8.5692297702166798E-10</v>
      </c>
      <c r="H82" s="6"/>
      <c r="I82" s="6"/>
      <c r="J82" s="8">
        <f t="shared" si="12"/>
        <v>0.99998984957726134</v>
      </c>
      <c r="K82" s="9">
        <f t="shared" si="13"/>
        <v>1.0150422738663956E-5</v>
      </c>
      <c r="L82" s="6"/>
      <c r="M82" s="6"/>
      <c r="N82" s="8">
        <f t="shared" si="14"/>
        <v>0.92522012546381893</v>
      </c>
      <c r="O82" s="9">
        <f t="shared" si="15"/>
        <v>7.4779874536181068E-2</v>
      </c>
    </row>
    <row r="83" spans="1:15" s="2" customFormat="1" x14ac:dyDescent="0.3">
      <c r="A83" s="12">
        <v>77</v>
      </c>
      <c r="B83" s="8">
        <f t="shared" si="8"/>
        <v>0.83120522448964107</v>
      </c>
      <c r="C83" s="9">
        <f t="shared" si="9"/>
        <v>0.16879477551035893</v>
      </c>
      <c r="D83" s="6"/>
      <c r="E83" s="6"/>
      <c r="F83" s="8">
        <f t="shared" si="10"/>
        <v>0.99999999954095165</v>
      </c>
      <c r="G83" s="9">
        <f t="shared" si="11"/>
        <v>4.5904835488386198E-10</v>
      </c>
      <c r="H83" s="6"/>
      <c r="I83" s="6"/>
      <c r="J83" s="8">
        <f t="shared" si="12"/>
        <v>0.99999262656990973</v>
      </c>
      <c r="K83" s="9">
        <f t="shared" si="13"/>
        <v>7.3734300902739136E-6</v>
      </c>
      <c r="L83" s="6"/>
      <c r="M83" s="6"/>
      <c r="N83" s="8">
        <f t="shared" si="14"/>
        <v>0.92853551880872176</v>
      </c>
      <c r="O83" s="9">
        <f t="shared" si="15"/>
        <v>7.146448119127824E-2</v>
      </c>
    </row>
    <row r="84" spans="1:15" s="2" customFormat="1" x14ac:dyDescent="0.3">
      <c r="A84" s="12">
        <v>78</v>
      </c>
      <c r="B84" s="8">
        <f t="shared" si="8"/>
        <v>0.83506048939087263</v>
      </c>
      <c r="C84" s="9">
        <f t="shared" si="9"/>
        <v>0.16493951060912737</v>
      </c>
      <c r="D84" s="6"/>
      <c r="E84" s="6"/>
      <c r="F84" s="8">
        <f t="shared" si="10"/>
        <v>0.99999999975524501</v>
      </c>
      <c r="G84" s="9">
        <f t="shared" si="11"/>
        <v>2.4475499404985612E-10</v>
      </c>
      <c r="H84" s="6"/>
      <c r="I84" s="6"/>
      <c r="J84" s="8">
        <f t="shared" si="12"/>
        <v>0.99999465561937761</v>
      </c>
      <c r="K84" s="9">
        <f t="shared" si="13"/>
        <v>5.3443806223851809E-6</v>
      </c>
      <c r="L84" s="6"/>
      <c r="M84" s="6"/>
      <c r="N84" s="8">
        <f t="shared" si="14"/>
        <v>0.93171151036771871</v>
      </c>
      <c r="O84" s="9">
        <f t="shared" si="15"/>
        <v>6.8288489632281291E-2</v>
      </c>
    </row>
    <row r="85" spans="1:15" s="2" customFormat="1" x14ac:dyDescent="0.3">
      <c r="A85" s="12">
        <v>79</v>
      </c>
      <c r="B85" s="8">
        <f t="shared" si="8"/>
        <v>0.8388277002192589</v>
      </c>
      <c r="C85" s="9">
        <f t="shared" si="9"/>
        <v>0.1611722997807411</v>
      </c>
      <c r="D85" s="6"/>
      <c r="E85" s="6"/>
      <c r="F85" s="8">
        <f t="shared" si="10"/>
        <v>0.99999999987009935</v>
      </c>
      <c r="G85" s="9">
        <f t="shared" si="11"/>
        <v>1.2990064579554428E-10</v>
      </c>
      <c r="H85" s="6"/>
      <c r="I85" s="6"/>
      <c r="J85" s="8">
        <f t="shared" si="12"/>
        <v>0.99999613463787673</v>
      </c>
      <c r="K85" s="9">
        <f t="shared" si="13"/>
        <v>3.8653621232676016E-6</v>
      </c>
      <c r="L85" s="6"/>
      <c r="M85" s="6"/>
      <c r="N85" s="8">
        <f t="shared" si="14"/>
        <v>0.93475345493574946</v>
      </c>
      <c r="O85" s="9">
        <f t="shared" si="15"/>
        <v>6.5246545064250538E-2</v>
      </c>
    </row>
    <row r="86" spans="1:15" s="2" customFormat="1" x14ac:dyDescent="0.3">
      <c r="A86" s="12">
        <v>80</v>
      </c>
      <c r="B86" s="8">
        <f t="shared" si="8"/>
        <v>0.84250886812576986</v>
      </c>
      <c r="C86" s="9">
        <f t="shared" si="9"/>
        <v>0.15749113187423014</v>
      </c>
      <c r="D86" s="6"/>
      <c r="E86" s="6"/>
      <c r="F86" s="8">
        <f t="shared" si="10"/>
        <v>0.99999999993136512</v>
      </c>
      <c r="G86" s="9">
        <f t="shared" si="11"/>
        <v>6.8634875560746877E-11</v>
      </c>
      <c r="H86" s="6"/>
      <c r="I86" s="6"/>
      <c r="J86" s="8">
        <f t="shared" si="12"/>
        <v>0.99999721022079113</v>
      </c>
      <c r="K86" s="9">
        <f t="shared" si="13"/>
        <v>2.789779208867138E-6</v>
      </c>
      <c r="L86" s="6"/>
      <c r="M86" s="6"/>
      <c r="N86" s="8">
        <f t="shared" si="14"/>
        <v>0.93766653728296534</v>
      </c>
      <c r="O86" s="9">
        <f t="shared" si="15"/>
        <v>6.233346271703466E-2</v>
      </c>
    </row>
    <row r="87" spans="1:15" s="2" customFormat="1" x14ac:dyDescent="0.3">
      <c r="A87" s="12">
        <v>81</v>
      </c>
      <c r="B87" s="8">
        <f t="shared" si="8"/>
        <v>0.84610595832677959</v>
      </c>
      <c r="C87" s="9">
        <f t="shared" si="9"/>
        <v>0.15389404167322041</v>
      </c>
      <c r="D87" s="6"/>
      <c r="E87" s="6"/>
      <c r="F87" s="8">
        <f t="shared" si="10"/>
        <v>0.99999999996389399</v>
      </c>
      <c r="G87" s="9">
        <f t="shared" si="11"/>
        <v>3.6106007073044566E-11</v>
      </c>
      <c r="H87" s="6"/>
      <c r="I87" s="6"/>
      <c r="J87" s="8">
        <f t="shared" si="12"/>
        <v>0.99999799064147199</v>
      </c>
      <c r="K87" s="9">
        <f t="shared" si="13"/>
        <v>2.0093585280100967E-6</v>
      </c>
      <c r="L87" s="6"/>
      <c r="M87" s="6"/>
      <c r="N87" s="8">
        <f t="shared" si="14"/>
        <v>0.9404557748046577</v>
      </c>
      <c r="O87" s="9">
        <f t="shared" si="15"/>
        <v>5.9544225195342304E-2</v>
      </c>
    </row>
    <row r="88" spans="1:15" s="2" customFormat="1" x14ac:dyDescent="0.3">
      <c r="A88" s="12">
        <v>82</v>
      </c>
      <c r="B88" s="8">
        <f t="shared" si="8"/>
        <v>0.8496208911532106</v>
      </c>
      <c r="C88" s="9">
        <f t="shared" si="9"/>
        <v>0.1503791088467894</v>
      </c>
      <c r="D88" s="6"/>
      <c r="E88" s="6"/>
      <c r="F88" s="8">
        <f t="shared" si="10"/>
        <v>0.99999999998108702</v>
      </c>
      <c r="G88" s="9">
        <f t="shared" si="11"/>
        <v>1.8912982291396929E-11</v>
      </c>
      <c r="H88" s="6"/>
      <c r="I88" s="6"/>
      <c r="J88" s="8">
        <f t="shared" si="12"/>
        <v>0.99999855564682461</v>
      </c>
      <c r="K88" s="9">
        <f t="shared" si="13"/>
        <v>1.4443531753949301E-6</v>
      </c>
      <c r="L88" s="6"/>
      <c r="M88" s="6"/>
      <c r="N88" s="8">
        <f t="shared" si="14"/>
        <v>0.94312602038614513</v>
      </c>
      <c r="O88" s="9">
        <f t="shared" si="15"/>
        <v>5.6873979613854875E-2</v>
      </c>
    </row>
    <row r="89" spans="1:15" s="2" customFormat="1" x14ac:dyDescent="0.3">
      <c r="A89" s="12">
        <v>83</v>
      </c>
      <c r="B89" s="8">
        <f t="shared" si="8"/>
        <v>0.85305554307571585</v>
      </c>
      <c r="C89" s="9">
        <f t="shared" si="9"/>
        <v>0.14694445692428415</v>
      </c>
      <c r="D89" s="6"/>
      <c r="E89" s="6"/>
      <c r="F89" s="8">
        <f t="shared" si="10"/>
        <v>0.99999999999013434</v>
      </c>
      <c r="G89" s="9">
        <f t="shared" si="11"/>
        <v>9.865663841424066E-12</v>
      </c>
      <c r="H89" s="6"/>
      <c r="I89" s="6"/>
      <c r="J89" s="8">
        <f t="shared" si="12"/>
        <v>0.99999896381460029</v>
      </c>
      <c r="K89" s="9">
        <f t="shared" si="13"/>
        <v>1.0361853997054027E-6</v>
      </c>
      <c r="L89" s="6"/>
      <c r="M89" s="6"/>
      <c r="N89" s="8">
        <f t="shared" si="14"/>
        <v>0.94568196545138783</v>
      </c>
      <c r="O89" s="9">
        <f t="shared" si="15"/>
        <v>5.4318034548612171E-2</v>
      </c>
    </row>
    <row r="90" spans="1:15" s="2" customFormat="1" x14ac:dyDescent="0.3">
      <c r="A90" s="12">
        <v>84</v>
      </c>
      <c r="B90" s="8">
        <f t="shared" si="8"/>
        <v>0.85641174770644479</v>
      </c>
      <c r="C90" s="9">
        <f t="shared" si="9"/>
        <v>0.14358825229355521</v>
      </c>
      <c r="D90" s="6"/>
      <c r="E90" s="6"/>
      <c r="F90" s="8">
        <f t="shared" si="10"/>
        <v>0.99999999999487454</v>
      </c>
      <c r="G90" s="9">
        <f t="shared" si="11"/>
        <v>5.1254556154844977E-12</v>
      </c>
      <c r="H90" s="6"/>
      <c r="I90" s="6"/>
      <c r="J90" s="8">
        <f t="shared" si="12"/>
        <v>0.99999925806009549</v>
      </c>
      <c r="K90" s="9">
        <f t="shared" si="13"/>
        <v>7.4193990451387748E-7</v>
      </c>
      <c r="L90" s="6"/>
      <c r="M90" s="6"/>
      <c r="N90" s="8">
        <f t="shared" si="14"/>
        <v>0.94812814316685445</v>
      </c>
      <c r="O90" s="9">
        <f t="shared" si="15"/>
        <v>5.1871856833145547E-2</v>
      </c>
    </row>
    <row r="91" spans="1:15" s="2" customFormat="1" x14ac:dyDescent="0.3">
      <c r="A91" s="12">
        <v>85</v>
      </c>
      <c r="B91" s="8">
        <f t="shared" si="8"/>
        <v>0.85969129677792977</v>
      </c>
      <c r="C91" s="9">
        <f t="shared" si="9"/>
        <v>0.14030870322207023</v>
      </c>
      <c r="D91" s="6"/>
      <c r="E91" s="6"/>
      <c r="F91" s="8">
        <f t="shared" si="10"/>
        <v>0.9999999999973479</v>
      </c>
      <c r="G91" s="9">
        <f t="shared" si="11"/>
        <v>2.6521007612245739E-12</v>
      </c>
      <c r="H91" s="6"/>
      <c r="I91" s="6"/>
      <c r="J91" s="8">
        <f t="shared" si="12"/>
        <v>0.99999946974391984</v>
      </c>
      <c r="K91" s="9">
        <f t="shared" si="13"/>
        <v>5.3025608015566661E-7</v>
      </c>
      <c r="L91" s="6"/>
      <c r="M91" s="6"/>
      <c r="N91" s="8">
        <f t="shared" si="14"/>
        <v>0.95046893177472236</v>
      </c>
      <c r="O91" s="9">
        <f t="shared" si="15"/>
        <v>4.9531068225277641E-2</v>
      </c>
    </row>
    <row r="92" spans="1:15" s="2" customFormat="1" x14ac:dyDescent="0.3">
      <c r="A92" s="12">
        <v>86</v>
      </c>
      <c r="B92" s="8">
        <f t="shared" si="8"/>
        <v>0.86289594109961465</v>
      </c>
      <c r="C92" s="9">
        <f t="shared" si="9"/>
        <v>0.13710405890038535</v>
      </c>
      <c r="D92" s="6"/>
      <c r="E92" s="6"/>
      <c r="F92" s="8">
        <f t="shared" si="10"/>
        <v>0.99999999999863298</v>
      </c>
      <c r="G92" s="9">
        <f t="shared" si="11"/>
        <v>1.3670176102209552E-12</v>
      </c>
      <c r="H92" s="6"/>
      <c r="I92" s="6"/>
      <c r="J92" s="8">
        <f t="shared" si="12"/>
        <v>0.9999996217263154</v>
      </c>
      <c r="K92" s="9">
        <f t="shared" si="13"/>
        <v>3.7827368459808497E-7</v>
      </c>
      <c r="L92" s="6"/>
      <c r="M92" s="6"/>
      <c r="N92" s="8">
        <f t="shared" si="14"/>
        <v>0.95270855803185373</v>
      </c>
      <c r="O92" s="9">
        <f t="shared" si="15"/>
        <v>4.7291441968146275E-2</v>
      </c>
    </row>
    <row r="93" spans="1:15" s="2" customFormat="1" x14ac:dyDescent="0.3">
      <c r="A93" s="12">
        <v>87</v>
      </c>
      <c r="B93" s="8">
        <f t="shared" si="8"/>
        <v>0.86602739149253627</v>
      </c>
      <c r="C93" s="9">
        <f t="shared" si="9"/>
        <v>0.13397260850746373</v>
      </c>
      <c r="D93" s="6"/>
      <c r="E93" s="6"/>
      <c r="F93" s="8">
        <f t="shared" si="10"/>
        <v>0.99999999999929812</v>
      </c>
      <c r="G93" s="9">
        <f t="shared" si="11"/>
        <v>7.0188299616802396E-13</v>
      </c>
      <c r="H93" s="6"/>
      <c r="I93" s="6"/>
      <c r="J93" s="8">
        <f t="shared" si="12"/>
        <v>0.99999973063109637</v>
      </c>
      <c r="K93" s="9">
        <f t="shared" si="13"/>
        <v>2.6936890362705412E-7</v>
      </c>
      <c r="L93" s="6"/>
      <c r="M93" s="6"/>
      <c r="N93" s="8">
        <f t="shared" si="14"/>
        <v>0.95485110073317037</v>
      </c>
      <c r="O93" s="9">
        <f t="shared" si="15"/>
        <v>4.5148899266829634E-2</v>
      </c>
    </row>
    <row r="94" spans="1:15" s="2" customFormat="1" x14ac:dyDescent="0.3">
      <c r="A94" s="12">
        <v>88</v>
      </c>
      <c r="B94" s="8">
        <f t="shared" si="8"/>
        <v>0.86908731970265762</v>
      </c>
      <c r="C94" s="9">
        <f t="shared" si="9"/>
        <v>0.13091268029734238</v>
      </c>
      <c r="D94" s="6"/>
      <c r="E94" s="6"/>
      <c r="F94" s="8">
        <f t="shared" si="10"/>
        <v>0.99999999999964095</v>
      </c>
      <c r="G94" s="9">
        <f t="shared" si="11"/>
        <v>3.5904612616377563E-13</v>
      </c>
      <c r="H94" s="6"/>
      <c r="I94" s="6"/>
      <c r="J94" s="8">
        <f t="shared" si="12"/>
        <v>0.99999980851868175</v>
      </c>
      <c r="K94" s="9">
        <f t="shared" si="13"/>
        <v>1.9148131824575643E-7</v>
      </c>
      <c r="L94" s="6"/>
      <c r="M94" s="6"/>
      <c r="N94" s="8">
        <f t="shared" si="14"/>
        <v>0.95690049430006374</v>
      </c>
      <c r="O94" s="9">
        <f t="shared" si="15"/>
        <v>4.3099505699936258E-2</v>
      </c>
    </row>
    <row r="95" spans="1:15" s="2" customFormat="1" x14ac:dyDescent="0.3">
      <c r="A95" s="12">
        <v>89</v>
      </c>
      <c r="B95" s="8">
        <f t="shared" si="8"/>
        <v>0.87207735929334096</v>
      </c>
      <c r="C95" s="9">
        <f t="shared" si="9"/>
        <v>0.12792264070665904</v>
      </c>
      <c r="D95" s="6"/>
      <c r="E95" s="6"/>
      <c r="F95" s="8">
        <f t="shared" si="10"/>
        <v>0.99999999999981704</v>
      </c>
      <c r="G95" s="9">
        <f t="shared" si="11"/>
        <v>1.829647544582258E-13</v>
      </c>
      <c r="H95" s="6"/>
      <c r="I95" s="6"/>
      <c r="J95" s="8">
        <f t="shared" si="12"/>
        <v>0.99999986411884778</v>
      </c>
      <c r="K95" s="9">
        <f t="shared" si="13"/>
        <v>1.3588115221896402E-7</v>
      </c>
      <c r="L95" s="6"/>
      <c r="M95" s="6"/>
      <c r="N95" s="8">
        <f t="shared" si="14"/>
        <v>0.9588605324163304</v>
      </c>
      <c r="O95" s="9">
        <f t="shared" si="15"/>
        <v>4.1139467583669598E-2</v>
      </c>
    </row>
    <row r="96" spans="1:15" s="2" customFormat="1" x14ac:dyDescent="0.3">
      <c r="A96" s="12">
        <v>90</v>
      </c>
      <c r="B96" s="8">
        <f t="shared" si="8"/>
        <v>0.87499910651743651</v>
      </c>
      <c r="C96" s="9">
        <f t="shared" si="9"/>
        <v>0.12500089348256349</v>
      </c>
      <c r="D96" s="6"/>
      <c r="E96" s="6"/>
      <c r="F96" s="8">
        <f t="shared" si="10"/>
        <v>0.99999999999990696</v>
      </c>
      <c r="G96" s="9">
        <f t="shared" si="11"/>
        <v>9.3036689463588118E-14</v>
      </c>
      <c r="H96" s="6"/>
      <c r="I96" s="6"/>
      <c r="J96" s="8">
        <f t="shared" si="12"/>
        <v>0.99999990373650316</v>
      </c>
      <c r="K96" s="9">
        <f t="shared" si="13"/>
        <v>9.6263496840442997E-8</v>
      </c>
      <c r="L96" s="6"/>
      <c r="M96" s="6"/>
      <c r="N96" s="8">
        <f t="shared" si="14"/>
        <v>0.96073487169584237</v>
      </c>
      <c r="O96" s="9">
        <f t="shared" si="15"/>
        <v>3.9265128304157626E-2</v>
      </c>
    </row>
    <row r="97" spans="1:15" s="2" customFormat="1" x14ac:dyDescent="0.3">
      <c r="A97" s="12">
        <v>91</v>
      </c>
      <c r="B97" s="8">
        <f t="shared" si="8"/>
        <v>0.87785412116945305</v>
      </c>
      <c r="C97" s="9">
        <f t="shared" si="9"/>
        <v>0.12214587883054695</v>
      </c>
      <c r="D97" s="6"/>
      <c r="E97" s="6"/>
      <c r="F97" s="8">
        <f t="shared" si="10"/>
        <v>0.99999999999995293</v>
      </c>
      <c r="G97" s="9">
        <f t="shared" si="11"/>
        <v>4.7073456244106637E-14</v>
      </c>
      <c r="H97" s="6"/>
      <c r="I97" s="6"/>
      <c r="J97" s="8">
        <f t="shared" si="12"/>
        <v>0.99999993191539804</v>
      </c>
      <c r="K97" s="9">
        <f t="shared" si="13"/>
        <v>6.8084601956286406E-8</v>
      </c>
      <c r="L97" s="6"/>
      <c r="M97" s="6"/>
      <c r="N97" s="8">
        <f t="shared" si="14"/>
        <v>0.96252703536773332</v>
      </c>
      <c r="O97" s="9">
        <f t="shared" si="15"/>
        <v>3.7472964632266681E-2</v>
      </c>
    </row>
    <row r="98" spans="1:15" s="2" customFormat="1" x14ac:dyDescent="0.3">
      <c r="A98" s="12">
        <v>92</v>
      </c>
      <c r="B98" s="8">
        <f t="shared" si="8"/>
        <v>0.88064392741826425</v>
      </c>
      <c r="C98" s="9">
        <f t="shared" si="9"/>
        <v>0.11935607258173575</v>
      </c>
      <c r="D98" s="6"/>
      <c r="E98" s="6"/>
      <c r="F98" s="8">
        <f t="shared" si="10"/>
        <v>0.99999999999997624</v>
      </c>
      <c r="G98" s="9">
        <f t="shared" si="11"/>
        <v>2.375877272697835E-14</v>
      </c>
      <c r="H98" s="6"/>
      <c r="I98" s="6"/>
      <c r="J98" s="8">
        <f t="shared" si="12"/>
        <v>0.99999995192317059</v>
      </c>
      <c r="K98" s="9">
        <f t="shared" si="13"/>
        <v>4.8076829406440424E-8</v>
      </c>
      <c r="L98" s="6"/>
      <c r="M98" s="6"/>
      <c r="N98" s="8">
        <f t="shared" si="14"/>
        <v>0.96424041696633855</v>
      </c>
      <c r="O98" s="9">
        <f t="shared" si="15"/>
        <v>3.5759583033661446E-2</v>
      </c>
    </row>
    <row r="99" spans="1:15" s="2" customFormat="1" x14ac:dyDescent="0.3">
      <c r="A99" s="12">
        <v>93</v>
      </c>
      <c r="B99" s="8">
        <f t="shared" si="8"/>
        <v>0.88337001462079712</v>
      </c>
      <c r="C99" s="9">
        <f t="shared" si="9"/>
        <v>0.11662998537920288</v>
      </c>
      <c r="D99" s="6"/>
      <c r="E99" s="6"/>
      <c r="F99" s="8">
        <f t="shared" si="10"/>
        <v>0.99999999999998801</v>
      </c>
      <c r="G99" s="9">
        <f t="shared" si="11"/>
        <v>1.1990408665951691E-14</v>
      </c>
      <c r="H99" s="6"/>
      <c r="I99" s="6"/>
      <c r="J99" s="8">
        <f t="shared" si="12"/>
        <v>0.99999996610491482</v>
      </c>
      <c r="K99" s="9">
        <f t="shared" si="13"/>
        <v>3.3895085183033302E-8</v>
      </c>
      <c r="L99" s="6"/>
      <c r="M99" s="6"/>
      <c r="N99" s="8">
        <f t="shared" si="14"/>
        <v>0.96587828401446085</v>
      </c>
      <c r="O99" s="9">
        <f t="shared" si="15"/>
        <v>3.4121715985539147E-2</v>
      </c>
    </row>
    <row r="100" spans="1:15" s="2" customFormat="1" x14ac:dyDescent="0.3">
      <c r="A100" s="12">
        <v>94</v>
      </c>
      <c r="B100" s="8">
        <f t="shared" si="8"/>
        <v>0.88603383811713499</v>
      </c>
      <c r="C100" s="9">
        <f t="shared" si="9"/>
        <v>0.11396616188286501</v>
      </c>
      <c r="D100" s="6"/>
      <c r="E100" s="6"/>
      <c r="F100" s="8">
        <f t="shared" si="10"/>
        <v>0.999999999999994</v>
      </c>
      <c r="G100" s="9">
        <f t="shared" si="11"/>
        <v>5.9952043329758453E-15</v>
      </c>
      <c r="H100" s="6"/>
      <c r="I100" s="6"/>
      <c r="J100" s="8">
        <f t="shared" si="12"/>
        <v>0.99999997614026859</v>
      </c>
      <c r="K100" s="9">
        <f t="shared" si="13"/>
        <v>2.3859731412834151E-8</v>
      </c>
      <c r="L100" s="6"/>
      <c r="M100" s="6"/>
      <c r="N100" s="8">
        <f t="shared" si="14"/>
        <v>0.96744378168976775</v>
      </c>
      <c r="O100" s="9">
        <f t="shared" si="15"/>
        <v>3.2556218310232254E-2</v>
      </c>
    </row>
    <row r="101" spans="1:15" s="2" customFormat="1" x14ac:dyDescent="0.3">
      <c r="A101" s="12">
        <v>95</v>
      </c>
      <c r="B101" s="8">
        <f t="shared" si="8"/>
        <v>0.8886368200074608</v>
      </c>
      <c r="C101" s="9">
        <f t="shared" si="9"/>
        <v>0.1113631799925392</v>
      </c>
      <c r="D101" s="6"/>
      <c r="E101" s="6"/>
      <c r="F101" s="8">
        <f t="shared" si="10"/>
        <v>0.999999999999997</v>
      </c>
      <c r="G101" s="9">
        <f t="shared" si="11"/>
        <v>2.9976021664879227E-15</v>
      </c>
      <c r="H101" s="6"/>
      <c r="I101" s="6"/>
      <c r="J101" s="8">
        <f t="shared" si="12"/>
        <v>0.9999999832298947</v>
      </c>
      <c r="K101" s="9">
        <f t="shared" si="13"/>
        <v>1.6770105304431127E-8</v>
      </c>
      <c r="L101" s="6"/>
      <c r="M101" s="6"/>
      <c r="N101" s="8">
        <f t="shared" si="14"/>
        <v>0.96893993646525001</v>
      </c>
      <c r="O101" s="9">
        <f t="shared" si="15"/>
        <v>3.1060063534749993E-2</v>
      </c>
    </row>
    <row r="102" spans="1:15" s="2" customFormat="1" x14ac:dyDescent="0.3">
      <c r="A102" s="12">
        <v>96</v>
      </c>
      <c r="B102" s="8">
        <f t="shared" si="8"/>
        <v>0.89118034991125461</v>
      </c>
      <c r="C102" s="9">
        <f t="shared" si="9"/>
        <v>0.10881965008874539</v>
      </c>
      <c r="D102" s="6"/>
      <c r="E102" s="6"/>
      <c r="F102" s="8">
        <f t="shared" si="10"/>
        <v>0.99999999999999845</v>
      </c>
      <c r="G102" s="9">
        <f t="shared" si="11"/>
        <v>0</v>
      </c>
      <c r="H102" s="6"/>
      <c r="I102" s="6"/>
      <c r="J102" s="8">
        <f t="shared" si="12"/>
        <v>0.99999998823043112</v>
      </c>
      <c r="K102" s="9">
        <f t="shared" si="13"/>
        <v>1.1769568875052983E-8</v>
      </c>
      <c r="L102" s="6"/>
      <c r="M102" s="6"/>
      <c r="N102" s="8">
        <f t="shared" si="14"/>
        <v>0.97036965971571121</v>
      </c>
      <c r="O102" s="9">
        <f t="shared" si="15"/>
        <v>2.9630340284288792E-2</v>
      </c>
    </row>
    <row r="103" spans="1:15" s="2" customFormat="1" x14ac:dyDescent="0.3">
      <c r="A103" s="12">
        <v>97</v>
      </c>
      <c r="B103" s="8">
        <f t="shared" si="8"/>
        <v>0.89366578570915156</v>
      </c>
      <c r="C103" s="9">
        <f t="shared" si="9"/>
        <v>0.10633421429084844</v>
      </c>
      <c r="D103" s="6"/>
      <c r="E103" s="6"/>
      <c r="F103" s="8">
        <f t="shared" si="10"/>
        <v>0.99999999999999933</v>
      </c>
      <c r="G103" s="9">
        <f t="shared" si="11"/>
        <v>0</v>
      </c>
      <c r="H103" s="6"/>
      <c r="I103" s="6"/>
      <c r="J103" s="8">
        <f t="shared" si="12"/>
        <v>0.99999999175192555</v>
      </c>
      <c r="K103" s="9">
        <f t="shared" si="13"/>
        <v>8.2480744456603361E-9</v>
      </c>
      <c r="L103" s="6"/>
      <c r="M103" s="6"/>
      <c r="N103" s="8">
        <f t="shared" si="14"/>
        <v>0.97173575128320944</v>
      </c>
      <c r="O103" s="9">
        <f t="shared" si="15"/>
        <v>2.8264248716790563E-2</v>
      </c>
    </row>
    <row r="104" spans="1:15" s="2" customFormat="1" x14ac:dyDescent="0.3">
      <c r="A104" s="12">
        <v>98</v>
      </c>
      <c r="B104" s="8">
        <f t="shared" si="8"/>
        <v>0.89609445426785572</v>
      </c>
      <c r="C104" s="9">
        <f t="shared" si="9"/>
        <v>0.10390554573214428</v>
      </c>
      <c r="D104" s="6"/>
      <c r="E104" s="6"/>
      <c r="F104" s="8">
        <f t="shared" si="10"/>
        <v>0.99999999999999956</v>
      </c>
      <c r="G104" s="9">
        <f t="shared" si="11"/>
        <v>0</v>
      </c>
      <c r="H104" s="6"/>
      <c r="I104" s="6"/>
      <c r="J104" s="8">
        <f t="shared" si="12"/>
        <v>0.99999999422802821</v>
      </c>
      <c r="K104" s="9">
        <f t="shared" si="13"/>
        <v>5.7719717894144651E-9</v>
      </c>
      <c r="L104" s="6"/>
      <c r="M104" s="6"/>
      <c r="N104" s="8">
        <f t="shared" si="14"/>
        <v>0.97304090299523893</v>
      </c>
      <c r="O104" s="9">
        <f t="shared" si="15"/>
        <v>2.6959097004761068E-2</v>
      </c>
    </row>
    <row r="105" spans="1:15" s="2" customFormat="1" x14ac:dyDescent="0.3">
      <c r="A105" s="12">
        <v>99</v>
      </c>
      <c r="B105" s="8">
        <f t="shared" si="8"/>
        <v>0.89846765214849666</v>
      </c>
      <c r="C105" s="9">
        <f t="shared" si="9"/>
        <v>0.10153234785150334</v>
      </c>
      <c r="D105" s="6"/>
      <c r="E105" s="6"/>
      <c r="F105" s="8">
        <f t="shared" si="10"/>
        <v>0.99999999999999978</v>
      </c>
      <c r="G105" s="9">
        <f t="shared" si="11"/>
        <v>0</v>
      </c>
      <c r="H105" s="6"/>
      <c r="I105" s="6"/>
      <c r="J105" s="8">
        <f t="shared" si="12"/>
        <v>0.99999999596644984</v>
      </c>
      <c r="K105" s="9">
        <f t="shared" si="13"/>
        <v>4.0335501605426316E-9</v>
      </c>
      <c r="L105" s="6"/>
      <c r="M105" s="6"/>
      <c r="N105" s="8">
        <f t="shared" si="14"/>
        <v>0.97428770213024229</v>
      </c>
      <c r="O105" s="9">
        <f t="shared" si="15"/>
        <v>2.5712297869757705E-2</v>
      </c>
    </row>
    <row r="106" spans="1:15" s="2" customFormat="1" x14ac:dyDescent="0.3">
      <c r="A106" s="12">
        <v>100</v>
      </c>
      <c r="B106" s="8">
        <f t="shared" si="8"/>
        <v>0.90078664629880734</v>
      </c>
      <c r="C106" s="9">
        <f t="shared" si="9"/>
        <v>9.9213353701192664E-2</v>
      </c>
      <c r="D106" s="6"/>
      <c r="E106" s="6"/>
      <c r="F106" s="8">
        <f t="shared" si="10"/>
        <v>0.99999999999999989</v>
      </c>
      <c r="G106" s="9">
        <f t="shared" si="11"/>
        <v>0</v>
      </c>
      <c r="H106" s="6"/>
      <c r="I106" s="6"/>
      <c r="J106" s="8">
        <f t="shared" si="12"/>
        <v>0.99999999718515808</v>
      </c>
      <c r="K106" s="9">
        <f t="shared" si="13"/>
        <v>2.8148419151108328E-9</v>
      </c>
      <c r="L106" s="6"/>
      <c r="M106" s="6"/>
      <c r="N106" s="8">
        <f t="shared" si="14"/>
        <v>0.97547863482576824</v>
      </c>
      <c r="O106" s="9">
        <f t="shared" si="15"/>
        <v>2.4521365174231757E-2</v>
      </c>
    </row>
    <row r="107" spans="1:15" s="2" customFormat="1" x14ac:dyDescent="0.3">
      <c r="A107" s="12">
        <v>101</v>
      </c>
      <c r="B107" s="8">
        <f t="shared" si="8"/>
        <v>0.90305267472949291</v>
      </c>
      <c r="C107" s="9">
        <f t="shared" si="9"/>
        <v>9.694732527050709E-2</v>
      </c>
      <c r="D107" s="6"/>
      <c r="E107" s="6"/>
      <c r="F107" s="8">
        <f t="shared" si="10"/>
        <v>1</v>
      </c>
      <c r="G107" s="9">
        <f t="shared" si="11"/>
        <v>0</v>
      </c>
      <c r="H107" s="6"/>
      <c r="I107" s="6"/>
      <c r="J107" s="8">
        <f t="shared" si="12"/>
        <v>0.99999999803828832</v>
      </c>
      <c r="K107" s="9">
        <f t="shared" si="13"/>
        <v>1.9617116819858893E-9</v>
      </c>
      <c r="L107" s="6"/>
      <c r="M107" s="6"/>
      <c r="N107" s="8">
        <f t="shared" si="14"/>
        <v>0.97661608942525835</v>
      </c>
      <c r="O107" s="9">
        <f t="shared" si="15"/>
        <v>2.3383910574741651E-2</v>
      </c>
    </row>
    <row r="108" spans="1:15" s="2" customFormat="1" x14ac:dyDescent="0.3">
      <c r="A108" s="12">
        <v>102</v>
      </c>
      <c r="B108" s="8">
        <f t="shared" si="8"/>
        <v>0.90526694717515122</v>
      </c>
      <c r="C108" s="9">
        <f t="shared" si="9"/>
        <v>9.4733052824848785E-2</v>
      </c>
      <c r="D108" s="6"/>
      <c r="E108" s="6"/>
      <c r="F108" s="8">
        <f t="shared" si="10"/>
        <v>1</v>
      </c>
      <c r="G108" s="9">
        <f t="shared" si="11"/>
        <v>0</v>
      </c>
      <c r="H108" s="6"/>
      <c r="I108" s="6"/>
      <c r="J108" s="8">
        <f t="shared" si="12"/>
        <v>0.99999999863465616</v>
      </c>
      <c r="K108" s="9">
        <f t="shared" si="13"/>
        <v>1.3653438379890304E-9</v>
      </c>
      <c r="L108" s="6"/>
      <c r="M108" s="6"/>
      <c r="N108" s="8">
        <f t="shared" si="14"/>
        <v>0.97770235976005015</v>
      </c>
      <c r="O108" s="9">
        <f t="shared" si="15"/>
        <v>2.2297640239949845E-2</v>
      </c>
    </row>
    <row r="109" spans="1:15" s="2" customFormat="1" x14ac:dyDescent="0.3">
      <c r="A109" s="12">
        <v>103</v>
      </c>
      <c r="B109" s="8">
        <f t="shared" si="8"/>
        <v>0.90743064574009724</v>
      </c>
      <c r="C109" s="9">
        <f t="shared" si="9"/>
        <v>9.2569354259902759E-2</v>
      </c>
      <c r="D109" s="6"/>
      <c r="E109" s="6"/>
      <c r="F109" s="8">
        <f t="shared" si="10"/>
        <v>1</v>
      </c>
      <c r="G109" s="9">
        <f t="shared" si="11"/>
        <v>0</v>
      </c>
      <c r="H109" s="6"/>
      <c r="I109" s="6"/>
      <c r="J109" s="8">
        <f t="shared" si="12"/>
        <v>0.99999999905095849</v>
      </c>
      <c r="K109" s="9">
        <f t="shared" si="13"/>
        <v>9.4904151204389109E-10</v>
      </c>
      <c r="L109" s="6"/>
      <c r="M109" s="6"/>
      <c r="N109" s="8">
        <f t="shared" si="14"/>
        <v>0.97873964836374161</v>
      </c>
      <c r="O109" s="9">
        <f t="shared" si="15"/>
        <v>2.126035163625839E-2</v>
      </c>
    </row>
    <row r="110" spans="1:15" s="2" customFormat="1" x14ac:dyDescent="0.3">
      <c r="A110" s="12">
        <v>104</v>
      </c>
      <c r="B110" s="8">
        <f t="shared" si="8"/>
        <v>0.909544925529438</v>
      </c>
      <c r="C110" s="9">
        <f t="shared" si="9"/>
        <v>9.0455074470562002E-2</v>
      </c>
      <c r="D110" s="6"/>
      <c r="E110" s="6"/>
      <c r="F110" s="8">
        <f t="shared" si="10"/>
        <v>1</v>
      </c>
      <c r="G110" s="9">
        <f t="shared" si="11"/>
        <v>0</v>
      </c>
      <c r="H110" s="6"/>
      <c r="I110" s="6"/>
      <c r="J110" s="8">
        <f t="shared" si="12"/>
        <v>0.99999999934116712</v>
      </c>
      <c r="K110" s="9">
        <f t="shared" si="13"/>
        <v>6.5883287714285643E-10</v>
      </c>
      <c r="L110" s="6"/>
      <c r="M110" s="6"/>
      <c r="N110" s="8">
        <f t="shared" si="14"/>
        <v>0.9797300696165584</v>
      </c>
      <c r="O110" s="9">
        <f t="shared" si="15"/>
        <v>2.0269930383441603E-2</v>
      </c>
    </row>
    <row r="111" spans="1:15" s="2" customFormat="1" x14ac:dyDescent="0.3">
      <c r="A111" s="12">
        <v>105</v>
      </c>
      <c r="B111" s="8">
        <f t="shared" si="8"/>
        <v>0.91161091526573312</v>
      </c>
      <c r="C111" s="9">
        <f t="shared" si="9"/>
        <v>8.8389084734266876E-2</v>
      </c>
      <c r="D111" s="6"/>
      <c r="E111" s="6"/>
      <c r="F111" s="8">
        <f t="shared" si="10"/>
        <v>1</v>
      </c>
      <c r="G111" s="9">
        <f t="shared" si="11"/>
        <v>0</v>
      </c>
      <c r="H111" s="6"/>
      <c r="I111" s="6"/>
      <c r="J111" s="8">
        <f t="shared" si="12"/>
        <v>0.99999999954320407</v>
      </c>
      <c r="K111" s="9">
        <f t="shared" si="13"/>
        <v>4.5679593441150246E-10</v>
      </c>
      <c r="L111" s="6"/>
      <c r="M111" s="6"/>
      <c r="N111" s="8">
        <f t="shared" si="14"/>
        <v>0.98067565281782798</v>
      </c>
      <c r="O111" s="9">
        <f t="shared" si="15"/>
        <v>1.9324347182172019E-2</v>
      </c>
    </row>
    <row r="112" spans="1:15" s="2" customFormat="1" x14ac:dyDescent="0.3">
      <c r="A112" s="12">
        <v>106</v>
      </c>
      <c r="B112" s="8">
        <f t="shared" si="8"/>
        <v>0.91362971789157077</v>
      </c>
      <c r="C112" s="9">
        <f t="shared" si="9"/>
        <v>8.637028210842923E-2</v>
      </c>
      <c r="D112" s="6"/>
      <c r="E112" s="6"/>
      <c r="F112" s="8">
        <f t="shared" si="10"/>
        <v>1</v>
      </c>
      <c r="G112" s="9">
        <f t="shared" si="11"/>
        <v>0</v>
      </c>
      <c r="H112" s="6"/>
      <c r="I112" s="6"/>
      <c r="J112" s="8">
        <f t="shared" si="12"/>
        <v>0.99999999968367326</v>
      </c>
      <c r="K112" s="9">
        <f t="shared" si="13"/>
        <v>3.1632674257764393E-10</v>
      </c>
      <c r="L112" s="6"/>
      <c r="M112" s="6"/>
      <c r="N112" s="8">
        <f t="shared" si="14"/>
        <v>0.98157834518507414</v>
      </c>
      <c r="O112" s="9">
        <f t="shared" si="15"/>
        <v>1.8421654814925859E-2</v>
      </c>
    </row>
    <row r="113" spans="1:15" s="2" customFormat="1" x14ac:dyDescent="0.3">
      <c r="A113" s="12">
        <v>107</v>
      </c>
      <c r="B113" s="8">
        <f t="shared" si="8"/>
        <v>0.91560241115838137</v>
      </c>
      <c r="C113" s="9">
        <f t="shared" si="9"/>
        <v>8.4397588841618632E-2</v>
      </c>
      <c r="D113" s="6"/>
      <c r="E113" s="6"/>
      <c r="F113" s="8">
        <f t="shared" si="10"/>
        <v>1</v>
      </c>
      <c r="G113" s="9">
        <f t="shared" si="11"/>
        <v>0</v>
      </c>
      <c r="H113" s="6"/>
      <c r="I113" s="6"/>
      <c r="J113" s="8">
        <f t="shared" si="12"/>
        <v>0.99999999978121057</v>
      </c>
      <c r="K113" s="9">
        <f t="shared" si="13"/>
        <v>2.1878943101683035E-10</v>
      </c>
      <c r="L113" s="6"/>
      <c r="M113" s="6"/>
      <c r="N113" s="8">
        <f t="shared" si="14"/>
        <v>0.98244001477862208</v>
      </c>
      <c r="O113" s="9">
        <f t="shared" si="15"/>
        <v>1.7559985221377916E-2</v>
      </c>
    </row>
    <row r="114" spans="1:15" s="2" customFormat="1" x14ac:dyDescent="0.3">
      <c r="A114" s="12">
        <v>108</v>
      </c>
      <c r="B114" s="8">
        <f t="shared" si="8"/>
        <v>0.91753004820180206</v>
      </c>
      <c r="C114" s="9">
        <f t="shared" si="9"/>
        <v>8.2469951798197938E-2</v>
      </c>
      <c r="D114" s="6"/>
      <c r="E114" s="6"/>
      <c r="F114" s="8">
        <f t="shared" si="10"/>
        <v>1</v>
      </c>
      <c r="G114" s="9">
        <f t="shared" si="11"/>
        <v>0</v>
      </c>
      <c r="H114" s="6"/>
      <c r="I114" s="6"/>
      <c r="J114" s="8">
        <f t="shared" si="12"/>
        <v>0.99999999984885202</v>
      </c>
      <c r="K114" s="9">
        <f t="shared" si="13"/>
        <v>1.5114798301851806E-10</v>
      </c>
      <c r="L114" s="6"/>
      <c r="M114" s="6"/>
      <c r="N114" s="8">
        <f t="shared" si="14"/>
        <v>0.98326245335094098</v>
      </c>
      <c r="O114" s="9">
        <f t="shared" si="15"/>
        <v>1.6737546649059021E-2</v>
      </c>
    </row>
    <row r="115" spans="1:15" s="2" customFormat="1" x14ac:dyDescent="0.3">
      <c r="A115" s="12">
        <v>109</v>
      </c>
      <c r="B115" s="8">
        <f t="shared" si="8"/>
        <v>0.91941365810390085</v>
      </c>
      <c r="C115" s="9">
        <f t="shared" si="9"/>
        <v>8.0586341896099145E-2</v>
      </c>
      <c r="D115" s="6"/>
      <c r="E115" s="6"/>
      <c r="F115" s="8">
        <f t="shared" si="10"/>
        <v>1</v>
      </c>
      <c r="G115" s="9">
        <f t="shared" si="11"/>
        <v>0</v>
      </c>
      <c r="H115" s="6"/>
      <c r="I115" s="6"/>
      <c r="J115" s="8">
        <f t="shared" si="12"/>
        <v>0.99999999989570276</v>
      </c>
      <c r="K115" s="9">
        <f t="shared" si="13"/>
        <v>1.0429723751315123E-10</v>
      </c>
      <c r="L115" s="6"/>
      <c r="M115" s="6"/>
      <c r="N115" s="8">
        <f t="shared" si="14"/>
        <v>0.98404737912025841</v>
      </c>
      <c r="O115" s="9">
        <f t="shared" si="15"/>
        <v>1.5952620879741586E-2</v>
      </c>
    </row>
    <row r="116" spans="1:15" s="2" customFormat="1" x14ac:dyDescent="0.3">
      <c r="A116" s="12">
        <v>110</v>
      </c>
      <c r="B116" s="8">
        <f t="shared" si="8"/>
        <v>0.92125424644255838</v>
      </c>
      <c r="C116" s="9">
        <f t="shared" si="9"/>
        <v>7.8745753557441622E-2</v>
      </c>
      <c r="D116" s="6"/>
      <c r="E116" s="6"/>
      <c r="F116" s="8">
        <f t="shared" si="10"/>
        <v>1</v>
      </c>
      <c r="G116" s="9">
        <f t="shared" si="11"/>
        <v>0</v>
      </c>
      <c r="H116" s="6"/>
      <c r="I116" s="6"/>
      <c r="J116" s="8">
        <f t="shared" si="12"/>
        <v>0.9999999999281135</v>
      </c>
      <c r="K116" s="9">
        <f t="shared" si="13"/>
        <v>7.1886496755269036E-11</v>
      </c>
      <c r="L116" s="6"/>
      <c r="M116" s="6"/>
      <c r="N116" s="8">
        <f t="shared" si="14"/>
        <v>0.98479643946824846</v>
      </c>
      <c r="O116" s="9">
        <f t="shared" si="15"/>
        <v>1.5203560531751537E-2</v>
      </c>
    </row>
    <row r="117" spans="1:15" s="2" customFormat="1" x14ac:dyDescent="0.3">
      <c r="A117" s="12">
        <v>111</v>
      </c>
      <c r="B117" s="8">
        <f t="shared" si="8"/>
        <v>0.9230527958283028</v>
      </c>
      <c r="C117" s="9">
        <f t="shared" si="9"/>
        <v>7.6947204171697203E-2</v>
      </c>
      <c r="D117" s="6"/>
      <c r="E117" s="6"/>
      <c r="F117" s="8">
        <f t="shared" si="10"/>
        <v>1</v>
      </c>
      <c r="G117" s="9">
        <f t="shared" si="11"/>
        <v>0</v>
      </c>
      <c r="H117" s="6"/>
      <c r="I117" s="6"/>
      <c r="J117" s="8">
        <f t="shared" si="12"/>
        <v>0.99999999995050803</v>
      </c>
      <c r="K117" s="9">
        <f t="shared" si="13"/>
        <v>4.9491966080950078E-11</v>
      </c>
      <c r="L117" s="6"/>
      <c r="M117" s="6"/>
      <c r="N117" s="8">
        <f t="shared" si="14"/>
        <v>0.98551121356184934</v>
      </c>
      <c r="O117" s="9">
        <f t="shared" si="15"/>
        <v>1.4488786438150658E-2</v>
      </c>
    </row>
    <row r="118" spans="1:15" s="2" customFormat="1" x14ac:dyDescent="0.3">
      <c r="A118" s="12">
        <v>112</v>
      </c>
      <c r="B118" s="8">
        <f t="shared" si="8"/>
        <v>0.9248102664288832</v>
      </c>
      <c r="C118" s="9">
        <f t="shared" si="9"/>
        <v>7.5189733571116801E-2</v>
      </c>
      <c r="D118" s="6"/>
      <c r="E118" s="6"/>
      <c r="F118" s="8">
        <f t="shared" si="10"/>
        <v>1</v>
      </c>
      <c r="G118" s="9">
        <f t="shared" si="11"/>
        <v>0</v>
      </c>
      <c r="H118" s="6"/>
      <c r="I118" s="6"/>
      <c r="J118" s="8">
        <f t="shared" si="12"/>
        <v>0.99999999996596367</v>
      </c>
      <c r="K118" s="9">
        <f t="shared" si="13"/>
        <v>3.4036329310538349E-11</v>
      </c>
      <c r="L118" s="6"/>
      <c r="M118" s="6"/>
      <c r="N118" s="8">
        <f t="shared" si="14"/>
        <v>0.98619321489947687</v>
      </c>
      <c r="O118" s="9">
        <f t="shared" si="15"/>
        <v>1.3806785100523133E-2</v>
      </c>
    </row>
    <row r="119" spans="1:15" s="2" customFormat="1" x14ac:dyDescent="0.3">
      <c r="A119" s="12">
        <v>113</v>
      </c>
      <c r="B119" s="8">
        <f t="shared" si="8"/>
        <v>0.92652759648186156</v>
      </c>
      <c r="C119" s="9">
        <f t="shared" si="9"/>
        <v>7.3472403518138441E-2</v>
      </c>
      <c r="D119" s="6"/>
      <c r="E119" s="6"/>
      <c r="F119" s="8">
        <f t="shared" si="10"/>
        <v>1</v>
      </c>
      <c r="G119" s="9">
        <f t="shared" si="11"/>
        <v>0</v>
      </c>
      <c r="H119" s="6"/>
      <c r="I119" s="6"/>
      <c r="J119" s="8">
        <f t="shared" si="12"/>
        <v>0.99999999997661815</v>
      </c>
      <c r="K119" s="9">
        <f t="shared" si="13"/>
        <v>2.3381852010118109E-11</v>
      </c>
      <c r="L119" s="6"/>
      <c r="M119" s="6"/>
      <c r="N119" s="8">
        <f t="shared" si="14"/>
        <v>0.98684389378210169</v>
      </c>
      <c r="O119" s="9">
        <f t="shared" si="15"/>
        <v>1.3156106217898311E-2</v>
      </c>
    </row>
    <row r="120" spans="1:15" s="2" customFormat="1" x14ac:dyDescent="0.3">
      <c r="A120" s="12">
        <v>114</v>
      </c>
      <c r="B120" s="8">
        <f t="shared" si="8"/>
        <v>0.92820570279549697</v>
      </c>
      <c r="C120" s="9">
        <f t="shared" si="9"/>
        <v>7.1794297204503033E-2</v>
      </c>
      <c r="D120" s="6"/>
      <c r="E120" s="6"/>
      <c r="F120" s="8">
        <f t="shared" si="10"/>
        <v>1</v>
      </c>
      <c r="G120" s="9">
        <f t="shared" si="11"/>
        <v>0</v>
      </c>
      <c r="H120" s="6"/>
      <c r="I120" s="6"/>
      <c r="J120" s="8">
        <f t="shared" si="12"/>
        <v>0.9999999999839545</v>
      </c>
      <c r="K120" s="9">
        <f t="shared" si="13"/>
        <v>1.6045498263395075E-11</v>
      </c>
      <c r="L120" s="6"/>
      <c r="M120" s="6"/>
      <c r="N120" s="8">
        <f t="shared" si="14"/>
        <v>0.9874646397098289</v>
      </c>
      <c r="O120" s="9">
        <f t="shared" si="15"/>
        <v>1.2535360290171105E-2</v>
      </c>
    </row>
    <row r="121" spans="1:15" s="2" customFormat="1" x14ac:dyDescent="0.3">
      <c r="A121" s="12">
        <v>115</v>
      </c>
      <c r="B121" s="8">
        <f t="shared" si="8"/>
        <v>0.92984548123819</v>
      </c>
      <c r="C121" s="9">
        <f t="shared" si="9"/>
        <v>7.0154518761810003E-2</v>
      </c>
      <c r="D121" s="6"/>
      <c r="E121" s="6"/>
      <c r="F121" s="8">
        <f t="shared" si="10"/>
        <v>1</v>
      </c>
      <c r="G121" s="9">
        <f t="shared" si="11"/>
        <v>0</v>
      </c>
      <c r="H121" s="6"/>
      <c r="I121" s="6"/>
      <c r="J121" s="8">
        <f t="shared" si="12"/>
        <v>0.99999999998900058</v>
      </c>
      <c r="K121" s="9">
        <f t="shared" si="13"/>
        <v>1.0999423594171276E-11</v>
      </c>
      <c r="L121" s="6"/>
      <c r="M121" s="6"/>
      <c r="N121" s="8">
        <f t="shared" si="14"/>
        <v>0.9880567837047699</v>
      </c>
      <c r="O121" s="9">
        <f t="shared" si="15"/>
        <v>1.1943216295230097E-2</v>
      </c>
    </row>
    <row r="122" spans="1:15" s="2" customFormat="1" x14ac:dyDescent="0.3">
      <c r="A122" s="12">
        <v>116</v>
      </c>
      <c r="B122" s="8">
        <f t="shared" si="8"/>
        <v>0.93144780721674847</v>
      </c>
      <c r="C122" s="9">
        <f t="shared" si="9"/>
        <v>6.8552192783251531E-2</v>
      </c>
      <c r="D122" s="6"/>
      <c r="E122" s="6"/>
      <c r="F122" s="8">
        <f t="shared" si="10"/>
        <v>1</v>
      </c>
      <c r="G122" s="9">
        <f t="shared" si="11"/>
        <v>0</v>
      </c>
      <c r="H122" s="6"/>
      <c r="I122" s="6"/>
      <c r="J122" s="8">
        <f t="shared" si="12"/>
        <v>0.99999999999246736</v>
      </c>
      <c r="K122" s="9">
        <f t="shared" si="13"/>
        <v>7.5326411774767621E-12</v>
      </c>
      <c r="L122" s="6"/>
      <c r="M122" s="6"/>
      <c r="N122" s="8">
        <f t="shared" si="14"/>
        <v>0.98862160056113457</v>
      </c>
      <c r="O122" s="9">
        <f t="shared" si="15"/>
        <v>1.1378399438865427E-2</v>
      </c>
    </row>
    <row r="123" spans="1:15" s="2" customFormat="1" x14ac:dyDescent="0.3">
      <c r="A123" s="12">
        <v>117</v>
      </c>
      <c r="B123" s="8">
        <f t="shared" si="8"/>
        <v>0.93301353614372884</v>
      </c>
      <c r="C123" s="9">
        <f t="shared" si="9"/>
        <v>6.6986463856271161E-2</v>
      </c>
      <c r="D123" s="6"/>
      <c r="E123" s="6"/>
      <c r="F123" s="8">
        <f t="shared" si="10"/>
        <v>1</v>
      </c>
      <c r="G123" s="9">
        <f t="shared" si="11"/>
        <v>0</v>
      </c>
      <c r="H123" s="6"/>
      <c r="I123" s="6"/>
      <c r="J123" s="8">
        <f t="shared" si="12"/>
        <v>0.99999999999484679</v>
      </c>
      <c r="K123" s="9">
        <f t="shared" si="13"/>
        <v>5.1532111911001266E-12</v>
      </c>
      <c r="L123" s="6"/>
      <c r="M123" s="6"/>
      <c r="N123" s="8">
        <f t="shared" si="14"/>
        <v>0.98916031102358581</v>
      </c>
      <c r="O123" s="9">
        <f t="shared" si="15"/>
        <v>1.0839688976414186E-2</v>
      </c>
    </row>
    <row r="124" spans="1:15" s="2" customFormat="1" x14ac:dyDescent="0.3">
      <c r="A124" s="12">
        <v>118</v>
      </c>
      <c r="B124" s="8">
        <f t="shared" si="8"/>
        <v>0.93454350389410412</v>
      </c>
      <c r="C124" s="9">
        <f t="shared" si="9"/>
        <v>6.5456496105895878E-2</v>
      </c>
      <c r="D124" s="6"/>
      <c r="E124" s="6"/>
      <c r="F124" s="8">
        <f t="shared" si="10"/>
        <v>1</v>
      </c>
      <c r="G124" s="9">
        <f t="shared" si="11"/>
        <v>0</v>
      </c>
      <c r="H124" s="6"/>
      <c r="I124" s="6"/>
      <c r="J124" s="8">
        <f t="shared" si="12"/>
        <v>0.99999999999647815</v>
      </c>
      <c r="K124" s="9">
        <f t="shared" si="13"/>
        <v>3.5218494787159216E-12</v>
      </c>
      <c r="L124" s="6"/>
      <c r="M124" s="6"/>
      <c r="N124" s="8">
        <f t="shared" si="14"/>
        <v>0.98967408389500244</v>
      </c>
      <c r="O124" s="9">
        <f t="shared" si="15"/>
        <v>1.0325916104997557E-2</v>
      </c>
    </row>
    <row r="125" spans="1:15" s="2" customFormat="1" x14ac:dyDescent="0.3">
      <c r="A125" s="12">
        <v>119</v>
      </c>
      <c r="B125" s="8">
        <f t="shared" si="8"/>
        <v>0.93603852725150172</v>
      </c>
      <c r="C125" s="9">
        <f t="shared" si="9"/>
        <v>6.3961472748498283E-2</v>
      </c>
      <c r="D125" s="6"/>
      <c r="E125" s="6"/>
      <c r="F125" s="8">
        <f t="shared" si="10"/>
        <v>1</v>
      </c>
      <c r="G125" s="9">
        <f t="shared" si="11"/>
        <v>0</v>
      </c>
      <c r="H125" s="6"/>
      <c r="I125" s="6"/>
      <c r="J125" s="8">
        <f t="shared" si="12"/>
        <v>0.99999999999759537</v>
      </c>
      <c r="K125" s="9">
        <f t="shared" si="13"/>
        <v>2.4046320490356266E-12</v>
      </c>
      <c r="L125" s="6"/>
      <c r="M125" s="6"/>
      <c r="N125" s="8">
        <f t="shared" si="14"/>
        <v>0.99016403807488329</v>
      </c>
      <c r="O125" s="9">
        <f t="shared" si="15"/>
        <v>9.8359619251167096E-3</v>
      </c>
    </row>
    <row r="126" spans="1:15" s="2" customFormat="1" x14ac:dyDescent="0.3">
      <c r="A126" s="12">
        <v>120</v>
      </c>
      <c r="B126" s="8">
        <f t="shared" si="8"/>
        <v>0.93749940434424806</v>
      </c>
      <c r="C126" s="9">
        <f t="shared" si="9"/>
        <v>6.2500595655751945E-2</v>
      </c>
      <c r="D126" s="6"/>
      <c r="E126" s="6"/>
      <c r="F126" s="8">
        <f t="shared" si="10"/>
        <v>1</v>
      </c>
      <c r="G126" s="9">
        <f t="shared" si="11"/>
        <v>0</v>
      </c>
      <c r="H126" s="6"/>
      <c r="I126" s="6"/>
      <c r="J126" s="8">
        <f t="shared" si="12"/>
        <v>0.99999999999835976</v>
      </c>
      <c r="K126" s="9">
        <f t="shared" si="13"/>
        <v>1.6402434965812063E-12</v>
      </c>
      <c r="L126" s="6"/>
      <c r="M126" s="6"/>
      <c r="N126" s="8">
        <f t="shared" si="14"/>
        <v>0.99063124452970031</v>
      </c>
      <c r="O126" s="9">
        <f t="shared" si="15"/>
        <v>9.3687554702996945E-3</v>
      </c>
    </row>
    <row r="127" spans="1:15" s="2" customFormat="1" x14ac:dyDescent="0.3">
      <c r="A127" s="12">
        <v>121</v>
      </c>
      <c r="B127" s="8">
        <f t="shared" si="8"/>
        <v>0.93892691507145598</v>
      </c>
      <c r="C127" s="9">
        <f t="shared" si="9"/>
        <v>6.1073084928544019E-2</v>
      </c>
      <c r="D127" s="6"/>
      <c r="E127" s="6"/>
      <c r="F127" s="8">
        <f t="shared" si="10"/>
        <v>1</v>
      </c>
      <c r="G127" s="9">
        <f t="shared" si="11"/>
        <v>0</v>
      </c>
      <c r="H127" s="6"/>
      <c r="I127" s="6"/>
      <c r="J127" s="8">
        <f t="shared" si="12"/>
        <v>0.99999999999888223</v>
      </c>
      <c r="K127" s="9">
        <f t="shared" si="13"/>
        <v>1.1177725411926076E-12</v>
      </c>
      <c r="L127" s="6"/>
      <c r="M127" s="6"/>
      <c r="N127" s="8">
        <f t="shared" si="14"/>
        <v>0.99107672819657167</v>
      </c>
      <c r="O127" s="9">
        <f t="shared" si="15"/>
        <v>8.9232718034283343E-3</v>
      </c>
    </row>
    <row r="128" spans="1:15" s="2" customFormat="1" x14ac:dyDescent="0.3">
      <c r="A128" s="12">
        <v>122</v>
      </c>
      <c r="B128" s="8">
        <f t="shared" si="8"/>
        <v>0.94032182151937793</v>
      </c>
      <c r="C128" s="9">
        <f t="shared" si="9"/>
        <v>5.9678178480622068E-2</v>
      </c>
      <c r="D128" s="6"/>
      <c r="E128" s="6"/>
      <c r="F128" s="8">
        <f t="shared" si="10"/>
        <v>1</v>
      </c>
      <c r="G128" s="9">
        <f t="shared" si="11"/>
        <v>0</v>
      </c>
      <c r="H128" s="6"/>
      <c r="I128" s="6"/>
      <c r="J128" s="8">
        <f t="shared" si="12"/>
        <v>0.99999999999923905</v>
      </c>
      <c r="K128" s="9">
        <f t="shared" si="13"/>
        <v>7.6094686107808229E-13</v>
      </c>
      <c r="L128" s="6"/>
      <c r="M128" s="6"/>
      <c r="N128" s="8">
        <f t="shared" si="14"/>
        <v>0.99150146982167797</v>
      </c>
      <c r="O128" s="9">
        <f t="shared" si="15"/>
        <v>8.498530178322028E-3</v>
      </c>
    </row>
    <row r="129" spans="1:15" s="2" customFormat="1" x14ac:dyDescent="0.3">
      <c r="A129" s="12">
        <v>123</v>
      </c>
      <c r="B129" s="8">
        <f t="shared" si="8"/>
        <v>0.94168486836825183</v>
      </c>
      <c r="C129" s="9">
        <f t="shared" si="9"/>
        <v>5.8315131631748174E-2</v>
      </c>
      <c r="D129" s="6"/>
      <c r="E129" s="6"/>
      <c r="F129" s="8">
        <f t="shared" si="10"/>
        <v>1</v>
      </c>
      <c r="G129" s="9">
        <f t="shared" si="11"/>
        <v>0</v>
      </c>
      <c r="H129" s="6"/>
      <c r="I129" s="6"/>
      <c r="J129" s="8">
        <f t="shared" si="12"/>
        <v>0.99999999999948241</v>
      </c>
      <c r="K129" s="9">
        <f t="shared" si="13"/>
        <v>5.1758597408024798E-13</v>
      </c>
      <c r="L129" s="6"/>
      <c r="M129" s="6"/>
      <c r="N129" s="8">
        <f t="shared" si="14"/>
        <v>0.99190640773488725</v>
      </c>
      <c r="O129" s="9">
        <f t="shared" si="15"/>
        <v>8.0935922651127479E-3</v>
      </c>
    </row>
    <row r="130" spans="1:15" s="2" customFormat="1" x14ac:dyDescent="0.3">
      <c r="A130" s="12">
        <v>124</v>
      </c>
      <c r="B130" s="8">
        <f t="shared" si="8"/>
        <v>0.94301678328985306</v>
      </c>
      <c r="C130" s="9">
        <f t="shared" si="9"/>
        <v>5.6983216710146944E-2</v>
      </c>
      <c r="D130" s="6"/>
      <c r="E130" s="6"/>
      <c r="F130" s="8">
        <f t="shared" si="10"/>
        <v>1</v>
      </c>
      <c r="G130" s="9">
        <f t="shared" si="11"/>
        <v>0</v>
      </c>
      <c r="H130" s="6"/>
      <c r="I130" s="6"/>
      <c r="J130" s="8">
        <f t="shared" si="12"/>
        <v>0.99999999999964828</v>
      </c>
      <c r="K130" s="9">
        <f t="shared" si="13"/>
        <v>3.5171865420124959E-13</v>
      </c>
      <c r="L130" s="6"/>
      <c r="M130" s="6"/>
      <c r="N130" s="8">
        <f t="shared" si="14"/>
        <v>0.99229243956208779</v>
      </c>
      <c r="O130" s="9">
        <f t="shared" si="15"/>
        <v>7.7075604379122087E-3</v>
      </c>
    </row>
    <row r="131" spans="1:15" s="2" customFormat="1" x14ac:dyDescent="0.3">
      <c r="A131" s="12">
        <v>125</v>
      </c>
      <c r="B131" s="8">
        <f t="shared" si="8"/>
        <v>0.94431827733596718</v>
      </c>
      <c r="C131" s="9">
        <f t="shared" si="9"/>
        <v>5.5681722664032818E-2</v>
      </c>
      <c r="D131" s="6"/>
      <c r="E131" s="6"/>
      <c r="F131" s="8">
        <f t="shared" si="10"/>
        <v>1</v>
      </c>
      <c r="G131" s="9">
        <f t="shared" si="11"/>
        <v>0</v>
      </c>
      <c r="H131" s="6"/>
      <c r="I131" s="6"/>
      <c r="J131" s="8">
        <f t="shared" si="12"/>
        <v>0.99999999999976108</v>
      </c>
      <c r="K131" s="9">
        <f t="shared" si="13"/>
        <v>2.3891999489933369E-13</v>
      </c>
      <c r="L131" s="6"/>
      <c r="M131" s="6"/>
      <c r="N131" s="8">
        <f t="shared" si="14"/>
        <v>0.99266042387675468</v>
      </c>
      <c r="O131" s="9">
        <f t="shared" si="15"/>
        <v>7.3395761232453172E-3</v>
      </c>
    </row>
    <row r="132" spans="1:15" s="2" customFormat="1" x14ac:dyDescent="0.3">
      <c r="A132" s="12">
        <v>126</v>
      </c>
      <c r="B132" s="8">
        <f t="shared" si="8"/>
        <v>0.94559004531798962</v>
      </c>
      <c r="C132" s="9">
        <f t="shared" si="9"/>
        <v>5.4409954682010375E-2</v>
      </c>
      <c r="D132" s="6"/>
      <c r="E132" s="6"/>
      <c r="F132" s="8">
        <f t="shared" si="10"/>
        <v>1</v>
      </c>
      <c r="G132" s="9">
        <f t="shared" si="11"/>
        <v>0</v>
      </c>
      <c r="H132" s="6"/>
      <c r="I132" s="6"/>
      <c r="J132" s="8">
        <f t="shared" si="12"/>
        <v>0.99999999999983791</v>
      </c>
      <c r="K132" s="9">
        <f t="shared" si="13"/>
        <v>1.6209256159527285E-13</v>
      </c>
      <c r="L132" s="6"/>
      <c r="M132" s="6"/>
      <c r="N132" s="8">
        <f t="shared" si="14"/>
        <v>0.9930111817922922</v>
      </c>
      <c r="O132" s="9">
        <f t="shared" si="15"/>
        <v>6.9888182077078032E-3</v>
      </c>
    </row>
    <row r="133" spans="1:15" s="2" customFormat="1" x14ac:dyDescent="0.3">
      <c r="A133" s="12">
        <v>127</v>
      </c>
      <c r="B133" s="8">
        <f t="shared" si="8"/>
        <v>0.94683276617785583</v>
      </c>
      <c r="C133" s="9">
        <f t="shared" si="9"/>
        <v>5.3167233822144166E-2</v>
      </c>
      <c r="D133" s="6"/>
      <c r="E133" s="6"/>
      <c r="F133" s="8">
        <f t="shared" si="10"/>
        <v>1</v>
      </c>
      <c r="G133" s="9">
        <f t="shared" si="11"/>
        <v>0</v>
      </c>
      <c r="H133" s="6"/>
      <c r="I133" s="6"/>
      <c r="J133" s="8">
        <f t="shared" si="12"/>
        <v>0.9999999999998902</v>
      </c>
      <c r="K133" s="9">
        <f t="shared" si="13"/>
        <v>1.0980105713542798E-13</v>
      </c>
      <c r="L133" s="6"/>
      <c r="M133" s="6"/>
      <c r="N133" s="8">
        <f t="shared" si="14"/>
        <v>0.99334549849670895</v>
      </c>
      <c r="O133" s="9">
        <f t="shared" si="15"/>
        <v>6.6545015032910548E-3</v>
      </c>
    </row>
    <row r="134" spans="1:15" s="2" customFormat="1" x14ac:dyDescent="0.3">
      <c r="A134" s="12">
        <v>128</v>
      </c>
      <c r="B134" s="8">
        <f t="shared" si="8"/>
        <v>0.94804710335049835</v>
      </c>
      <c r="C134" s="9">
        <f t="shared" si="9"/>
        <v>5.1952896649501645E-2</v>
      </c>
      <c r="D134" s="6"/>
      <c r="E134" s="6"/>
      <c r="F134" s="8">
        <f t="shared" si="10"/>
        <v>1</v>
      </c>
      <c r="G134" s="9">
        <f t="shared" si="11"/>
        <v>0</v>
      </c>
      <c r="H134" s="6"/>
      <c r="I134" s="6"/>
      <c r="J134" s="8">
        <f t="shared" si="12"/>
        <v>0.99999999999992562</v>
      </c>
      <c r="K134" s="9">
        <f t="shared" si="13"/>
        <v>7.4384942649885488E-14</v>
      </c>
      <c r="L134" s="6"/>
      <c r="M134" s="6"/>
      <c r="N134" s="8">
        <f t="shared" si="14"/>
        <v>0.99366412473118615</v>
      </c>
      <c r="O134" s="9">
        <f t="shared" si="15"/>
        <v>6.3358752688138509E-3</v>
      </c>
    </row>
    <row r="135" spans="1:15" s="2" customFormat="1" x14ac:dyDescent="0.3">
      <c r="A135" s="12">
        <v>129</v>
      </c>
      <c r="B135" s="8">
        <f t="shared" si="8"/>
        <v>0.94923370511802663</v>
      </c>
      <c r="C135" s="9">
        <f t="shared" si="9"/>
        <v>5.0766294881973373E-2</v>
      </c>
      <c r="D135" s="6"/>
      <c r="E135" s="6"/>
      <c r="F135" s="8">
        <f t="shared" si="10"/>
        <v>1</v>
      </c>
      <c r="G135" s="9">
        <f t="shared" si="11"/>
        <v>0</v>
      </c>
      <c r="H135" s="6"/>
      <c r="I135" s="6"/>
      <c r="J135" s="8">
        <f t="shared" si="12"/>
        <v>0.9999999999999496</v>
      </c>
      <c r="K135" s="9">
        <f t="shared" si="13"/>
        <v>5.0404125317982107E-14</v>
      </c>
      <c r="L135" s="6"/>
      <c r="M135" s="6"/>
      <c r="N135" s="8">
        <f t="shared" si="14"/>
        <v>0.99396777821410165</v>
      </c>
      <c r="O135" s="9">
        <f t="shared" si="15"/>
        <v>6.0322217858983507E-3</v>
      </c>
    </row>
    <row r="136" spans="1:15" s="2" customFormat="1" x14ac:dyDescent="0.3">
      <c r="A136" s="12">
        <v>130</v>
      </c>
      <c r="B136" s="8">
        <f t="shared" ref="B136:B156" si="16">_xlfn.GAMMA.DIST($A136,$B$4,$C$4,TRUE)</f>
        <v>0.95039320495581647</v>
      </c>
      <c r="C136" s="9">
        <f t="shared" ref="C136:C156" si="17">1-B136</f>
        <v>4.9606795044183527E-2</v>
      </c>
      <c r="D136" s="6"/>
      <c r="E136" s="6"/>
      <c r="F136" s="8">
        <f t="shared" ref="F136:F156" si="18">_xlfn.GAMMA.DIST($A136,$F$4,$G$4,TRUE)</f>
        <v>1</v>
      </c>
      <c r="G136" s="9">
        <f t="shared" ref="G136:G156" si="19">1-F136</f>
        <v>0</v>
      </c>
      <c r="H136" s="6"/>
      <c r="I136" s="6"/>
      <c r="J136" s="8">
        <f t="shared" ref="J136:J156" si="20">_xlfn.GAMMA.DIST($A136,$J$4,$K$4,TRUE)</f>
        <v>0.99999999999996603</v>
      </c>
      <c r="K136" s="9">
        <f t="shared" ref="K136:K156" si="21">1-J136</f>
        <v>3.397282455352979E-14</v>
      </c>
      <c r="L136" s="6"/>
      <c r="M136" s="6"/>
      <c r="N136" s="8">
        <f t="shared" ref="N136:N156" si="22">_xlfn.GAMMA.DIST($A136,$N$4,$O$4,TRUE)</f>
        <v>0.99425714501206852</v>
      </c>
      <c r="O136" s="9">
        <f t="shared" ref="O136:O156" si="23">1-N136</f>
        <v>5.7428549879314783E-3</v>
      </c>
    </row>
    <row r="137" spans="1:15" s="2" customFormat="1" x14ac:dyDescent="0.3">
      <c r="A137" s="12">
        <v>131</v>
      </c>
      <c r="B137" s="8">
        <f t="shared" si="16"/>
        <v>0.95152622187069535</v>
      </c>
      <c r="C137" s="9">
        <f t="shared" si="17"/>
        <v>4.8473778129304645E-2</v>
      </c>
      <c r="D137" s="6"/>
      <c r="E137" s="6"/>
      <c r="F137" s="8">
        <f t="shared" si="18"/>
        <v>1</v>
      </c>
      <c r="G137" s="9">
        <f t="shared" si="19"/>
        <v>0</v>
      </c>
      <c r="H137" s="6"/>
      <c r="I137" s="6"/>
      <c r="J137" s="8">
        <f t="shared" si="20"/>
        <v>0.99999999999997702</v>
      </c>
      <c r="K137" s="9">
        <f t="shared" si="21"/>
        <v>2.298161660974074E-14</v>
      </c>
      <c r="L137" s="6"/>
      <c r="M137" s="6"/>
      <c r="N137" s="8">
        <f t="shared" si="22"/>
        <v>0.99453288085953817</v>
      </c>
      <c r="O137" s="9">
        <f t="shared" si="23"/>
        <v>5.4671191404618291E-3</v>
      </c>
    </row>
    <row r="138" spans="1:15" s="2" customFormat="1" x14ac:dyDescent="0.3">
      <c r="A138" s="12">
        <v>132</v>
      </c>
      <c r="B138" s="8">
        <f t="shared" si="16"/>
        <v>0.95263336073140337</v>
      </c>
      <c r="C138" s="9">
        <f t="shared" si="17"/>
        <v>4.7366639268596633E-2</v>
      </c>
      <c r="D138" s="6"/>
      <c r="E138" s="6"/>
      <c r="F138" s="8">
        <f t="shared" si="18"/>
        <v>1</v>
      </c>
      <c r="G138" s="9">
        <f t="shared" si="19"/>
        <v>0</v>
      </c>
      <c r="H138" s="6"/>
      <c r="I138" s="6"/>
      <c r="J138" s="8">
        <f t="shared" si="20"/>
        <v>0.99999999999998446</v>
      </c>
      <c r="K138" s="9">
        <f t="shared" si="21"/>
        <v>1.5543122344752192E-14</v>
      </c>
      <c r="L138" s="6"/>
      <c r="M138" s="6"/>
      <c r="N138" s="8">
        <f t="shared" si="22"/>
        <v>0.99479561242850467</v>
      </c>
      <c r="O138" s="9">
        <f t="shared" si="23"/>
        <v>5.204387571495328E-3</v>
      </c>
    </row>
    <row r="139" spans="1:15" s="2" customFormat="1" x14ac:dyDescent="0.3">
      <c r="A139" s="12">
        <v>133</v>
      </c>
      <c r="B139" s="8">
        <f t="shared" si="16"/>
        <v>0.95371521259150616</v>
      </c>
      <c r="C139" s="9">
        <f t="shared" si="17"/>
        <v>4.6284787408493844E-2</v>
      </c>
      <c r="D139" s="6"/>
      <c r="E139" s="6"/>
      <c r="F139" s="8">
        <f t="shared" si="18"/>
        <v>1</v>
      </c>
      <c r="G139" s="9">
        <f t="shared" si="19"/>
        <v>0</v>
      </c>
      <c r="H139" s="6"/>
      <c r="I139" s="6"/>
      <c r="J139" s="8">
        <f t="shared" si="20"/>
        <v>0.99999999999998956</v>
      </c>
      <c r="K139" s="9">
        <f t="shared" si="21"/>
        <v>1.0436096431476471E-14</v>
      </c>
      <c r="L139" s="6"/>
      <c r="M139" s="6"/>
      <c r="N139" s="8">
        <f t="shared" si="22"/>
        <v>0.99504593854983825</v>
      </c>
      <c r="O139" s="9">
        <f t="shared" si="23"/>
        <v>4.9540614501617508E-3</v>
      </c>
    </row>
    <row r="140" spans="1:15" s="2" customFormat="1" x14ac:dyDescent="0.3">
      <c r="A140" s="12">
        <v>134</v>
      </c>
      <c r="B140" s="8">
        <f t="shared" si="16"/>
        <v>0.95477235500493329</v>
      </c>
      <c r="C140" s="9">
        <f t="shared" si="17"/>
        <v>4.5227644995066707E-2</v>
      </c>
      <c r="D140" s="6"/>
      <c r="E140" s="6"/>
      <c r="F140" s="8">
        <f t="shared" si="18"/>
        <v>1</v>
      </c>
      <c r="G140" s="9">
        <f t="shared" si="19"/>
        <v>0</v>
      </c>
      <c r="H140" s="6"/>
      <c r="I140" s="6"/>
      <c r="J140" s="8">
        <f t="shared" si="20"/>
        <v>0.99999999999999289</v>
      </c>
      <c r="K140" s="9">
        <f t="shared" si="21"/>
        <v>7.1054273576010019E-15</v>
      </c>
      <c r="L140" s="6"/>
      <c r="M140" s="6"/>
      <c r="N140" s="8">
        <f t="shared" si="22"/>
        <v>0.99528443138774669</v>
      </c>
      <c r="O140" s="9">
        <f t="shared" si="23"/>
        <v>4.7155686122533069E-3</v>
      </c>
    </row>
    <row r="141" spans="1:15" s="2" customFormat="1" x14ac:dyDescent="0.3">
      <c r="A141" s="12">
        <v>135</v>
      </c>
      <c r="B141" s="8">
        <f t="shared" si="16"/>
        <v>0.95580535233430941</v>
      </c>
      <c r="C141" s="9">
        <f t="shared" si="17"/>
        <v>4.419464766569059E-2</v>
      </c>
      <c r="D141" s="6"/>
      <c r="E141" s="6"/>
      <c r="F141" s="8">
        <f t="shared" si="18"/>
        <v>1</v>
      </c>
      <c r="G141" s="9">
        <f t="shared" si="19"/>
        <v>0</v>
      </c>
      <c r="H141" s="6"/>
      <c r="I141" s="6"/>
      <c r="J141" s="8">
        <f t="shared" si="20"/>
        <v>0.99999999999999523</v>
      </c>
      <c r="K141" s="9">
        <f t="shared" si="21"/>
        <v>4.7739590058881731E-15</v>
      </c>
      <c r="L141" s="6"/>
      <c r="M141" s="6"/>
      <c r="N141" s="8">
        <f t="shared" si="22"/>
        <v>0.9955116375688553</v>
      </c>
      <c r="O141" s="9">
        <f t="shared" si="23"/>
        <v>4.488362431144699E-3</v>
      </c>
    </row>
    <row r="142" spans="1:15" s="2" customFormat="1" x14ac:dyDescent="0.3">
      <c r="A142" s="12">
        <v>136</v>
      </c>
      <c r="B142" s="8">
        <f t="shared" si="16"/>
        <v>0.95681475605224242</v>
      </c>
      <c r="C142" s="9">
        <f t="shared" si="17"/>
        <v>4.3185243947757579E-2</v>
      </c>
      <c r="D142" s="6"/>
      <c r="E142" s="6"/>
      <c r="F142" s="8">
        <f t="shared" si="18"/>
        <v>1</v>
      </c>
      <c r="G142" s="9">
        <f t="shared" si="19"/>
        <v>0</v>
      </c>
      <c r="H142" s="6"/>
      <c r="I142" s="6"/>
      <c r="J142" s="8">
        <f t="shared" si="20"/>
        <v>0.99999999999999678</v>
      </c>
      <c r="K142" s="9">
        <f t="shared" si="21"/>
        <v>3.219646771412954E-15</v>
      </c>
      <c r="L142" s="6"/>
      <c r="M142" s="6"/>
      <c r="N142" s="8">
        <f t="shared" si="22"/>
        <v>0.99572807926736373</v>
      </c>
      <c r="O142" s="9">
        <f t="shared" si="23"/>
        <v>4.2719207326362696E-3</v>
      </c>
    </row>
    <row r="143" spans="1:15" s="2" customFormat="1" x14ac:dyDescent="0.3">
      <c r="A143" s="12">
        <v>137</v>
      </c>
      <c r="B143" s="8">
        <f t="shared" si="16"/>
        <v>0.95780110503573157</v>
      </c>
      <c r="C143" s="9">
        <f t="shared" si="17"/>
        <v>4.219889496426843E-2</v>
      </c>
      <c r="D143" s="6"/>
      <c r="E143" s="6"/>
      <c r="F143" s="8">
        <f t="shared" si="18"/>
        <v>1</v>
      </c>
      <c r="G143" s="9">
        <f t="shared" si="19"/>
        <v>0</v>
      </c>
      <c r="H143" s="6"/>
      <c r="I143" s="6"/>
      <c r="J143" s="8">
        <f t="shared" si="20"/>
        <v>0.99999999999999778</v>
      </c>
      <c r="K143" s="9">
        <f t="shared" si="21"/>
        <v>2.2204460492503131E-15</v>
      </c>
      <c r="L143" s="6"/>
      <c r="M143" s="6"/>
      <c r="N143" s="8">
        <f t="shared" si="22"/>
        <v>0.99593425524771662</v>
      </c>
      <c r="O143" s="9">
        <f t="shared" si="23"/>
        <v>4.0657447522833845E-3</v>
      </c>
    </row>
    <row r="144" spans="1:15" s="2" customFormat="1" x14ac:dyDescent="0.3">
      <c r="A144" s="12">
        <v>138</v>
      </c>
      <c r="B144" s="8">
        <f t="shared" si="16"/>
        <v>0.95876492585384987</v>
      </c>
      <c r="C144" s="9">
        <f t="shared" si="17"/>
        <v>4.123507414615013E-2</v>
      </c>
      <c r="D144" s="6"/>
      <c r="E144" s="6"/>
      <c r="F144" s="8">
        <f t="shared" si="18"/>
        <v>1</v>
      </c>
      <c r="G144" s="9">
        <f t="shared" si="19"/>
        <v>0</v>
      </c>
      <c r="H144" s="6"/>
      <c r="I144" s="6"/>
      <c r="J144" s="8">
        <f t="shared" si="20"/>
        <v>0.99999999999999856</v>
      </c>
      <c r="K144" s="9">
        <f t="shared" si="21"/>
        <v>0</v>
      </c>
      <c r="L144" s="6"/>
      <c r="M144" s="6"/>
      <c r="N144" s="8">
        <f t="shared" si="22"/>
        <v>0.99613064186620193</v>
      </c>
      <c r="O144" s="9">
        <f t="shared" si="23"/>
        <v>3.8693581337980731E-3</v>
      </c>
    </row>
    <row r="145" spans="1:15" s="2" customFormat="1" x14ac:dyDescent="0.3">
      <c r="A145" s="12">
        <v>139</v>
      </c>
      <c r="B145" s="8">
        <f t="shared" si="16"/>
        <v>0.95970673304885734</v>
      </c>
      <c r="C145" s="9">
        <f t="shared" si="17"/>
        <v>4.0293266951142659E-2</v>
      </c>
      <c r="D145" s="6"/>
      <c r="E145" s="6"/>
      <c r="F145" s="8">
        <f t="shared" si="18"/>
        <v>1</v>
      </c>
      <c r="G145" s="9">
        <f t="shared" si="19"/>
        <v>0</v>
      </c>
      <c r="H145" s="6"/>
      <c r="I145" s="6"/>
      <c r="J145" s="8">
        <f t="shared" si="20"/>
        <v>0.99999999999999911</v>
      </c>
      <c r="K145" s="9">
        <f t="shared" si="21"/>
        <v>0</v>
      </c>
      <c r="L145" s="6"/>
      <c r="M145" s="6"/>
      <c r="N145" s="8">
        <f t="shared" si="22"/>
        <v>0.9963176940328563</v>
      </c>
      <c r="O145" s="9">
        <f t="shared" si="23"/>
        <v>3.6823059671436953E-3</v>
      </c>
    </row>
    <row r="146" spans="1:15" s="2" customFormat="1" x14ac:dyDescent="0.3">
      <c r="A146" s="12">
        <v>140</v>
      </c>
      <c r="B146" s="8">
        <f t="shared" si="16"/>
        <v>0.96062702941089229</v>
      </c>
      <c r="C146" s="9">
        <f t="shared" si="17"/>
        <v>3.9372970589107714E-2</v>
      </c>
      <c r="D146" s="6"/>
      <c r="E146" s="6"/>
      <c r="F146" s="8">
        <f t="shared" si="18"/>
        <v>1</v>
      </c>
      <c r="G146" s="9">
        <f t="shared" si="19"/>
        <v>0</v>
      </c>
      <c r="H146" s="6"/>
      <c r="I146" s="6"/>
      <c r="J146" s="8">
        <f t="shared" si="20"/>
        <v>0.99999999999999933</v>
      </c>
      <c r="K146" s="9">
        <f t="shared" si="21"/>
        <v>0</v>
      </c>
      <c r="L146" s="6"/>
      <c r="M146" s="6"/>
      <c r="N146" s="8">
        <f t="shared" si="22"/>
        <v>0.99649584613503372</v>
      </c>
      <c r="O146" s="9">
        <f t="shared" si="23"/>
        <v>3.5041538649662751E-3</v>
      </c>
    </row>
    <row r="147" spans="1:15" s="2" customFormat="1" x14ac:dyDescent="0.3">
      <c r="A147" s="12">
        <v>141</v>
      </c>
      <c r="B147" s="8">
        <f t="shared" si="16"/>
        <v>0.96152630624638946</v>
      </c>
      <c r="C147" s="9">
        <f t="shared" si="17"/>
        <v>3.8473693753610538E-2</v>
      </c>
      <c r="D147" s="6"/>
      <c r="E147" s="6"/>
      <c r="F147" s="8">
        <f t="shared" si="18"/>
        <v>1</v>
      </c>
      <c r="G147" s="9">
        <f t="shared" si="19"/>
        <v>0</v>
      </c>
      <c r="H147" s="6"/>
      <c r="I147" s="6"/>
      <c r="J147" s="8">
        <f t="shared" si="20"/>
        <v>0.99999999999999956</v>
      </c>
      <c r="K147" s="9">
        <f t="shared" si="21"/>
        <v>0</v>
      </c>
      <c r="L147" s="6"/>
      <c r="M147" s="6"/>
      <c r="N147" s="8">
        <f t="shared" si="22"/>
        <v>0.99666551292396077</v>
      </c>
      <c r="O147" s="9">
        <f t="shared" si="23"/>
        <v>3.3344870760392276E-3</v>
      </c>
    </row>
    <row r="148" spans="1:15" s="2" customFormat="1" x14ac:dyDescent="0.3">
      <c r="A148" s="12">
        <v>142</v>
      </c>
      <c r="B148" s="8">
        <f t="shared" si="16"/>
        <v>0.96240504364036716</v>
      </c>
      <c r="C148" s="9">
        <f t="shared" si="17"/>
        <v>3.7594956359632836E-2</v>
      </c>
      <c r="D148" s="6"/>
      <c r="E148" s="6"/>
      <c r="F148" s="8">
        <f t="shared" si="18"/>
        <v>1</v>
      </c>
      <c r="G148" s="9">
        <f t="shared" si="19"/>
        <v>0</v>
      </c>
      <c r="H148" s="6"/>
      <c r="I148" s="6"/>
      <c r="J148" s="8">
        <f t="shared" si="20"/>
        <v>0.99999999999999978</v>
      </c>
      <c r="K148" s="9">
        <f t="shared" si="21"/>
        <v>0</v>
      </c>
      <c r="L148" s="6"/>
      <c r="M148" s="6"/>
      <c r="N148" s="8">
        <f t="shared" si="22"/>
        <v>0.99682709036557293</v>
      </c>
      <c r="O148" s="9">
        <f t="shared" si="23"/>
        <v>3.172909634427068E-3</v>
      </c>
    </row>
    <row r="149" spans="1:15" s="2" customFormat="1" x14ac:dyDescent="0.3">
      <c r="A149" s="12">
        <v>143</v>
      </c>
      <c r="B149" s="8">
        <f t="shared" si="16"/>
        <v>0.9632637107127241</v>
      </c>
      <c r="C149" s="9">
        <f t="shared" si="17"/>
        <v>3.6736289287275903E-2</v>
      </c>
      <c r="D149" s="6"/>
      <c r="E149" s="6"/>
      <c r="F149" s="8">
        <f t="shared" si="18"/>
        <v>1</v>
      </c>
      <c r="G149" s="9">
        <f t="shared" si="19"/>
        <v>0</v>
      </c>
      <c r="H149" s="6"/>
      <c r="I149" s="6"/>
      <c r="J149" s="8">
        <f t="shared" si="20"/>
        <v>0.99999999999999978</v>
      </c>
      <c r="K149" s="9">
        <f t="shared" si="21"/>
        <v>0</v>
      </c>
      <c r="L149" s="6"/>
      <c r="M149" s="6"/>
      <c r="N149" s="8">
        <f t="shared" si="22"/>
        <v>0.99698095645689366</v>
      </c>
      <c r="O149" s="9">
        <f t="shared" si="23"/>
        <v>3.0190435431063367E-3</v>
      </c>
    </row>
    <row r="150" spans="1:15" s="2" customFormat="1" x14ac:dyDescent="0.3">
      <c r="A150" s="12">
        <v>144</v>
      </c>
      <c r="B150" s="8">
        <f t="shared" si="16"/>
        <v>0.96410276586868193</v>
      </c>
      <c r="C150" s="9">
        <f t="shared" si="17"/>
        <v>3.5897234131318068E-2</v>
      </c>
      <c r="D150" s="6"/>
      <c r="E150" s="6"/>
      <c r="F150" s="8">
        <f t="shared" si="18"/>
        <v>1</v>
      </c>
      <c r="G150" s="9">
        <f t="shared" si="19"/>
        <v>0</v>
      </c>
      <c r="H150" s="6"/>
      <c r="I150" s="6"/>
      <c r="J150" s="8">
        <f t="shared" si="20"/>
        <v>0.99999999999999989</v>
      </c>
      <c r="K150" s="9">
        <f t="shared" si="21"/>
        <v>0</v>
      </c>
      <c r="L150" s="6"/>
      <c r="M150" s="6"/>
      <c r="N150" s="8">
        <f t="shared" si="22"/>
        <v>0.99712747200918717</v>
      </c>
      <c r="O150" s="9">
        <f t="shared" si="23"/>
        <v>2.8725279908128343E-3</v>
      </c>
    </row>
    <row r="151" spans="1:15" s="2" customFormat="1" x14ac:dyDescent="0.3">
      <c r="A151" s="12">
        <v>145</v>
      </c>
      <c r="B151" s="8">
        <f t="shared" si="16"/>
        <v>0.96492265704350844</v>
      </c>
      <c r="C151" s="9">
        <f t="shared" si="17"/>
        <v>3.5077342956491564E-2</v>
      </c>
      <c r="D151" s="6"/>
      <c r="E151" s="6"/>
      <c r="F151" s="8">
        <f t="shared" si="18"/>
        <v>1</v>
      </c>
      <c r="G151" s="9">
        <f t="shared" si="19"/>
        <v>0</v>
      </c>
      <c r="H151" s="6"/>
      <c r="I151" s="6"/>
      <c r="J151" s="8">
        <f t="shared" si="20"/>
        <v>0.99999999999999989</v>
      </c>
      <c r="K151" s="9">
        <f t="shared" si="21"/>
        <v>0</v>
      </c>
      <c r="L151" s="6"/>
      <c r="M151" s="6"/>
      <c r="N151" s="8">
        <f t="shared" si="22"/>
        <v>0.99726698139908354</v>
      </c>
      <c r="O151" s="9">
        <f t="shared" si="23"/>
        <v>2.7330186009164592E-3</v>
      </c>
    </row>
    <row r="152" spans="1:15" s="2" customFormat="1" x14ac:dyDescent="0.3">
      <c r="A152" s="12">
        <v>146</v>
      </c>
      <c r="B152" s="8">
        <f t="shared" si="16"/>
        <v>0.96572382194165018</v>
      </c>
      <c r="C152" s="9">
        <f t="shared" si="17"/>
        <v>3.4276178058349815E-2</v>
      </c>
      <c r="D152" s="6"/>
      <c r="E152" s="6"/>
      <c r="F152" s="8">
        <f t="shared" si="18"/>
        <v>1</v>
      </c>
      <c r="G152" s="9">
        <f t="shared" si="19"/>
        <v>0</v>
      </c>
      <c r="H152" s="6"/>
      <c r="I152" s="6"/>
      <c r="J152" s="8">
        <f t="shared" si="20"/>
        <v>1</v>
      </c>
      <c r="K152" s="9">
        <f t="shared" si="21"/>
        <v>0</v>
      </c>
      <c r="L152" s="6"/>
      <c r="M152" s="6"/>
      <c r="N152" s="8">
        <f t="shared" si="22"/>
        <v>0.99739981328884442</v>
      </c>
      <c r="O152" s="9">
        <f t="shared" si="23"/>
        <v>2.6001867111555832E-3</v>
      </c>
    </row>
    <row r="153" spans="1:15" s="2" customFormat="1" x14ac:dyDescent="0.3">
      <c r="A153" s="12">
        <v>147</v>
      </c>
      <c r="B153" s="8">
        <f t="shared" si="16"/>
        <v>0.96650668827040465</v>
      </c>
      <c r="C153" s="9">
        <f t="shared" si="17"/>
        <v>3.3493311729595354E-2</v>
      </c>
      <c r="D153" s="6"/>
      <c r="E153" s="6"/>
      <c r="F153" s="8">
        <f t="shared" si="18"/>
        <v>1</v>
      </c>
      <c r="G153" s="9">
        <f t="shared" si="19"/>
        <v>0</v>
      </c>
      <c r="H153" s="6"/>
      <c r="I153" s="6"/>
      <c r="J153" s="8">
        <f t="shared" si="20"/>
        <v>1</v>
      </c>
      <c r="K153" s="9">
        <f t="shared" si="21"/>
        <v>0</v>
      </c>
      <c r="L153" s="6"/>
      <c r="M153" s="6"/>
      <c r="N153" s="8">
        <f t="shared" si="22"/>
        <v>0.99752628131690146</v>
      </c>
      <c r="O153" s="9">
        <f t="shared" si="23"/>
        <v>2.4737186830985358E-3</v>
      </c>
    </row>
    <row r="154" spans="1:15" s="2" customFormat="1" x14ac:dyDescent="0.3">
      <c r="A154" s="12">
        <v>148</v>
      </c>
      <c r="B154" s="8">
        <f t="shared" si="16"/>
        <v>0.96727167396825398</v>
      </c>
      <c r="C154" s="9">
        <f t="shared" si="17"/>
        <v>3.2728326031746025E-2</v>
      </c>
      <c r="D154" s="6"/>
      <c r="E154" s="6"/>
      <c r="F154" s="8">
        <f t="shared" si="18"/>
        <v>1</v>
      </c>
      <c r="G154" s="9">
        <f t="shared" si="19"/>
        <v>0</v>
      </c>
      <c r="H154" s="6"/>
      <c r="I154" s="6"/>
      <c r="J154" s="8">
        <f t="shared" si="20"/>
        <v>1</v>
      </c>
      <c r="K154" s="9">
        <f t="shared" si="21"/>
        <v>0</v>
      </c>
      <c r="L154" s="6"/>
      <c r="M154" s="6"/>
      <c r="N154" s="8">
        <f t="shared" si="22"/>
        <v>0.99764668475977225</v>
      </c>
      <c r="O154" s="9">
        <f t="shared" si="23"/>
        <v>2.3533152402277491E-3</v>
      </c>
    </row>
    <row r="155" spans="1:15" s="2" customFormat="1" x14ac:dyDescent="0.3">
      <c r="A155" s="12">
        <v>149</v>
      </c>
      <c r="B155" s="8">
        <f t="shared" si="16"/>
        <v>0.96801918742798487</v>
      </c>
      <c r="C155" s="9">
        <f t="shared" si="17"/>
        <v>3.1980812572015127E-2</v>
      </c>
      <c r="D155" s="6"/>
      <c r="E155" s="6"/>
      <c r="F155" s="8">
        <f t="shared" si="18"/>
        <v>1</v>
      </c>
      <c r="G155" s="9">
        <f t="shared" si="19"/>
        <v>0</v>
      </c>
      <c r="H155" s="6"/>
      <c r="I155" s="6"/>
      <c r="J155" s="8">
        <f t="shared" si="20"/>
        <v>1</v>
      </c>
      <c r="K155" s="9">
        <f t="shared" si="21"/>
        <v>0</v>
      </c>
      <c r="L155" s="6"/>
      <c r="M155" s="6"/>
      <c r="N155" s="8">
        <f t="shared" si="22"/>
        <v>0.99776130916642214</v>
      </c>
      <c r="O155" s="9">
        <f t="shared" si="23"/>
        <v>2.238690833577861E-3</v>
      </c>
    </row>
    <row r="156" spans="1:15" s="2" customFormat="1" ht="15" thickBot="1" x14ac:dyDescent="0.35">
      <c r="A156" s="13">
        <v>150</v>
      </c>
      <c r="B156" s="8">
        <f t="shared" si="16"/>
        <v>0.96874962771471151</v>
      </c>
      <c r="C156" s="9">
        <f t="shared" si="17"/>
        <v>3.1250372285288486E-2</v>
      </c>
      <c r="D156" s="6"/>
      <c r="E156" s="6"/>
      <c r="F156" s="8">
        <f t="shared" si="18"/>
        <v>1</v>
      </c>
      <c r="G156" s="9">
        <f t="shared" si="19"/>
        <v>0</v>
      </c>
      <c r="H156" s="6"/>
      <c r="I156" s="6"/>
      <c r="J156" s="8">
        <f t="shared" si="20"/>
        <v>1</v>
      </c>
      <c r="K156" s="9">
        <f t="shared" si="21"/>
        <v>0</v>
      </c>
      <c r="L156" s="6"/>
      <c r="M156" s="6"/>
      <c r="N156" s="8">
        <f t="shared" si="22"/>
        <v>0.99787042696611383</v>
      </c>
      <c r="O156" s="9">
        <f t="shared" si="23"/>
        <v>2.1295730338861674E-3</v>
      </c>
    </row>
    <row r="157" spans="1:15" x14ac:dyDescent="0.3">
      <c r="K157" s="7"/>
      <c r="O157"/>
    </row>
    <row r="158" spans="1:15" x14ac:dyDescent="0.3">
      <c r="K158" s="7"/>
      <c r="O158"/>
    </row>
    <row r="159" spans="1:15" x14ac:dyDescent="0.3">
      <c r="K159" s="7"/>
      <c r="O159"/>
    </row>
    <row r="160" spans="1:15" x14ac:dyDescent="0.3">
      <c r="K160" s="7"/>
      <c r="O160"/>
    </row>
    <row r="161" spans="11:15" x14ac:dyDescent="0.3">
      <c r="K161" s="7"/>
      <c r="O161"/>
    </row>
    <row r="162" spans="11:15" x14ac:dyDescent="0.3">
      <c r="K162" s="7"/>
      <c r="O162"/>
    </row>
    <row r="163" spans="11:15" x14ac:dyDescent="0.3">
      <c r="K163" s="7"/>
      <c r="O163"/>
    </row>
    <row r="164" spans="11:15" x14ac:dyDescent="0.3">
      <c r="K164" s="7"/>
      <c r="O164"/>
    </row>
  </sheetData>
  <mergeCells count="4">
    <mergeCell ref="B2:C2"/>
    <mergeCell ref="F2:G2"/>
    <mergeCell ref="J2:K2"/>
    <mergeCell ref="N2:O2"/>
  </mergeCells>
  <conditionalFormatting sqref="A6:A156">
    <cfRule type="expression" dxfId="9" priority="13">
      <formula>$A6=$B$1</formula>
    </cfRule>
  </conditionalFormatting>
  <conditionalFormatting sqref="C7:C156">
    <cfRule type="expression" dxfId="8" priority="12">
      <formula>$A7=$B$1</formula>
    </cfRule>
  </conditionalFormatting>
  <conditionalFormatting sqref="G7:G156">
    <cfRule type="expression" dxfId="7" priority="11">
      <formula>$A7=$B$1</formula>
    </cfRule>
  </conditionalFormatting>
  <conditionalFormatting sqref="K7:K156">
    <cfRule type="expression" dxfId="6" priority="10">
      <formula>$A7=$B$1</formula>
    </cfRule>
  </conditionalFormatting>
  <conditionalFormatting sqref="O7:O156">
    <cfRule type="expression" dxfId="5" priority="9">
      <formula>$A7=$B$1</formula>
    </cfRule>
  </conditionalFormatting>
  <conditionalFormatting sqref="D5">
    <cfRule type="cellIs" dxfId="4" priority="1" operator="notBetween">
      <formula>0.5</formula>
      <formula>0.5001</formula>
    </cfRule>
    <cfRule type="cellIs" dxfId="3" priority="5" operator="between">
      <formula>0.5</formula>
      <formula>0.5001</formula>
    </cfRule>
  </conditionalFormatting>
  <conditionalFormatting sqref="H5">
    <cfRule type="cellIs" dxfId="2" priority="4" operator="between">
      <formula>0.5</formula>
      <formula>0.5001</formula>
    </cfRule>
  </conditionalFormatting>
  <conditionalFormatting sqref="L5">
    <cfRule type="cellIs" dxfId="1" priority="3" operator="between">
      <formula>0.5</formula>
      <formula>0.5001</formula>
    </cfRule>
  </conditionalFormatting>
  <conditionalFormatting sqref="P5">
    <cfRule type="cellIs" dxfId="0" priority="2" operator="between">
      <formula>0.5</formula>
      <formula>0.5001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MoSiR</vt:lpstr>
      <vt:lpstr>MoSiR_TRUE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Moreau, Lucas (FEC)</dc:creator>
  <cp:lastModifiedBy>Landry, Gabriel (FEC)</cp:lastModifiedBy>
  <dcterms:created xsi:type="dcterms:W3CDTF">2023-10-25T17:24:55Z</dcterms:created>
  <dcterms:modified xsi:type="dcterms:W3CDTF">2024-05-23T15:55:47Z</dcterms:modified>
</cp:coreProperties>
</file>