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9DAD367-F3A6-426E-91AD-FECDE00C6C5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" i="1" l="1"/>
  <c r="AL4" i="1" s="1"/>
  <c r="AD5" i="1"/>
  <c r="AD6" i="1"/>
  <c r="AD7" i="1"/>
  <c r="AD8" i="1"/>
  <c r="AD9" i="1"/>
  <c r="AD10" i="1"/>
  <c r="X4" i="1"/>
  <c r="X5" i="1"/>
  <c r="X6" i="1"/>
  <c r="X7" i="1"/>
  <c r="X8" i="1"/>
  <c r="X9" i="1"/>
  <c r="R5" i="1"/>
  <c r="R6" i="1"/>
  <c r="R7" i="1"/>
  <c r="R8" i="1"/>
  <c r="R9" i="1"/>
  <c r="R10" i="1"/>
  <c r="F3" i="1"/>
  <c r="F4" i="1"/>
  <c r="F5" i="1"/>
  <c r="F6" i="1"/>
  <c r="F7" i="1"/>
  <c r="F8" i="1"/>
  <c r="F9" i="1"/>
  <c r="F10" i="1"/>
  <c r="R3" i="1"/>
  <c r="R4" i="1"/>
  <c r="X3" i="1"/>
  <c r="X10" i="1"/>
  <c r="AD3" i="1"/>
  <c r="AG3" i="1"/>
  <c r="AG4" i="1"/>
  <c r="AG5" i="1"/>
  <c r="AG6" i="1"/>
  <c r="AL6" i="1" s="1"/>
  <c r="AG7" i="1"/>
  <c r="AG8" i="1"/>
  <c r="AG9" i="1"/>
  <c r="AG10" i="1"/>
  <c r="AI3" i="1"/>
  <c r="AI4" i="1"/>
  <c r="AI5" i="1"/>
  <c r="AI6" i="1"/>
  <c r="AI7" i="1"/>
  <c r="AI8" i="1"/>
  <c r="AI9" i="1"/>
  <c r="AI10" i="1"/>
  <c r="AL8" i="1"/>
  <c r="L4" i="1"/>
  <c r="L5" i="1"/>
  <c r="L6" i="1"/>
  <c r="L7" i="1"/>
  <c r="L8" i="1"/>
  <c r="L9" i="1"/>
  <c r="L10" i="1"/>
  <c r="AL7" i="1" l="1"/>
  <c r="AL5" i="1"/>
  <c r="AL9" i="1"/>
  <c r="AL10" i="1"/>
  <c r="AF4" i="1"/>
  <c r="AF5" i="1"/>
  <c r="AF6" i="1"/>
  <c r="AF7" i="1"/>
  <c r="AF8" i="1"/>
  <c r="AF9" i="1"/>
  <c r="AF10" i="1"/>
  <c r="AF3" i="1"/>
  <c r="J3" i="1" l="1"/>
  <c r="L3" i="1" s="1"/>
  <c r="AL3" i="1" s="1"/>
  <c r="AK3" i="1"/>
  <c r="J4" i="1"/>
  <c r="P4" i="1"/>
  <c r="AK4" i="1"/>
  <c r="J5" i="1"/>
  <c r="AK5" i="1"/>
  <c r="J6" i="1"/>
  <c r="P6" i="1"/>
  <c r="V6" i="1"/>
  <c r="AB6" i="1"/>
  <c r="AK6" i="1"/>
  <c r="J7" i="1"/>
  <c r="AK7" i="1"/>
  <c r="J8" i="1"/>
  <c r="P8" i="1"/>
  <c r="V8" i="1"/>
  <c r="AB8" i="1"/>
  <c r="AK8" i="1"/>
  <c r="J9" i="1"/>
  <c r="P9" i="1"/>
  <c r="V9" i="1"/>
  <c r="AK9" i="1"/>
  <c r="J10" i="1"/>
  <c r="P10" i="1"/>
  <c r="V10" i="1"/>
  <c r="AK10" i="1"/>
</calcChain>
</file>

<file path=xl/sharedStrings.xml><?xml version="1.0" encoding="utf-8"?>
<sst xmlns="http://schemas.openxmlformats.org/spreadsheetml/2006/main" count="189" uniqueCount="76">
  <si>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</si>
  <si>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</si>
  <si>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</si>
  <si>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</si>
  <si>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</si>
  <si>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</si>
  <si>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</si>
  <si>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</si>
  <si>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</si>
  <si>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</si>
  <si>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</si>
  <si>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</si>
  <si>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</si>
  <si>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</si>
  <si>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</si>
  <si>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</si>
  <si>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</si>
  <si>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</si>
  <si>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</si>
  <si>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</si>
  <si>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</si>
  <si>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【毒德大学字幕组】愚人节番外第3篇 DPReview 无反派对2018</t>
    <phoneticPr fontId="2" type="noConversion"/>
  </si>
  <si>
    <t>【毒德大学字幕组】DPReview 佳能Canon Speedlite 470EX-AI闪光灯 人像摄影实战</t>
    <phoneticPr fontId="2" type="noConversion"/>
  </si>
  <si>
    <t>【毒德大学字幕组】Thomas Heaton 极简之美 冰岛旅行摄影vlog</t>
    <phoneticPr fontId="2" type="noConversion"/>
  </si>
  <si>
    <t>【毒德大学字幕组】Dustin 腾龙Tarmon 17-35mm F2.8-4 OSD 镜头 测评</t>
    <phoneticPr fontId="2" type="noConversion"/>
  </si>
  <si>
    <t>【毒德大学字幕组】DPReview 富士Fujifilm XF 16mm F2.8 WR镜头 短评</t>
    <phoneticPr fontId="2" type="noConversion"/>
  </si>
  <si>
    <t>【毒德大学字幕组】DPReview 徕卡Leica Q2 测评</t>
    <phoneticPr fontId="2" type="noConversion"/>
  </si>
  <si>
    <t>【毒德大学字幕组】DPReview 松下Panasonic G95 上手测评</t>
    <phoneticPr fontId="2" type="noConversion"/>
  </si>
  <si>
    <t>【毒德大学字幕组】劳动节番外 TCSTV 传奇摄影师访谈 William Albert Allard</t>
    <phoneticPr fontId="2" type="noConversion"/>
  </si>
  <si>
    <t>Neko</t>
    <phoneticPr fontId="2" type="noConversion"/>
  </si>
  <si>
    <t>梁逸钊</t>
    <phoneticPr fontId="2" type="noConversion"/>
  </si>
  <si>
    <t>BurgerTown</t>
    <phoneticPr fontId="2" type="noConversion"/>
  </si>
  <si>
    <t>亮宝</t>
    <phoneticPr fontId="2" type="noConversion"/>
  </si>
  <si>
    <t>杀意小明</t>
    <phoneticPr fontId="2" type="noConversion"/>
  </si>
  <si>
    <t>西木野照相姬</t>
    <phoneticPr fontId="2" type="noConversion"/>
  </si>
  <si>
    <t>RocketMan</t>
    <phoneticPr fontId="2" type="noConversion"/>
  </si>
  <si>
    <t>谢天笑</t>
    <phoneticPr fontId="2" type="noConversion"/>
  </si>
  <si>
    <t>Emil</t>
    <phoneticPr fontId="2" type="noConversion"/>
  </si>
  <si>
    <t>我是一把剑</t>
    <phoneticPr fontId="2" type="noConversion"/>
  </si>
  <si>
    <t>王宇</t>
    <phoneticPr fontId="2" type="noConversion"/>
  </si>
  <si>
    <t>邓博文</t>
    <phoneticPr fontId="2" type="noConversion"/>
  </si>
  <si>
    <t>Vigorous</t>
    <phoneticPr fontId="2" type="noConversion"/>
  </si>
  <si>
    <t>Jeferry</t>
    <phoneticPr fontId="2" type="noConversion"/>
  </si>
  <si>
    <t>看星星的果子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</si>
  <si>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</si>
  <si>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</si>
  <si>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</si>
  <si>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</si>
  <si>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</si>
  <si>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</si>
  <si>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</si>
  <si>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</si>
  <si>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</si>
  <si>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</si>
  <si>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</si>
  <si>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</si>
  <si>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</si>
  <si>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</si>
  <si>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</si>
  <si>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</si>
  <si>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</si>
  <si>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</si>
  <si>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</si>
  <si>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</si>
  <si>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</si>
  <si>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</si>
  <si>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</si>
  <si>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</si>
  <si>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</si>
  <si>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</si>
  <si>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</si>
  <si>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</si>
  <si>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</si>
  <si>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</si>
  <si>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</si>
  <si>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谢天笑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</si>
</sst>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 applyAlignment="1"/>
    <xf numFmtId="177" fontId="3" fillId="0" borderId="0" xfId="0" applyNumberFormat="1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7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M1" zoomScale="70" zoomScaleNormal="70" workbookViewId="0">
      <selection activeCell="S20" sqref="S20"/>
    </sheetView>
  </sheetViews>
  <sheetFormatPr defaultRowHeight="20.399999999999999" x14ac:dyDescent="0.35"/>
  <cols>
    <col min="1" max="1" width="7.77734375" style="1" bestFit="1" customWidth="1"/>
    <col min="2" max="2" width="15.33203125" style="1" bestFit="1" customWidth="1"/>
    <col min="3" max="3" width="120.77734375" style="1" customWidth="1"/>
    <col min="4" max="4" width="14.77734375" style="2" customWidth="1"/>
    <col min="5" max="5" width="20.77734375" style="1" customWidth="1"/>
    <col min="6" max="6" width="14.77734375" style="4" customWidth="1"/>
    <col min="7" max="7" width="20.77734375" style="1" customWidth="1"/>
    <col min="8" max="9" width="14.77734375" style="2" customWidth="1"/>
    <col min="10" max="10" width="10.77734375" style="3" customWidth="1"/>
    <col min="11" max="11" width="14.77734375" style="1" customWidth="1"/>
    <col min="12" max="12" width="14.77734375" style="4" customWidth="1"/>
    <col min="13" max="13" width="20.77734375" style="1" customWidth="1"/>
    <col min="14" max="15" width="14.77734375" style="1" customWidth="1"/>
    <col min="16" max="16" width="10.77734375" style="1" customWidth="1"/>
    <col min="17" max="17" width="14.77734375" style="1" customWidth="1"/>
    <col min="18" max="18" width="14.77734375" style="5" customWidth="1"/>
    <col min="19" max="19" width="20.77734375" style="1" customWidth="1"/>
    <col min="20" max="21" width="14.77734375" style="1" customWidth="1"/>
    <col min="22" max="22" width="10.77734375" style="1" customWidth="1"/>
    <col min="23" max="23" width="14.77734375" style="1" customWidth="1"/>
    <col min="24" max="24" width="14.77734375" style="5" customWidth="1"/>
    <col min="25" max="25" width="20.77734375" style="1" customWidth="1"/>
    <col min="26" max="27" width="14.77734375" style="1" customWidth="1"/>
    <col min="28" max="28" width="10.77734375" style="1" customWidth="1"/>
    <col min="29" max="29" width="14.77734375" style="1" customWidth="1"/>
    <col min="30" max="30" width="14.109375" style="5" bestFit="1" customWidth="1"/>
    <col min="31" max="31" width="20.77734375" style="1" customWidth="1"/>
    <col min="32" max="32" width="14.77734375" style="1" customWidth="1"/>
    <col min="33" max="33" width="14.77734375" style="4" customWidth="1"/>
    <col min="34" max="34" width="20.77734375" style="1" customWidth="1"/>
    <col min="35" max="35" width="14.77734375" style="5" customWidth="1"/>
    <col min="36" max="36" width="20.77734375" style="1" customWidth="1"/>
    <col min="37" max="37" width="14.77734375" style="5" customWidth="1"/>
    <col min="38" max="38" width="38.109375" style="5" bestFit="1" customWidth="1"/>
    <col min="41" max="16384" width="8.88671875" style="1"/>
  </cols>
  <sheetData>
    <row r="1" spans="1:40" s="18" customFormat="1" ht="25.05" customHeight="1" x14ac:dyDescent="0.25">
      <c r="A1" s="29" t="s">
        <v>74</v>
      </c>
      <c r="B1" s="30"/>
      <c r="C1" s="30"/>
      <c r="D1" s="19"/>
      <c r="E1" s="31" t="s">
        <v>16</v>
      </c>
      <c r="F1" s="31"/>
      <c r="G1" s="31" t="s">
        <v>4</v>
      </c>
      <c r="H1" s="31"/>
      <c r="I1" s="31"/>
      <c r="J1" s="31"/>
      <c r="K1" s="31"/>
      <c r="L1" s="31"/>
      <c r="M1" s="31" t="s">
        <v>7</v>
      </c>
      <c r="N1" s="31"/>
      <c r="O1" s="31"/>
      <c r="P1" s="31"/>
      <c r="Q1" s="31"/>
      <c r="R1" s="31"/>
      <c r="S1" s="31" t="s">
        <v>8</v>
      </c>
      <c r="T1" s="31"/>
      <c r="U1" s="31"/>
      <c r="V1" s="31"/>
      <c r="W1" s="31"/>
      <c r="X1" s="31"/>
      <c r="Y1" s="31" t="s">
        <v>9</v>
      </c>
      <c r="Z1" s="31"/>
      <c r="AA1" s="31"/>
      <c r="AB1" s="31"/>
      <c r="AC1" s="31"/>
      <c r="AD1" s="31"/>
      <c r="AE1" s="31" t="s">
        <v>10</v>
      </c>
      <c r="AF1" s="31"/>
      <c r="AG1" s="31"/>
      <c r="AH1" s="31" t="s">
        <v>15</v>
      </c>
      <c r="AI1" s="31"/>
      <c r="AJ1" s="31" t="s">
        <v>13</v>
      </c>
      <c r="AK1" s="31"/>
      <c r="AL1" s="20" t="s">
        <v>17</v>
      </c>
      <c r="AM1" s="17"/>
      <c r="AN1" s="17"/>
    </row>
    <row r="2" spans="1:40" s="18" customFormat="1" ht="25.05" customHeight="1" x14ac:dyDescent="0.25">
      <c r="A2" s="7" t="s">
        <v>18</v>
      </c>
      <c r="B2" s="7" t="s">
        <v>0</v>
      </c>
      <c r="C2" s="7" t="s">
        <v>1</v>
      </c>
      <c r="D2" s="8" t="s">
        <v>73</v>
      </c>
      <c r="E2" s="9" t="s">
        <v>14</v>
      </c>
      <c r="F2" s="10" t="s">
        <v>2</v>
      </c>
      <c r="G2" s="11" t="s">
        <v>14</v>
      </c>
      <c r="H2" s="12" t="s">
        <v>11</v>
      </c>
      <c r="I2" s="12" t="s">
        <v>5</v>
      </c>
      <c r="J2" s="13" t="s">
        <v>6</v>
      </c>
      <c r="K2" s="14" t="s">
        <v>20</v>
      </c>
      <c r="L2" s="10" t="s">
        <v>2</v>
      </c>
      <c r="M2" s="11" t="s">
        <v>14</v>
      </c>
      <c r="N2" s="11" t="s">
        <v>19</v>
      </c>
      <c r="O2" s="11" t="s">
        <v>5</v>
      </c>
      <c r="P2" s="11" t="s">
        <v>6</v>
      </c>
      <c r="Q2" s="14" t="s">
        <v>20</v>
      </c>
      <c r="R2" s="15" t="s">
        <v>2</v>
      </c>
      <c r="S2" s="11" t="s">
        <v>14</v>
      </c>
      <c r="T2" s="11" t="s">
        <v>19</v>
      </c>
      <c r="U2" s="11" t="s">
        <v>5</v>
      </c>
      <c r="V2" s="11" t="s">
        <v>6</v>
      </c>
      <c r="W2" s="14" t="s">
        <v>20</v>
      </c>
      <c r="X2" s="15" t="s">
        <v>3</v>
      </c>
      <c r="Y2" s="11" t="s">
        <v>14</v>
      </c>
      <c r="Z2" s="11" t="s">
        <v>19</v>
      </c>
      <c r="AA2" s="11" t="s">
        <v>5</v>
      </c>
      <c r="AB2" s="11" t="s">
        <v>6</v>
      </c>
      <c r="AC2" s="14" t="s">
        <v>20</v>
      </c>
      <c r="AD2" s="15" t="s">
        <v>2</v>
      </c>
      <c r="AE2" s="11" t="s">
        <v>14</v>
      </c>
      <c r="AF2" s="11" t="s">
        <v>12</v>
      </c>
      <c r="AG2" s="10" t="s">
        <v>2</v>
      </c>
      <c r="AH2" s="11" t="s">
        <v>14</v>
      </c>
      <c r="AI2" s="10" t="s">
        <v>2</v>
      </c>
      <c r="AJ2" s="11" t="s">
        <v>14</v>
      </c>
      <c r="AK2" s="10" t="s">
        <v>2</v>
      </c>
      <c r="AL2" s="16"/>
      <c r="AM2" s="17"/>
      <c r="AN2" s="17"/>
    </row>
    <row r="3" spans="1:40" s="28" customFormat="1" ht="19.95" customHeight="1" x14ac:dyDescent="0.35">
      <c r="A3" s="21">
        <v>1</v>
      </c>
      <c r="B3" s="22">
        <v>43556</v>
      </c>
      <c r="C3" s="21" t="s">
        <v>21</v>
      </c>
      <c r="D3" s="23">
        <v>1.5740740740740741E-3</v>
      </c>
      <c r="E3" s="21" t="s">
        <v>30</v>
      </c>
      <c r="F3" s="24">
        <f>(MINUTE(D3)*60+SECOND(D3))*3/60</f>
        <v>6.8</v>
      </c>
      <c r="G3" s="21" t="s">
        <v>31</v>
      </c>
      <c r="H3" s="23">
        <v>0</v>
      </c>
      <c r="I3" s="23">
        <v>1.5740740740740741E-3</v>
      </c>
      <c r="J3" s="25">
        <f>(MINUTE(I3)*60+SECOND(I3))-(MINUTE(H3)*60+SECOND(H3))</f>
        <v>136</v>
      </c>
      <c r="K3" s="21">
        <v>1</v>
      </c>
      <c r="L3" s="24">
        <f>J3*K3*15/60</f>
        <v>34</v>
      </c>
      <c r="M3" s="21"/>
      <c r="N3" s="23"/>
      <c r="O3" s="23"/>
      <c r="P3" s="25"/>
      <c r="Q3" s="21"/>
      <c r="R3" s="24">
        <f>P3*Q3*15/60</f>
        <v>0</v>
      </c>
      <c r="S3" s="21"/>
      <c r="T3" s="23"/>
      <c r="U3" s="23"/>
      <c r="V3" s="25"/>
      <c r="W3" s="21"/>
      <c r="X3" s="24">
        <f>V3*W3*15/60</f>
        <v>0</v>
      </c>
      <c r="Y3" s="21"/>
      <c r="Z3" s="23"/>
      <c r="AA3" s="23"/>
      <c r="AB3" s="25"/>
      <c r="AC3" s="21"/>
      <c r="AD3" s="24">
        <f>AB3*AC3*15/60</f>
        <v>0</v>
      </c>
      <c r="AE3" s="21" t="s">
        <v>75</v>
      </c>
      <c r="AF3" s="21">
        <f>IF(K3=0.8,L3*0.2,0)+IF(Q3=0.8,R3*0.2,0)+IF(W3=0.8,X3*0.2,0)+IF(AC3=0.8,AD3*0.2,0)</f>
        <v>0</v>
      </c>
      <c r="AG3" s="24">
        <f>(MINUTE(D3)*60+SECOND(D3))*10/60</f>
        <v>22.666666666666668</v>
      </c>
      <c r="AH3" s="21" t="s">
        <v>32</v>
      </c>
      <c r="AI3" s="26">
        <f>40</f>
        <v>40</v>
      </c>
      <c r="AJ3" s="21" t="s">
        <v>31</v>
      </c>
      <c r="AK3" s="26">
        <f>15</f>
        <v>15</v>
      </c>
      <c r="AL3" s="24">
        <f t="shared" ref="AL3:AL10" si="0">AI3+AK3+AG3+AD3+X3+R3+L3+F3</f>
        <v>118.46666666666667</v>
      </c>
      <c r="AM3" s="27"/>
      <c r="AN3" s="27"/>
    </row>
    <row r="4" spans="1:40" s="28" customFormat="1" ht="19.95" customHeight="1" x14ac:dyDescent="0.35">
      <c r="A4" s="21">
        <v>2</v>
      </c>
      <c r="B4" s="22">
        <v>43557</v>
      </c>
      <c r="C4" s="21" t="s">
        <v>22</v>
      </c>
      <c r="D4" s="23">
        <v>4.386574074074074E-3</v>
      </c>
      <c r="E4" s="21" t="s">
        <v>30</v>
      </c>
      <c r="F4" s="24">
        <f>(MINUTE(D4)*60+SECOND(D4))*3/60</f>
        <v>18.95</v>
      </c>
      <c r="G4" s="21" t="s">
        <v>35</v>
      </c>
      <c r="H4" s="23">
        <v>0</v>
      </c>
      <c r="I4" s="23">
        <v>2.0833333333333333E-3</v>
      </c>
      <c r="J4" s="25">
        <f>(MINUTE(I4)*60+SECOND(I4))-(MINUTE(H4)*60+SECOND(H4))</f>
        <v>180</v>
      </c>
      <c r="K4" s="21">
        <v>0.8</v>
      </c>
      <c r="L4" s="24">
        <f>J4*K4*15/60</f>
        <v>36</v>
      </c>
      <c r="M4" s="21" t="s">
        <v>31</v>
      </c>
      <c r="N4" s="23">
        <v>2.0833333333333333E-3</v>
      </c>
      <c r="O4" s="23">
        <v>4.386574074074074E-3</v>
      </c>
      <c r="P4" s="25">
        <f>(MINUTE(O4)*60+SECOND(O4))-(MINUTE(N4)*60+SECOND(N4))</f>
        <v>199</v>
      </c>
      <c r="Q4" s="21">
        <v>1</v>
      </c>
      <c r="R4" s="24">
        <f>P4*Q4*15/60</f>
        <v>49.75</v>
      </c>
      <c r="S4" s="21"/>
      <c r="T4" s="23"/>
      <c r="U4" s="23"/>
      <c r="V4" s="25"/>
      <c r="W4" s="21"/>
      <c r="X4" s="24">
        <f t="shared" ref="X4:X9" si="1">V4*W4*15/60</f>
        <v>0</v>
      </c>
      <c r="Y4" s="21"/>
      <c r="Z4" s="23"/>
      <c r="AA4" s="23"/>
      <c r="AB4" s="25"/>
      <c r="AC4" s="21"/>
      <c r="AD4" s="24">
        <f t="shared" ref="AD4:AD10" si="2">AB4*AC4*15/60</f>
        <v>0</v>
      </c>
      <c r="AE4" s="21" t="s">
        <v>30</v>
      </c>
      <c r="AF4" s="21">
        <f>IF(K4=0.8,L4*0.2,0)+IF(Q4=0.8,R4*0.2,0)+IF(W4=0.8,X4*0.2,0)+IF(AC4=0.8,AD4*0.2,0)</f>
        <v>7.2</v>
      </c>
      <c r="AG4" s="24">
        <f>(MINUTE(D4)*60+SECOND(D4))*10/60</f>
        <v>63.166666666666664</v>
      </c>
      <c r="AH4" s="21" t="s">
        <v>32</v>
      </c>
      <c r="AI4" s="26">
        <f>40</f>
        <v>40</v>
      </c>
      <c r="AJ4" s="21" t="s">
        <v>34</v>
      </c>
      <c r="AK4" s="26">
        <f>15</f>
        <v>15</v>
      </c>
      <c r="AL4" s="24">
        <f t="shared" si="0"/>
        <v>222.86666666666665</v>
      </c>
      <c r="AM4" s="27"/>
      <c r="AN4" s="27"/>
    </row>
    <row r="5" spans="1:40" s="28" customFormat="1" ht="19.95" customHeight="1" x14ac:dyDescent="0.35">
      <c r="A5" s="21">
        <v>3</v>
      </c>
      <c r="B5" s="22">
        <v>43560</v>
      </c>
      <c r="C5" s="21" t="s">
        <v>23</v>
      </c>
      <c r="D5" s="23">
        <v>7.8819444444444432E-3</v>
      </c>
      <c r="E5" s="21" t="s">
        <v>29</v>
      </c>
      <c r="F5" s="24">
        <f t="shared" ref="F5:F10" si="3">(MINUTE(D5)*60+SECOND(D5))*3/60</f>
        <v>34.049999999999997</v>
      </c>
      <c r="G5" s="21" t="s">
        <v>42</v>
      </c>
      <c r="H5" s="23">
        <v>0</v>
      </c>
      <c r="I5" s="23">
        <v>7.8819444444444432E-3</v>
      </c>
      <c r="J5" s="25">
        <f t="shared" ref="J5:J10" si="4">(MINUTE(I5)*60+SECOND(I5))-(MINUTE(H5)*60+SECOND(H5))</f>
        <v>681</v>
      </c>
      <c r="K5" s="21">
        <v>0.8</v>
      </c>
      <c r="L5" s="24">
        <f t="shared" ref="L5:L10" si="5">J5*K5*15/60</f>
        <v>136.20000000000002</v>
      </c>
      <c r="M5" s="21"/>
      <c r="N5" s="23"/>
      <c r="O5" s="23"/>
      <c r="P5" s="25"/>
      <c r="Q5" s="21"/>
      <c r="R5" s="24">
        <f t="shared" ref="R5:R10" si="6">P5*Q5*15/60</f>
        <v>0</v>
      </c>
      <c r="S5" s="21"/>
      <c r="T5" s="23"/>
      <c r="U5" s="23"/>
      <c r="V5" s="25"/>
      <c r="W5" s="21"/>
      <c r="X5" s="24">
        <f t="shared" si="1"/>
        <v>0</v>
      </c>
      <c r="Y5" s="21"/>
      <c r="Z5" s="23"/>
      <c r="AA5" s="23"/>
      <c r="AB5" s="25"/>
      <c r="AC5" s="21"/>
      <c r="AD5" s="24">
        <f t="shared" si="2"/>
        <v>0</v>
      </c>
      <c r="AE5" s="21" t="s">
        <v>29</v>
      </c>
      <c r="AF5" s="21">
        <f t="shared" ref="AF5:AF10" si="7">IF(K5=0.8,L5*0.2,0)+IF(Q5=0.8,R5*0.2,0)+IF(W5=0.8,X5*0.2,0)+IF(AC5=0.8,AD5*0.2,0)</f>
        <v>27.240000000000006</v>
      </c>
      <c r="AG5" s="24">
        <f t="shared" ref="AG5:AG10" si="8">(MINUTE(D5)*60+SECOND(D5))*10/60</f>
        <v>113.5</v>
      </c>
      <c r="AH5" s="21" t="s">
        <v>32</v>
      </c>
      <c r="AI5" s="26">
        <f>40</f>
        <v>40</v>
      </c>
      <c r="AJ5" s="21" t="s">
        <v>31</v>
      </c>
      <c r="AK5" s="26">
        <f>15</f>
        <v>15</v>
      </c>
      <c r="AL5" s="24">
        <f t="shared" si="0"/>
        <v>338.75000000000006</v>
      </c>
      <c r="AM5" s="27"/>
      <c r="AN5" s="27"/>
    </row>
    <row r="6" spans="1:40" s="28" customFormat="1" ht="19.95" customHeight="1" x14ac:dyDescent="0.35">
      <c r="A6" s="21">
        <v>4</v>
      </c>
      <c r="B6" s="22">
        <v>43567</v>
      </c>
      <c r="C6" s="21" t="s">
        <v>24</v>
      </c>
      <c r="D6" s="23">
        <v>9.618055555555555E-3</v>
      </c>
      <c r="E6" s="21" t="s">
        <v>30</v>
      </c>
      <c r="F6" s="24">
        <f t="shared" si="3"/>
        <v>41.55</v>
      </c>
      <c r="G6" s="21" t="s">
        <v>35</v>
      </c>
      <c r="H6" s="23">
        <v>0</v>
      </c>
      <c r="I6" s="23">
        <v>2.4189814814814816E-3</v>
      </c>
      <c r="J6" s="25">
        <f t="shared" si="4"/>
        <v>209</v>
      </c>
      <c r="K6" s="21">
        <v>0.8</v>
      </c>
      <c r="L6" s="24">
        <f t="shared" si="5"/>
        <v>41.800000000000004</v>
      </c>
      <c r="M6" s="21" t="s">
        <v>36</v>
      </c>
      <c r="N6" s="23">
        <v>2.4305555555555556E-3</v>
      </c>
      <c r="O6" s="23">
        <v>4.8495370370370368E-3</v>
      </c>
      <c r="P6" s="25">
        <f t="shared" ref="P6:P10" si="9">(MINUTE(O6)*60+SECOND(O6))-(MINUTE(N6)*60+SECOND(N6))</f>
        <v>209</v>
      </c>
      <c r="Q6" s="21">
        <v>1</v>
      </c>
      <c r="R6" s="24">
        <f t="shared" si="6"/>
        <v>52.25</v>
      </c>
      <c r="S6" s="21" t="s">
        <v>29</v>
      </c>
      <c r="T6" s="23">
        <v>4.8611111111111112E-3</v>
      </c>
      <c r="U6" s="23">
        <v>7.2800925925925915E-3</v>
      </c>
      <c r="V6" s="25">
        <f t="shared" ref="V6:V10" si="10">(MINUTE(U6)*60+SECOND(U6))-(MINUTE(T6)*60+SECOND(T6))</f>
        <v>209</v>
      </c>
      <c r="W6" s="21">
        <v>1</v>
      </c>
      <c r="X6" s="24">
        <f t="shared" si="1"/>
        <v>52.25</v>
      </c>
      <c r="Y6" s="21" t="s">
        <v>37</v>
      </c>
      <c r="Z6" s="23">
        <v>7.2916666666666659E-3</v>
      </c>
      <c r="AA6" s="23">
        <v>9.4444444444444445E-3</v>
      </c>
      <c r="AB6" s="25">
        <f t="shared" ref="AB6:AB8" si="11">(MINUTE(AA6)*60+SECOND(AA6))-(MINUTE(Z6)*60+SECOND(Z6))</f>
        <v>186</v>
      </c>
      <c r="AC6" s="21">
        <v>1</v>
      </c>
      <c r="AD6" s="24">
        <f t="shared" si="2"/>
        <v>46.5</v>
      </c>
      <c r="AE6" s="21" t="s">
        <v>30</v>
      </c>
      <c r="AF6" s="21">
        <f t="shared" si="7"/>
        <v>8.3600000000000012</v>
      </c>
      <c r="AG6" s="24">
        <f t="shared" si="8"/>
        <v>138.5</v>
      </c>
      <c r="AH6" s="21" t="s">
        <v>32</v>
      </c>
      <c r="AI6" s="26">
        <f>40</f>
        <v>40</v>
      </c>
      <c r="AJ6" s="21" t="s">
        <v>33</v>
      </c>
      <c r="AK6" s="26">
        <f>15</f>
        <v>15</v>
      </c>
      <c r="AL6" s="24">
        <f t="shared" si="0"/>
        <v>427.85</v>
      </c>
      <c r="AM6" s="27"/>
      <c r="AN6" s="27"/>
    </row>
    <row r="7" spans="1:40" s="28" customFormat="1" ht="19.95" customHeight="1" x14ac:dyDescent="0.35">
      <c r="A7" s="21">
        <v>5</v>
      </c>
      <c r="B7" s="22">
        <v>43571</v>
      </c>
      <c r="C7" s="21" t="s">
        <v>25</v>
      </c>
      <c r="D7" s="23">
        <v>3.2523148148148151E-3</v>
      </c>
      <c r="E7" s="21" t="s">
        <v>29</v>
      </c>
      <c r="F7" s="24">
        <f t="shared" si="3"/>
        <v>14.05</v>
      </c>
      <c r="G7" s="21" t="s">
        <v>29</v>
      </c>
      <c r="H7" s="23">
        <v>0</v>
      </c>
      <c r="I7" s="23">
        <v>3.2523148148148151E-3</v>
      </c>
      <c r="J7" s="25">
        <f t="shared" si="4"/>
        <v>281</v>
      </c>
      <c r="K7" s="21">
        <v>1</v>
      </c>
      <c r="L7" s="24">
        <f t="shared" si="5"/>
        <v>70.25</v>
      </c>
      <c r="M7" s="21"/>
      <c r="N7" s="23"/>
      <c r="O7" s="23"/>
      <c r="P7" s="25"/>
      <c r="Q7" s="21"/>
      <c r="R7" s="24">
        <f t="shared" si="6"/>
        <v>0</v>
      </c>
      <c r="S7" s="21"/>
      <c r="T7" s="23"/>
      <c r="U7" s="23"/>
      <c r="V7" s="25"/>
      <c r="W7" s="21"/>
      <c r="X7" s="24">
        <f t="shared" si="1"/>
        <v>0</v>
      </c>
      <c r="Y7" s="21"/>
      <c r="Z7" s="23"/>
      <c r="AA7" s="23"/>
      <c r="AB7" s="25"/>
      <c r="AC7" s="21"/>
      <c r="AD7" s="24">
        <f t="shared" si="2"/>
        <v>0</v>
      </c>
      <c r="AE7" s="21" t="s">
        <v>31</v>
      </c>
      <c r="AF7" s="21">
        <f t="shared" si="7"/>
        <v>0</v>
      </c>
      <c r="AG7" s="24">
        <f t="shared" si="8"/>
        <v>46.833333333333336</v>
      </c>
      <c r="AH7" s="21" t="s">
        <v>32</v>
      </c>
      <c r="AI7" s="26">
        <f>40</f>
        <v>40</v>
      </c>
      <c r="AJ7" s="21" t="s">
        <v>31</v>
      </c>
      <c r="AK7" s="26">
        <f>15</f>
        <v>15</v>
      </c>
      <c r="AL7" s="24">
        <f t="shared" si="0"/>
        <v>186.13333333333335</v>
      </c>
      <c r="AM7" s="27"/>
      <c r="AN7" s="27"/>
    </row>
    <row r="8" spans="1:40" s="28" customFormat="1" ht="19.95" customHeight="1" x14ac:dyDescent="0.35">
      <c r="A8" s="21">
        <v>6</v>
      </c>
      <c r="B8" s="22">
        <v>43574</v>
      </c>
      <c r="C8" s="21" t="s">
        <v>26</v>
      </c>
      <c r="D8" s="23">
        <v>9.2476851851851852E-3</v>
      </c>
      <c r="E8" s="21" t="s">
        <v>30</v>
      </c>
      <c r="F8" s="24">
        <f t="shared" si="3"/>
        <v>39.950000000000003</v>
      </c>
      <c r="G8" s="21" t="s">
        <v>39</v>
      </c>
      <c r="H8" s="23">
        <v>0</v>
      </c>
      <c r="I8" s="23">
        <v>2.2569444444444447E-3</v>
      </c>
      <c r="J8" s="25">
        <f t="shared" si="4"/>
        <v>195</v>
      </c>
      <c r="K8" s="21">
        <v>1</v>
      </c>
      <c r="L8" s="24">
        <f t="shared" si="5"/>
        <v>48.75</v>
      </c>
      <c r="M8" s="21" t="s">
        <v>35</v>
      </c>
      <c r="N8" s="23">
        <v>2.2685185185185182E-3</v>
      </c>
      <c r="O8" s="23">
        <v>4.5138888888888893E-3</v>
      </c>
      <c r="P8" s="25">
        <f t="shared" si="9"/>
        <v>194</v>
      </c>
      <c r="Q8" s="21">
        <v>0.8</v>
      </c>
      <c r="R8" s="24">
        <f t="shared" si="6"/>
        <v>38.800000000000004</v>
      </c>
      <c r="S8" s="21" t="s">
        <v>40</v>
      </c>
      <c r="T8" s="23">
        <v>4.5254629629629629E-3</v>
      </c>
      <c r="U8" s="23">
        <v>6.7708333333333336E-3</v>
      </c>
      <c r="V8" s="25">
        <f>(MINUTE(U8)*60+SECOND(U8))-(MINUTE(T8)*60+SECOND(T8))</f>
        <v>194</v>
      </c>
      <c r="W8" s="21">
        <v>1</v>
      </c>
      <c r="X8" s="24">
        <f t="shared" si="1"/>
        <v>48.5</v>
      </c>
      <c r="Y8" s="21" t="s">
        <v>43</v>
      </c>
      <c r="Z8" s="23">
        <v>6.782407407407408E-3</v>
      </c>
      <c r="AA8" s="23">
        <v>9.0972222222222218E-3</v>
      </c>
      <c r="AB8" s="25">
        <f t="shared" si="11"/>
        <v>200</v>
      </c>
      <c r="AC8" s="21">
        <v>0.8</v>
      </c>
      <c r="AD8" s="24">
        <f t="shared" si="2"/>
        <v>40</v>
      </c>
      <c r="AE8" s="21" t="s">
        <v>29</v>
      </c>
      <c r="AF8" s="21">
        <f t="shared" si="7"/>
        <v>15.760000000000002</v>
      </c>
      <c r="AG8" s="24">
        <f t="shared" si="8"/>
        <v>133.16666666666666</v>
      </c>
      <c r="AH8" s="21" t="s">
        <v>32</v>
      </c>
      <c r="AI8" s="26">
        <f>40</f>
        <v>40</v>
      </c>
      <c r="AJ8" s="21" t="s">
        <v>33</v>
      </c>
      <c r="AK8" s="26">
        <f>15</f>
        <v>15</v>
      </c>
      <c r="AL8" s="24">
        <f t="shared" si="0"/>
        <v>404.16666666666663</v>
      </c>
      <c r="AM8" s="27"/>
      <c r="AN8" s="27"/>
    </row>
    <row r="9" spans="1:40" s="28" customFormat="1" ht="19.95" customHeight="1" x14ac:dyDescent="0.35">
      <c r="A9" s="21">
        <v>7</v>
      </c>
      <c r="B9" s="22">
        <v>43581</v>
      </c>
      <c r="C9" s="21" t="s">
        <v>27</v>
      </c>
      <c r="D9" s="23">
        <v>8.0208333333333329E-3</v>
      </c>
      <c r="E9" s="21" t="s">
        <v>38</v>
      </c>
      <c r="F9" s="24">
        <f t="shared" si="3"/>
        <v>34.65</v>
      </c>
      <c r="G9" s="21" t="s">
        <v>39</v>
      </c>
      <c r="H9" s="23">
        <v>0</v>
      </c>
      <c r="I9" s="23">
        <v>2.5462962962962961E-3</v>
      </c>
      <c r="J9" s="25">
        <f t="shared" si="4"/>
        <v>220</v>
      </c>
      <c r="K9" s="21">
        <v>1</v>
      </c>
      <c r="L9" s="24">
        <f t="shared" si="5"/>
        <v>55</v>
      </c>
      <c r="M9" s="21" t="s">
        <v>41</v>
      </c>
      <c r="N9" s="23">
        <v>2.5462962962962961E-3</v>
      </c>
      <c r="O9" s="23">
        <v>5.0925925925925921E-3</v>
      </c>
      <c r="P9" s="25">
        <f t="shared" si="9"/>
        <v>220</v>
      </c>
      <c r="Q9" s="21">
        <v>1</v>
      </c>
      <c r="R9" s="24">
        <f t="shared" si="6"/>
        <v>55</v>
      </c>
      <c r="S9" s="21" t="s">
        <v>35</v>
      </c>
      <c r="T9" s="23">
        <v>5.0925925925925921E-3</v>
      </c>
      <c r="U9" s="23">
        <v>7.858796296296296E-3</v>
      </c>
      <c r="V9" s="25">
        <f t="shared" si="10"/>
        <v>239</v>
      </c>
      <c r="W9" s="21">
        <v>1</v>
      </c>
      <c r="X9" s="24">
        <f t="shared" si="1"/>
        <v>59.75</v>
      </c>
      <c r="Y9" s="21"/>
      <c r="Z9" s="23"/>
      <c r="AA9" s="23"/>
      <c r="AB9" s="25"/>
      <c r="AC9" s="21"/>
      <c r="AD9" s="24">
        <f t="shared" si="2"/>
        <v>0</v>
      </c>
      <c r="AE9" s="21" t="s">
        <v>31</v>
      </c>
      <c r="AF9" s="21">
        <f t="shared" si="7"/>
        <v>0</v>
      </c>
      <c r="AG9" s="24">
        <f t="shared" si="8"/>
        <v>115.5</v>
      </c>
      <c r="AH9" s="21" t="s">
        <v>32</v>
      </c>
      <c r="AI9" s="26">
        <f>40</f>
        <v>40</v>
      </c>
      <c r="AJ9" s="21" t="s">
        <v>31</v>
      </c>
      <c r="AK9" s="26">
        <f>15</f>
        <v>15</v>
      </c>
      <c r="AL9" s="24">
        <f t="shared" si="0"/>
        <v>374.9</v>
      </c>
      <c r="AM9" s="27"/>
      <c r="AN9" s="27"/>
    </row>
    <row r="10" spans="1:40" s="28" customFormat="1" ht="19.95" customHeight="1" x14ac:dyDescent="0.35">
      <c r="A10" s="21">
        <v>8</v>
      </c>
      <c r="B10" s="22">
        <v>43585</v>
      </c>
      <c r="C10" s="21" t="s">
        <v>28</v>
      </c>
      <c r="D10" s="23">
        <v>8.7037037037037031E-3</v>
      </c>
      <c r="E10" s="21" t="s">
        <v>29</v>
      </c>
      <c r="F10" s="24">
        <f t="shared" si="3"/>
        <v>37.6</v>
      </c>
      <c r="G10" s="21" t="s">
        <v>30</v>
      </c>
      <c r="H10" s="23">
        <v>0</v>
      </c>
      <c r="I10" s="23">
        <v>2.7777777777777801E-3</v>
      </c>
      <c r="J10" s="25">
        <f t="shared" si="4"/>
        <v>240</v>
      </c>
      <c r="K10" s="21">
        <v>1</v>
      </c>
      <c r="L10" s="24">
        <f t="shared" si="5"/>
        <v>60</v>
      </c>
      <c r="M10" s="21" t="s">
        <v>35</v>
      </c>
      <c r="N10" s="23">
        <v>2.7777777777777779E-3</v>
      </c>
      <c r="O10" s="23">
        <v>5.5555555555555558E-3</v>
      </c>
      <c r="P10" s="25">
        <f t="shared" si="9"/>
        <v>240</v>
      </c>
      <c r="Q10" s="21">
        <v>0.8</v>
      </c>
      <c r="R10" s="24">
        <f t="shared" si="6"/>
        <v>48</v>
      </c>
      <c r="S10" s="21" t="s">
        <v>31</v>
      </c>
      <c r="T10" s="23">
        <v>5.5555555555555558E-3</v>
      </c>
      <c r="U10" s="23">
        <v>8.5416666666666679E-3</v>
      </c>
      <c r="V10" s="25">
        <f t="shared" si="10"/>
        <v>258</v>
      </c>
      <c r="W10" s="21">
        <v>1</v>
      </c>
      <c r="X10" s="24">
        <f t="shared" ref="X6:X10" si="12">V10*W10*15/60</f>
        <v>64.5</v>
      </c>
      <c r="Y10" s="21"/>
      <c r="Z10" s="23"/>
      <c r="AA10" s="23"/>
      <c r="AB10" s="25"/>
      <c r="AC10" s="21"/>
      <c r="AD10" s="24">
        <f t="shared" si="2"/>
        <v>0</v>
      </c>
      <c r="AE10" s="21" t="s">
        <v>29</v>
      </c>
      <c r="AF10" s="21">
        <f t="shared" si="7"/>
        <v>9.6000000000000014</v>
      </c>
      <c r="AG10" s="24">
        <f t="shared" si="8"/>
        <v>125.33333333333333</v>
      </c>
      <c r="AH10" s="21" t="s">
        <v>32</v>
      </c>
      <c r="AI10" s="26">
        <f>40</f>
        <v>40</v>
      </c>
      <c r="AJ10" s="21" t="s">
        <v>31</v>
      </c>
      <c r="AK10" s="26">
        <f>15</f>
        <v>15</v>
      </c>
      <c r="AL10" s="24">
        <f t="shared" si="0"/>
        <v>390.43333333333334</v>
      </c>
      <c r="AM10" s="27"/>
      <c r="AN10" s="27"/>
    </row>
    <row r="15" spans="1:40" x14ac:dyDescent="0.35">
      <c r="D15" s="6"/>
    </row>
    <row r="16" spans="1:40" x14ac:dyDescent="0.35">
      <c r="D16" s="6"/>
    </row>
  </sheetData>
  <dataConsolidate>
    <dataRefs count="1">
      <dataRef ref="E3:F10" sheet="Sheet1" r:id="rId1"/>
    </dataRefs>
  </dataConsolidate>
  <mergeCells count="9">
    <mergeCell ref="A1:C1"/>
    <mergeCell ref="AJ1:AK1"/>
    <mergeCell ref="AH1:AI1"/>
    <mergeCell ref="E1:F1"/>
    <mergeCell ref="G1:L1"/>
    <mergeCell ref="M1:R1"/>
    <mergeCell ref="S1:X1"/>
    <mergeCell ref="Y1:AD1"/>
    <mergeCell ref="AE1:AG1"/>
  </mergeCells>
  <phoneticPr fontId="2" type="noConversion"/>
  <dataValidations count="1">
    <dataValidation type="list" allowBlank="1" showInputMessage="1" showErrorMessage="1" sqref="AC3:AC10 Q3:Q10 W3:W10 K3:K10" xr:uid="{6F320974-714A-42C3-B7ED-CEF116AB9E87}">
      <formula1>"1.1,1,0.8"</formula1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2" t="s">
        <v>16</v>
      </c>
      <c r="F1" s="32"/>
      <c r="G1" s="32" t="s">
        <v>4</v>
      </c>
      <c r="H1" s="32"/>
      <c r="I1" s="32" t="s">
        <v>7</v>
      </c>
      <c r="J1" s="32"/>
      <c r="K1" s="32" t="s">
        <v>8</v>
      </c>
      <c r="L1" s="32"/>
      <c r="M1" s="32" t="s">
        <v>9</v>
      </c>
      <c r="N1" s="32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46</v>
      </c>
      <c r="C2" t="s">
        <v>47</v>
      </c>
      <c r="D2" t="s">
        <v>48</v>
      </c>
      <c r="E2" t="s">
        <v>49</v>
      </c>
      <c r="F2" t="s">
        <v>2</v>
      </c>
      <c r="G2" t="s">
        <v>49</v>
      </c>
      <c r="H2" t="s">
        <v>50</v>
      </c>
      <c r="I2" t="s">
        <v>49</v>
      </c>
      <c r="J2" t="s">
        <v>50</v>
      </c>
      <c r="K2" t="s">
        <v>49</v>
      </c>
      <c r="L2" t="s">
        <v>50</v>
      </c>
      <c r="M2" t="s">
        <v>49</v>
      </c>
      <c r="N2" t="s">
        <v>50</v>
      </c>
      <c r="O2" t="s">
        <v>49</v>
      </c>
      <c r="P2" t="s">
        <v>49</v>
      </c>
      <c r="Q2" t="s">
        <v>49</v>
      </c>
    </row>
    <row r="3" spans="1:17" x14ac:dyDescent="0.25">
      <c r="A3">
        <v>1</v>
      </c>
      <c r="B3">
        <v>43556</v>
      </c>
      <c r="C3" t="s">
        <v>51</v>
      </c>
      <c r="D3">
        <v>1.5740740740740741E-3</v>
      </c>
      <c r="E3" t="s">
        <v>52</v>
      </c>
      <c r="F3">
        <v>6.8</v>
      </c>
      <c r="G3" t="s">
        <v>44</v>
      </c>
      <c r="H3">
        <v>240</v>
      </c>
      <c r="J3">
        <v>240</v>
      </c>
      <c r="L3">
        <v>240</v>
      </c>
      <c r="N3">
        <v>386</v>
      </c>
      <c r="P3" t="s">
        <v>53</v>
      </c>
      <c r="Q3" t="s">
        <v>44</v>
      </c>
    </row>
    <row r="4" spans="1:17" x14ac:dyDescent="0.25">
      <c r="A4">
        <v>2</v>
      </c>
      <c r="B4">
        <v>43557</v>
      </c>
      <c r="C4" t="s">
        <v>54</v>
      </c>
      <c r="D4">
        <v>4.386574074074074E-3</v>
      </c>
      <c r="E4" t="s">
        <v>52</v>
      </c>
      <c r="F4">
        <v>18.95</v>
      </c>
      <c r="G4" t="s">
        <v>55</v>
      </c>
      <c r="H4">
        <v>180</v>
      </c>
      <c r="I4" t="s">
        <v>44</v>
      </c>
      <c r="J4">
        <v>199</v>
      </c>
      <c r="O4" t="s">
        <v>52</v>
      </c>
      <c r="P4" t="s">
        <v>53</v>
      </c>
      <c r="Q4" t="s">
        <v>56</v>
      </c>
    </row>
    <row r="5" spans="1:17" x14ac:dyDescent="0.25">
      <c r="A5">
        <v>3</v>
      </c>
      <c r="B5">
        <v>43560</v>
      </c>
      <c r="C5" t="s">
        <v>57</v>
      </c>
      <c r="D5">
        <v>7.8819444444444432E-3</v>
      </c>
      <c r="E5" t="s">
        <v>45</v>
      </c>
      <c r="F5">
        <v>34.049999999999997</v>
      </c>
      <c r="G5" t="s">
        <v>58</v>
      </c>
      <c r="H5">
        <v>681</v>
      </c>
      <c r="O5" t="s">
        <v>45</v>
      </c>
      <c r="P5" t="s">
        <v>53</v>
      </c>
      <c r="Q5" t="s">
        <v>44</v>
      </c>
    </row>
    <row r="6" spans="1:17" x14ac:dyDescent="0.25">
      <c r="A6">
        <v>4</v>
      </c>
      <c r="B6">
        <v>43567</v>
      </c>
      <c r="C6" t="s">
        <v>59</v>
      </c>
      <c r="D6">
        <v>9.618055555555555E-3</v>
      </c>
      <c r="E6" t="s">
        <v>52</v>
      </c>
      <c r="F6">
        <v>41.55</v>
      </c>
      <c r="G6" t="s">
        <v>44</v>
      </c>
      <c r="H6">
        <v>209</v>
      </c>
      <c r="I6" t="s">
        <v>60</v>
      </c>
      <c r="J6">
        <v>209</v>
      </c>
      <c r="K6" t="s">
        <v>45</v>
      </c>
      <c r="L6">
        <v>209</v>
      </c>
      <c r="M6" t="s">
        <v>61</v>
      </c>
      <c r="N6">
        <v>186</v>
      </c>
      <c r="O6" t="s">
        <v>52</v>
      </c>
      <c r="P6" t="s">
        <v>53</v>
      </c>
      <c r="Q6" t="s">
        <v>62</v>
      </c>
    </row>
    <row r="7" spans="1:17" x14ac:dyDescent="0.25">
      <c r="A7">
        <v>5</v>
      </c>
      <c r="B7">
        <v>43571</v>
      </c>
      <c r="C7" t="s">
        <v>63</v>
      </c>
      <c r="D7">
        <v>3.2523148148148151E-3</v>
      </c>
      <c r="E7" t="s">
        <v>45</v>
      </c>
      <c r="F7">
        <v>14.05</v>
      </c>
      <c r="G7" t="s">
        <v>45</v>
      </c>
      <c r="H7">
        <v>281</v>
      </c>
      <c r="O7" t="s">
        <v>44</v>
      </c>
      <c r="P7" t="s">
        <v>53</v>
      </c>
      <c r="Q7" t="s">
        <v>44</v>
      </c>
    </row>
    <row r="8" spans="1:17" x14ac:dyDescent="0.25">
      <c r="A8">
        <v>6</v>
      </c>
      <c r="B8">
        <v>43574</v>
      </c>
      <c r="C8" t="s">
        <v>64</v>
      </c>
      <c r="D8">
        <v>9.2476851851851852E-3</v>
      </c>
      <c r="E8" t="s">
        <v>52</v>
      </c>
      <c r="F8">
        <v>39.950000000000003</v>
      </c>
      <c r="G8" t="s">
        <v>65</v>
      </c>
      <c r="H8">
        <v>195</v>
      </c>
      <c r="I8" t="s">
        <v>66</v>
      </c>
      <c r="J8">
        <v>194</v>
      </c>
      <c r="K8" t="s">
        <v>67</v>
      </c>
      <c r="L8">
        <v>194</v>
      </c>
      <c r="M8" t="s">
        <v>68</v>
      </c>
      <c r="N8">
        <v>200</v>
      </c>
      <c r="O8" t="s">
        <v>45</v>
      </c>
      <c r="P8" t="s">
        <v>53</v>
      </c>
      <c r="Q8" t="s">
        <v>62</v>
      </c>
    </row>
    <row r="9" spans="1:17" x14ac:dyDescent="0.25">
      <c r="A9">
        <v>7</v>
      </c>
      <c r="B9">
        <v>43581</v>
      </c>
      <c r="C9" t="s">
        <v>69</v>
      </c>
      <c r="D9">
        <v>8.0208333333333329E-3</v>
      </c>
      <c r="E9" t="s">
        <v>70</v>
      </c>
      <c r="F9">
        <v>34.65</v>
      </c>
      <c r="G9" t="s">
        <v>65</v>
      </c>
      <c r="H9">
        <v>220</v>
      </c>
      <c r="I9" t="s">
        <v>71</v>
      </c>
      <c r="J9">
        <v>220</v>
      </c>
      <c r="K9" t="s">
        <v>66</v>
      </c>
      <c r="L9">
        <v>239</v>
      </c>
      <c r="O9" t="s">
        <v>44</v>
      </c>
      <c r="P9" t="s">
        <v>53</v>
      </c>
      <c r="Q9" t="s">
        <v>44</v>
      </c>
    </row>
    <row r="10" spans="1:17" x14ac:dyDescent="0.25">
      <c r="A10">
        <v>8</v>
      </c>
      <c r="B10">
        <v>43585</v>
      </c>
      <c r="C10" t="s">
        <v>72</v>
      </c>
      <c r="D10">
        <v>8.7037037037037031E-3</v>
      </c>
      <c r="E10" t="s">
        <v>45</v>
      </c>
      <c r="F10">
        <v>37.6</v>
      </c>
      <c r="G10" t="s">
        <v>52</v>
      </c>
      <c r="H10">
        <v>240</v>
      </c>
      <c r="I10" t="s">
        <v>66</v>
      </c>
      <c r="J10">
        <v>240</v>
      </c>
      <c r="K10" t="s">
        <v>44</v>
      </c>
      <c r="L10">
        <v>258</v>
      </c>
      <c r="O10" t="s">
        <v>45</v>
      </c>
      <c r="P10" t="s">
        <v>53</v>
      </c>
      <c r="Q10" t="s">
        <v>44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2019-05-06T09:40:03Z</dcterms:modified>
</cp:coreProperties>
</file>