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zhang\Desktop\"/>
    </mc:Choice>
  </mc:AlternateContent>
  <xr:revisionPtr revIDLastSave="0" documentId="13_ncr:1_{64748D59-FBC2-4765-A861-82DBAEA83078}" xr6:coauthVersionLast="47" xr6:coauthVersionMax="47" xr10:uidLastSave="{00000000-0000-0000-0000-000000000000}"/>
  <bookViews>
    <workbookView xWindow="3300" yWindow="2136" windowWidth="17280" windowHeight="10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0" i="1"/>
  <c r="M19" i="1"/>
  <c r="M18" i="1"/>
  <c r="M17" i="1"/>
  <c r="M16" i="1"/>
  <c r="M15" i="1"/>
  <c r="M14" i="1"/>
  <c r="K10" i="1"/>
  <c r="K9" i="1"/>
  <c r="K8" i="1"/>
  <c r="K7" i="1"/>
  <c r="K6" i="1"/>
  <c r="K5" i="1"/>
  <c r="K4" i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4" i="1"/>
  <c r="I4" i="1" s="1"/>
  <c r="J4" i="1" s="1"/>
  <c r="D8" i="1"/>
  <c r="D10" i="1" s="1"/>
  <c r="D6" i="1"/>
  <c r="D4" i="1"/>
  <c r="D12" i="1" l="1"/>
</calcChain>
</file>

<file path=xl/sharedStrings.xml><?xml version="1.0" encoding="utf-8"?>
<sst xmlns="http://schemas.openxmlformats.org/spreadsheetml/2006/main" count="28" uniqueCount="28">
  <si>
    <t>最大值</t>
    <phoneticPr fontId="1" type="noConversion"/>
  </si>
  <si>
    <t>最小值</t>
    <phoneticPr fontId="1" type="noConversion"/>
  </si>
  <si>
    <t>样本数</t>
    <phoneticPr fontId="1" type="noConversion"/>
  </si>
  <si>
    <t>组数</t>
    <phoneticPr fontId="1" type="noConversion"/>
  </si>
  <si>
    <t>组距</t>
    <phoneticPr fontId="1" type="noConversion"/>
  </si>
  <si>
    <t>分组</t>
    <phoneticPr fontId="1" type="noConversion"/>
  </si>
  <si>
    <t>30-35</t>
    <phoneticPr fontId="1" type="noConversion"/>
  </si>
  <si>
    <t>35-40</t>
    <phoneticPr fontId="1" type="noConversion"/>
  </si>
  <si>
    <t>40-45</t>
    <phoneticPr fontId="1" type="noConversion"/>
  </si>
  <si>
    <t>45-50</t>
    <phoneticPr fontId="1" type="noConversion"/>
  </si>
  <si>
    <t>50-55</t>
    <phoneticPr fontId="1" type="noConversion"/>
  </si>
  <si>
    <t>55-60</t>
    <phoneticPr fontId="1" type="noConversion"/>
  </si>
  <si>
    <t>60-65</t>
    <phoneticPr fontId="1" type="noConversion"/>
  </si>
  <si>
    <t>下限</t>
    <phoneticPr fontId="1" type="noConversion"/>
  </si>
  <si>
    <t>上限</t>
    <phoneticPr fontId="1" type="noConversion"/>
  </si>
  <si>
    <t>累计频数</t>
    <phoneticPr fontId="1" type="noConversion"/>
  </si>
  <si>
    <t>频数</t>
    <phoneticPr fontId="1" type="noConversion"/>
  </si>
  <si>
    <t>频率</t>
    <phoneticPr fontId="1" type="noConversion"/>
  </si>
  <si>
    <t>组中值</t>
    <phoneticPr fontId="1" type="noConversion"/>
  </si>
  <si>
    <t>算术平均</t>
    <phoneticPr fontId="1" type="noConversion"/>
  </si>
  <si>
    <t>几何平均</t>
    <phoneticPr fontId="1" type="noConversion"/>
  </si>
  <si>
    <t>调和平均</t>
    <phoneticPr fontId="1" type="noConversion"/>
  </si>
  <si>
    <t>众数</t>
    <phoneticPr fontId="1" type="noConversion"/>
  </si>
  <si>
    <t>中位数</t>
    <phoneticPr fontId="1" type="noConversion"/>
  </si>
  <si>
    <t>方差</t>
    <phoneticPr fontId="1" type="noConversion"/>
  </si>
  <si>
    <t>不对称度</t>
    <phoneticPr fontId="1" type="noConversion"/>
  </si>
  <si>
    <t>峰度系数</t>
    <phoneticPr fontId="1" type="noConversion"/>
  </si>
  <si>
    <t>章华龙201921206032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</si>
</sst>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76" fontId="0" fillId="0" borderId="1" xfId="0" applyNumberFormat="1" applyBorder="1"/>
    <xf numFmtId="0" fontId="0" fillId="0" borderId="2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Sheet1!$A$1:$A$60</c:f>
              <c:numCache>
                <c:formatCode>General</c:formatCode>
                <c:ptCount val="60"/>
                <c:pt idx="0">
                  <c:v>31</c:v>
                </c:pt>
                <c:pt idx="1">
                  <c:v>36</c:v>
                </c:pt>
                <c:pt idx="2">
                  <c:v>42</c:v>
                </c:pt>
                <c:pt idx="3">
                  <c:v>60</c:v>
                </c:pt>
                <c:pt idx="4">
                  <c:v>53</c:v>
                </c:pt>
                <c:pt idx="5">
                  <c:v>46</c:v>
                </c:pt>
                <c:pt idx="6">
                  <c:v>44</c:v>
                </c:pt>
                <c:pt idx="7">
                  <c:v>38</c:v>
                </c:pt>
                <c:pt idx="8">
                  <c:v>32</c:v>
                </c:pt>
                <c:pt idx="9">
                  <c:v>49</c:v>
                </c:pt>
                <c:pt idx="10">
                  <c:v>50</c:v>
                </c:pt>
                <c:pt idx="11">
                  <c:v>42</c:v>
                </c:pt>
                <c:pt idx="12">
                  <c:v>38</c:v>
                </c:pt>
                <c:pt idx="13">
                  <c:v>30</c:v>
                </c:pt>
                <c:pt idx="14">
                  <c:v>45</c:v>
                </c:pt>
                <c:pt idx="15">
                  <c:v>40</c:v>
                </c:pt>
                <c:pt idx="16">
                  <c:v>52</c:v>
                </c:pt>
                <c:pt idx="17">
                  <c:v>36</c:v>
                </c:pt>
                <c:pt idx="18">
                  <c:v>41</c:v>
                </c:pt>
                <c:pt idx="19">
                  <c:v>38</c:v>
                </c:pt>
                <c:pt idx="20">
                  <c:v>63</c:v>
                </c:pt>
                <c:pt idx="21">
                  <c:v>50</c:v>
                </c:pt>
                <c:pt idx="22">
                  <c:v>55</c:v>
                </c:pt>
                <c:pt idx="23">
                  <c:v>46</c:v>
                </c:pt>
                <c:pt idx="24">
                  <c:v>57</c:v>
                </c:pt>
                <c:pt idx="25">
                  <c:v>42</c:v>
                </c:pt>
                <c:pt idx="26">
                  <c:v>49</c:v>
                </c:pt>
                <c:pt idx="27">
                  <c:v>60</c:v>
                </c:pt>
                <c:pt idx="28">
                  <c:v>38</c:v>
                </c:pt>
                <c:pt idx="29">
                  <c:v>45</c:v>
                </c:pt>
                <c:pt idx="30">
                  <c:v>44</c:v>
                </c:pt>
                <c:pt idx="31">
                  <c:v>51</c:v>
                </c:pt>
                <c:pt idx="32">
                  <c:v>39</c:v>
                </c:pt>
                <c:pt idx="33">
                  <c:v>34</c:v>
                </c:pt>
                <c:pt idx="34">
                  <c:v>36</c:v>
                </c:pt>
                <c:pt idx="35">
                  <c:v>51</c:v>
                </c:pt>
                <c:pt idx="36">
                  <c:v>62</c:v>
                </c:pt>
                <c:pt idx="37">
                  <c:v>41</c:v>
                </c:pt>
                <c:pt idx="38">
                  <c:v>42</c:v>
                </c:pt>
                <c:pt idx="39">
                  <c:v>36</c:v>
                </c:pt>
                <c:pt idx="40">
                  <c:v>33</c:v>
                </c:pt>
                <c:pt idx="41">
                  <c:v>52</c:v>
                </c:pt>
                <c:pt idx="42">
                  <c:v>59</c:v>
                </c:pt>
                <c:pt idx="43">
                  <c:v>53</c:v>
                </c:pt>
                <c:pt idx="44">
                  <c:v>42</c:v>
                </c:pt>
                <c:pt idx="45">
                  <c:v>40</c:v>
                </c:pt>
                <c:pt idx="46">
                  <c:v>58</c:v>
                </c:pt>
                <c:pt idx="47">
                  <c:v>61</c:v>
                </c:pt>
                <c:pt idx="48">
                  <c:v>51</c:v>
                </c:pt>
                <c:pt idx="49">
                  <c:v>56</c:v>
                </c:pt>
                <c:pt idx="50">
                  <c:v>48</c:v>
                </c:pt>
                <c:pt idx="51">
                  <c:v>42</c:v>
                </c:pt>
                <c:pt idx="52">
                  <c:v>47</c:v>
                </c:pt>
                <c:pt idx="53">
                  <c:v>40</c:v>
                </c:pt>
                <c:pt idx="54">
                  <c:v>36</c:v>
                </c:pt>
                <c:pt idx="55">
                  <c:v>41</c:v>
                </c:pt>
                <c:pt idx="56">
                  <c:v>35</c:v>
                </c:pt>
                <c:pt idx="57">
                  <c:v>56</c:v>
                </c:pt>
                <c:pt idx="58">
                  <c:v>51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5-4D26-B153-4BB3C7F0C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789856"/>
        <c:axId val="270790272"/>
      </c:lineChart>
      <c:catAx>
        <c:axId val="27078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790272"/>
        <c:crosses val="autoZero"/>
        <c:auto val="1"/>
        <c:lblAlgn val="ctr"/>
        <c:lblOffset val="100"/>
        <c:tickLblSkip val="4"/>
        <c:noMultiLvlLbl val="0"/>
      </c:catAx>
      <c:valAx>
        <c:axId val="2707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7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频率分布图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频率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Sheet1!$E$4:$E$10</c:f>
              <c:strCache>
                <c:ptCount val="7"/>
                <c:pt idx="0">
                  <c:v>30-35</c:v>
                </c:pt>
                <c:pt idx="1">
                  <c:v>35-40</c:v>
                </c:pt>
                <c:pt idx="2">
                  <c:v>40-45</c:v>
                </c:pt>
                <c:pt idx="3">
                  <c:v>45-50</c:v>
                </c:pt>
                <c:pt idx="4">
                  <c:v>50-55</c:v>
                </c:pt>
                <c:pt idx="5">
                  <c:v>55-60</c:v>
                </c:pt>
                <c:pt idx="6">
                  <c:v>60-65</c:v>
                </c:pt>
              </c:strCache>
            </c:strRef>
          </c:cat>
          <c:val>
            <c:numRef>
              <c:f>Sheet1!$J$4:$J$10</c:f>
              <c:numCache>
                <c:formatCode>0.00_ </c:formatCode>
                <c:ptCount val="7"/>
                <c:pt idx="0">
                  <c:v>8.3333333333333321</c:v>
                </c:pt>
                <c:pt idx="1">
                  <c:v>18.333333333333332</c:v>
                </c:pt>
                <c:pt idx="2">
                  <c:v>23.333333333333332</c:v>
                </c:pt>
                <c:pt idx="3">
                  <c:v>13.333333333333334</c:v>
                </c:pt>
                <c:pt idx="4">
                  <c:v>16.666666666666664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3-48A9-9FCE-1A7372065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935936"/>
        <c:axId val="337943008"/>
      </c:barChart>
      <c:catAx>
        <c:axId val="3379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分组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943008"/>
        <c:crosses val="autoZero"/>
        <c:auto val="1"/>
        <c:lblAlgn val="ctr"/>
        <c:lblOffset val="100"/>
        <c:noMultiLvlLbl val="0"/>
      </c:catAx>
      <c:valAx>
        <c:axId val="3379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9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13</xdr:row>
      <xdr:rowOff>45720</xdr:rowOff>
    </xdr:from>
    <xdr:to>
      <xdr:col>9</xdr:col>
      <xdr:colOff>525780</xdr:colOff>
      <xdr:row>27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5AE4EF-C12E-486B-AB4D-FEB6737E7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28</xdr:row>
      <xdr:rowOff>114300</xdr:rowOff>
    </xdr:from>
    <xdr:to>
      <xdr:col>9</xdr:col>
      <xdr:colOff>508000</xdr:colOff>
      <xdr:row>42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B056C66-0923-48EF-8AB6-B35D352A9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abSelected="1" workbookViewId="0">
      <selection activeCell="M2" sqref="M2"/>
    </sheetView>
  </sheetViews>
  <sheetFormatPr defaultRowHeight="13.8" x14ac:dyDescent="0.25"/>
  <sheetData>
    <row r="1" spans="1:13" x14ac:dyDescent="0.25">
      <c r="A1">
        <v>31</v>
      </c>
      <c r="M1" t="s">
        <v>27</v>
      </c>
    </row>
    <row r="2" spans="1:13" x14ac:dyDescent="0.25">
      <c r="A2">
        <v>36</v>
      </c>
    </row>
    <row r="3" spans="1:13" x14ac:dyDescent="0.25">
      <c r="A3">
        <v>42</v>
      </c>
      <c r="D3" s="1" t="s">
        <v>0</v>
      </c>
      <c r="E3" s="3" t="s">
        <v>5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</row>
    <row r="4" spans="1:13" x14ac:dyDescent="0.25">
      <c r="A4">
        <v>60</v>
      </c>
      <c r="D4" s="1">
        <f>MAX(A1:A60)</f>
        <v>63</v>
      </c>
      <c r="E4" s="3" t="s">
        <v>6</v>
      </c>
      <c r="F4" s="1">
        <v>30</v>
      </c>
      <c r="G4" s="1">
        <v>34.9</v>
      </c>
      <c r="H4" s="1">
        <f>FREQUENCY($A$1:$A$60,G4)</f>
        <v>5</v>
      </c>
      <c r="I4" s="1">
        <f>H4</f>
        <v>5</v>
      </c>
      <c r="J4" s="2">
        <f>I4/60*100</f>
        <v>8.3333333333333321</v>
      </c>
      <c r="K4" s="1">
        <f>ROUND((F4+G4)/2,0)</f>
        <v>32</v>
      </c>
    </row>
    <row r="5" spans="1:13" x14ac:dyDescent="0.25">
      <c r="A5">
        <v>53</v>
      </c>
      <c r="D5" s="1" t="s">
        <v>1</v>
      </c>
      <c r="E5" s="3" t="s">
        <v>7</v>
      </c>
      <c r="F5" s="1">
        <v>35</v>
      </c>
      <c r="G5" s="1">
        <v>39.9</v>
      </c>
      <c r="H5" s="1">
        <f t="shared" ref="H5:H10" si="0">FREQUENCY($A$1:$A$60,G5)</f>
        <v>16</v>
      </c>
      <c r="I5" s="1">
        <f t="shared" ref="I5:I9" si="1">H5-H4</f>
        <v>11</v>
      </c>
      <c r="J5" s="2">
        <f t="shared" ref="J5:J10" si="2">I5/60*100</f>
        <v>18.333333333333332</v>
      </c>
      <c r="K5" s="1">
        <f t="shared" ref="K5:K10" si="3">ROUND((F5+G5)/2,0)</f>
        <v>37</v>
      </c>
    </row>
    <row r="6" spans="1:13" x14ac:dyDescent="0.25">
      <c r="A6">
        <v>46</v>
      </c>
      <c r="D6" s="1">
        <f>MIN(A1:A60)</f>
        <v>30</v>
      </c>
      <c r="E6" s="3" t="s">
        <v>8</v>
      </c>
      <c r="F6" s="1">
        <v>40</v>
      </c>
      <c r="G6" s="1">
        <v>44.9</v>
      </c>
      <c r="H6" s="1">
        <f t="shared" si="0"/>
        <v>30</v>
      </c>
      <c r="I6" s="1">
        <f t="shared" si="1"/>
        <v>14</v>
      </c>
      <c r="J6" s="2">
        <f t="shared" si="2"/>
        <v>23.333333333333332</v>
      </c>
      <c r="K6" s="1">
        <f t="shared" si="3"/>
        <v>42</v>
      </c>
    </row>
    <row r="7" spans="1:13" x14ac:dyDescent="0.25">
      <c r="A7">
        <v>44</v>
      </c>
      <c r="D7" s="1" t="s">
        <v>2</v>
      </c>
      <c r="E7" s="3" t="s">
        <v>9</v>
      </c>
      <c r="F7" s="1">
        <v>45</v>
      </c>
      <c r="G7" s="1">
        <v>49.9</v>
      </c>
      <c r="H7" s="1">
        <f t="shared" si="0"/>
        <v>38</v>
      </c>
      <c r="I7" s="1">
        <f t="shared" si="1"/>
        <v>8</v>
      </c>
      <c r="J7" s="2">
        <f t="shared" si="2"/>
        <v>13.333333333333334</v>
      </c>
      <c r="K7" s="1">
        <f t="shared" si="3"/>
        <v>47</v>
      </c>
    </row>
    <row r="8" spans="1:13" x14ac:dyDescent="0.25">
      <c r="A8">
        <v>38</v>
      </c>
      <c r="D8" s="1">
        <f>COUNT(A1:A60)</f>
        <v>60</v>
      </c>
      <c r="E8" s="3" t="s">
        <v>10</v>
      </c>
      <c r="F8" s="1">
        <v>50</v>
      </c>
      <c r="G8" s="1">
        <v>54.9</v>
      </c>
      <c r="H8" s="1">
        <f t="shared" si="0"/>
        <v>48</v>
      </c>
      <c r="I8" s="1">
        <f t="shared" si="1"/>
        <v>10</v>
      </c>
      <c r="J8" s="2">
        <f t="shared" si="2"/>
        <v>16.666666666666664</v>
      </c>
      <c r="K8" s="1">
        <f t="shared" si="3"/>
        <v>52</v>
      </c>
    </row>
    <row r="9" spans="1:13" x14ac:dyDescent="0.25">
      <c r="A9">
        <v>32</v>
      </c>
      <c r="D9" s="1" t="s">
        <v>3</v>
      </c>
      <c r="E9" s="3" t="s">
        <v>11</v>
      </c>
      <c r="F9" s="1">
        <v>55</v>
      </c>
      <c r="G9" s="1">
        <v>59.9</v>
      </c>
      <c r="H9" s="1">
        <f t="shared" si="0"/>
        <v>54</v>
      </c>
      <c r="I9" s="1">
        <f t="shared" si="1"/>
        <v>6</v>
      </c>
      <c r="J9" s="2">
        <f t="shared" si="2"/>
        <v>10</v>
      </c>
      <c r="K9" s="1">
        <f t="shared" si="3"/>
        <v>57</v>
      </c>
    </row>
    <row r="10" spans="1:13" x14ac:dyDescent="0.25">
      <c r="A10">
        <v>49</v>
      </c>
      <c r="D10" s="1">
        <f>1+3.32*LOG10(D8)</f>
        <v>6.9034621512736969</v>
      </c>
      <c r="E10" s="3" t="s">
        <v>12</v>
      </c>
      <c r="F10" s="1">
        <v>60</v>
      </c>
      <c r="G10" s="1">
        <v>64.900000000000006</v>
      </c>
      <c r="H10" s="1">
        <f t="shared" si="0"/>
        <v>60</v>
      </c>
      <c r="I10" s="1">
        <f>H10-H9</f>
        <v>6</v>
      </c>
      <c r="J10" s="2">
        <f t="shared" si="2"/>
        <v>10</v>
      </c>
      <c r="K10" s="1">
        <f t="shared" si="3"/>
        <v>62</v>
      </c>
    </row>
    <row r="11" spans="1:13" x14ac:dyDescent="0.25">
      <c r="A11">
        <v>50</v>
      </c>
      <c r="D11" s="1" t="s">
        <v>4</v>
      </c>
    </row>
    <row r="12" spans="1:13" x14ac:dyDescent="0.25">
      <c r="A12">
        <v>42</v>
      </c>
      <c r="D12" s="1">
        <f>(D4-D6)/D10</f>
        <v>4.7802101723569903</v>
      </c>
    </row>
    <row r="13" spans="1:13" x14ac:dyDescent="0.25">
      <c r="A13">
        <v>38</v>
      </c>
    </row>
    <row r="14" spans="1:13" x14ac:dyDescent="0.25">
      <c r="A14">
        <v>30</v>
      </c>
      <c r="L14" t="s">
        <v>19</v>
      </c>
      <c r="M14">
        <f>AVERAGE(A1:A60)</f>
        <v>45.75</v>
      </c>
    </row>
    <row r="15" spans="1:13" x14ac:dyDescent="0.25">
      <c r="A15">
        <v>45</v>
      </c>
      <c r="L15" t="s">
        <v>20</v>
      </c>
      <c r="M15">
        <f>GEOMEAN(A1:A60)</f>
        <v>44.914507443551422</v>
      </c>
    </row>
    <row r="16" spans="1:13" x14ac:dyDescent="0.25">
      <c r="A16">
        <v>40</v>
      </c>
      <c r="L16" t="s">
        <v>21</v>
      </c>
      <c r="M16">
        <f>HARMEAN(A1:A60)</f>
        <v>44.08824988858543</v>
      </c>
    </row>
    <row r="17" spans="1:13" x14ac:dyDescent="0.25">
      <c r="A17">
        <v>52</v>
      </c>
      <c r="L17" t="s">
        <v>22</v>
      </c>
      <c r="M17">
        <f>MODE(A1:A60)</f>
        <v>42</v>
      </c>
    </row>
    <row r="18" spans="1:13" x14ac:dyDescent="0.25">
      <c r="A18">
        <v>36</v>
      </c>
      <c r="L18" t="s">
        <v>23</v>
      </c>
      <c r="M18">
        <f>MEDIAN(A1:A60)</f>
        <v>44.5</v>
      </c>
    </row>
    <row r="19" spans="1:13" x14ac:dyDescent="0.25">
      <c r="A19">
        <v>41</v>
      </c>
      <c r="L19" t="s">
        <v>24</v>
      </c>
      <c r="M19">
        <f>VAR(A1:A60)</f>
        <v>77.95338983050847</v>
      </c>
    </row>
    <row r="20" spans="1:13" x14ac:dyDescent="0.25">
      <c r="A20">
        <v>38</v>
      </c>
      <c r="L20" t="s">
        <v>25</v>
      </c>
      <c r="M20">
        <f>SKEW(A1:A60)</f>
        <v>0.24388428009850957</v>
      </c>
    </row>
    <row r="21" spans="1:13" x14ac:dyDescent="0.25">
      <c r="A21">
        <v>63</v>
      </c>
      <c r="L21" t="s">
        <v>26</v>
      </c>
      <c r="M21">
        <f>KURT(A1:A60)</f>
        <v>-0.9401959948659151</v>
      </c>
    </row>
    <row r="22" spans="1:13" x14ac:dyDescent="0.25">
      <c r="A22">
        <v>50</v>
      </c>
    </row>
    <row r="23" spans="1:13" x14ac:dyDescent="0.25">
      <c r="A23">
        <v>55</v>
      </c>
    </row>
    <row r="24" spans="1:13" x14ac:dyDescent="0.25">
      <c r="A24">
        <v>46</v>
      </c>
    </row>
    <row r="25" spans="1:13" x14ac:dyDescent="0.25">
      <c r="A25">
        <v>57</v>
      </c>
    </row>
    <row r="26" spans="1:13" x14ac:dyDescent="0.25">
      <c r="A26">
        <v>42</v>
      </c>
    </row>
    <row r="27" spans="1:13" x14ac:dyDescent="0.25">
      <c r="A27">
        <v>49</v>
      </c>
    </row>
    <row r="28" spans="1:13" x14ac:dyDescent="0.25">
      <c r="A28">
        <v>60</v>
      </c>
    </row>
    <row r="29" spans="1:13" x14ac:dyDescent="0.25">
      <c r="A29">
        <v>38</v>
      </c>
    </row>
    <row r="30" spans="1:13" x14ac:dyDescent="0.25">
      <c r="A30">
        <v>45</v>
      </c>
    </row>
    <row r="31" spans="1:13" x14ac:dyDescent="0.25">
      <c r="A31">
        <v>44</v>
      </c>
    </row>
    <row r="32" spans="1:13" x14ac:dyDescent="0.25">
      <c r="A32">
        <v>51</v>
      </c>
    </row>
    <row r="33" spans="1:1" x14ac:dyDescent="0.25">
      <c r="A33">
        <v>39</v>
      </c>
    </row>
    <row r="34" spans="1:1" x14ac:dyDescent="0.25">
      <c r="A34">
        <v>34</v>
      </c>
    </row>
    <row r="35" spans="1:1" x14ac:dyDescent="0.25">
      <c r="A35">
        <v>36</v>
      </c>
    </row>
    <row r="36" spans="1:1" x14ac:dyDescent="0.25">
      <c r="A36">
        <v>51</v>
      </c>
    </row>
    <row r="37" spans="1:1" x14ac:dyDescent="0.25">
      <c r="A37">
        <v>62</v>
      </c>
    </row>
    <row r="38" spans="1:1" x14ac:dyDescent="0.25">
      <c r="A38">
        <v>41</v>
      </c>
    </row>
    <row r="39" spans="1:1" x14ac:dyDescent="0.25">
      <c r="A39">
        <v>42</v>
      </c>
    </row>
    <row r="40" spans="1:1" x14ac:dyDescent="0.25">
      <c r="A40">
        <v>36</v>
      </c>
    </row>
    <row r="41" spans="1:1" x14ac:dyDescent="0.25">
      <c r="A41">
        <v>33</v>
      </c>
    </row>
    <row r="42" spans="1:1" x14ac:dyDescent="0.25">
      <c r="A42">
        <v>52</v>
      </c>
    </row>
    <row r="43" spans="1:1" x14ac:dyDescent="0.25">
      <c r="A43">
        <v>59</v>
      </c>
    </row>
    <row r="44" spans="1:1" x14ac:dyDescent="0.25">
      <c r="A44">
        <v>53</v>
      </c>
    </row>
    <row r="45" spans="1:1" x14ac:dyDescent="0.25">
      <c r="A45">
        <v>42</v>
      </c>
    </row>
    <row r="46" spans="1:1" x14ac:dyDescent="0.25">
      <c r="A46">
        <v>40</v>
      </c>
    </row>
    <row r="47" spans="1:1" x14ac:dyDescent="0.25">
      <c r="A47">
        <v>58</v>
      </c>
    </row>
    <row r="48" spans="1:1" x14ac:dyDescent="0.25">
      <c r="A48">
        <v>61</v>
      </c>
    </row>
    <row r="49" spans="1:1" x14ac:dyDescent="0.25">
      <c r="A49">
        <v>51</v>
      </c>
    </row>
    <row r="50" spans="1:1" x14ac:dyDescent="0.25">
      <c r="A50">
        <v>56</v>
      </c>
    </row>
    <row r="51" spans="1:1" x14ac:dyDescent="0.25">
      <c r="A51">
        <v>48</v>
      </c>
    </row>
    <row r="52" spans="1:1" x14ac:dyDescent="0.25">
      <c r="A52">
        <v>42</v>
      </c>
    </row>
    <row r="53" spans="1:1" x14ac:dyDescent="0.25">
      <c r="A53">
        <v>47</v>
      </c>
    </row>
    <row r="54" spans="1:1" x14ac:dyDescent="0.25">
      <c r="A54">
        <v>40</v>
      </c>
    </row>
    <row r="55" spans="1:1" x14ac:dyDescent="0.25">
      <c r="A55">
        <v>36</v>
      </c>
    </row>
    <row r="56" spans="1:1" x14ac:dyDescent="0.25">
      <c r="A56">
        <v>41</v>
      </c>
    </row>
    <row r="57" spans="1:1" x14ac:dyDescent="0.25">
      <c r="A57">
        <v>35</v>
      </c>
    </row>
    <row r="58" spans="1:1" x14ac:dyDescent="0.25">
      <c r="A58">
        <v>56</v>
      </c>
    </row>
    <row r="59" spans="1:1" x14ac:dyDescent="0.25">
      <c r="A59">
        <v>51</v>
      </c>
    </row>
    <row r="60" spans="1:1" x14ac:dyDescent="0.25">
      <c r="A60">
        <v>60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章华龙</dc:creator>
  <cp:lastModifiedBy>章华龙</cp:lastModifiedBy>
  <dcterms:created xsi:type="dcterms:W3CDTF">2015-06-05T18:19:34Z</dcterms:created>
  <dcterms:modified xsi:type="dcterms:W3CDTF">2021-09-22T08:17:04Z</dcterms:modified>
</cp:coreProperties>
</file>