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eyword_Universe_v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</t>
        </is>
      </c>
      <c r="B1" t="inlineStr">
        <is>
          <t>cluster</t>
        </is>
      </c>
      <c r="C1" t="inlineStr">
        <is>
          <t>intent</t>
        </is>
      </c>
      <c r="D1" t="inlineStr">
        <is>
          <t>search_volume</t>
        </is>
      </c>
      <c r="E1" t="inlineStr">
        <is>
          <t>trend_index</t>
        </is>
      </c>
      <c r="F1" t="inlineStr">
        <is>
          <t>target_position</t>
        </is>
      </c>
      <c r="G1" t="inlineStr">
        <is>
          <t>est_ctr</t>
        </is>
      </c>
      <c r="H1" t="inlineStr">
        <is>
          <t>cps</t>
        </is>
      </c>
      <c r="I1" t="inlineStr">
        <is>
          <t>traffic_potential</t>
        </is>
      </c>
      <c r="J1" t="inlineStr">
        <is>
          <t>cpc</t>
        </is>
      </c>
      <c r="K1" t="inlineStr">
        <is>
          <t>cvr</t>
        </is>
      </c>
      <c r="L1" t="inlineStr">
        <is>
          <t>aov</t>
        </is>
      </c>
      <c r="M1" t="inlineStr">
        <is>
          <t>keyword_value</t>
        </is>
      </c>
      <c r="N1" t="inlineStr">
        <is>
          <t>seo_difficulty</t>
        </is>
      </c>
      <c r="O1" t="inlineStr">
        <is>
          <t>paid_difficulty</t>
        </is>
      </c>
      <c r="P1" t="inlineStr">
        <is>
          <t>competitor_da</t>
        </is>
      </c>
      <c r="Q1" t="inlineStr">
        <is>
          <t>our_da</t>
        </is>
      </c>
      <c r="R1" t="inlineStr">
        <is>
          <t>volatility</t>
        </is>
      </c>
      <c r="S1" t="inlineStr">
        <is>
          <t>difficulty_index</t>
        </is>
      </c>
      <c r="T1" t="inlineStr">
        <is>
          <t>cost_to_rank</t>
        </is>
      </c>
      <c r="U1" t="inlineStr">
        <is>
          <t>comp_index</t>
        </is>
      </c>
      <c r="V1" t="inlineStr">
        <is>
          <t>opportunity_score</t>
        </is>
      </c>
      <c r="W1" t="inlineStr">
        <is>
          <t>brand_relevance</t>
        </is>
      </c>
      <c r="X1" t="inlineStr">
        <is>
          <t>topical_fit</t>
        </is>
      </c>
      <c r="Y1" t="inlineStr">
        <is>
          <t>intent_match</t>
        </is>
      </c>
      <c r="Z1" t="inlineStr">
        <is>
          <t>ilp</t>
        </is>
      </c>
      <c r="AA1" t="inlineStr">
        <is>
          <t>serp_feature_ownership</t>
        </is>
      </c>
      <c r="AB1" t="inlineStr">
        <is>
          <t>strategic_fit_score</t>
        </is>
      </c>
      <c r="AC1" t="inlineStr">
        <is>
          <t>demand_score</t>
        </is>
      </c>
      <c r="AD1" t="inlineStr">
        <is>
          <t>value_score</t>
        </is>
      </c>
      <c r="AE1" t="inlineStr">
        <is>
          <t>opportunity_score_pct</t>
        </is>
      </c>
      <c r="AF1" t="inlineStr">
        <is>
          <t>competition_ease_score</t>
        </is>
      </c>
      <c r="AG1" t="inlineStr">
        <is>
          <t>master_priority</t>
        </is>
      </c>
      <c r="AH1" t="inlineStr">
        <is>
          <t>notes</t>
        </is>
      </c>
    </row>
    <row r="2">
      <c r="A2" t="inlineStr">
        <is>
          <t>next js seo</t>
        </is>
      </c>
      <c r="B2" t="inlineStr">
        <is>
          <t>technical</t>
        </is>
      </c>
      <c r="C2" t="inlineStr">
        <is>
          <t>informational</t>
        </is>
      </c>
      <c r="D2" t="n">
        <v>2900</v>
      </c>
      <c r="E2" t="n">
        <v>0.8</v>
      </c>
      <c r="F2" t="n">
        <v>3</v>
      </c>
      <c r="G2">
        <f>0.31/(1+EXP(0.25*(F2-1)))</f>
        <v/>
      </c>
      <c r="H2" t="n">
        <v>0.9</v>
      </c>
      <c r="I2">
        <f>D2*G2*H2</f>
        <v/>
      </c>
      <c r="J2" t="n">
        <v>3.2</v>
      </c>
      <c r="K2" t="n">
        <v>0.012</v>
      </c>
      <c r="L2" t="n">
        <v>800</v>
      </c>
      <c r="M2">
        <f>IF(AND(K2&gt;0,L2&gt;0), I2*K2*L2, J2*I2)</f>
        <v/>
      </c>
      <c r="N2" t="n">
        <v>38</v>
      </c>
      <c r="O2" t="n">
        <v>65</v>
      </c>
      <c r="P2" t="n">
        <v>75</v>
      </c>
      <c r="Q2" t="n">
        <v>60</v>
      </c>
      <c r="R2" t="n">
        <v>0.3</v>
      </c>
      <c r="S2">
        <f>ROUND(N2*0.5 + O2*0.2 + P2*0.2 + (R2*100)*0.1,0)</f>
        <v/>
      </c>
      <c r="T2" t="n">
        <v>35000</v>
      </c>
      <c r="U2">
        <f>(S2 + J2*10)/2</f>
        <v/>
      </c>
      <c r="V2">
        <f>M2/(U2+1)</f>
        <v/>
      </c>
      <c r="W2" t="n">
        <v>4</v>
      </c>
      <c r="X2" t="n">
        <v>5</v>
      </c>
      <c r="Y2" t="n">
        <v>4</v>
      </c>
      <c r="Z2" t="n">
        <v>4</v>
      </c>
      <c r="AA2" t="n">
        <v>1</v>
      </c>
      <c r="AB2">
        <f>ROUND(((W2+X2+Y2+Z2)/4*80) + (AA2*20),0)</f>
        <v/>
      </c>
      <c r="AC2">
        <f>ROUND((MIN(1,D2/MAX(D2:D1000))*40) + (G2*100*0.3) + (E2*100*0.2) + (H2*100*0.1),0)</f>
        <v/>
      </c>
      <c r="AD2">
        <f>IF(MAX(M2:M1000)=0,0,ROUND(M2/MAX(M2:M1000)*100,0))</f>
        <v/>
      </c>
      <c r="AE2">
        <f>IF(MAX(V2:V1000)=0,0,ROUND(V2/MAX(V2:V1000)*100,0))</f>
        <v/>
      </c>
      <c r="AF2">
        <f>MAX(0,100-S2)</f>
        <v/>
      </c>
      <c r="AG2">
        <f>ROUND(0.25*AC2 + 0.25*AD2 + 0.20*AE2 + 0.15*AF2 + 0.15*AB2,0)</f>
        <v/>
      </c>
      <c r="AH2" t="inlineStr">
        <is>
          <t>Core topic for Next.js</t>
        </is>
      </c>
    </row>
    <row r="3">
      <c r="A3" t="inlineStr">
        <is>
          <t>strapi blog seo</t>
        </is>
      </c>
      <c r="B3" t="inlineStr">
        <is>
          <t>technical</t>
        </is>
      </c>
      <c r="C3" t="inlineStr">
        <is>
          <t>informational</t>
        </is>
      </c>
      <c r="D3" t="n">
        <v>800</v>
      </c>
      <c r="E3" t="n">
        <v>0.7</v>
      </c>
      <c r="F3" t="n">
        <v>4</v>
      </c>
      <c r="G3">
        <f>0.31/(1+EXP(0.25*(F3-1)))</f>
        <v/>
      </c>
      <c r="H3" t="n">
        <v>0.85</v>
      </c>
      <c r="I3">
        <f>D3*G3*H3</f>
        <v/>
      </c>
      <c r="J3" t="n">
        <v>2.1</v>
      </c>
      <c r="K3" t="n">
        <v>0.01</v>
      </c>
      <c r="L3" t="n">
        <v>600</v>
      </c>
      <c r="M3">
        <f>IF(AND(K3&gt;0,L3&gt;0), I3*K3*L3, J3*I3)</f>
        <v/>
      </c>
      <c r="N3" t="n">
        <v>32</v>
      </c>
      <c r="O3" t="n">
        <v>55</v>
      </c>
      <c r="P3" t="n">
        <v>70</v>
      </c>
      <c r="Q3" t="n">
        <v>60</v>
      </c>
      <c r="R3" t="n">
        <v>0.25</v>
      </c>
      <c r="S3">
        <f>ROUND(N3*0.5 + O3*0.2 + P3*0.2 + (R3*100)*0.1,0)</f>
        <v/>
      </c>
      <c r="T3" t="n">
        <v>20000</v>
      </c>
      <c r="U3">
        <f>(S3 + J3*10)/2</f>
        <v/>
      </c>
      <c r="V3">
        <f>M3/(U3+1)</f>
        <v/>
      </c>
      <c r="W3" t="n">
        <v>3</v>
      </c>
      <c r="X3" t="n">
        <v>4</v>
      </c>
      <c r="Y3" t="n">
        <v>4</v>
      </c>
      <c r="Z3" t="n">
        <v>4</v>
      </c>
      <c r="AA3" t="n">
        <v>0</v>
      </c>
      <c r="AB3">
        <f>ROUND(((W3+X3+Y3+Z3)/4*80) + (AA3*20),0)</f>
        <v/>
      </c>
      <c r="AC3">
        <f>ROUND((MIN(1,D3/MAX(D2:D1000))*40) + (G3*100*0.3) + (E3*100*0.2) + (H3*100*0.1),0)</f>
        <v/>
      </c>
      <c r="AD3">
        <f>IF(MAX(M2:M1000)=0,0,ROUND(M3/MAX(M2:M1000)*100,0))</f>
        <v/>
      </c>
      <c r="AE3">
        <f>IF(MAX(V2:V1000)=0,0,ROUND(V3/MAX(V2:V1000)*100,0))</f>
        <v/>
      </c>
      <c r="AF3">
        <f>MAX(0,100-S3)</f>
        <v/>
      </c>
      <c r="AG3">
        <f>ROUND(0.25*AC3 + 0.25*AD3 + 0.20*AE3 + 0.15*AF3 + 0.15*AB3,0)</f>
        <v/>
      </c>
      <c r="AH3" t="inlineStr">
        <is>
          <t>Stack-specific content</t>
        </is>
      </c>
    </row>
    <row r="4">
      <c r="A4" t="inlineStr">
        <is>
          <t>generate sitemap nextjs</t>
        </is>
      </c>
      <c r="B4" t="inlineStr">
        <is>
          <t>technical</t>
        </is>
      </c>
      <c r="C4" t="inlineStr">
        <is>
          <t>informational</t>
        </is>
      </c>
      <c r="D4" t="n">
        <v>1200</v>
      </c>
      <c r="E4" t="n">
        <v>0.9</v>
      </c>
      <c r="F4" t="n">
        <v>5</v>
      </c>
      <c r="G4">
        <f>0.31/(1+EXP(0.25*(F4-1)))</f>
        <v/>
      </c>
      <c r="H4" t="n">
        <v>0.95</v>
      </c>
      <c r="I4">
        <f>D4*G4*H4</f>
        <v/>
      </c>
      <c r="J4" t="n">
        <v>1.8</v>
      </c>
      <c r="K4" t="n">
        <v>0.008</v>
      </c>
      <c r="L4" t="n">
        <v>400</v>
      </c>
      <c r="M4">
        <f>IF(AND(K4&gt;0,L4&gt;0), I4*K4*L4, J4*I4)</f>
        <v/>
      </c>
      <c r="N4" t="n">
        <v>28</v>
      </c>
      <c r="O4" t="n">
        <v>40</v>
      </c>
      <c r="P4" t="n">
        <v>65</v>
      </c>
      <c r="Q4" t="n">
        <v>60</v>
      </c>
      <c r="R4" t="n">
        <v>0.2</v>
      </c>
      <c r="S4">
        <f>ROUND(N4*0.5 + O4*0.2 + P4*0.2 + (R4*100)*0.1,0)</f>
        <v/>
      </c>
      <c r="T4" t="n">
        <v>12000</v>
      </c>
      <c r="U4">
        <f>(S4 + J4*10)/2</f>
        <v/>
      </c>
      <c r="V4">
        <f>M4/(U4+1)</f>
        <v/>
      </c>
      <c r="W4" t="n">
        <v>4</v>
      </c>
      <c r="X4" t="n">
        <v>4</v>
      </c>
      <c r="Y4" t="n">
        <v>4</v>
      </c>
      <c r="Z4" t="n">
        <v>3</v>
      </c>
      <c r="AA4" t="n">
        <v>0</v>
      </c>
      <c r="AB4">
        <f>ROUND(((W4+X4+Y4+Z4)/4*80) + (AA4*20),0)</f>
        <v/>
      </c>
      <c r="AC4">
        <f>ROUND((MIN(1,D4/MAX(D2:D1000))*40) + (G4*100*0.3) + (E4*100*0.2) + (H4*100*0.1),0)</f>
        <v/>
      </c>
      <c r="AD4">
        <f>IF(MAX(M2:M1000)=0,0,ROUND(M4/MAX(M2:M1000)*100,0))</f>
        <v/>
      </c>
      <c r="AE4">
        <f>IF(MAX(V2:V1000)=0,0,ROUND(V4/MAX(V2:V1000)*100,0))</f>
        <v/>
      </c>
      <c r="AF4">
        <f>MAX(0,100-S4)</f>
        <v/>
      </c>
      <c r="AG4">
        <f>ROUND(0.25*AC4 + 0.25*AD4 + 0.20*AE4 + 0.15*AF4 + 0.15*AB4,0)</f>
        <v/>
      </c>
      <c r="AH4" t="inlineStr">
        <is>
          <t>How-to intent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2025-10-24T17:19:36Z</dcterms:created>
  <dcterms:modified xmlns:dcterms="http://purl.org/dc/terms/" xmlns:xsi="http://www.w3.org/2001/XMLSchema-instance" xsi:type="dcterms:W3CDTF">2025-10-24T17:19:36Z</dcterms:modified>
</cp:coreProperties>
</file>