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DT\nfl\"/>
    </mc:Choice>
  </mc:AlternateContent>
  <bookViews>
    <workbookView xWindow="28680" yWindow="-120" windowWidth="29040" windowHeight="15840" activeTab="1"/>
  </bookViews>
  <sheets>
    <sheet name="NULL" sheetId="14" r:id="rId1"/>
    <sheet name="Tabelle1" sheetId="2" r:id="rId2"/>
    <sheet name="RS 2023" sheetId="13" r:id="rId3"/>
    <sheet name="RS 2022" sheetId="12" r:id="rId4"/>
    <sheet name="RS 2021" sheetId="11" r:id="rId5"/>
    <sheet name="RS 2020" sheetId="10" r:id="rId6"/>
    <sheet name="RS 2019" sheetId="9" r:id="rId7"/>
    <sheet name="RS 2018" sheetId="8" r:id="rId8"/>
    <sheet name="RS 2017" sheetId="7" r:id="rId9"/>
    <sheet name="RS 2016" sheetId="6" r:id="rId10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214" i="2" l="1"/>
  <c r="V214" i="2"/>
  <c r="W214" i="2"/>
  <c r="X214" i="2"/>
  <c r="Y214" i="2"/>
  <c r="Z214" i="2"/>
  <c r="AA214" i="2"/>
  <c r="AB214" i="2"/>
  <c r="AC214" i="2"/>
  <c r="U215" i="2"/>
  <c r="V215" i="2"/>
  <c r="W215" i="2"/>
  <c r="X215" i="2"/>
  <c r="Y215" i="2"/>
  <c r="Z215" i="2"/>
  <c r="AA215" i="2"/>
  <c r="AB215" i="2"/>
  <c r="AC215" i="2"/>
  <c r="U216" i="2"/>
  <c r="V216" i="2"/>
  <c r="W216" i="2"/>
  <c r="X216" i="2"/>
  <c r="Y216" i="2"/>
  <c r="Z216" i="2"/>
  <c r="AA216" i="2"/>
  <c r="AB216" i="2"/>
  <c r="AC216" i="2"/>
  <c r="U217" i="2"/>
  <c r="V217" i="2"/>
  <c r="W217" i="2"/>
  <c r="X217" i="2"/>
  <c r="Y217" i="2"/>
  <c r="Z217" i="2"/>
  <c r="AA217" i="2"/>
  <c r="AB217" i="2"/>
  <c r="AC217" i="2"/>
  <c r="U218" i="2"/>
  <c r="V218" i="2"/>
  <c r="W218" i="2"/>
  <c r="X218" i="2"/>
  <c r="Y218" i="2"/>
  <c r="Z218" i="2"/>
  <c r="AA218" i="2"/>
  <c r="AB218" i="2"/>
  <c r="AC218" i="2"/>
  <c r="U219" i="2"/>
  <c r="V219" i="2"/>
  <c r="W219" i="2"/>
  <c r="X219" i="2"/>
  <c r="Y219" i="2"/>
  <c r="Z219" i="2"/>
  <c r="AA219" i="2"/>
  <c r="AB219" i="2"/>
  <c r="AC219" i="2"/>
  <c r="U220" i="2"/>
  <c r="V220" i="2"/>
  <c r="W220" i="2"/>
  <c r="X220" i="2"/>
  <c r="Y220" i="2"/>
  <c r="Z220" i="2"/>
  <c r="AA220" i="2"/>
  <c r="AB220" i="2"/>
  <c r="AC220" i="2"/>
  <c r="U221" i="2"/>
  <c r="V221" i="2"/>
  <c r="W221" i="2"/>
  <c r="X221" i="2"/>
  <c r="Y221" i="2"/>
  <c r="Z221" i="2"/>
  <c r="AA221" i="2"/>
  <c r="AB221" i="2"/>
  <c r="AC221" i="2"/>
  <c r="U222" i="2"/>
  <c r="V222" i="2"/>
  <c r="W222" i="2"/>
  <c r="X222" i="2"/>
  <c r="Y222" i="2"/>
  <c r="Z222" i="2"/>
  <c r="AA222" i="2"/>
  <c r="AB222" i="2"/>
  <c r="AC222" i="2"/>
  <c r="U223" i="2"/>
  <c r="V223" i="2"/>
  <c r="W223" i="2"/>
  <c r="X223" i="2"/>
  <c r="Y223" i="2"/>
  <c r="Z223" i="2"/>
  <c r="AA223" i="2"/>
  <c r="AB223" i="2"/>
  <c r="AC223" i="2"/>
  <c r="U224" i="2"/>
  <c r="V224" i="2"/>
  <c r="W224" i="2"/>
  <c r="X224" i="2"/>
  <c r="Y224" i="2"/>
  <c r="Z224" i="2"/>
  <c r="AA224" i="2"/>
  <c r="AB224" i="2"/>
  <c r="AC224" i="2"/>
  <c r="U225" i="2"/>
  <c r="V225" i="2"/>
  <c r="W225" i="2"/>
  <c r="X225" i="2"/>
  <c r="Y225" i="2"/>
  <c r="Z225" i="2"/>
  <c r="AA225" i="2"/>
  <c r="AB225" i="2"/>
  <c r="AC225" i="2"/>
  <c r="U226" i="2"/>
  <c r="V226" i="2"/>
  <c r="W226" i="2"/>
  <c r="X226" i="2"/>
  <c r="Y226" i="2"/>
  <c r="Z226" i="2"/>
  <c r="AA226" i="2"/>
  <c r="AB226" i="2"/>
  <c r="AC226" i="2"/>
  <c r="U227" i="2"/>
  <c r="V227" i="2"/>
  <c r="W227" i="2"/>
  <c r="X227" i="2"/>
  <c r="Y227" i="2"/>
  <c r="Z227" i="2"/>
  <c r="AA227" i="2"/>
  <c r="AB227" i="2"/>
  <c r="AC227" i="2"/>
  <c r="U228" i="2"/>
  <c r="V228" i="2"/>
  <c r="W228" i="2"/>
  <c r="X228" i="2"/>
  <c r="Y228" i="2"/>
  <c r="Z228" i="2"/>
  <c r="AA228" i="2"/>
  <c r="AB228" i="2"/>
  <c r="AC228" i="2"/>
  <c r="U229" i="2"/>
  <c r="V229" i="2"/>
  <c r="W229" i="2"/>
  <c r="X229" i="2"/>
  <c r="Y229" i="2"/>
  <c r="Z229" i="2"/>
  <c r="AA229" i="2"/>
  <c r="AB229" i="2"/>
  <c r="AC229" i="2"/>
  <c r="U230" i="2"/>
  <c r="V230" i="2"/>
  <c r="W230" i="2"/>
  <c r="X230" i="2"/>
  <c r="Y230" i="2"/>
  <c r="Z230" i="2"/>
  <c r="AA230" i="2"/>
  <c r="AB230" i="2"/>
  <c r="AC230" i="2"/>
  <c r="U231" i="2"/>
  <c r="V231" i="2"/>
  <c r="W231" i="2"/>
  <c r="X231" i="2"/>
  <c r="Y231" i="2"/>
  <c r="Z231" i="2"/>
  <c r="AA231" i="2"/>
  <c r="AB231" i="2"/>
  <c r="AC231" i="2"/>
  <c r="U232" i="2"/>
  <c r="V232" i="2"/>
  <c r="W232" i="2"/>
  <c r="X232" i="2"/>
  <c r="Y232" i="2"/>
  <c r="Z232" i="2"/>
  <c r="AA232" i="2"/>
  <c r="AB232" i="2"/>
  <c r="AC232" i="2"/>
  <c r="U233" i="2"/>
  <c r="V233" i="2"/>
  <c r="W233" i="2"/>
  <c r="X233" i="2"/>
  <c r="Y233" i="2"/>
  <c r="Z233" i="2"/>
  <c r="AA233" i="2"/>
  <c r="AB233" i="2"/>
  <c r="AC233" i="2"/>
  <c r="U234" i="2"/>
  <c r="V234" i="2"/>
  <c r="W234" i="2"/>
  <c r="X234" i="2"/>
  <c r="Y234" i="2"/>
  <c r="Z234" i="2"/>
  <c r="AA234" i="2"/>
  <c r="AB234" i="2"/>
  <c r="AC234" i="2"/>
  <c r="U235" i="2"/>
  <c r="V235" i="2"/>
  <c r="W235" i="2"/>
  <c r="X235" i="2"/>
  <c r="Y235" i="2"/>
  <c r="Z235" i="2"/>
  <c r="AA235" i="2"/>
  <c r="AB235" i="2"/>
  <c r="AC235" i="2"/>
  <c r="T7" i="2"/>
  <c r="T11" i="2"/>
  <c r="V14" i="2"/>
  <c r="W14" i="2"/>
  <c r="X14" i="2"/>
  <c r="Y14" i="2" s="1"/>
  <c r="Z14" i="2"/>
  <c r="AA14" i="2"/>
  <c r="AB14" i="2"/>
  <c r="AC14" i="2"/>
  <c r="V24" i="2"/>
  <c r="W24" i="2"/>
  <c r="X24" i="2"/>
  <c r="Y25" i="2" s="1"/>
  <c r="Y24" i="2"/>
  <c r="Z24" i="2"/>
  <c r="AA24" i="2"/>
  <c r="AB24" i="2"/>
  <c r="AC24" i="2" s="1"/>
  <c r="V25" i="2"/>
  <c r="W26" i="2" s="1"/>
  <c r="W25" i="2"/>
  <c r="X25" i="2"/>
  <c r="Y26" i="2" s="1"/>
  <c r="Z25" i="2"/>
  <c r="AA25" i="2"/>
  <c r="AB25" i="2"/>
  <c r="AC25" i="2"/>
  <c r="V26" i="2"/>
  <c r="X26" i="2"/>
  <c r="Z26" i="2"/>
  <c r="AA26" i="2"/>
  <c r="AB26" i="2"/>
  <c r="AC26" i="2" s="1"/>
  <c r="S27" i="2"/>
  <c r="V27" i="2"/>
  <c r="W27" i="2"/>
  <c r="X27" i="2"/>
  <c r="Z27" i="2"/>
  <c r="AA27" i="2"/>
  <c r="AB27" i="2"/>
  <c r="AC27" i="2" s="1"/>
  <c r="T28" i="2"/>
  <c r="U28" i="2"/>
  <c r="V28" i="2"/>
  <c r="W28" i="2" s="1"/>
  <c r="X28" i="2"/>
  <c r="Y28" i="2" s="1"/>
  <c r="Z28" i="2"/>
  <c r="AA28" i="2"/>
  <c r="AB28" i="2"/>
  <c r="AC28" i="2"/>
  <c r="T30" i="2"/>
  <c r="T32" i="2"/>
  <c r="X32" i="2"/>
  <c r="Z36" i="2"/>
  <c r="AA36" i="2"/>
  <c r="AB37" i="2"/>
  <c r="AC37" i="2"/>
  <c r="R40" i="2"/>
  <c r="V40" i="2"/>
  <c r="W40" i="2"/>
  <c r="X40" i="2"/>
  <c r="Y40" i="2"/>
  <c r="Z40" i="2"/>
  <c r="AA40" i="2"/>
  <c r="AB40" i="2"/>
  <c r="AC40" i="2"/>
  <c r="T46" i="2"/>
  <c r="V46" i="2"/>
  <c r="V51" i="2"/>
  <c r="W51" i="2"/>
  <c r="X51" i="2"/>
  <c r="Y51" i="2" s="1"/>
  <c r="Z51" i="2"/>
  <c r="AA51" i="2"/>
  <c r="AB51" i="2"/>
  <c r="AC51" i="2"/>
  <c r="Q52" i="2"/>
  <c r="V52" i="2"/>
  <c r="W53" i="2" s="1"/>
  <c r="X52" i="2"/>
  <c r="Z52" i="2"/>
  <c r="AA52" i="2" s="1"/>
  <c r="AB52" i="2"/>
  <c r="AC52" i="2"/>
  <c r="V53" i="2"/>
  <c r="X53" i="2"/>
  <c r="Z53" i="2"/>
  <c r="AA53" i="2" s="1"/>
  <c r="AB53" i="2"/>
  <c r="AC53" i="2"/>
  <c r="V54" i="2"/>
  <c r="W54" i="2" s="1"/>
  <c r="X54" i="2"/>
  <c r="Y54" i="2" s="1"/>
  <c r="Z54" i="2"/>
  <c r="AA54" i="2" s="1"/>
  <c r="AB54" i="2"/>
  <c r="AC54" i="2"/>
  <c r="T55" i="2"/>
  <c r="X55" i="2"/>
  <c r="AB55" i="2"/>
  <c r="Y57" i="2"/>
  <c r="T61" i="2"/>
  <c r="AB62" i="2"/>
  <c r="AC62" i="2"/>
  <c r="T70" i="2"/>
  <c r="U70" i="2"/>
  <c r="V70" i="2"/>
  <c r="W70" i="2"/>
  <c r="X70" i="2"/>
  <c r="Y70" i="2" s="1"/>
  <c r="Z70" i="2"/>
  <c r="AA70" i="2"/>
  <c r="AB70" i="2"/>
  <c r="AC70" i="2" s="1"/>
  <c r="V76" i="2"/>
  <c r="X76" i="2"/>
  <c r="Z76" i="2"/>
  <c r="AA76" i="2"/>
  <c r="AB76" i="2"/>
  <c r="AC76" i="2" s="1"/>
  <c r="V80" i="2"/>
  <c r="W80" i="2"/>
  <c r="X80" i="2"/>
  <c r="Y80" i="2"/>
  <c r="Z80" i="2"/>
  <c r="AA80" i="2" s="1"/>
  <c r="AB80" i="2"/>
  <c r="AC80" i="2"/>
  <c r="Z85" i="2"/>
  <c r="AA85" i="2"/>
  <c r="AB86" i="2"/>
  <c r="AC86" i="2"/>
  <c r="T87" i="2"/>
  <c r="AB88" i="2"/>
  <c r="AC88" i="2"/>
  <c r="T92" i="2"/>
  <c r="X92" i="2"/>
  <c r="V93" i="2"/>
  <c r="W93" i="2"/>
  <c r="X93" i="2"/>
  <c r="Y93" i="2"/>
  <c r="Z93" i="2"/>
  <c r="AA93" i="2" s="1"/>
  <c r="AB93" i="2"/>
  <c r="AC93" i="2"/>
  <c r="Z94" i="2"/>
  <c r="AA94" i="2"/>
  <c r="Z97" i="2"/>
  <c r="AA97" i="2"/>
  <c r="T100" i="2"/>
  <c r="X100" i="2"/>
  <c r="T101" i="2"/>
  <c r="V101" i="2"/>
  <c r="AB101" i="2"/>
  <c r="AC101" i="2"/>
  <c r="V102" i="2"/>
  <c r="W102" i="2" s="1"/>
  <c r="X102" i="2"/>
  <c r="Y104" i="2" s="1"/>
  <c r="Y102" i="2"/>
  <c r="Z102" i="2"/>
  <c r="AA102" i="2" s="1"/>
  <c r="AB102" i="2"/>
  <c r="AC102" i="2"/>
  <c r="Q103" i="2"/>
  <c r="S103" i="2"/>
  <c r="V103" i="2"/>
  <c r="W103" i="2"/>
  <c r="X103" i="2"/>
  <c r="Y105" i="2" s="1"/>
  <c r="Z103" i="2"/>
  <c r="AA103" i="2" s="1"/>
  <c r="AB103" i="2"/>
  <c r="AC103" i="2" s="1"/>
  <c r="Q104" i="2"/>
  <c r="V104" i="2"/>
  <c r="W104" i="2"/>
  <c r="X104" i="2"/>
  <c r="Z104" i="2"/>
  <c r="AA104" i="2"/>
  <c r="AB104" i="2"/>
  <c r="AC104" i="2"/>
  <c r="T105" i="2"/>
  <c r="U105" i="2"/>
  <c r="V105" i="2"/>
  <c r="W105" i="2"/>
  <c r="X105" i="2"/>
  <c r="Z105" i="2"/>
  <c r="AA105" i="2" s="1"/>
  <c r="AB105" i="2"/>
  <c r="AC105" i="2"/>
  <c r="Q106" i="2"/>
  <c r="V106" i="2"/>
  <c r="W106" i="2"/>
  <c r="X106" i="2"/>
  <c r="Y106" i="2" s="1"/>
  <c r="Z106" i="2"/>
  <c r="AA106" i="2"/>
  <c r="AB106" i="2"/>
  <c r="AC106" i="2" s="1"/>
  <c r="S107" i="2"/>
  <c r="R109" i="2"/>
  <c r="S109" i="2"/>
  <c r="V109" i="2"/>
  <c r="Z109" i="2"/>
  <c r="AA109" i="2"/>
  <c r="Q110" i="2"/>
  <c r="R110" i="2"/>
  <c r="Z110" i="2"/>
  <c r="AA110" i="2"/>
  <c r="AB111" i="2"/>
  <c r="AC111" i="2"/>
  <c r="Z113" i="2"/>
  <c r="AA113" i="2"/>
  <c r="T119" i="2"/>
  <c r="V119" i="2"/>
  <c r="W119" i="2" s="1"/>
  <c r="X119" i="2"/>
  <c r="Y119" i="2" s="1"/>
  <c r="Z119" i="2"/>
  <c r="AA119" i="2"/>
  <c r="AB119" i="2"/>
  <c r="AC119" i="2"/>
  <c r="AB124" i="2"/>
  <c r="AC124" i="2"/>
  <c r="T125" i="2"/>
  <c r="X125" i="2"/>
  <c r="AB125" i="2"/>
  <c r="AC125" i="2"/>
  <c r="Z128" i="2"/>
  <c r="AA128" i="2"/>
  <c r="R130" i="2"/>
  <c r="S130" i="2"/>
  <c r="T130" i="2"/>
  <c r="U130" i="2"/>
  <c r="V130" i="2"/>
  <c r="W131" i="2" s="1"/>
  <c r="X130" i="2"/>
  <c r="Y131" i="2" s="1"/>
  <c r="Y130" i="2"/>
  <c r="Z130" i="2"/>
  <c r="AA130" i="2"/>
  <c r="AB130" i="2"/>
  <c r="AC130" i="2" s="1"/>
  <c r="Q131" i="2"/>
  <c r="V131" i="2"/>
  <c r="X131" i="2"/>
  <c r="Z131" i="2"/>
  <c r="AA131" i="2"/>
  <c r="AB131" i="2"/>
  <c r="AC131" i="2" s="1"/>
  <c r="V132" i="2"/>
  <c r="W132" i="2"/>
  <c r="X132" i="2"/>
  <c r="Y132" i="2"/>
  <c r="Z132" i="2"/>
  <c r="AA132" i="2"/>
  <c r="AB132" i="2"/>
  <c r="AC132" i="2" s="1"/>
  <c r="AB133" i="2"/>
  <c r="AC133" i="2"/>
  <c r="T137" i="2"/>
  <c r="T139" i="2"/>
  <c r="V139" i="2"/>
  <c r="Z140" i="2"/>
  <c r="AA140" i="2"/>
  <c r="T142" i="2"/>
  <c r="AB142" i="2"/>
  <c r="AC142" i="2"/>
  <c r="Q146" i="2"/>
  <c r="V146" i="2"/>
  <c r="W146" i="2"/>
  <c r="X146" i="2"/>
  <c r="Y146" i="2" s="1"/>
  <c r="Z146" i="2"/>
  <c r="AA146" i="2" s="1"/>
  <c r="AB146" i="2"/>
  <c r="AC146" i="2" s="1"/>
  <c r="Y147" i="2"/>
  <c r="T149" i="2"/>
  <c r="Z151" i="2"/>
  <c r="AA151" i="2"/>
  <c r="T152" i="2"/>
  <c r="T153" i="2"/>
  <c r="V153" i="2"/>
  <c r="T154" i="2"/>
  <c r="T156" i="2"/>
  <c r="AB157" i="2"/>
  <c r="AC157" i="2"/>
  <c r="Q158" i="2"/>
  <c r="V158" i="2"/>
  <c r="W158" i="2" s="1"/>
  <c r="X158" i="2"/>
  <c r="Y158" i="2"/>
  <c r="Z158" i="2"/>
  <c r="AA158" i="2"/>
  <c r="AB158" i="2"/>
  <c r="AC158" i="2"/>
  <c r="T161" i="2"/>
  <c r="X161" i="2"/>
  <c r="V161" i="2"/>
  <c r="T167" i="2"/>
  <c r="X167" i="2"/>
  <c r="S168" i="2"/>
  <c r="V168" i="2"/>
  <c r="W168" i="2"/>
  <c r="X168" i="2"/>
  <c r="Y168" i="2"/>
  <c r="Z168" i="2"/>
  <c r="AA168" i="2"/>
  <c r="AB168" i="2"/>
  <c r="AC168" i="2"/>
  <c r="AB169" i="2"/>
  <c r="AC169" i="2"/>
  <c r="Z172" i="2"/>
  <c r="AA172" i="2"/>
  <c r="T175" i="2"/>
  <c r="V175" i="2"/>
  <c r="T176" i="2"/>
  <c r="Z176" i="2"/>
  <c r="AA176" i="2"/>
  <c r="T178" i="2"/>
  <c r="X178" i="2"/>
  <c r="V178" i="2"/>
  <c r="AB178" i="2"/>
  <c r="T179" i="2"/>
  <c r="X179" i="2"/>
  <c r="Q180" i="2"/>
  <c r="R180" i="2"/>
  <c r="V180" i="2"/>
  <c r="W182" i="2" s="1"/>
  <c r="W180" i="2"/>
  <c r="X180" i="2"/>
  <c r="Y180" i="2"/>
  <c r="Z180" i="2"/>
  <c r="AA180" i="2" s="1"/>
  <c r="AB180" i="2"/>
  <c r="AC180" i="2" s="1"/>
  <c r="Q181" i="2"/>
  <c r="R181" i="2"/>
  <c r="T181" i="2"/>
  <c r="U181" i="2"/>
  <c r="V181" i="2"/>
  <c r="X181" i="2"/>
  <c r="Y181" i="2"/>
  <c r="Z181" i="2"/>
  <c r="AA181" i="2"/>
  <c r="AB181" i="2"/>
  <c r="AC181" i="2"/>
  <c r="Q182" i="2"/>
  <c r="R182" i="2"/>
  <c r="V182" i="2"/>
  <c r="X182" i="2"/>
  <c r="Y182" i="2" s="1"/>
  <c r="Z182" i="2"/>
  <c r="AA182" i="2" s="1"/>
  <c r="AB182" i="2"/>
  <c r="AC182" i="2" s="1"/>
  <c r="R183" i="2"/>
  <c r="V183" i="2"/>
  <c r="W183" i="2" s="1"/>
  <c r="X183" i="2"/>
  <c r="Z183" i="2"/>
  <c r="AA183" i="2"/>
  <c r="AB183" i="2"/>
  <c r="AC183" i="2" s="1"/>
  <c r="R184" i="2"/>
  <c r="T184" i="2"/>
  <c r="U184" i="2"/>
  <c r="V184" i="2"/>
  <c r="W184" i="2" s="1"/>
  <c r="X184" i="2"/>
  <c r="Y184" i="2" s="1"/>
  <c r="Z184" i="2"/>
  <c r="AA184" i="2"/>
  <c r="AB184" i="2"/>
  <c r="AC184" i="2"/>
  <c r="T187" i="2"/>
  <c r="V187" i="2"/>
  <c r="T188" i="2"/>
  <c r="Z188" i="2"/>
  <c r="AA188" i="2"/>
  <c r="Z190" i="2"/>
  <c r="T192" i="2"/>
  <c r="T193" i="2"/>
  <c r="V193" i="2"/>
  <c r="T195" i="2"/>
  <c r="X195" i="2"/>
  <c r="T196" i="2"/>
  <c r="X196" i="2"/>
  <c r="Z196" i="2"/>
  <c r="AA196" i="2"/>
  <c r="V197" i="2"/>
  <c r="W197" i="2" s="1"/>
  <c r="X197" i="2"/>
  <c r="Y197" i="2"/>
  <c r="Z197" i="2"/>
  <c r="AA197" i="2"/>
  <c r="AB197" i="2"/>
  <c r="AC197" i="2" s="1"/>
  <c r="T199" i="2"/>
  <c r="V199" i="2"/>
  <c r="AB200" i="2"/>
  <c r="AC200" i="2"/>
  <c r="N204" i="2"/>
  <c r="R204" i="2"/>
  <c r="S207" i="2"/>
  <c r="X207" i="2"/>
  <c r="Q208" i="2"/>
  <c r="R208" i="2"/>
  <c r="S208" i="2"/>
  <c r="V208" i="2"/>
  <c r="Z208" i="2"/>
  <c r="AA208" i="2" s="1"/>
  <c r="AB208" i="2"/>
  <c r="AC208" i="2" s="1"/>
  <c r="Q209" i="2"/>
  <c r="R209" i="2"/>
  <c r="X209" i="2"/>
  <c r="Z209" i="2"/>
  <c r="AA209" i="2" s="1"/>
  <c r="Z210" i="2"/>
  <c r="AA210" i="2" s="1"/>
  <c r="Q211" i="2"/>
  <c r="R211" i="2"/>
  <c r="V211" i="2"/>
  <c r="AB211" i="2"/>
  <c r="AC211" i="2"/>
  <c r="Q212" i="2"/>
  <c r="R212" i="2"/>
  <c r="V212" i="2"/>
  <c r="Y213" i="2"/>
  <c r="Z213" i="2"/>
  <c r="AA213" i="2"/>
  <c r="AB2" i="2"/>
  <c r="Z2" i="2"/>
  <c r="X2" i="2"/>
  <c r="Y2" i="2" s="1"/>
  <c r="W2" i="2"/>
  <c r="V2" i="2"/>
  <c r="S2" i="2"/>
  <c r="Q2" i="2"/>
  <c r="N3" i="2"/>
  <c r="O3" i="2"/>
  <c r="Y3" i="2"/>
  <c r="N4" i="2"/>
  <c r="N5" i="2"/>
  <c r="N6" i="2"/>
  <c r="T6" i="2"/>
  <c r="O6" i="2"/>
  <c r="Y6" i="2"/>
  <c r="N7" i="2"/>
  <c r="N8" i="2"/>
  <c r="N9" i="2"/>
  <c r="O9" i="2"/>
  <c r="Y9" i="2"/>
  <c r="N10" i="2"/>
  <c r="N11" i="2"/>
  <c r="N12" i="2"/>
  <c r="O12" i="2"/>
  <c r="Y12" i="2"/>
  <c r="N13" i="2"/>
  <c r="N14" i="2"/>
  <c r="N15" i="2"/>
  <c r="O15" i="2"/>
  <c r="Y15" i="2"/>
  <c r="N16" i="2"/>
  <c r="N17" i="2"/>
  <c r="N18" i="2"/>
  <c r="T18" i="2"/>
  <c r="O18" i="2"/>
  <c r="Y18" i="2"/>
  <c r="N19" i="2"/>
  <c r="N20" i="2"/>
  <c r="N21" i="2"/>
  <c r="T21" i="2"/>
  <c r="X21" i="2"/>
  <c r="O21" i="2"/>
  <c r="Y21" i="2"/>
  <c r="N22" i="2"/>
  <c r="N23" i="2"/>
  <c r="N24" i="2"/>
  <c r="T24" i="2"/>
  <c r="U24" i="2"/>
  <c r="O24" i="2"/>
  <c r="N25" i="2"/>
  <c r="N26" i="2"/>
  <c r="N27" i="2"/>
  <c r="O27" i="2"/>
  <c r="N28" i="2"/>
  <c r="N29" i="2"/>
  <c r="N30" i="2"/>
  <c r="Z30" i="2"/>
  <c r="AA30" i="2"/>
  <c r="O30" i="2"/>
  <c r="Y30" i="2"/>
  <c r="N31" i="2"/>
  <c r="N32" i="2"/>
  <c r="N33" i="2"/>
  <c r="O33" i="2"/>
  <c r="Y33" i="2"/>
  <c r="N34" i="2"/>
  <c r="N35" i="2"/>
  <c r="N36" i="2"/>
  <c r="O36" i="2"/>
  <c r="Y36" i="2"/>
  <c r="N37" i="2"/>
  <c r="N38" i="2"/>
  <c r="N39" i="2"/>
  <c r="O39" i="2"/>
  <c r="Y39" i="2"/>
  <c r="N40" i="2"/>
  <c r="N41" i="2"/>
  <c r="N42" i="2"/>
  <c r="O42" i="2"/>
  <c r="Y42" i="2"/>
  <c r="N43" i="2"/>
  <c r="N44" i="2"/>
  <c r="N45" i="2"/>
  <c r="O45" i="2"/>
  <c r="Y45" i="2"/>
  <c r="N46" i="2"/>
  <c r="N47" i="2"/>
  <c r="N48" i="2"/>
  <c r="O48" i="2"/>
  <c r="Y48" i="2"/>
  <c r="N49" i="2"/>
  <c r="N50" i="2"/>
  <c r="N51" i="2"/>
  <c r="O51" i="2"/>
  <c r="N52" i="2"/>
  <c r="N53" i="2"/>
  <c r="N54" i="2"/>
  <c r="O54" i="2"/>
  <c r="N55" i="2"/>
  <c r="N56" i="2"/>
  <c r="N57" i="2"/>
  <c r="O57" i="2"/>
  <c r="N58" i="2"/>
  <c r="N59" i="2"/>
  <c r="N60" i="2"/>
  <c r="O60" i="2"/>
  <c r="Y60" i="2"/>
  <c r="N61" i="2"/>
  <c r="N62" i="2"/>
  <c r="N63" i="2"/>
  <c r="O63" i="2"/>
  <c r="N64" i="2"/>
  <c r="N65" i="2"/>
  <c r="N66" i="2"/>
  <c r="O66" i="2"/>
  <c r="Y66" i="2"/>
  <c r="N67" i="2"/>
  <c r="N68" i="2"/>
  <c r="N69" i="2"/>
  <c r="O69" i="2"/>
  <c r="Y69" i="2"/>
  <c r="N70" i="2"/>
  <c r="N71" i="2"/>
  <c r="N72" i="2"/>
  <c r="O72" i="2"/>
  <c r="Y72" i="2"/>
  <c r="N73" i="2"/>
  <c r="N74" i="2"/>
  <c r="N75" i="2"/>
  <c r="O75" i="2"/>
  <c r="Y75" i="2"/>
  <c r="N76" i="2"/>
  <c r="N77" i="2"/>
  <c r="Y76" i="2" s="1"/>
  <c r="N78" i="2"/>
  <c r="T78" i="2" s="1"/>
  <c r="N79" i="2"/>
  <c r="N80" i="2"/>
  <c r="N81" i="2"/>
  <c r="O81" i="2"/>
  <c r="Y81" i="2"/>
  <c r="N82" i="2"/>
  <c r="N83" i="2"/>
  <c r="N84" i="2"/>
  <c r="O84" i="2"/>
  <c r="Y84" i="2"/>
  <c r="N85" i="2"/>
  <c r="N86" i="2"/>
  <c r="N87" i="2"/>
  <c r="O87" i="2"/>
  <c r="Y87" i="2"/>
  <c r="N88" i="2"/>
  <c r="N89" i="2"/>
  <c r="N90" i="2"/>
  <c r="O90" i="2"/>
  <c r="Y90" i="2"/>
  <c r="N91" i="2"/>
  <c r="N92" i="2"/>
  <c r="N93" i="2"/>
  <c r="O93" i="2"/>
  <c r="N94" i="2"/>
  <c r="N95" i="2"/>
  <c r="N96" i="2"/>
  <c r="O96" i="2"/>
  <c r="Y96" i="2"/>
  <c r="N97" i="2"/>
  <c r="N98" i="2"/>
  <c r="N99" i="2"/>
  <c r="O99" i="2"/>
  <c r="Y99" i="2"/>
  <c r="N100" i="2"/>
  <c r="N101" i="2"/>
  <c r="N102" i="2"/>
  <c r="O102" i="2"/>
  <c r="N103" i="2"/>
  <c r="N104" i="2"/>
  <c r="N105" i="2"/>
  <c r="O105" i="2"/>
  <c r="N106" i="2"/>
  <c r="N107" i="2"/>
  <c r="N108" i="2"/>
  <c r="Z108" i="2"/>
  <c r="AA108" i="2"/>
  <c r="O108" i="2"/>
  <c r="N109" i="2"/>
  <c r="N110" i="2"/>
  <c r="N111" i="2"/>
  <c r="O111" i="2"/>
  <c r="Y111" i="2"/>
  <c r="N112" i="2"/>
  <c r="N113" i="2"/>
  <c r="N114" i="2"/>
  <c r="O114" i="2"/>
  <c r="Y114" i="2"/>
  <c r="N115" i="2"/>
  <c r="N116" i="2"/>
  <c r="N117" i="2"/>
  <c r="O117" i="2"/>
  <c r="Y117" i="2"/>
  <c r="N118" i="2"/>
  <c r="N119" i="2"/>
  <c r="N120" i="2"/>
  <c r="O120" i="2"/>
  <c r="Y120" i="2"/>
  <c r="N121" i="2"/>
  <c r="N122" i="2"/>
  <c r="N123" i="2"/>
  <c r="O123" i="2"/>
  <c r="Y123" i="2"/>
  <c r="N124" i="2"/>
  <c r="N125" i="2"/>
  <c r="N126" i="2"/>
  <c r="T126" i="2"/>
  <c r="O126" i="2"/>
  <c r="Y126" i="2"/>
  <c r="N127" i="2"/>
  <c r="N128" i="2"/>
  <c r="N129" i="2"/>
  <c r="O129" i="2"/>
  <c r="Y129" i="2"/>
  <c r="N130" i="2"/>
  <c r="N131" i="2"/>
  <c r="N132" i="2"/>
  <c r="O132" i="2"/>
  <c r="N133" i="2"/>
  <c r="N134" i="2"/>
  <c r="N135" i="2"/>
  <c r="O135" i="2"/>
  <c r="Y135" i="2"/>
  <c r="N136" i="2"/>
  <c r="N137" i="2"/>
  <c r="N138" i="2"/>
  <c r="O138" i="2"/>
  <c r="Y138" i="2"/>
  <c r="N139" i="2"/>
  <c r="N140" i="2"/>
  <c r="N141" i="2"/>
  <c r="O141" i="2"/>
  <c r="W140" i="2"/>
  <c r="N142" i="2"/>
  <c r="N143" i="2"/>
  <c r="N144" i="2"/>
  <c r="O144" i="2"/>
  <c r="Y144" i="2"/>
  <c r="N145" i="2"/>
  <c r="N146" i="2"/>
  <c r="N147" i="2"/>
  <c r="O147" i="2"/>
  <c r="N148" i="2"/>
  <c r="N149" i="2"/>
  <c r="N150" i="2"/>
  <c r="O150" i="2"/>
  <c r="Y150" i="2"/>
  <c r="N151" i="2"/>
  <c r="N152" i="2"/>
  <c r="N153" i="2"/>
  <c r="O153" i="2"/>
  <c r="Y153" i="2"/>
  <c r="N154" i="2"/>
  <c r="N155" i="2"/>
  <c r="N156" i="2"/>
  <c r="O156" i="2"/>
  <c r="Y156" i="2"/>
  <c r="N157" i="2"/>
  <c r="N158" i="2"/>
  <c r="N159" i="2"/>
  <c r="O159" i="2"/>
  <c r="Y159" i="2"/>
  <c r="N160" i="2"/>
  <c r="N161" i="2"/>
  <c r="N162" i="2"/>
  <c r="O162" i="2"/>
  <c r="Y162" i="2"/>
  <c r="N163" i="2"/>
  <c r="N164" i="2"/>
  <c r="N165" i="2"/>
  <c r="O165" i="2"/>
  <c r="Y165" i="2"/>
  <c r="N166" i="2"/>
  <c r="N167" i="2"/>
  <c r="N168" i="2"/>
  <c r="O168" i="2"/>
  <c r="N169" i="2"/>
  <c r="N170" i="2"/>
  <c r="N171" i="2"/>
  <c r="O171" i="2"/>
  <c r="Y171" i="2"/>
  <c r="N172" i="2"/>
  <c r="N173" i="2"/>
  <c r="N174" i="2"/>
  <c r="O174" i="2"/>
  <c r="Y174" i="2"/>
  <c r="N175" i="2"/>
  <c r="N176" i="2"/>
  <c r="N177" i="2"/>
  <c r="O177" i="2"/>
  <c r="Y177" i="2"/>
  <c r="N178" i="2"/>
  <c r="N179" i="2"/>
  <c r="N180" i="2"/>
  <c r="O180" i="2"/>
  <c r="N181" i="2"/>
  <c r="N182" i="2"/>
  <c r="N183" i="2"/>
  <c r="O183" i="2"/>
  <c r="N184" i="2"/>
  <c r="N185" i="2"/>
  <c r="N186" i="2"/>
  <c r="O186" i="2"/>
  <c r="Y186" i="2"/>
  <c r="N187" i="2"/>
  <c r="N188" i="2"/>
  <c r="N189" i="2"/>
  <c r="O189" i="2"/>
  <c r="Y189" i="2"/>
  <c r="N190" i="2"/>
  <c r="N191" i="2"/>
  <c r="N192" i="2"/>
  <c r="O192" i="2"/>
  <c r="Y192" i="2"/>
  <c r="N193" i="2"/>
  <c r="N194" i="2"/>
  <c r="N195" i="2"/>
  <c r="O195" i="2"/>
  <c r="Y195" i="2"/>
  <c r="N196" i="2"/>
  <c r="N197" i="2"/>
  <c r="T197" i="2"/>
  <c r="U197" i="2"/>
  <c r="N198" i="2"/>
  <c r="O198" i="2"/>
  <c r="Y198" i="2"/>
  <c r="N199" i="2"/>
  <c r="N200" i="2"/>
  <c r="N201" i="2"/>
  <c r="O201" i="2"/>
  <c r="N202" i="2"/>
  <c r="N203" i="2"/>
  <c r="Z204" i="2"/>
  <c r="AA204" i="2"/>
  <c r="O204" i="2"/>
  <c r="N205" i="2"/>
  <c r="R205" i="2" s="1"/>
  <c r="N206" i="2"/>
  <c r="T206" i="2" s="1"/>
  <c r="U206" i="2" s="1"/>
  <c r="N207" i="2"/>
  <c r="Q207" i="2"/>
  <c r="O207" i="2"/>
  <c r="N208" i="2"/>
  <c r="N209" i="2"/>
  <c r="N210" i="2"/>
  <c r="O210" i="2"/>
  <c r="Y210" i="2"/>
  <c r="N211" i="2"/>
  <c r="N212" i="2"/>
  <c r="N213" i="2"/>
  <c r="O213" i="2"/>
  <c r="W212" i="2"/>
  <c r="N2" i="2"/>
  <c r="O2" i="2"/>
  <c r="X126" i="2"/>
  <c r="AB126" i="2"/>
  <c r="X192" i="2"/>
  <c r="AA190" i="2"/>
  <c r="X156" i="2"/>
  <c r="X149" i="2"/>
  <c r="Y63" i="2"/>
  <c r="W62" i="2"/>
  <c r="W164" i="2"/>
  <c r="W155" i="2"/>
  <c r="W152" i="2"/>
  <c r="Y141" i="2"/>
  <c r="W116" i="2"/>
  <c r="P213" i="2"/>
  <c r="S213" i="2"/>
  <c r="W213" i="2"/>
  <c r="Q213" i="2"/>
  <c r="V213" i="2"/>
  <c r="AB213" i="2"/>
  <c r="AC213" i="2"/>
  <c r="R213" i="2"/>
  <c r="X213" i="2"/>
  <c r="P210" i="2"/>
  <c r="T210" i="2"/>
  <c r="U210" i="2"/>
  <c r="X210" i="2"/>
  <c r="AB210" i="2"/>
  <c r="AC210" i="2" s="1"/>
  <c r="Q210" i="2"/>
  <c r="V210" i="2"/>
  <c r="R210" i="2"/>
  <c r="P207" i="2"/>
  <c r="R207" i="2"/>
  <c r="V207" i="2"/>
  <c r="W207" i="2" s="1"/>
  <c r="AB207" i="2"/>
  <c r="AC207" i="2" s="1"/>
  <c r="T207" i="2"/>
  <c r="U207" i="2"/>
  <c r="P204" i="2"/>
  <c r="Q204" i="2"/>
  <c r="T204" i="2"/>
  <c r="X204" i="2"/>
  <c r="AB204" i="2"/>
  <c r="AC204" i="2"/>
  <c r="V204" i="2"/>
  <c r="Z201" i="2"/>
  <c r="AA201" i="2"/>
  <c r="T201" i="2"/>
  <c r="X201" i="2"/>
  <c r="V201" i="2"/>
  <c r="T198" i="2"/>
  <c r="AB198" i="2"/>
  <c r="AC198" i="2"/>
  <c r="V195" i="2"/>
  <c r="Z195" i="2"/>
  <c r="AA195" i="2"/>
  <c r="AB195" i="2"/>
  <c r="Z192" i="2"/>
  <c r="AB192" i="2"/>
  <c r="AC192" i="2"/>
  <c r="Z189" i="2"/>
  <c r="T189" i="2"/>
  <c r="AB189" i="2"/>
  <c r="AC189" i="2"/>
  <c r="T186" i="2"/>
  <c r="AB186" i="2"/>
  <c r="AC186" i="2"/>
  <c r="P183" i="2"/>
  <c r="S183" i="2"/>
  <c r="T183" i="2"/>
  <c r="U183" i="2"/>
  <c r="Q183" i="2"/>
  <c r="P180" i="2"/>
  <c r="T180" i="2"/>
  <c r="U180" i="2"/>
  <c r="S180" i="2"/>
  <c r="T177" i="2"/>
  <c r="AB177" i="2"/>
  <c r="AC177" i="2"/>
  <c r="V177" i="2"/>
  <c r="T174" i="2"/>
  <c r="Z174" i="2"/>
  <c r="AB174" i="2"/>
  <c r="AC174" i="2"/>
  <c r="X171" i="2"/>
  <c r="Z171" i="2"/>
  <c r="T171" i="2"/>
  <c r="V171" i="2"/>
  <c r="AB171" i="2"/>
  <c r="AC171" i="2"/>
  <c r="P168" i="2"/>
  <c r="Q168" i="2"/>
  <c r="R168" i="2"/>
  <c r="Z165" i="2"/>
  <c r="AA165" i="2"/>
  <c r="AB162" i="2"/>
  <c r="AC162" i="2"/>
  <c r="T159" i="2"/>
  <c r="Z159" i="2"/>
  <c r="AA159" i="2"/>
  <c r="AB156" i="2"/>
  <c r="AC156" i="2"/>
  <c r="Z156" i="2"/>
  <c r="Z153" i="2"/>
  <c r="AB153" i="2"/>
  <c r="AC153" i="2"/>
  <c r="T150" i="2"/>
  <c r="X150" i="2"/>
  <c r="AB150" i="2"/>
  <c r="AC150" i="2"/>
  <c r="Z147" i="2"/>
  <c r="AA147" i="2"/>
  <c r="T147" i="2"/>
  <c r="T144" i="2"/>
  <c r="Z144" i="2"/>
  <c r="AB144" i="2"/>
  <c r="AC144" i="2"/>
  <c r="V141" i="2"/>
  <c r="AB141" i="2"/>
  <c r="T141" i="2"/>
  <c r="Z141" i="2"/>
  <c r="AA141" i="2"/>
  <c r="AB138" i="2"/>
  <c r="AC138" i="2"/>
  <c r="T138" i="2"/>
  <c r="X138" i="2"/>
  <c r="Z135" i="2"/>
  <c r="AA135" i="2"/>
  <c r="P132" i="2"/>
  <c r="T132" i="2"/>
  <c r="U132" i="2"/>
  <c r="S132" i="2"/>
  <c r="Q132" i="2"/>
  <c r="R132" i="2"/>
  <c r="T129" i="2"/>
  <c r="Z129" i="2"/>
  <c r="AA129" i="2"/>
  <c r="V129" i="2"/>
  <c r="Z126" i="2"/>
  <c r="AA126" i="2"/>
  <c r="T123" i="2"/>
  <c r="Z123" i="2"/>
  <c r="AA123" i="2"/>
  <c r="AB123" i="2"/>
  <c r="V123" i="2"/>
  <c r="Z120" i="2"/>
  <c r="AB120" i="2"/>
  <c r="AC120" i="2"/>
  <c r="T120" i="2"/>
  <c r="T117" i="2"/>
  <c r="Z117" i="2"/>
  <c r="V117" i="2"/>
  <c r="AB117" i="2"/>
  <c r="AC117" i="2"/>
  <c r="Z114" i="2"/>
  <c r="T114" i="2"/>
  <c r="AB114" i="2"/>
  <c r="AC114" i="2"/>
  <c r="T111" i="2"/>
  <c r="Z111" i="2"/>
  <c r="P108" i="2"/>
  <c r="S108" i="2"/>
  <c r="X108" i="2"/>
  <c r="T108" i="2"/>
  <c r="U108" i="2"/>
  <c r="AB108" i="2"/>
  <c r="AC108" i="2"/>
  <c r="R108" i="2"/>
  <c r="V108" i="2"/>
  <c r="P105" i="2"/>
  <c r="Q105" i="2"/>
  <c r="R105" i="2"/>
  <c r="S105" i="2"/>
  <c r="P102" i="2"/>
  <c r="Q102" i="2"/>
  <c r="R102" i="2"/>
  <c r="S102" i="2"/>
  <c r="T102" i="2"/>
  <c r="U102" i="2"/>
  <c r="Z99" i="2"/>
  <c r="AA99" i="2"/>
  <c r="T99" i="2"/>
  <c r="T96" i="2"/>
  <c r="AB96" i="2"/>
  <c r="AC96" i="2"/>
  <c r="P93" i="2"/>
  <c r="S93" i="2"/>
  <c r="T93" i="2"/>
  <c r="U93" i="2"/>
  <c r="R93" i="2"/>
  <c r="Q93" i="2"/>
  <c r="T90" i="2"/>
  <c r="Z90" i="2"/>
  <c r="AB90" i="2"/>
  <c r="AC90" i="2"/>
  <c r="Z87" i="2"/>
  <c r="AA87" i="2"/>
  <c r="AB87" i="2"/>
  <c r="X87" i="2"/>
  <c r="Z84" i="2"/>
  <c r="AA84" i="2"/>
  <c r="T84" i="2"/>
  <c r="X84" i="2"/>
  <c r="T81" i="2"/>
  <c r="Z81" i="2"/>
  <c r="AA81" i="2"/>
  <c r="X78" i="2"/>
  <c r="V78" i="2"/>
  <c r="Z78" i="2"/>
  <c r="AA78" i="2"/>
  <c r="T75" i="2"/>
  <c r="X75" i="2"/>
  <c r="V75" i="2"/>
  <c r="T72" i="2"/>
  <c r="V72" i="2"/>
  <c r="Z72" i="2"/>
  <c r="AA72" i="2"/>
  <c r="AB72" i="2"/>
  <c r="AB69" i="2"/>
  <c r="AC69" i="2"/>
  <c r="T69" i="2"/>
  <c r="X69" i="2"/>
  <c r="T66" i="2"/>
  <c r="V66" i="2"/>
  <c r="AB66" i="2"/>
  <c r="AC66" i="2"/>
  <c r="X66" i="2"/>
  <c r="Z66" i="2"/>
  <c r="T63" i="2"/>
  <c r="V63" i="2"/>
  <c r="Z63" i="2"/>
  <c r="AA63" i="2"/>
  <c r="T60" i="2"/>
  <c r="X60" i="2"/>
  <c r="AB60" i="2"/>
  <c r="AC60" i="2"/>
  <c r="V57" i="2"/>
  <c r="AB57" i="2"/>
  <c r="AC57" i="2"/>
  <c r="Z57" i="2"/>
  <c r="T57" i="2"/>
  <c r="P54" i="2"/>
  <c r="S54" i="2"/>
  <c r="R54" i="2"/>
  <c r="Q54" i="2"/>
  <c r="T54" i="2"/>
  <c r="U54" i="2"/>
  <c r="P51" i="2"/>
  <c r="Q51" i="2"/>
  <c r="T51" i="2"/>
  <c r="U51" i="2"/>
  <c r="R51" i="2"/>
  <c r="S51" i="2"/>
  <c r="X48" i="2"/>
  <c r="AB48" i="2"/>
  <c r="T48" i="2"/>
  <c r="Z48" i="2"/>
  <c r="AA48" i="2"/>
  <c r="V48" i="2"/>
  <c r="Z45" i="2"/>
  <c r="AA45" i="2"/>
  <c r="AB45" i="2"/>
  <c r="V45" i="2"/>
  <c r="T45" i="2"/>
  <c r="X45" i="2"/>
  <c r="T213" i="2"/>
  <c r="U213" i="2"/>
  <c r="S210" i="2"/>
  <c r="Z207" i="2"/>
  <c r="AA207" i="2" s="1"/>
  <c r="U204" i="2"/>
  <c r="AB201" i="2"/>
  <c r="AB196" i="2"/>
  <c r="W191" i="2"/>
  <c r="W185" i="2"/>
  <c r="T168" i="2"/>
  <c r="U168" i="2"/>
  <c r="T165" i="2"/>
  <c r="AB165" i="2"/>
  <c r="T162" i="2"/>
  <c r="V159" i="2"/>
  <c r="T135" i="2"/>
  <c r="Q108" i="2"/>
  <c r="V84" i="2"/>
  <c r="AB75" i="2"/>
  <c r="AC75" i="2"/>
  <c r="X137" i="2"/>
  <c r="O212" i="2"/>
  <c r="P212" i="2"/>
  <c r="T212" i="2"/>
  <c r="U212" i="2"/>
  <c r="X212" i="2"/>
  <c r="AB212" i="2"/>
  <c r="AC212" i="2"/>
  <c r="O206" i="2"/>
  <c r="P206" i="2" s="1"/>
  <c r="O200" i="2"/>
  <c r="Y200" i="2"/>
  <c r="T200" i="2"/>
  <c r="V200" i="2"/>
  <c r="W200" i="2"/>
  <c r="O194" i="2"/>
  <c r="Y194" i="2"/>
  <c r="AB194" i="2"/>
  <c r="AC194" i="2"/>
  <c r="O188" i="2"/>
  <c r="Y188" i="2"/>
  <c r="W188" i="2"/>
  <c r="V188" i="2"/>
  <c r="AB188" i="2"/>
  <c r="O182" i="2"/>
  <c r="P182" i="2"/>
  <c r="T182" i="2"/>
  <c r="U182" i="2"/>
  <c r="S182" i="2"/>
  <c r="O176" i="2"/>
  <c r="W176" i="2"/>
  <c r="V176" i="2"/>
  <c r="AB176" i="2"/>
  <c r="O170" i="2"/>
  <c r="Y170" i="2"/>
  <c r="Z170" i="2"/>
  <c r="AA170" i="2"/>
  <c r="O164" i="2"/>
  <c r="T164" i="2"/>
  <c r="X164" i="2"/>
  <c r="Z164" i="2"/>
  <c r="AA164" i="2"/>
  <c r="O158" i="2"/>
  <c r="P158" i="2"/>
  <c r="T158" i="2"/>
  <c r="U158" i="2"/>
  <c r="R158" i="2"/>
  <c r="O152" i="2"/>
  <c r="O146" i="2"/>
  <c r="W145" i="2"/>
  <c r="P146" i="2"/>
  <c r="S146" i="2"/>
  <c r="O140" i="2"/>
  <c r="T140" i="2"/>
  <c r="X140" i="2"/>
  <c r="O134" i="2"/>
  <c r="Y134" i="2"/>
  <c r="T134" i="2"/>
  <c r="V134" i="2"/>
  <c r="O128" i="2"/>
  <c r="Y128" i="2"/>
  <c r="W128" i="2"/>
  <c r="O122" i="2"/>
  <c r="Y122" i="2"/>
  <c r="AB122" i="2"/>
  <c r="AC122" i="2"/>
  <c r="T122" i="2"/>
  <c r="O116" i="2"/>
  <c r="Z116" i="2"/>
  <c r="AA116" i="2"/>
  <c r="T116" i="2"/>
  <c r="O110" i="2"/>
  <c r="P110" i="2"/>
  <c r="S110" i="2"/>
  <c r="X110" i="2"/>
  <c r="AB110" i="2"/>
  <c r="AC110" i="2"/>
  <c r="O104" i="2"/>
  <c r="P104" i="2"/>
  <c r="R104" i="2"/>
  <c r="O98" i="2"/>
  <c r="W98" i="2"/>
  <c r="O92" i="2"/>
  <c r="Y92" i="2"/>
  <c r="V92" i="2"/>
  <c r="AB92" i="2"/>
  <c r="AC92" i="2"/>
  <c r="Z92" i="2"/>
  <c r="W92" i="2"/>
  <c r="O86" i="2"/>
  <c r="Y86" i="2"/>
  <c r="Z86" i="2"/>
  <c r="T86" i="2"/>
  <c r="O80" i="2"/>
  <c r="P80" i="2"/>
  <c r="R80" i="2"/>
  <c r="Q80" i="2"/>
  <c r="T80" i="2"/>
  <c r="U80" i="2"/>
  <c r="O74" i="2"/>
  <c r="Y74" i="2"/>
  <c r="W74" i="2"/>
  <c r="T74" i="2"/>
  <c r="Z74" i="2"/>
  <c r="AA74" i="2"/>
  <c r="O68" i="2"/>
  <c r="T68" i="2"/>
  <c r="AB68" i="2"/>
  <c r="AC68" i="2"/>
  <c r="O62" i="2"/>
  <c r="Y62" i="2"/>
  <c r="T62" i="2"/>
  <c r="O56" i="2"/>
  <c r="Y56" i="2"/>
  <c r="T56" i="2"/>
  <c r="W56" i="2"/>
  <c r="O50" i="2"/>
  <c r="Y50" i="2"/>
  <c r="T50" i="2"/>
  <c r="Z50" i="2"/>
  <c r="W50" i="2"/>
  <c r="AB50" i="2"/>
  <c r="AC50" i="2"/>
  <c r="O44" i="2"/>
  <c r="W44" i="2"/>
  <c r="T44" i="2"/>
  <c r="X44" i="2"/>
  <c r="AB44" i="2"/>
  <c r="AC44" i="2"/>
  <c r="O38" i="2"/>
  <c r="T38" i="2"/>
  <c r="X38" i="2"/>
  <c r="W38" i="2"/>
  <c r="Z38" i="2"/>
  <c r="AA38" i="2"/>
  <c r="O32" i="2"/>
  <c r="Y32" i="2"/>
  <c r="Z32" i="2"/>
  <c r="AA32" i="2"/>
  <c r="W32" i="2"/>
  <c r="O26" i="2"/>
  <c r="P26" i="2"/>
  <c r="Q26" i="2"/>
  <c r="T26" i="2"/>
  <c r="U26" i="2"/>
  <c r="S26" i="2"/>
  <c r="O20" i="2"/>
  <c r="Y20" i="2"/>
  <c r="W20" i="2"/>
  <c r="T20" i="2"/>
  <c r="X20" i="2"/>
  <c r="AB20" i="2"/>
  <c r="AC20" i="2"/>
  <c r="Z20" i="2"/>
  <c r="O14" i="2"/>
  <c r="P14" i="2"/>
  <c r="T14" i="2"/>
  <c r="U14" i="2"/>
  <c r="R14" i="2"/>
  <c r="Q14" i="2"/>
  <c r="S14" i="2"/>
  <c r="O8" i="2"/>
  <c r="W8" i="2"/>
  <c r="AB8" i="2"/>
  <c r="AC8" i="2"/>
  <c r="Z8" i="2"/>
  <c r="T8" i="2"/>
  <c r="Z212" i="2"/>
  <c r="AA212" i="2"/>
  <c r="O209" i="2"/>
  <c r="P209" i="2"/>
  <c r="T209" i="2"/>
  <c r="U209" i="2"/>
  <c r="AB209" i="2"/>
  <c r="AC209" i="2"/>
  <c r="O203" i="2"/>
  <c r="P203" i="2"/>
  <c r="Q203" i="2"/>
  <c r="O197" i="2"/>
  <c r="P197" i="2"/>
  <c r="Q197" i="2"/>
  <c r="R197" i="2"/>
  <c r="O191" i="2"/>
  <c r="V191" i="2"/>
  <c r="AB191" i="2"/>
  <c r="T191" i="2"/>
  <c r="X191" i="2"/>
  <c r="O185" i="2"/>
  <c r="Y185" i="2"/>
  <c r="T185" i="2"/>
  <c r="AB185" i="2"/>
  <c r="AC185" i="2"/>
  <c r="O179" i="2"/>
  <c r="V179" i="2"/>
  <c r="AB179" i="2"/>
  <c r="Z179" i="2"/>
  <c r="AA179" i="2"/>
  <c r="O173" i="2"/>
  <c r="Y173" i="2"/>
  <c r="T173" i="2"/>
  <c r="Z173" i="2"/>
  <c r="AA173" i="2"/>
  <c r="O167" i="2"/>
  <c r="W167" i="2"/>
  <c r="V167" i="2"/>
  <c r="O161" i="2"/>
  <c r="W161" i="2"/>
  <c r="Z161" i="2"/>
  <c r="AA161" i="2"/>
  <c r="O155" i="2"/>
  <c r="Z155" i="2"/>
  <c r="AA155" i="2"/>
  <c r="O149" i="2"/>
  <c r="W149" i="2"/>
  <c r="O143" i="2"/>
  <c r="T143" i="2"/>
  <c r="Z143" i="2"/>
  <c r="AA143" i="2"/>
  <c r="AB143" i="2"/>
  <c r="O137" i="2"/>
  <c r="W137" i="2"/>
  <c r="O131" i="2"/>
  <c r="P131" i="2"/>
  <c r="T131" i="2"/>
  <c r="U131" i="2"/>
  <c r="R131" i="2"/>
  <c r="O125" i="2"/>
  <c r="V125" i="2"/>
  <c r="O119" i="2"/>
  <c r="W118" i="2"/>
  <c r="P119" i="2"/>
  <c r="Q119" i="2"/>
  <c r="S119" i="2"/>
  <c r="O113" i="2"/>
  <c r="T113" i="2"/>
  <c r="O107" i="2"/>
  <c r="P107" i="2"/>
  <c r="R107" i="2"/>
  <c r="V107" i="2"/>
  <c r="AB107" i="2"/>
  <c r="AC107" i="2"/>
  <c r="T107" i="2"/>
  <c r="U107" i="2"/>
  <c r="O101" i="2"/>
  <c r="Y101" i="2"/>
  <c r="X101" i="2"/>
  <c r="O95" i="2"/>
  <c r="Y95" i="2"/>
  <c r="X95" i="2"/>
  <c r="Z95" i="2"/>
  <c r="T95" i="2"/>
  <c r="V95" i="2"/>
  <c r="O89" i="2"/>
  <c r="W89" i="2"/>
  <c r="Z89" i="2"/>
  <c r="AA89" i="2"/>
  <c r="O83" i="2"/>
  <c r="Y83" i="2"/>
  <c r="V83" i="2"/>
  <c r="W83" i="2"/>
  <c r="O77" i="2"/>
  <c r="W76" i="2" s="1"/>
  <c r="Y77" i="2"/>
  <c r="AB77" i="2"/>
  <c r="AC77" i="2" s="1"/>
  <c r="O71" i="2"/>
  <c r="Y71" i="2"/>
  <c r="Z71" i="2"/>
  <c r="AA71" i="2"/>
  <c r="O65" i="2"/>
  <c r="Y65" i="2"/>
  <c r="X65" i="2"/>
  <c r="T65" i="2"/>
  <c r="Z65" i="2"/>
  <c r="AA65" i="2"/>
  <c r="O59" i="2"/>
  <c r="Y59" i="2"/>
  <c r="P59" i="2"/>
  <c r="W59" i="2"/>
  <c r="T59" i="2"/>
  <c r="X59" i="2"/>
  <c r="Z59" i="2"/>
  <c r="O53" i="2"/>
  <c r="P53" i="2"/>
  <c r="R53" i="2"/>
  <c r="Q53" i="2"/>
  <c r="S53" i="2"/>
  <c r="T53" i="2"/>
  <c r="U53" i="2"/>
  <c r="O47" i="2"/>
  <c r="Y47" i="2"/>
  <c r="W47" i="2"/>
  <c r="T47" i="2"/>
  <c r="Z47" i="2"/>
  <c r="AA47" i="2"/>
  <c r="O41" i="2"/>
  <c r="Y41" i="2"/>
  <c r="T41" i="2"/>
  <c r="W41" i="2"/>
  <c r="Z41" i="2"/>
  <c r="AA41" i="2"/>
  <c r="O35" i="2"/>
  <c r="W35" i="2"/>
  <c r="Z35" i="2"/>
  <c r="T35" i="2"/>
  <c r="O29" i="2"/>
  <c r="Y29" i="2"/>
  <c r="AB29" i="2"/>
  <c r="AC29" i="2"/>
  <c r="W29" i="2"/>
  <c r="T29" i="2"/>
  <c r="U29" i="2"/>
  <c r="O23" i="2"/>
  <c r="Y23" i="2"/>
  <c r="Z23" i="2"/>
  <c r="W23" i="2"/>
  <c r="T23" i="2"/>
  <c r="AB23" i="2"/>
  <c r="AC23" i="2"/>
  <c r="O17" i="2"/>
  <c r="AB17" i="2"/>
  <c r="AC17" i="2"/>
  <c r="T17" i="2"/>
  <c r="W17" i="2"/>
  <c r="O11" i="2"/>
  <c r="Y11" i="2"/>
  <c r="AB11" i="2"/>
  <c r="AC11" i="2"/>
  <c r="W11" i="2"/>
  <c r="O5" i="2"/>
  <c r="Y5" i="2"/>
  <c r="W5" i="2"/>
  <c r="T5" i="2"/>
  <c r="Z5" i="2"/>
  <c r="AA5" i="2"/>
  <c r="V209" i="2"/>
  <c r="X206" i="2"/>
  <c r="Y206" i="2" s="1"/>
  <c r="R206" i="2"/>
  <c r="T203" i="2"/>
  <c r="Z200" i="2"/>
  <c r="W194" i="2"/>
  <c r="V185" i="2"/>
  <c r="W173" i="2"/>
  <c r="W170" i="2"/>
  <c r="AB167" i="2"/>
  <c r="AB164" i="2"/>
  <c r="V164" i="2"/>
  <c r="AB161" i="2"/>
  <c r="T155" i="2"/>
  <c r="Z149" i="2"/>
  <c r="AA149" i="2"/>
  <c r="T146" i="2"/>
  <c r="U146" i="2"/>
  <c r="AB134" i="2"/>
  <c r="AC134" i="2"/>
  <c r="T128" i="2"/>
  <c r="Z125" i="2"/>
  <c r="W122" i="2"/>
  <c r="R119" i="2"/>
  <c r="X113" i="2"/>
  <c r="V110" i="2"/>
  <c r="Z107" i="2"/>
  <c r="AA107" i="2"/>
  <c r="Q107" i="2"/>
  <c r="T104" i="2"/>
  <c r="U104" i="2"/>
  <c r="Z101" i="2"/>
  <c r="T98" i="2"/>
  <c r="Z98" i="2"/>
  <c r="AB95" i="2"/>
  <c r="AC95" i="2"/>
  <c r="W86" i="2"/>
  <c r="AB83" i="2"/>
  <c r="AC83" i="2"/>
  <c r="S80" i="2"/>
  <c r="T77" i="2"/>
  <c r="U77" i="2" s="1"/>
  <c r="W71" i="2"/>
  <c r="W68" i="2"/>
  <c r="W65" i="2"/>
  <c r="AB56" i="2"/>
  <c r="AC56" i="2"/>
  <c r="P2" i="2"/>
  <c r="T2" i="2"/>
  <c r="O211" i="2"/>
  <c r="Y211" i="2"/>
  <c r="P211" i="2"/>
  <c r="S211" i="2"/>
  <c r="X211" i="2"/>
  <c r="O208" i="2"/>
  <c r="P208" i="2"/>
  <c r="T208" i="2"/>
  <c r="U208" i="2"/>
  <c r="X208" i="2"/>
  <c r="O205" i="2"/>
  <c r="P205" i="2"/>
  <c r="T205" i="2"/>
  <c r="U205" i="2" s="1"/>
  <c r="AB205" i="2"/>
  <c r="AC205" i="2" s="1"/>
  <c r="O202" i="2"/>
  <c r="P202" i="2"/>
  <c r="O199" i="2"/>
  <c r="Y199" i="2"/>
  <c r="Z199" i="2"/>
  <c r="AA199" i="2"/>
  <c r="O196" i="2"/>
  <c r="Y196" i="2"/>
  <c r="W196" i="2"/>
  <c r="O193" i="2"/>
  <c r="Z193" i="2"/>
  <c r="AB193" i="2"/>
  <c r="AC193" i="2"/>
  <c r="O190" i="2"/>
  <c r="Y190" i="2"/>
  <c r="T190" i="2"/>
  <c r="O187" i="2"/>
  <c r="W187" i="2"/>
  <c r="Z187" i="2"/>
  <c r="AA187" i="2"/>
  <c r="O184" i="2"/>
  <c r="P184" i="2"/>
  <c r="S184" i="2"/>
  <c r="Q184" i="2"/>
  <c r="O181" i="2"/>
  <c r="P181" i="2"/>
  <c r="S181" i="2"/>
  <c r="O178" i="2"/>
  <c r="Z178" i="2"/>
  <c r="AA178" i="2"/>
  <c r="O175" i="2"/>
  <c r="AB175" i="2"/>
  <c r="AC175" i="2"/>
  <c r="O172" i="2"/>
  <c r="W172" i="2"/>
  <c r="AB172" i="2"/>
  <c r="T172" i="2"/>
  <c r="O169" i="2"/>
  <c r="Y169" i="2"/>
  <c r="W169" i="2"/>
  <c r="T169" i="2"/>
  <c r="O166" i="2"/>
  <c r="T166" i="2"/>
  <c r="AB166" i="2"/>
  <c r="AC166" i="2"/>
  <c r="O163" i="2"/>
  <c r="Y163" i="2"/>
  <c r="T163" i="2"/>
  <c r="AB163" i="2"/>
  <c r="AC163" i="2"/>
  <c r="O160" i="2"/>
  <c r="Y160" i="2"/>
  <c r="O157" i="2"/>
  <c r="W157" i="2"/>
  <c r="O154" i="2"/>
  <c r="V154" i="2"/>
  <c r="Z154" i="2"/>
  <c r="X154" i="2"/>
  <c r="O151" i="2"/>
  <c r="Y151" i="2"/>
  <c r="T151" i="2"/>
  <c r="V151" i="2"/>
  <c r="O148" i="2"/>
  <c r="Y148" i="2"/>
  <c r="T148" i="2"/>
  <c r="V148" i="2"/>
  <c r="X148" i="2"/>
  <c r="AB148" i="2"/>
  <c r="AC148" i="2"/>
  <c r="O145" i="2"/>
  <c r="Y145" i="2"/>
  <c r="T145" i="2"/>
  <c r="Z145" i="2"/>
  <c r="AA145" i="2"/>
  <c r="O142" i="2"/>
  <c r="Y142" i="2"/>
  <c r="V142" i="2"/>
  <c r="Z142" i="2"/>
  <c r="X142" i="2"/>
  <c r="O139" i="2"/>
  <c r="Z139" i="2"/>
  <c r="AB139" i="2"/>
  <c r="AC139" i="2"/>
  <c r="O136" i="2"/>
  <c r="Y136" i="2"/>
  <c r="T136" i="2"/>
  <c r="AB136" i="2"/>
  <c r="AC136" i="2"/>
  <c r="O133" i="2"/>
  <c r="Y133" i="2"/>
  <c r="W133" i="2"/>
  <c r="O130" i="2"/>
  <c r="W129" i="2"/>
  <c r="P130" i="2"/>
  <c r="Q130" i="2"/>
  <c r="O127" i="2"/>
  <c r="Y127" i="2"/>
  <c r="W127" i="2"/>
  <c r="T127" i="2"/>
  <c r="AB127" i="2"/>
  <c r="AC127" i="2"/>
  <c r="O124" i="2"/>
  <c r="T124" i="2"/>
  <c r="V124" i="2"/>
  <c r="Z124" i="2"/>
  <c r="O121" i="2"/>
  <c r="Y121" i="2"/>
  <c r="T121" i="2"/>
  <c r="X121" i="2"/>
  <c r="AB121" i="2"/>
  <c r="Z121" i="2"/>
  <c r="AA121" i="2"/>
  <c r="O118" i="2"/>
  <c r="Y118" i="2"/>
  <c r="T118" i="2"/>
  <c r="X118" i="2"/>
  <c r="Z118" i="2"/>
  <c r="AA118" i="2"/>
  <c r="O115" i="2"/>
  <c r="AB115" i="2"/>
  <c r="T115" i="2"/>
  <c r="V115" i="2"/>
  <c r="Z115" i="2"/>
  <c r="AA115" i="2"/>
  <c r="O112" i="2"/>
  <c r="Y112" i="2"/>
  <c r="T112" i="2"/>
  <c r="Z112" i="2"/>
  <c r="AA112" i="2"/>
  <c r="O109" i="2"/>
  <c r="P109" i="2"/>
  <c r="Q109" i="2"/>
  <c r="T109" i="2"/>
  <c r="U109" i="2"/>
  <c r="AB109" i="2"/>
  <c r="AC109" i="2"/>
  <c r="O106" i="2"/>
  <c r="P106" i="2"/>
  <c r="R106" i="2"/>
  <c r="S106" i="2"/>
  <c r="O103" i="2"/>
  <c r="P103" i="2"/>
  <c r="R103" i="2"/>
  <c r="T103" i="2"/>
  <c r="U103" i="2"/>
  <c r="O100" i="2"/>
  <c r="V100" i="2"/>
  <c r="Z100" i="2"/>
  <c r="AA100" i="2"/>
  <c r="W100" i="2"/>
  <c r="AB100" i="2"/>
  <c r="O97" i="2"/>
  <c r="X97" i="2"/>
  <c r="T97" i="2"/>
  <c r="AB97" i="2"/>
  <c r="O94" i="2"/>
  <c r="Y94" i="2"/>
  <c r="T94" i="2"/>
  <c r="X94" i="2"/>
  <c r="W94" i="2"/>
  <c r="O91" i="2"/>
  <c r="Y91" i="2"/>
  <c r="Z91" i="2"/>
  <c r="AA91" i="2"/>
  <c r="T91" i="2"/>
  <c r="W91" i="2"/>
  <c r="O88" i="2"/>
  <c r="T88" i="2"/>
  <c r="O85" i="2"/>
  <c r="Y85" i="2"/>
  <c r="T85" i="2"/>
  <c r="W85" i="2"/>
  <c r="O82" i="2"/>
  <c r="Y82" i="2"/>
  <c r="W82" i="2"/>
  <c r="T82" i="2"/>
  <c r="AB82" i="2"/>
  <c r="AC82" i="2"/>
  <c r="Z82" i="2"/>
  <c r="O76" i="2"/>
  <c r="W75" i="2"/>
  <c r="P76" i="2"/>
  <c r="Q76" i="2"/>
  <c r="S76" i="2"/>
  <c r="R76" i="2"/>
  <c r="O73" i="2"/>
  <c r="Y73" i="2"/>
  <c r="T73" i="2"/>
  <c r="AB73" i="2"/>
  <c r="AC73" i="2"/>
  <c r="W73" i="2"/>
  <c r="Z73" i="2"/>
  <c r="O70" i="2"/>
  <c r="W69" i="2"/>
  <c r="P70" i="2"/>
  <c r="S70" i="2"/>
  <c r="R70" i="2"/>
  <c r="O67" i="2"/>
  <c r="Z67" i="2"/>
  <c r="AA67" i="2"/>
  <c r="X67" i="2"/>
  <c r="T67" i="2"/>
  <c r="V67" i="2"/>
  <c r="O64" i="2"/>
  <c r="T64" i="2"/>
  <c r="W64" i="2"/>
  <c r="Z64" i="2"/>
  <c r="AA64" i="2"/>
  <c r="O61" i="2"/>
  <c r="Y61" i="2"/>
  <c r="V61" i="2"/>
  <c r="Z61" i="2"/>
  <c r="AB61" i="2"/>
  <c r="AC61" i="2"/>
  <c r="W61" i="2"/>
  <c r="O58" i="2"/>
  <c r="Y58" i="2"/>
  <c r="W58" i="2"/>
  <c r="T58" i="2"/>
  <c r="V58" i="2"/>
  <c r="Z58" i="2"/>
  <c r="AA58" i="2"/>
  <c r="O55" i="2"/>
  <c r="Y55" i="2"/>
  <c r="W55" i="2"/>
  <c r="Z55" i="2"/>
  <c r="AA55" i="2"/>
  <c r="V55" i="2"/>
  <c r="O52" i="2"/>
  <c r="P52" i="2"/>
  <c r="S52" i="2"/>
  <c r="T52" i="2"/>
  <c r="U52" i="2"/>
  <c r="R52" i="2"/>
  <c r="O49" i="2"/>
  <c r="Y49" i="2"/>
  <c r="Z49" i="2"/>
  <c r="T49" i="2"/>
  <c r="V49" i="2"/>
  <c r="AB49" i="2"/>
  <c r="AC49" i="2"/>
  <c r="W49" i="2"/>
  <c r="X49" i="2"/>
  <c r="O46" i="2"/>
  <c r="Y46" i="2"/>
  <c r="X46" i="2"/>
  <c r="AB46" i="2"/>
  <c r="AC46" i="2"/>
  <c r="W46" i="2"/>
  <c r="Z46" i="2"/>
  <c r="O43" i="2"/>
  <c r="Y43" i="2"/>
  <c r="T43" i="2"/>
  <c r="V43" i="2"/>
  <c r="X43" i="2"/>
  <c r="Z43" i="2"/>
  <c r="AA43" i="2"/>
  <c r="O40" i="2"/>
  <c r="P40" i="2"/>
  <c r="T40" i="2"/>
  <c r="U40" i="2"/>
  <c r="S40" i="2"/>
  <c r="Q40" i="2"/>
  <c r="O37" i="2"/>
  <c r="Y37" i="2"/>
  <c r="X37" i="2"/>
  <c r="T37" i="2"/>
  <c r="V37" i="2"/>
  <c r="O34" i="2"/>
  <c r="T34" i="2"/>
  <c r="X34" i="2"/>
  <c r="AB34" i="2"/>
  <c r="AC34" i="2"/>
  <c r="O31" i="2"/>
  <c r="Y31" i="2"/>
  <c r="T31" i="2"/>
  <c r="V31" i="2"/>
  <c r="AB31" i="2"/>
  <c r="AC31" i="2"/>
  <c r="Z31" i="2"/>
  <c r="W31" i="2"/>
  <c r="X31" i="2"/>
  <c r="O28" i="2"/>
  <c r="P28" i="2"/>
  <c r="R28" i="2"/>
  <c r="Q28" i="2"/>
  <c r="S28" i="2"/>
  <c r="O25" i="2"/>
  <c r="P25" i="2"/>
  <c r="Q25" i="2"/>
  <c r="R25" i="2"/>
  <c r="T25" i="2"/>
  <c r="U25" i="2"/>
  <c r="S25" i="2"/>
  <c r="O22" i="2"/>
  <c r="Z22" i="2"/>
  <c r="T22" i="2"/>
  <c r="AB22" i="2"/>
  <c r="AC22" i="2"/>
  <c r="X22" i="2"/>
  <c r="W22" i="2"/>
  <c r="O19" i="2"/>
  <c r="X19" i="2"/>
  <c r="T19" i="2"/>
  <c r="AB19" i="2"/>
  <c r="Z19" i="2"/>
  <c r="AA19" i="2"/>
  <c r="V19" i="2"/>
  <c r="W19" i="2"/>
  <c r="O16" i="2"/>
  <c r="Y16" i="2"/>
  <c r="T16" i="2"/>
  <c r="X16" i="2"/>
  <c r="Z16" i="2"/>
  <c r="AA16" i="2"/>
  <c r="O13" i="2"/>
  <c r="Y13" i="2"/>
  <c r="W13" i="2"/>
  <c r="AB13" i="2"/>
  <c r="AC13" i="2"/>
  <c r="T13" i="2"/>
  <c r="O10" i="2"/>
  <c r="Y10" i="2"/>
  <c r="T10" i="2"/>
  <c r="W10" i="2"/>
  <c r="Z10" i="2"/>
  <c r="AA10" i="2"/>
  <c r="X10" i="2"/>
  <c r="O7" i="2"/>
  <c r="Y7" i="2"/>
  <c r="X7" i="2"/>
  <c r="Z7" i="2"/>
  <c r="AA7" i="2"/>
  <c r="V7" i="2"/>
  <c r="AB7" i="2"/>
  <c r="O4" i="2"/>
  <c r="Y4" i="2"/>
  <c r="T4" i="2"/>
  <c r="Z4" i="2"/>
  <c r="V4" i="2"/>
  <c r="W4" i="2"/>
  <c r="R2" i="2"/>
  <c r="S212" i="2"/>
  <c r="Z211" i="2"/>
  <c r="AA211" i="2"/>
  <c r="T211" i="2"/>
  <c r="U211" i="2"/>
  <c r="S209" i="2"/>
  <c r="AB206" i="2"/>
  <c r="AC206" i="2" s="1"/>
  <c r="V206" i="2"/>
  <c r="Q206" i="2"/>
  <c r="V205" i="2"/>
  <c r="W205" i="2" s="1"/>
  <c r="AB203" i="2"/>
  <c r="AC203" i="2"/>
  <c r="R203" i="2"/>
  <c r="X200" i="2"/>
  <c r="W199" i="2"/>
  <c r="S197" i="2"/>
  <c r="V196" i="2"/>
  <c r="T194" i="2"/>
  <c r="W193" i="2"/>
  <c r="Z191" i="2"/>
  <c r="AA191" i="2"/>
  <c r="V190" i="2"/>
  <c r="X188" i="2"/>
  <c r="W179" i="2"/>
  <c r="X176" i="2"/>
  <c r="Z175" i="2"/>
  <c r="T170" i="2"/>
  <c r="Z167" i="2"/>
  <c r="AB160" i="2"/>
  <c r="AC160" i="2"/>
  <c r="T160" i="2"/>
  <c r="Z160" i="2"/>
  <c r="S158" i="2"/>
  <c r="T157" i="2"/>
  <c r="AB155" i="2"/>
  <c r="AB154" i="2"/>
  <c r="AC154" i="2"/>
  <c r="Z152" i="2"/>
  <c r="AA152" i="2"/>
  <c r="R146" i="2"/>
  <c r="W143" i="2"/>
  <c r="Z137" i="2"/>
  <c r="AA137" i="2"/>
  <c r="W134" i="2"/>
  <c r="T133" i="2"/>
  <c r="S131" i="2"/>
  <c r="W125" i="2"/>
  <c r="X124" i="2"/>
  <c r="W121" i="2"/>
  <c r="AB118" i="2"/>
  <c r="V118" i="2"/>
  <c r="X116" i="2"/>
  <c r="W113" i="2"/>
  <c r="T110" i="2"/>
  <c r="U110" i="2"/>
  <c r="X109" i="2"/>
  <c r="X107" i="2"/>
  <c r="T106" i="2"/>
  <c r="U106" i="2"/>
  <c r="S104" i="2"/>
  <c r="W101" i="2"/>
  <c r="AB98" i="2"/>
  <c r="AC98" i="2"/>
  <c r="W95" i="2"/>
  <c r="T89" i="2"/>
  <c r="X89" i="2"/>
  <c r="T83" i="2"/>
  <c r="T76" i="2"/>
  <c r="U76" i="2"/>
  <c r="T71" i="2"/>
  <c r="Q70" i="2"/>
  <c r="X61" i="2"/>
  <c r="AB43" i="2"/>
  <c r="Z34" i="2"/>
  <c r="R26" i="2"/>
  <c r="AB4" i="2"/>
  <c r="AC4" i="2"/>
  <c r="W42" i="2"/>
  <c r="AB42" i="2"/>
  <c r="AC42" i="2"/>
  <c r="T42" i="2"/>
  <c r="AB39" i="2"/>
  <c r="AC39" i="2"/>
  <c r="W39" i="2"/>
  <c r="AB36" i="2"/>
  <c r="W36" i="2"/>
  <c r="T36" i="2"/>
  <c r="T33" i="2"/>
  <c r="X33" i="2"/>
  <c r="Z33" i="2"/>
  <c r="V33" i="2"/>
  <c r="X30" i="2"/>
  <c r="AB30" i="2"/>
  <c r="V30" i="2"/>
  <c r="W30" i="2"/>
  <c r="P27" i="2"/>
  <c r="T27" i="2"/>
  <c r="U27" i="2"/>
  <c r="Q27" i="2"/>
  <c r="R27" i="2"/>
  <c r="P24" i="2"/>
  <c r="R24" i="2"/>
  <c r="Q24" i="2"/>
  <c r="S24" i="2"/>
  <c r="V21" i="2"/>
  <c r="AB21" i="2"/>
  <c r="Z21" i="2"/>
  <c r="AA21" i="2"/>
  <c r="V18" i="2"/>
  <c r="Z18" i="2"/>
  <c r="AA18" i="2"/>
  <c r="X18" i="2"/>
  <c r="T15" i="2"/>
  <c r="AB15" i="2"/>
  <c r="AC15" i="2"/>
  <c r="W15" i="2"/>
  <c r="T12" i="2"/>
  <c r="W12" i="2"/>
  <c r="Z12" i="2"/>
  <c r="AA12" i="2"/>
  <c r="T9" i="2"/>
  <c r="Z9" i="2"/>
  <c r="AA9" i="2"/>
  <c r="V9" i="2"/>
  <c r="W9" i="2"/>
  <c r="X6" i="2"/>
  <c r="AB6" i="2"/>
  <c r="V6" i="2"/>
  <c r="W6" i="2"/>
  <c r="Z6" i="2"/>
  <c r="AA6" i="2"/>
  <c r="AB3" i="2"/>
  <c r="AC3" i="2"/>
  <c r="T3" i="2"/>
  <c r="X3" i="2"/>
  <c r="W3" i="2"/>
  <c r="T39" i="2"/>
  <c r="AB33" i="2"/>
  <c r="AB18" i="2"/>
  <c r="Z3" i="2"/>
  <c r="Q202" i="2"/>
  <c r="AB202" i="2"/>
  <c r="AC202" i="2"/>
  <c r="T202" i="2"/>
  <c r="U202" i="2"/>
  <c r="R202" i="2"/>
  <c r="AA111" i="2"/>
  <c r="V198" i="2"/>
  <c r="V192" i="2"/>
  <c r="X190" i="2"/>
  <c r="V186" i="2"/>
  <c r="V174" i="2"/>
  <c r="AC167" i="2"/>
  <c r="V162" i="2"/>
  <c r="V156" i="2"/>
  <c r="AB149" i="2"/>
  <c r="V149" i="2"/>
  <c r="V147" i="2"/>
  <c r="AB145" i="2"/>
  <c r="V145" i="2"/>
  <c r="V144" i="2"/>
  <c r="AB137" i="2"/>
  <c r="V137" i="2"/>
  <c r="V135" i="2"/>
  <c r="X129" i="2"/>
  <c r="V127" i="2"/>
  <c r="V126" i="2"/>
  <c r="X120" i="2"/>
  <c r="U119" i="2"/>
  <c r="U185" i="2"/>
  <c r="Z150" i="2"/>
  <c r="Z138" i="2"/>
  <c r="Z134" i="2"/>
  <c r="V128" i="2"/>
  <c r="AB128" i="2"/>
  <c r="X56" i="2"/>
  <c r="V56" i="2"/>
  <c r="Z56" i="2"/>
  <c r="V152" i="2"/>
  <c r="AB152" i="2"/>
  <c r="V41" i="2"/>
  <c r="AB41" i="2"/>
  <c r="X41" i="2"/>
  <c r="X199" i="2"/>
  <c r="X193" i="2"/>
  <c r="X187" i="2"/>
  <c r="X175" i="2"/>
  <c r="X169" i="2"/>
  <c r="X163" i="2"/>
  <c r="X157" i="2"/>
  <c r="X151" i="2"/>
  <c r="X139" i="2"/>
  <c r="X133" i="2"/>
  <c r="V111" i="2"/>
  <c r="X111" i="2"/>
  <c r="X162" i="2"/>
  <c r="X152" i="2"/>
  <c r="X147" i="2"/>
  <c r="X135" i="2"/>
  <c r="X134" i="2"/>
  <c r="V99" i="2"/>
  <c r="AB99" i="2"/>
  <c r="X99" i="2"/>
  <c r="V91" i="2"/>
  <c r="AB91" i="2"/>
  <c r="X91" i="2"/>
  <c r="X74" i="2"/>
  <c r="V74" i="2"/>
  <c r="AB74" i="2"/>
  <c r="Z29" i="2"/>
  <c r="V140" i="2"/>
  <c r="AB140" i="2"/>
  <c r="AB199" i="2"/>
  <c r="AB187" i="2"/>
  <c r="X153" i="2"/>
  <c r="AB151" i="2"/>
  <c r="V150" i="2"/>
  <c r="X141" i="2"/>
  <c r="V138" i="2"/>
  <c r="X128" i="2"/>
  <c r="X123" i="2"/>
  <c r="X122" i="2"/>
  <c r="V120" i="2"/>
  <c r="X117" i="2"/>
  <c r="V114" i="2"/>
  <c r="X114" i="2"/>
  <c r="V73" i="2"/>
  <c r="X73" i="2"/>
  <c r="AB116" i="2"/>
  <c r="X96" i="2"/>
  <c r="Z77" i="2"/>
  <c r="AA35" i="2"/>
  <c r="AC33" i="2"/>
  <c r="V96" i="2"/>
  <c r="X62" i="2"/>
  <c r="V62" i="2"/>
  <c r="U59" i="2"/>
  <c r="V59" i="2"/>
  <c r="AB59" i="2"/>
  <c r="X57" i="2"/>
  <c r="V17" i="2"/>
  <c r="X17" i="2"/>
  <c r="V11" i="2"/>
  <c r="X11" i="2"/>
  <c r="AB113" i="2"/>
  <c r="V87" i="2"/>
  <c r="X86" i="2"/>
  <c r="V86" i="2"/>
  <c r="Z83" i="2"/>
  <c r="V69" i="2"/>
  <c r="X68" i="2"/>
  <c r="V68" i="2"/>
  <c r="V65" i="2"/>
  <c r="AB65" i="2"/>
  <c r="X63" i="2"/>
  <c r="V35" i="2"/>
  <c r="AB35" i="2"/>
  <c r="X35" i="2"/>
  <c r="AA59" i="2"/>
  <c r="V23" i="2"/>
  <c r="X23" i="2"/>
  <c r="X83" i="2"/>
  <c r="Z69" i="2"/>
  <c r="Z68" i="2"/>
  <c r="V47" i="2"/>
  <c r="AB47" i="2"/>
  <c r="X47" i="2"/>
  <c r="Z17" i="2"/>
  <c r="Z11" i="2"/>
  <c r="V5" i="2"/>
  <c r="AB5" i="2"/>
  <c r="X5" i="2"/>
  <c r="V50" i="2"/>
  <c r="V44" i="2"/>
  <c r="AB38" i="2"/>
  <c r="V38" i="2"/>
  <c r="AB32" i="2"/>
  <c r="V32" i="2"/>
  <c r="V20" i="2"/>
  <c r="V8" i="2"/>
  <c r="U3" i="2"/>
  <c r="AB64" i="2"/>
  <c r="AB58" i="2"/>
  <c r="AB16" i="2"/>
  <c r="AB10" i="2"/>
  <c r="A206" i="2"/>
  <c r="A188" i="2"/>
  <c r="A184" i="2"/>
  <c r="A185" i="2"/>
  <c r="A180" i="2"/>
  <c r="A181" i="2"/>
  <c r="A182" i="2"/>
  <c r="A183" i="2"/>
  <c r="A162" i="2"/>
  <c r="A158" i="2"/>
  <c r="A159" i="2"/>
  <c r="A154" i="2"/>
  <c r="A136" i="2"/>
  <c r="A132" i="2"/>
  <c r="A133" i="2"/>
  <c r="U133" i="2"/>
  <c r="A128" i="2"/>
  <c r="A111" i="2"/>
  <c r="A106" i="2"/>
  <c r="A107" i="2"/>
  <c r="A102" i="2"/>
  <c r="A103" i="2"/>
  <c r="A104" i="2"/>
  <c r="A105" i="2"/>
  <c r="A85" i="2"/>
  <c r="A80" i="2"/>
  <c r="A81" i="2"/>
  <c r="A76" i="2"/>
  <c r="A77" i="2"/>
  <c r="R77" i="2"/>
  <c r="A59" i="2"/>
  <c r="A54" i="2"/>
  <c r="A55" i="2"/>
  <c r="A50" i="2"/>
  <c r="A33" i="2"/>
  <c r="A28" i="2"/>
  <c r="A29" i="2"/>
  <c r="A24" i="2"/>
  <c r="A25" i="2"/>
  <c r="A26" i="2"/>
  <c r="A27" i="2"/>
  <c r="AC2" i="2"/>
  <c r="AA2" i="2"/>
  <c r="U2" i="2"/>
  <c r="A7" i="2"/>
  <c r="P7" i="2"/>
  <c r="A2" i="2"/>
  <c r="A3" i="2"/>
  <c r="Q3" i="2"/>
  <c r="U203" i="2"/>
  <c r="X203" i="2"/>
  <c r="Z203" i="2"/>
  <c r="AA203" i="2"/>
  <c r="V203" i="2"/>
  <c r="Q33" i="2"/>
  <c r="P33" i="2"/>
  <c r="A108" i="2"/>
  <c r="Y107" i="2"/>
  <c r="Q136" i="2"/>
  <c r="R136" i="2"/>
  <c r="P136" i="2"/>
  <c r="Q77" i="2"/>
  <c r="Z194" i="2"/>
  <c r="X194" i="2"/>
  <c r="V194" i="2"/>
  <c r="AA4" i="2"/>
  <c r="Y178" i="2"/>
  <c r="W177" i="2"/>
  <c r="Y113" i="2"/>
  <c r="W112" i="2"/>
  <c r="R185" i="2"/>
  <c r="Q185" i="2"/>
  <c r="AA3" i="2"/>
  <c r="V3" i="2"/>
  <c r="AB12" i="2"/>
  <c r="V12" i="2"/>
  <c r="R33" i="2"/>
  <c r="V88" i="2"/>
  <c r="X88" i="2"/>
  <c r="Z88" i="2"/>
  <c r="W108" i="2"/>
  <c r="Y115" i="2"/>
  <c r="W114" i="2"/>
  <c r="Y124" i="2"/>
  <c r="W123" i="2"/>
  <c r="U136" i="2"/>
  <c r="Z136" i="2"/>
  <c r="AA136" i="2"/>
  <c r="X136" i="2"/>
  <c r="V136" i="2"/>
  <c r="Y154" i="2"/>
  <c r="W153" i="2"/>
  <c r="P77" i="2"/>
  <c r="X173" i="2"/>
  <c r="AB173" i="2"/>
  <c r="V173" i="2"/>
  <c r="Y38" i="2"/>
  <c r="W37" i="2"/>
  <c r="AA50" i="2"/>
  <c r="P50" i="2"/>
  <c r="Q50" i="2"/>
  <c r="R50" i="2"/>
  <c r="P111" i="2"/>
  <c r="Q111" i="2"/>
  <c r="R111" i="2"/>
  <c r="V29" i="2"/>
  <c r="U111" i="2"/>
  <c r="U55" i="2"/>
  <c r="P55" i="2"/>
  <c r="Q55" i="2"/>
  <c r="R55" i="2"/>
  <c r="AC55" i="2"/>
  <c r="R85" i="2"/>
  <c r="P85" i="2"/>
  <c r="Q85" i="2"/>
  <c r="R128" i="2"/>
  <c r="P128" i="2"/>
  <c r="Q128" i="2"/>
  <c r="Q159" i="2"/>
  <c r="P159" i="2"/>
  <c r="R159" i="2"/>
  <c r="U188" i="2"/>
  <c r="P188" i="2"/>
  <c r="R188" i="2"/>
  <c r="Q188" i="2"/>
  <c r="X29" i="2"/>
  <c r="AC128" i="2"/>
  <c r="X39" i="2"/>
  <c r="Z39" i="2"/>
  <c r="R3" i="2"/>
  <c r="P3" i="2"/>
  <c r="X15" i="2"/>
  <c r="Z15" i="2"/>
  <c r="V15" i="2"/>
  <c r="V39" i="2"/>
  <c r="AB71" i="2"/>
  <c r="X71" i="2"/>
  <c r="V157" i="2"/>
  <c r="Z157" i="2"/>
  <c r="Z13" i="2"/>
  <c r="X13" i="2"/>
  <c r="Y22" i="2"/>
  <c r="W21" i="2"/>
  <c r="Y64" i="2"/>
  <c r="W63" i="2"/>
  <c r="Y67" i="2"/>
  <c r="W66" i="2"/>
  <c r="Y88" i="2"/>
  <c r="W87" i="2"/>
  <c r="Y139" i="2"/>
  <c r="W138" i="2"/>
  <c r="Y187" i="2"/>
  <c r="W186" i="2"/>
  <c r="Y17" i="2"/>
  <c r="W16" i="2"/>
  <c r="V71" i="2"/>
  <c r="V89" i="2"/>
  <c r="Y89" i="2"/>
  <c r="W88" i="2"/>
  <c r="Y125" i="2"/>
  <c r="W124" i="2"/>
  <c r="P185" i="2"/>
  <c r="Y8" i="2"/>
  <c r="W7" i="2"/>
  <c r="Y44" i="2"/>
  <c r="W43" i="2"/>
  <c r="U33" i="2"/>
  <c r="X9" i="2"/>
  <c r="AB9" i="2"/>
  <c r="X42" i="2"/>
  <c r="Z42" i="2"/>
  <c r="X170" i="2"/>
  <c r="V170" i="2"/>
  <c r="AB170" i="2"/>
  <c r="Y35" i="2"/>
  <c r="W34" i="2"/>
  <c r="AB89" i="2"/>
  <c r="P81" i="2"/>
  <c r="R81" i="2"/>
  <c r="Q81" i="2"/>
  <c r="P154" i="2"/>
  <c r="R154" i="2"/>
  <c r="U154" i="2"/>
  <c r="Q154" i="2"/>
  <c r="AA33" i="2"/>
  <c r="R7" i="2"/>
  <c r="U7" i="2"/>
  <c r="Q7" i="2"/>
  <c r="R29" i="2"/>
  <c r="Q29" i="2"/>
  <c r="Q59" i="2"/>
  <c r="R59" i="2"/>
  <c r="Q133" i="2"/>
  <c r="R133" i="2"/>
  <c r="P133" i="2"/>
  <c r="R162" i="2"/>
  <c r="P162" i="2"/>
  <c r="Q162" i="2"/>
  <c r="A207" i="2"/>
  <c r="W206" i="2"/>
  <c r="W107" i="2"/>
  <c r="V42" i="2"/>
  <c r="X12" i="2"/>
  <c r="V36" i="2"/>
  <c r="X36" i="2"/>
  <c r="V13" i="2"/>
  <c r="Y34" i="2"/>
  <c r="W33" i="2"/>
  <c r="V82" i="2"/>
  <c r="X82" i="2"/>
  <c r="U85" i="2"/>
  <c r="V85" i="2"/>
  <c r="X85" i="2"/>
  <c r="AB85" i="2"/>
  <c r="AC85" i="2"/>
  <c r="Y97" i="2"/>
  <c r="W96" i="2"/>
  <c r="AA154" i="2"/>
  <c r="Y166" i="2"/>
  <c r="W165" i="2"/>
  <c r="P29" i="2"/>
  <c r="Y161" i="2"/>
  <c r="W160" i="2"/>
  <c r="Y179" i="2"/>
  <c r="W178" i="2"/>
  <c r="Z62" i="2"/>
  <c r="V116" i="2"/>
  <c r="V122" i="2"/>
  <c r="Z122" i="2"/>
  <c r="W120" i="2"/>
  <c r="W48" i="2"/>
  <c r="Z60" i="2"/>
  <c r="AB63" i="2"/>
  <c r="U81" i="2"/>
  <c r="V81" i="2"/>
  <c r="W81" i="2"/>
  <c r="W84" i="2"/>
  <c r="V90" i="2"/>
  <c r="W159" i="2"/>
  <c r="U159" i="2"/>
  <c r="W162" i="2"/>
  <c r="W189" i="2"/>
  <c r="X198" i="2"/>
  <c r="V133" i="2"/>
  <c r="Z133" i="2"/>
  <c r="AA133" i="2"/>
  <c r="AC7" i="2"/>
  <c r="V22" i="2"/>
  <c r="V64" i="2"/>
  <c r="X64" i="2"/>
  <c r="AB67" i="2"/>
  <c r="AB112" i="2"/>
  <c r="AC112" i="2"/>
  <c r="V112" i="2"/>
  <c r="X112" i="2"/>
  <c r="X115" i="2"/>
  <c r="V121" i="2"/>
  <c r="X145" i="2"/>
  <c r="V163" i="2"/>
  <c r="Z163" i="2"/>
  <c r="X166" i="2"/>
  <c r="V166" i="2"/>
  <c r="Z166" i="2"/>
  <c r="V169" i="2"/>
  <c r="Z169" i="2"/>
  <c r="X172" i="2"/>
  <c r="V172" i="2"/>
  <c r="AB190" i="2"/>
  <c r="Y193" i="2"/>
  <c r="W192" i="2"/>
  <c r="U128" i="2"/>
  <c r="Y143" i="2"/>
  <c r="W142" i="2"/>
  <c r="Y149" i="2"/>
  <c r="W148" i="2"/>
  <c r="W166" i="2"/>
  <c r="Y167" i="2"/>
  <c r="X8" i="2"/>
  <c r="Y152" i="2"/>
  <c r="W151" i="2"/>
  <c r="U162" i="2"/>
  <c r="V60" i="2"/>
  <c r="W72" i="2"/>
  <c r="X81" i="2"/>
  <c r="AB84" i="2"/>
  <c r="X90" i="2"/>
  <c r="W117" i="2"/>
  <c r="W135" i="2"/>
  <c r="W141" i="2"/>
  <c r="X144" i="2"/>
  <c r="AB147" i="2"/>
  <c r="Z177" i="2"/>
  <c r="X177" i="2"/>
  <c r="X189" i="2"/>
  <c r="V189" i="2"/>
  <c r="X160" i="2"/>
  <c r="V160" i="2"/>
  <c r="U4" i="2"/>
  <c r="V34" i="2"/>
  <c r="Z37" i="2"/>
  <c r="V97" i="2"/>
  <c r="Y100" i="2"/>
  <c r="W99" i="2"/>
  <c r="X127" i="2"/>
  <c r="Z127" i="2"/>
  <c r="Y172" i="2"/>
  <c r="W171" i="2"/>
  <c r="V98" i="2"/>
  <c r="X98" i="2"/>
  <c r="V113" i="2"/>
  <c r="Y155" i="2"/>
  <c r="W154" i="2"/>
  <c r="X185" i="2"/>
  <c r="Z185" i="2"/>
  <c r="AA185" i="2"/>
  <c r="W190" i="2"/>
  <c r="Y191" i="2"/>
  <c r="Z44" i="2"/>
  <c r="X50" i="2"/>
  <c r="U50" i="2"/>
  <c r="Y140" i="2"/>
  <c r="W139" i="2"/>
  <c r="Y164" i="2"/>
  <c r="W163" i="2"/>
  <c r="Y176" i="2"/>
  <c r="W175" i="2"/>
  <c r="W60" i="2"/>
  <c r="X72" i="2"/>
  <c r="Z75" i="2"/>
  <c r="Z96" i="2"/>
  <c r="W111" i="2"/>
  <c r="AB135" i="2"/>
  <c r="AB159" i="2"/>
  <c r="AC159" i="2"/>
  <c r="Z162" i="2"/>
  <c r="W198" i="2"/>
  <c r="W90" i="2"/>
  <c r="X4" i="2"/>
  <c r="V10" i="2"/>
  <c r="V16" i="2"/>
  <c r="Y19" i="2"/>
  <c r="W18" i="2"/>
  <c r="X58" i="2"/>
  <c r="V94" i="2"/>
  <c r="AB94" i="2"/>
  <c r="Z148" i="2"/>
  <c r="Y157" i="2"/>
  <c r="W156" i="2"/>
  <c r="Y175" i="2"/>
  <c r="W174" i="2"/>
  <c r="X155" i="2"/>
  <c r="V155" i="2"/>
  <c r="V77" i="2"/>
  <c r="W136" i="2"/>
  <c r="Y137" i="2"/>
  <c r="X143" i="2"/>
  <c r="V143" i="2"/>
  <c r="Y68" i="2"/>
  <c r="W67" i="2"/>
  <c r="W97" i="2"/>
  <c r="Y98" i="2"/>
  <c r="Y116" i="2"/>
  <c r="W115" i="2"/>
  <c r="AC188" i="2"/>
  <c r="Y212" i="2"/>
  <c r="W211" i="2"/>
  <c r="W45" i="2"/>
  <c r="W57" i="2"/>
  <c r="AB81" i="2"/>
  <c r="AC81" i="2"/>
  <c r="W126" i="2"/>
  <c r="AB129" i="2"/>
  <c r="W144" i="2"/>
  <c r="W147" i="2"/>
  <c r="W150" i="2"/>
  <c r="X159" i="2"/>
  <c r="X165" i="2"/>
  <c r="V165" i="2"/>
  <c r="X174" i="2"/>
  <c r="X186" i="2"/>
  <c r="Z186" i="2"/>
  <c r="AA186" i="2"/>
  <c r="U186" i="2"/>
  <c r="W195" i="2"/>
  <c r="Z198" i="2"/>
  <c r="W210" i="2"/>
  <c r="Z202" i="2"/>
  <c r="AA202" i="2"/>
  <c r="V202" i="2"/>
  <c r="X202" i="2"/>
  <c r="AA29" i="2"/>
  <c r="AC129" i="2"/>
  <c r="AC59" i="2"/>
  <c r="A129" i="2"/>
  <c r="A30" i="2"/>
  <c r="A56" i="2"/>
  <c r="A82" i="2"/>
  <c r="AA82" i="2"/>
  <c r="A134" i="2"/>
  <c r="A186" i="2"/>
  <c r="A86" i="2"/>
  <c r="U86" i="2"/>
  <c r="A137" i="2"/>
  <c r="AC137" i="2"/>
  <c r="A189" i="2"/>
  <c r="A34" i="2"/>
  <c r="AA34" i="2"/>
  <c r="A78" i="2"/>
  <c r="A160" i="2"/>
  <c r="U160" i="2"/>
  <c r="A4" i="2"/>
  <c r="A60" i="2"/>
  <c r="A8" i="2"/>
  <c r="A112" i="2"/>
  <c r="A163" i="2"/>
  <c r="A155" i="2"/>
  <c r="AC155" i="2"/>
  <c r="A51" i="2"/>
  <c r="A52" i="2"/>
  <c r="A53" i="2"/>
  <c r="A35" i="2"/>
  <c r="P8" i="2"/>
  <c r="R8" i="2"/>
  <c r="Q8" i="2"/>
  <c r="Q56" i="2"/>
  <c r="U56" i="2"/>
  <c r="P56" i="2"/>
  <c r="R56" i="2"/>
  <c r="AA160" i="2"/>
  <c r="Q60" i="2"/>
  <c r="P60" i="2"/>
  <c r="R60" i="2"/>
  <c r="U60" i="2"/>
  <c r="P186" i="2"/>
  <c r="R186" i="2"/>
  <c r="Q186" i="2"/>
  <c r="AC135" i="2"/>
  <c r="AC190" i="2"/>
  <c r="AA60" i="2"/>
  <c r="P86" i="2"/>
  <c r="Q86" i="2"/>
  <c r="R86" i="2"/>
  <c r="U8" i="2"/>
  <c r="A208" i="2"/>
  <c r="Q155" i="2"/>
  <c r="P155" i="2"/>
  <c r="U155" i="2"/>
  <c r="R155" i="2"/>
  <c r="P34" i="2"/>
  <c r="R34" i="2"/>
  <c r="Q34" i="2"/>
  <c r="P30" i="2"/>
  <c r="R30" i="2"/>
  <c r="Q30" i="2"/>
  <c r="U30" i="2"/>
  <c r="Q163" i="2"/>
  <c r="P163" i="2"/>
  <c r="U163" i="2"/>
  <c r="R163" i="2"/>
  <c r="P4" i="2"/>
  <c r="Q4" i="2"/>
  <c r="R4" i="2"/>
  <c r="P189" i="2"/>
  <c r="Q189" i="2"/>
  <c r="R189" i="2"/>
  <c r="R134" i="2"/>
  <c r="P134" i="2"/>
  <c r="Q134" i="2"/>
  <c r="U134" i="2"/>
  <c r="P129" i="2"/>
  <c r="Q129" i="2"/>
  <c r="R129" i="2"/>
  <c r="AA189" i="2"/>
  <c r="AA162" i="2"/>
  <c r="U34" i="2"/>
  <c r="U129" i="2"/>
  <c r="AA86" i="2"/>
  <c r="AC30" i="2"/>
  <c r="AA56" i="2"/>
  <c r="AA134" i="2"/>
  <c r="Q78" i="2"/>
  <c r="R78" i="2"/>
  <c r="P35" i="2"/>
  <c r="R35" i="2"/>
  <c r="Q35" i="2"/>
  <c r="U35" i="2"/>
  <c r="R112" i="2"/>
  <c r="Q112" i="2"/>
  <c r="P112" i="2"/>
  <c r="U112" i="2"/>
  <c r="Q160" i="2"/>
  <c r="P160" i="2"/>
  <c r="R160" i="2"/>
  <c r="R137" i="2"/>
  <c r="Q137" i="2"/>
  <c r="P137" i="2"/>
  <c r="U137" i="2"/>
  <c r="R82" i="2"/>
  <c r="P82" i="2"/>
  <c r="Q82" i="2"/>
  <c r="U82" i="2"/>
  <c r="AA8" i="2"/>
  <c r="U189" i="2"/>
  <c r="AA163" i="2"/>
  <c r="AC35" i="2"/>
  <c r="A109" i="2"/>
  <c r="Y108" i="2"/>
  <c r="A5" i="2"/>
  <c r="A87" i="2"/>
  <c r="A57" i="2"/>
  <c r="A156" i="2"/>
  <c r="A135" i="2"/>
  <c r="A9" i="2"/>
  <c r="A79" i="2"/>
  <c r="A190" i="2"/>
  <c r="A31" i="2"/>
  <c r="A83" i="2"/>
  <c r="A130" i="2"/>
  <c r="A131" i="2"/>
  <c r="A36" i="2"/>
  <c r="A164" i="2"/>
  <c r="A61" i="2"/>
  <c r="A161" i="2"/>
  <c r="A138" i="2"/>
  <c r="A113" i="2"/>
  <c r="A187" i="2"/>
  <c r="A165" i="2"/>
  <c r="A157" i="2"/>
  <c r="AA157" i="2"/>
  <c r="P161" i="2"/>
  <c r="Q161" i="2"/>
  <c r="U161" i="2"/>
  <c r="R161" i="2"/>
  <c r="AC161" i="2"/>
  <c r="R61" i="2"/>
  <c r="P61" i="2"/>
  <c r="Q61" i="2"/>
  <c r="U61" i="2"/>
  <c r="AA61" i="2"/>
  <c r="P9" i="2"/>
  <c r="R9" i="2"/>
  <c r="Q9" i="2"/>
  <c r="U9" i="2"/>
  <c r="Q83" i="2"/>
  <c r="P83" i="2"/>
  <c r="R83" i="2"/>
  <c r="AA83" i="2"/>
  <c r="U83" i="2"/>
  <c r="U87" i="2"/>
  <c r="Q87" i="2"/>
  <c r="P87" i="2"/>
  <c r="R87" i="2"/>
  <c r="AC87" i="2"/>
  <c r="Q113" i="2"/>
  <c r="R113" i="2"/>
  <c r="P113" i="2"/>
  <c r="U113" i="2"/>
  <c r="AC113" i="2"/>
  <c r="R164" i="2"/>
  <c r="P164" i="2"/>
  <c r="Q164" i="2"/>
  <c r="AC164" i="2"/>
  <c r="U164" i="2"/>
  <c r="R31" i="2"/>
  <c r="P31" i="2"/>
  <c r="Q31" i="2"/>
  <c r="U31" i="2"/>
  <c r="AA31" i="2"/>
  <c r="Q135" i="2"/>
  <c r="P135" i="2"/>
  <c r="R135" i="2"/>
  <c r="U135" i="2"/>
  <c r="P5" i="2"/>
  <c r="Q5" i="2"/>
  <c r="R5" i="2"/>
  <c r="U5" i="2"/>
  <c r="AC5" i="2"/>
  <c r="A110" i="2"/>
  <c r="W109" i="2"/>
  <c r="Y109" i="2"/>
  <c r="Q165" i="2"/>
  <c r="R165" i="2"/>
  <c r="P165" i="2"/>
  <c r="U165" i="2"/>
  <c r="AC165" i="2"/>
  <c r="R79" i="2"/>
  <c r="Q79" i="2"/>
  <c r="Q57" i="2"/>
  <c r="R57" i="2"/>
  <c r="P57" i="2"/>
  <c r="U57" i="2"/>
  <c r="AA57" i="2"/>
  <c r="R187" i="2"/>
  <c r="P187" i="2"/>
  <c r="Q187" i="2"/>
  <c r="U187" i="2"/>
  <c r="AC187" i="2"/>
  <c r="Q157" i="2"/>
  <c r="R157" i="2"/>
  <c r="P157" i="2"/>
  <c r="U157" i="2"/>
  <c r="R138" i="2"/>
  <c r="P138" i="2"/>
  <c r="Q138" i="2"/>
  <c r="U138" i="2"/>
  <c r="AA138" i="2"/>
  <c r="P36" i="2"/>
  <c r="Q36" i="2"/>
  <c r="R36" i="2"/>
  <c r="U36" i="2"/>
  <c r="AC36" i="2"/>
  <c r="Q190" i="2"/>
  <c r="R190" i="2"/>
  <c r="P190" i="2"/>
  <c r="U190" i="2"/>
  <c r="U156" i="2"/>
  <c r="P156" i="2"/>
  <c r="Q156" i="2"/>
  <c r="R156" i="2"/>
  <c r="AA156" i="2"/>
  <c r="A209" i="2"/>
  <c r="AC9" i="2"/>
  <c r="A32" i="2"/>
  <c r="A10" i="2"/>
  <c r="A139" i="2"/>
  <c r="A37" i="2"/>
  <c r="A6" i="2"/>
  <c r="A84" i="2"/>
  <c r="A191" i="2"/>
  <c r="A58" i="2"/>
  <c r="A114" i="2"/>
  <c r="A62" i="2"/>
  <c r="A88" i="2"/>
  <c r="A166" i="2"/>
  <c r="Q84" i="2"/>
  <c r="P84" i="2"/>
  <c r="R84" i="2"/>
  <c r="U84" i="2"/>
  <c r="AC84" i="2"/>
  <c r="R62" i="2"/>
  <c r="P62" i="2"/>
  <c r="Q62" i="2"/>
  <c r="U62" i="2"/>
  <c r="AA62" i="2"/>
  <c r="R10" i="2"/>
  <c r="Q10" i="2"/>
  <c r="P10" i="2"/>
  <c r="AC10" i="2"/>
  <c r="U10" i="2"/>
  <c r="U6" i="2"/>
  <c r="P6" i="2"/>
  <c r="Q6" i="2"/>
  <c r="R6" i="2"/>
  <c r="AC6" i="2"/>
  <c r="P166" i="2"/>
  <c r="R166" i="2"/>
  <c r="Q166" i="2"/>
  <c r="U166" i="2"/>
  <c r="AA166" i="2"/>
  <c r="Q114" i="2"/>
  <c r="P114" i="2"/>
  <c r="R114" i="2"/>
  <c r="AA114" i="2"/>
  <c r="U114" i="2"/>
  <c r="R32" i="2"/>
  <c r="P32" i="2"/>
  <c r="U32" i="2"/>
  <c r="Q32" i="2"/>
  <c r="AC32" i="2"/>
  <c r="P58" i="2"/>
  <c r="Q58" i="2"/>
  <c r="R58" i="2"/>
  <c r="U58" i="2"/>
  <c r="AC58" i="2"/>
  <c r="R37" i="2"/>
  <c r="Q37" i="2"/>
  <c r="P37" i="2"/>
  <c r="U37" i="2"/>
  <c r="AA37" i="2"/>
  <c r="Q88" i="2"/>
  <c r="P88" i="2"/>
  <c r="R88" i="2"/>
  <c r="U88" i="2"/>
  <c r="AA88" i="2"/>
  <c r="R191" i="2"/>
  <c r="P191" i="2"/>
  <c r="Q191" i="2"/>
  <c r="AC191" i="2"/>
  <c r="U191" i="2"/>
  <c r="P139" i="2"/>
  <c r="R139" i="2"/>
  <c r="Q139" i="2"/>
  <c r="U139" i="2"/>
  <c r="AA139" i="2"/>
  <c r="Y110" i="2"/>
  <c r="W110" i="2"/>
  <c r="A115" i="2"/>
  <c r="A63" i="2"/>
  <c r="A192" i="2"/>
  <c r="A11" i="2"/>
  <c r="A89" i="2"/>
  <c r="A38" i="2"/>
  <c r="A140" i="2"/>
  <c r="A167" i="2"/>
  <c r="P140" i="2"/>
  <c r="Q140" i="2"/>
  <c r="U140" i="2"/>
  <c r="R140" i="2"/>
  <c r="AC140" i="2"/>
  <c r="P38" i="2"/>
  <c r="R38" i="2"/>
  <c r="Q38" i="2"/>
  <c r="U38" i="2"/>
  <c r="AC38" i="2"/>
  <c r="P63" i="2"/>
  <c r="Q63" i="2"/>
  <c r="R63" i="2"/>
  <c r="U63" i="2"/>
  <c r="AC63" i="2"/>
  <c r="U192" i="2"/>
  <c r="P192" i="2"/>
  <c r="Q192" i="2"/>
  <c r="R192" i="2"/>
  <c r="AA192" i="2"/>
  <c r="P115" i="2"/>
  <c r="R115" i="2"/>
  <c r="Q115" i="2"/>
  <c r="U115" i="2"/>
  <c r="AC115" i="2"/>
  <c r="P89" i="2"/>
  <c r="Q89" i="2"/>
  <c r="R89" i="2"/>
  <c r="U89" i="2"/>
  <c r="AC89" i="2"/>
  <c r="Q167" i="2"/>
  <c r="R167" i="2"/>
  <c r="P167" i="2"/>
  <c r="U167" i="2"/>
  <c r="AA167" i="2"/>
  <c r="R11" i="2"/>
  <c r="Q11" i="2"/>
  <c r="P11" i="2"/>
  <c r="U11" i="2"/>
  <c r="AA11" i="2"/>
  <c r="A39" i="2"/>
  <c r="A90" i="2"/>
  <c r="A64" i="2"/>
  <c r="A116" i="2"/>
  <c r="A12" i="2"/>
  <c r="A141" i="2"/>
  <c r="A193" i="2"/>
  <c r="A168" i="2"/>
  <c r="A169" i="2"/>
  <c r="R169" i="2"/>
  <c r="Q169" i="2"/>
  <c r="P169" i="2"/>
  <c r="U169" i="2"/>
  <c r="AA169" i="2"/>
  <c r="R116" i="2"/>
  <c r="P116" i="2"/>
  <c r="Q116" i="2"/>
  <c r="U116" i="2"/>
  <c r="AC116" i="2"/>
  <c r="R90" i="2"/>
  <c r="Q90" i="2"/>
  <c r="P90" i="2"/>
  <c r="AA90" i="2"/>
  <c r="U90" i="2"/>
  <c r="R193" i="2"/>
  <c r="Q193" i="2"/>
  <c r="P193" i="2"/>
  <c r="U193" i="2"/>
  <c r="AA193" i="2"/>
  <c r="Q64" i="2"/>
  <c r="P64" i="2"/>
  <c r="R64" i="2"/>
  <c r="U64" i="2"/>
  <c r="AC64" i="2"/>
  <c r="R141" i="2"/>
  <c r="P141" i="2"/>
  <c r="Q141" i="2"/>
  <c r="U141" i="2"/>
  <c r="AC141" i="2"/>
  <c r="U12" i="2"/>
  <c r="P12" i="2"/>
  <c r="R12" i="2"/>
  <c r="Q12" i="2"/>
  <c r="AC12" i="2"/>
  <c r="R39" i="2"/>
  <c r="Q39" i="2"/>
  <c r="P39" i="2"/>
  <c r="U39" i="2"/>
  <c r="AA39" i="2"/>
  <c r="A194" i="2"/>
  <c r="A13" i="2"/>
  <c r="A40" i="2"/>
  <c r="A41" i="2"/>
  <c r="A117" i="2"/>
  <c r="A65" i="2"/>
  <c r="A142" i="2"/>
  <c r="A91" i="2"/>
  <c r="A170" i="2"/>
  <c r="R117" i="2"/>
  <c r="Q117" i="2"/>
  <c r="P117" i="2"/>
  <c r="AA117" i="2"/>
  <c r="U117" i="2"/>
  <c r="R170" i="2"/>
  <c r="P170" i="2"/>
  <c r="Q170" i="2"/>
  <c r="U170" i="2"/>
  <c r="AC170" i="2"/>
  <c r="P41" i="2"/>
  <c r="Q41" i="2"/>
  <c r="R41" i="2"/>
  <c r="U41" i="2"/>
  <c r="AC41" i="2"/>
  <c r="R142" i="2"/>
  <c r="Q142" i="2"/>
  <c r="P142" i="2"/>
  <c r="U142" i="2"/>
  <c r="AA142" i="2"/>
  <c r="R13" i="2"/>
  <c r="P13" i="2"/>
  <c r="Q13" i="2"/>
  <c r="U13" i="2"/>
  <c r="AA13" i="2"/>
  <c r="Q91" i="2"/>
  <c r="P91" i="2"/>
  <c r="U91" i="2"/>
  <c r="R91" i="2"/>
  <c r="AC91" i="2"/>
  <c r="P65" i="2"/>
  <c r="R65" i="2"/>
  <c r="Q65" i="2"/>
  <c r="U65" i="2"/>
  <c r="AC65" i="2"/>
  <c r="Q194" i="2"/>
  <c r="P194" i="2"/>
  <c r="R194" i="2"/>
  <c r="U194" i="2"/>
  <c r="AA194" i="2"/>
  <c r="A92" i="2"/>
  <c r="A42" i="2"/>
  <c r="A14" i="2"/>
  <c r="A15" i="2"/>
  <c r="A195" i="2"/>
  <c r="A143" i="2"/>
  <c r="A66" i="2"/>
  <c r="A118" i="2"/>
  <c r="A171" i="2"/>
  <c r="Q171" i="2"/>
  <c r="P171" i="2"/>
  <c r="R171" i="2"/>
  <c r="U171" i="2"/>
  <c r="AA171" i="2"/>
  <c r="Q15" i="2"/>
  <c r="R15" i="2"/>
  <c r="P15" i="2"/>
  <c r="U15" i="2"/>
  <c r="AA15" i="2"/>
  <c r="R42" i="2"/>
  <c r="Q42" i="2"/>
  <c r="P42" i="2"/>
  <c r="U42" i="2"/>
  <c r="AA42" i="2"/>
  <c r="P195" i="2"/>
  <c r="Q195" i="2"/>
  <c r="R195" i="2"/>
  <c r="U195" i="2"/>
  <c r="AC195" i="2"/>
  <c r="Q118" i="2"/>
  <c r="R118" i="2"/>
  <c r="U118" i="2"/>
  <c r="P118" i="2"/>
  <c r="AC118" i="2"/>
  <c r="Q66" i="2"/>
  <c r="P66" i="2"/>
  <c r="R66" i="2"/>
  <c r="AA66" i="2"/>
  <c r="U66" i="2"/>
  <c r="Q143" i="2"/>
  <c r="R143" i="2"/>
  <c r="P143" i="2"/>
  <c r="U143" i="2"/>
  <c r="AC143" i="2"/>
  <c r="R92" i="2"/>
  <c r="P92" i="2"/>
  <c r="Q92" i="2"/>
  <c r="AA92" i="2"/>
  <c r="U92" i="2"/>
  <c r="A119" i="2"/>
  <c r="A120" i="2"/>
  <c r="A67" i="2"/>
  <c r="A144" i="2"/>
  <c r="A93" i="2"/>
  <c r="A94" i="2"/>
  <c r="A196" i="2"/>
  <c r="A16" i="2"/>
  <c r="A43" i="2"/>
  <c r="A172" i="2"/>
  <c r="Q196" i="2"/>
  <c r="R196" i="2"/>
  <c r="P196" i="2"/>
  <c r="U196" i="2"/>
  <c r="AC196" i="2"/>
  <c r="R67" i="2"/>
  <c r="P67" i="2"/>
  <c r="Q67" i="2"/>
  <c r="U67" i="2"/>
  <c r="AC67" i="2"/>
  <c r="P120" i="2"/>
  <c r="Q120" i="2"/>
  <c r="R120" i="2"/>
  <c r="AA120" i="2"/>
  <c r="U120" i="2"/>
  <c r="R172" i="2"/>
  <c r="P172" i="2"/>
  <c r="Q172" i="2"/>
  <c r="U172" i="2"/>
  <c r="AC172" i="2"/>
  <c r="Q94" i="2"/>
  <c r="R94" i="2"/>
  <c r="P94" i="2"/>
  <c r="U94" i="2"/>
  <c r="AC94" i="2"/>
  <c r="Q16" i="2"/>
  <c r="P16" i="2"/>
  <c r="R16" i="2"/>
  <c r="U16" i="2"/>
  <c r="AC16" i="2"/>
  <c r="Q43" i="2"/>
  <c r="P43" i="2"/>
  <c r="R43" i="2"/>
  <c r="U43" i="2"/>
  <c r="AC43" i="2"/>
  <c r="R144" i="2"/>
  <c r="P144" i="2"/>
  <c r="Q144" i="2"/>
  <c r="AA144" i="2"/>
  <c r="U144" i="2"/>
  <c r="A17" i="2"/>
  <c r="A44" i="2"/>
  <c r="A197" i="2"/>
  <c r="A198" i="2"/>
  <c r="A95" i="2"/>
  <c r="A145" i="2"/>
  <c r="A68" i="2"/>
  <c r="A121" i="2"/>
  <c r="A173" i="2"/>
  <c r="Q145" i="2"/>
  <c r="R145" i="2"/>
  <c r="P145" i="2"/>
  <c r="AC145" i="2"/>
  <c r="U145" i="2"/>
  <c r="P17" i="2"/>
  <c r="R17" i="2"/>
  <c r="U17" i="2"/>
  <c r="Q17" i="2"/>
  <c r="AA17" i="2"/>
  <c r="P68" i="2"/>
  <c r="R68" i="2"/>
  <c r="Q68" i="2"/>
  <c r="U68" i="2"/>
  <c r="AA68" i="2"/>
  <c r="Q173" i="2"/>
  <c r="R173" i="2"/>
  <c r="P173" i="2"/>
  <c r="U173" i="2"/>
  <c r="AC173" i="2"/>
  <c r="R95" i="2"/>
  <c r="P95" i="2"/>
  <c r="Q95" i="2"/>
  <c r="U95" i="2"/>
  <c r="AA95" i="2"/>
  <c r="P44" i="2"/>
  <c r="Q44" i="2"/>
  <c r="R44" i="2"/>
  <c r="U44" i="2"/>
  <c r="AA44" i="2"/>
  <c r="Q121" i="2"/>
  <c r="R121" i="2"/>
  <c r="P121" i="2"/>
  <c r="U121" i="2"/>
  <c r="AC121" i="2"/>
  <c r="P198" i="2"/>
  <c r="Q198" i="2"/>
  <c r="R198" i="2"/>
  <c r="U198" i="2"/>
  <c r="AA198" i="2"/>
  <c r="A45" i="2"/>
  <c r="A18" i="2"/>
  <c r="A122" i="2"/>
  <c r="A69" i="2"/>
  <c r="A146" i="2"/>
  <c r="A147" i="2"/>
  <c r="A96" i="2"/>
  <c r="A199" i="2"/>
  <c r="A174" i="2"/>
  <c r="Q122" i="2"/>
  <c r="R122" i="2"/>
  <c r="P122" i="2"/>
  <c r="U122" i="2"/>
  <c r="AA122" i="2"/>
  <c r="Q174" i="2"/>
  <c r="P174" i="2"/>
  <c r="R174" i="2"/>
  <c r="U174" i="2"/>
  <c r="AA174" i="2"/>
  <c r="P69" i="2"/>
  <c r="R69" i="2"/>
  <c r="Q69" i="2"/>
  <c r="U69" i="2"/>
  <c r="AA69" i="2"/>
  <c r="R199" i="2"/>
  <c r="Q199" i="2"/>
  <c r="U199" i="2"/>
  <c r="P199" i="2"/>
  <c r="AC199" i="2"/>
  <c r="R96" i="2"/>
  <c r="Q96" i="2"/>
  <c r="P96" i="2"/>
  <c r="U96" i="2"/>
  <c r="AA96" i="2"/>
  <c r="P18" i="2"/>
  <c r="Q18" i="2"/>
  <c r="R18" i="2"/>
  <c r="U18" i="2"/>
  <c r="AC18" i="2"/>
  <c r="Q147" i="2"/>
  <c r="P147" i="2"/>
  <c r="R147" i="2"/>
  <c r="U147" i="2"/>
  <c r="AC147" i="2"/>
  <c r="R45" i="2"/>
  <c r="P45" i="2"/>
  <c r="Q45" i="2"/>
  <c r="AC45" i="2"/>
  <c r="U45" i="2"/>
  <c r="A97" i="2"/>
  <c r="A148" i="2"/>
  <c r="A70" i="2"/>
  <c r="A71" i="2"/>
  <c r="A123" i="2"/>
  <c r="A200" i="2"/>
  <c r="A19" i="2"/>
  <c r="A46" i="2"/>
  <c r="A175" i="2"/>
  <c r="R46" i="2"/>
  <c r="P46" i="2"/>
  <c r="U46" i="2"/>
  <c r="Q46" i="2"/>
  <c r="AA46" i="2"/>
  <c r="P175" i="2"/>
  <c r="Q175" i="2"/>
  <c r="U175" i="2"/>
  <c r="R175" i="2"/>
  <c r="AA175" i="2"/>
  <c r="P123" i="2"/>
  <c r="Q123" i="2"/>
  <c r="R123" i="2"/>
  <c r="U123" i="2"/>
  <c r="AC123" i="2"/>
  <c r="Q71" i="2"/>
  <c r="P71" i="2"/>
  <c r="U71" i="2"/>
  <c r="R71" i="2"/>
  <c r="AC71" i="2"/>
  <c r="P19" i="2"/>
  <c r="Q19" i="2"/>
  <c r="R19" i="2"/>
  <c r="U19" i="2"/>
  <c r="AC19" i="2"/>
  <c r="R148" i="2"/>
  <c r="Q148" i="2"/>
  <c r="P148" i="2"/>
  <c r="U148" i="2"/>
  <c r="AA148" i="2"/>
  <c r="R200" i="2"/>
  <c r="Q200" i="2"/>
  <c r="P200" i="2"/>
  <c r="U200" i="2"/>
  <c r="AA200" i="2"/>
  <c r="P97" i="2"/>
  <c r="Q97" i="2"/>
  <c r="R97" i="2"/>
  <c r="U97" i="2"/>
  <c r="AC97" i="2"/>
  <c r="A47" i="2"/>
  <c r="A20" i="2"/>
  <c r="A201" i="2"/>
  <c r="A124" i="2"/>
  <c r="A72" i="2"/>
  <c r="A149" i="2"/>
  <c r="A98" i="2"/>
  <c r="A176" i="2"/>
  <c r="Q98" i="2"/>
  <c r="P98" i="2"/>
  <c r="R98" i="2"/>
  <c r="AA98" i="2"/>
  <c r="U98" i="2"/>
  <c r="Q20" i="2"/>
  <c r="P20" i="2"/>
  <c r="R20" i="2"/>
  <c r="U20" i="2"/>
  <c r="AA20" i="2"/>
  <c r="P72" i="2"/>
  <c r="Q72" i="2"/>
  <c r="R72" i="2"/>
  <c r="U72" i="2"/>
  <c r="AC72" i="2"/>
  <c r="R47" i="2"/>
  <c r="U47" i="2"/>
  <c r="P47" i="2"/>
  <c r="Q47" i="2"/>
  <c r="AC47" i="2"/>
  <c r="R201" i="2"/>
  <c r="P201" i="2"/>
  <c r="Q201" i="2"/>
  <c r="U201" i="2"/>
  <c r="W201" i="2"/>
  <c r="AC201" i="2"/>
  <c r="Y201" i="2"/>
  <c r="R149" i="2"/>
  <c r="Q149" i="2"/>
  <c r="U149" i="2"/>
  <c r="P149" i="2"/>
  <c r="AC149" i="2"/>
  <c r="R176" i="2"/>
  <c r="P176" i="2"/>
  <c r="Q176" i="2"/>
  <c r="AC176" i="2"/>
  <c r="U176" i="2"/>
  <c r="Q124" i="2"/>
  <c r="P124" i="2"/>
  <c r="R124" i="2"/>
  <c r="AA124" i="2"/>
  <c r="U124" i="2"/>
  <c r="A48" i="2"/>
  <c r="A99" i="2"/>
  <c r="A150" i="2"/>
  <c r="A73" i="2"/>
  <c r="A125" i="2"/>
  <c r="A202" i="2"/>
  <c r="A21" i="2"/>
  <c r="A177" i="2"/>
  <c r="Q125" i="2"/>
  <c r="P125" i="2"/>
  <c r="R125" i="2"/>
  <c r="U125" i="2"/>
  <c r="AA125" i="2"/>
  <c r="Q48" i="2"/>
  <c r="P48" i="2"/>
  <c r="R48" i="2"/>
  <c r="AC48" i="2"/>
  <c r="U48" i="2"/>
  <c r="W202" i="2"/>
  <c r="Y202" i="2"/>
  <c r="Q99" i="2"/>
  <c r="P99" i="2"/>
  <c r="R99" i="2"/>
  <c r="U99" i="2"/>
  <c r="AC99" i="2"/>
  <c r="Q177" i="2"/>
  <c r="R177" i="2"/>
  <c r="P177" i="2"/>
  <c r="U177" i="2"/>
  <c r="AA177" i="2"/>
  <c r="Q73" i="2"/>
  <c r="P73" i="2"/>
  <c r="R73" i="2"/>
  <c r="U73" i="2"/>
  <c r="AA73" i="2"/>
  <c r="Q21" i="2"/>
  <c r="P21" i="2"/>
  <c r="U21" i="2"/>
  <c r="R21" i="2"/>
  <c r="AC21" i="2"/>
  <c r="P150" i="2"/>
  <c r="R150" i="2"/>
  <c r="Q150" i="2"/>
  <c r="U150" i="2"/>
  <c r="AA150" i="2"/>
  <c r="A22" i="2"/>
  <c r="A126" i="2"/>
  <c r="A74" i="2"/>
  <c r="A100" i="2"/>
  <c r="A49" i="2"/>
  <c r="A203" i="2"/>
  <c r="A151" i="2"/>
  <c r="A178" i="2"/>
  <c r="Q49" i="2"/>
  <c r="P49" i="2"/>
  <c r="R49" i="2"/>
  <c r="AA49" i="2"/>
  <c r="U49" i="2"/>
  <c r="P22" i="2"/>
  <c r="Q22" i="2"/>
  <c r="R22" i="2"/>
  <c r="U22" i="2"/>
  <c r="AA22" i="2"/>
  <c r="Q151" i="2"/>
  <c r="R151" i="2"/>
  <c r="P151" i="2"/>
  <c r="U151" i="2"/>
  <c r="AC151" i="2"/>
  <c r="Q74" i="2"/>
  <c r="R74" i="2"/>
  <c r="P74" i="2"/>
  <c r="U74" i="2"/>
  <c r="AC74" i="2"/>
  <c r="AC178" i="2"/>
  <c r="P178" i="2"/>
  <c r="R178" i="2"/>
  <c r="Q178" i="2"/>
  <c r="U178" i="2"/>
  <c r="R100" i="2"/>
  <c r="P100" i="2"/>
  <c r="Q100" i="2"/>
  <c r="U100" i="2"/>
  <c r="AC100" i="2"/>
  <c r="W203" i="2"/>
  <c r="Y203" i="2"/>
  <c r="P126" i="2"/>
  <c r="R126" i="2"/>
  <c r="Q126" i="2"/>
  <c r="U126" i="2"/>
  <c r="AC126" i="2"/>
  <c r="A204" i="2"/>
  <c r="A152" i="2"/>
  <c r="A101" i="2"/>
  <c r="A75" i="2"/>
  <c r="A127" i="2"/>
  <c r="A23" i="2"/>
  <c r="A179" i="2"/>
  <c r="P127" i="2"/>
  <c r="R127" i="2"/>
  <c r="Q127" i="2"/>
  <c r="U127" i="2"/>
  <c r="AA127" i="2"/>
  <c r="Q179" i="2"/>
  <c r="P179" i="2"/>
  <c r="U179" i="2"/>
  <c r="R179" i="2"/>
  <c r="AC179" i="2"/>
  <c r="Q101" i="2"/>
  <c r="P101" i="2"/>
  <c r="R101" i="2"/>
  <c r="U101" i="2"/>
  <c r="AA101" i="2"/>
  <c r="P23" i="2"/>
  <c r="R23" i="2"/>
  <c r="Q23" i="2"/>
  <c r="U23" i="2"/>
  <c r="AA23" i="2"/>
  <c r="U152" i="2"/>
  <c r="Q152" i="2"/>
  <c r="R152" i="2"/>
  <c r="P152" i="2"/>
  <c r="AC152" i="2"/>
  <c r="W204" i="2"/>
  <c r="Y204" i="2"/>
  <c r="P75" i="2"/>
  <c r="Q75" i="2"/>
  <c r="R75" i="2"/>
  <c r="U75" i="2"/>
  <c r="AA75" i="2"/>
  <c r="A153" i="2"/>
  <c r="A205" i="2"/>
  <c r="R153" i="2"/>
  <c r="P153" i="2"/>
  <c r="Q153" i="2"/>
  <c r="U153" i="2"/>
  <c r="AA153" i="2"/>
  <c r="X77" i="2" l="1"/>
  <c r="U78" i="2"/>
  <c r="AB79" i="2"/>
  <c r="AC79" i="2" s="1"/>
  <c r="T79" i="2"/>
  <c r="X79" i="2" s="1"/>
  <c r="O78" i="2"/>
  <c r="AB78" i="2"/>
  <c r="AC78" i="2" s="1"/>
  <c r="O79" i="2"/>
  <c r="W208" i="2"/>
  <c r="W209" i="2"/>
  <c r="Y183" i="2"/>
  <c r="W181" i="2"/>
  <c r="W130" i="2"/>
  <c r="Y103" i="2"/>
  <c r="AA77" i="2"/>
  <c r="Y52" i="2"/>
  <c r="W52" i="2"/>
  <c r="Y53" i="2"/>
  <c r="Y27" i="2"/>
  <c r="S206" i="2"/>
  <c r="Y207" i="2"/>
  <c r="Z206" i="2"/>
  <c r="AA206" i="2" s="1"/>
  <c r="Y209" i="2"/>
  <c r="Y208" i="2"/>
  <c r="S204" i="2"/>
  <c r="Q205" i="2"/>
  <c r="S205" i="2" s="1"/>
  <c r="Z205" i="2"/>
  <c r="AA205" i="2" s="1"/>
  <c r="X205" i="2"/>
  <c r="Y205" i="2" s="1"/>
  <c r="S82" i="2"/>
  <c r="S162" i="2"/>
  <c r="S195" i="2"/>
  <c r="S42" i="2"/>
  <c r="S68" i="2"/>
  <c r="S17" i="2"/>
  <c r="S84" i="2"/>
  <c r="S113" i="2"/>
  <c r="S191" i="2"/>
  <c r="S203" i="2"/>
  <c r="S187" i="2"/>
  <c r="S69" i="2"/>
  <c r="S9" i="2"/>
  <c r="S47" i="2"/>
  <c r="S43" i="2"/>
  <c r="S18" i="2"/>
  <c r="S96" i="2"/>
  <c r="S67" i="2"/>
  <c r="S65" i="2"/>
  <c r="S12" i="2"/>
  <c r="S139" i="2"/>
  <c r="S32" i="2"/>
  <c r="S10" i="2"/>
  <c r="S21" i="2"/>
  <c r="S98" i="2"/>
  <c r="S122" i="2"/>
  <c r="S39" i="2"/>
  <c r="S169" i="2"/>
  <c r="S33" i="2"/>
  <c r="S199" i="2"/>
  <c r="S3" i="2"/>
  <c r="S172" i="2"/>
  <c r="S115" i="2"/>
  <c r="S4" i="2"/>
  <c r="S55" i="2"/>
  <c r="S111" i="2"/>
  <c r="S88" i="2"/>
  <c r="S71" i="2"/>
  <c r="S126" i="2"/>
  <c r="S178" i="2"/>
  <c r="S151" i="2"/>
  <c r="S46" i="2"/>
  <c r="S120" i="2"/>
  <c r="S196" i="2"/>
  <c r="S118" i="2"/>
  <c r="S140" i="2"/>
  <c r="S157" i="2"/>
  <c r="S164" i="2"/>
  <c r="S143" i="2"/>
  <c r="S15" i="2"/>
  <c r="S37" i="2"/>
  <c r="S5" i="2"/>
  <c r="S86" i="2"/>
  <c r="S8" i="2"/>
  <c r="S147" i="2"/>
  <c r="S64" i="2"/>
  <c r="S152" i="2"/>
  <c r="S22" i="2"/>
  <c r="S150" i="2"/>
  <c r="S73" i="2"/>
  <c r="S48" i="2"/>
  <c r="S124" i="2"/>
  <c r="S174" i="2"/>
  <c r="S194" i="2"/>
  <c r="S41" i="2"/>
  <c r="S161" i="2"/>
  <c r="S160" i="2"/>
  <c r="S35" i="2"/>
  <c r="S125" i="2"/>
  <c r="S31" i="2"/>
  <c r="S163" i="2"/>
  <c r="S7" i="2"/>
  <c r="S154" i="2"/>
  <c r="S153" i="2"/>
  <c r="S97" i="2"/>
  <c r="S175" i="2"/>
  <c r="S45" i="2"/>
  <c r="S145" i="2"/>
  <c r="S142" i="2"/>
  <c r="S89" i="2"/>
  <c r="S36" i="2"/>
  <c r="S79" i="2"/>
  <c r="S165" i="2"/>
  <c r="S171" i="2"/>
  <c r="S135" i="2"/>
  <c r="S100" i="2"/>
  <c r="S94" i="2"/>
  <c r="S186" i="2"/>
  <c r="S50" i="2"/>
  <c r="S185" i="2"/>
  <c r="S136" i="2"/>
  <c r="S75" i="2"/>
  <c r="S99" i="2"/>
  <c r="S149" i="2"/>
  <c r="S95" i="2"/>
  <c r="S173" i="2"/>
  <c r="S144" i="2"/>
  <c r="S16" i="2"/>
  <c r="S11" i="2"/>
  <c r="S167" i="2"/>
  <c r="S192" i="2"/>
  <c r="S6" i="2"/>
  <c r="S62" i="2"/>
  <c r="S56" i="2"/>
  <c r="S128" i="2"/>
  <c r="S23" i="2"/>
  <c r="S179" i="2"/>
  <c r="S201" i="2"/>
  <c r="S148" i="2"/>
  <c r="S44" i="2"/>
  <c r="S166" i="2"/>
  <c r="S134" i="2"/>
  <c r="S30" i="2"/>
  <c r="S177" i="2"/>
  <c r="S123" i="2"/>
  <c r="S92" i="2"/>
  <c r="S66" i="2"/>
  <c r="S91" i="2"/>
  <c r="S193" i="2"/>
  <c r="S38" i="2"/>
  <c r="S138" i="2"/>
  <c r="S61" i="2"/>
  <c r="S59" i="2"/>
  <c r="S81" i="2"/>
  <c r="S202" i="2"/>
  <c r="S63" i="2"/>
  <c r="S129" i="2"/>
  <c r="S189" i="2"/>
  <c r="S188" i="2"/>
  <c r="S101" i="2"/>
  <c r="S19" i="2"/>
  <c r="S141" i="2"/>
  <c r="S29" i="2"/>
  <c r="S72" i="2"/>
  <c r="S20" i="2"/>
  <c r="S198" i="2"/>
  <c r="S121" i="2"/>
  <c r="S13" i="2"/>
  <c r="S114" i="2"/>
  <c r="S156" i="2"/>
  <c r="S190" i="2"/>
  <c r="S57" i="2"/>
  <c r="S87" i="2"/>
  <c r="S83" i="2"/>
  <c r="S137" i="2"/>
  <c r="S112" i="2"/>
  <c r="S78" i="2"/>
  <c r="S34" i="2"/>
  <c r="S155" i="2"/>
  <c r="S60" i="2"/>
  <c r="S133" i="2"/>
  <c r="S77" i="2"/>
  <c r="S74" i="2"/>
  <c r="S127" i="2"/>
  <c r="S49" i="2"/>
  <c r="S176" i="2"/>
  <c r="S200" i="2"/>
  <c r="S170" i="2"/>
  <c r="S117" i="2"/>
  <c r="S90" i="2"/>
  <c r="S116" i="2"/>
  <c r="S58" i="2"/>
  <c r="S159" i="2"/>
  <c r="S85" i="2"/>
  <c r="P78" i="2" l="1"/>
  <c r="P79" i="2"/>
  <c r="U79" i="2"/>
  <c r="V79" i="2"/>
  <c r="W79" i="2" s="1"/>
  <c r="Z79" i="2"/>
  <c r="AA79" i="2" s="1"/>
  <c r="Y79" i="2"/>
  <c r="W78" i="2"/>
  <c r="W77" i="2"/>
  <c r="Y78" i="2"/>
</calcChain>
</file>

<file path=xl/sharedStrings.xml><?xml version="1.0" encoding="utf-8"?>
<sst xmlns="http://schemas.openxmlformats.org/spreadsheetml/2006/main" count="1131" uniqueCount="85">
  <si>
    <t>Wk</t>
  </si>
  <si>
    <t>H/A</t>
  </si>
  <si>
    <t>Time</t>
  </si>
  <si>
    <t>Pre</t>
  </si>
  <si>
    <t>.</t>
  </si>
  <si>
    <t>H</t>
  </si>
  <si>
    <t>A</t>
  </si>
  <si>
    <t>PF</t>
  </si>
  <si>
    <t>PA</t>
  </si>
  <si>
    <t>PA_c</t>
  </si>
  <si>
    <t>PF_c</t>
  </si>
  <si>
    <t>Pct</t>
  </si>
  <si>
    <t>best</t>
  </si>
  <si>
    <t>worst</t>
  </si>
  <si>
    <t>home</t>
  </si>
  <si>
    <t>away</t>
  </si>
  <si>
    <t>dnq</t>
  </si>
  <si>
    <t>bye</t>
  </si>
  <si>
    <t>Cowboys</t>
  </si>
  <si>
    <t>Chiefs</t>
  </si>
  <si>
    <t>Broncos</t>
  </si>
  <si>
    <t>Vikings</t>
  </si>
  <si>
    <t>49ers</t>
  </si>
  <si>
    <t>Seahawks</t>
  </si>
  <si>
    <t>Buccaneers</t>
  </si>
  <si>
    <t>Cardinals</t>
  </si>
  <si>
    <t>Bills</t>
  </si>
  <si>
    <t>Lions</t>
  </si>
  <si>
    <t>Giants</t>
  </si>
  <si>
    <t>Panthers</t>
  </si>
  <si>
    <t>Jets</t>
  </si>
  <si>
    <t>Dolphins</t>
  </si>
  <si>
    <t>Saints</t>
  </si>
  <si>
    <t>Patriots</t>
  </si>
  <si>
    <t>Falcons</t>
  </si>
  <si>
    <t>Opponent</t>
  </si>
  <si>
    <t>Raiders</t>
  </si>
  <si>
    <t>Chargers</t>
  </si>
  <si>
    <t>Packers</t>
  </si>
  <si>
    <t>Colts</t>
  </si>
  <si>
    <t>Redskins</t>
  </si>
  <si>
    <t>Jaguars</t>
  </si>
  <si>
    <t>Texans</t>
  </si>
  <si>
    <t>Eagles</t>
  </si>
  <si>
    <t>Titans</t>
  </si>
  <si>
    <t>NFC</t>
  </si>
  <si>
    <t>West</t>
  </si>
  <si>
    <t>4th</t>
  </si>
  <si>
    <t>3rd</t>
  </si>
  <si>
    <t>1st</t>
  </si>
  <si>
    <t>North</t>
  </si>
  <si>
    <t>East</t>
  </si>
  <si>
    <t>South</t>
  </si>
  <si>
    <t>2nd</t>
  </si>
  <si>
    <t>AFC</t>
  </si>
  <si>
    <t>Year</t>
  </si>
  <si>
    <t>Reg</t>
  </si>
  <si>
    <t>Post</t>
  </si>
  <si>
    <t>Ravens</t>
  </si>
  <si>
    <t>Bears</t>
  </si>
  <si>
    <t>Browns</t>
  </si>
  <si>
    <t>Bengals</t>
  </si>
  <si>
    <t>Steelers</t>
  </si>
  <si>
    <t>Canc.</t>
  </si>
  <si>
    <t>WC</t>
  </si>
  <si>
    <t>DP</t>
  </si>
  <si>
    <t>CC</t>
  </si>
  <si>
    <t>SB</t>
  </si>
  <si>
    <t>Cardianls</t>
  </si>
  <si>
    <t>Commanders</t>
  </si>
  <si>
    <t>HoF</t>
  </si>
  <si>
    <t>Res</t>
  </si>
  <si>
    <t>Rs</t>
  </si>
  <si>
    <t>P_g</t>
  </si>
  <si>
    <t>P_c</t>
  </si>
  <si>
    <t>Rec</t>
  </si>
  <si>
    <t>Date</t>
  </si>
  <si>
    <t>heller</t>
  </si>
  <si>
    <t>std</t>
  </si>
  <si>
    <t>#3 Seed</t>
  </si>
  <si>
    <t>#5 Seed</t>
  </si>
  <si>
    <t>#2 Seed</t>
  </si>
  <si>
    <t>#6 Seed</t>
  </si>
  <si>
    <t>#4 Seed</t>
  </si>
  <si>
    <t>#1 Seed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</si>
</sst>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\+0;\-0;0"/>
    <numFmt numFmtId="165" formatCode="0.0"/>
    <numFmt numFmtId="166" formatCode="0.000"/>
    <numFmt numFmtId="167" formatCode="0.000_ ;\-0.000\ "/>
    <numFmt numFmtId="168" formatCode="[$]ddd\,\ mmm/\ d" x16r2:formatCode16="[$-us-US]ddd\,\ mmm/\ d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0" tint="-0.499984740745262"/>
      <name val="Calibri"/>
      <family val="2"/>
      <scheme val="minor"/>
    </font>
    <font>
      <sz val="9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3069"/>
        <bgColor indexed="64"/>
      </patternFill>
    </fill>
    <fill>
      <patternFill patternType="solid">
        <fgColor rgb="FFCF0921"/>
        <bgColor indexed="64"/>
      </patternFill>
    </fill>
    <fill>
      <patternFill patternType="solid">
        <fgColor rgb="FFFCBAAF"/>
        <bgColor indexed="64"/>
      </patternFill>
    </fill>
    <fill>
      <patternFill patternType="solid">
        <fgColor rgb="FFB0B4CB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4" fillId="2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1" fillId="2" borderId="0" xfId="0" quotePrefix="1" applyFont="1" applyFill="1" applyAlignment="1">
      <alignment vertical="center"/>
    </xf>
    <xf numFmtId="165" fontId="1" fillId="2" borderId="0" xfId="0" applyNumberFormat="1" applyFont="1" applyFill="1" applyAlignment="1">
      <alignment vertical="center"/>
    </xf>
    <xf numFmtId="0" fontId="0" fillId="0" borderId="0" xfId="0" applyAlignment="1">
      <alignment vertical="center"/>
    </xf>
    <xf numFmtId="164" fontId="0" fillId="0" borderId="0" xfId="0" applyNumberFormat="1" applyAlignment="1">
      <alignment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165" fontId="2" fillId="0" borderId="0" xfId="0" applyNumberFormat="1" applyFont="1" applyAlignment="1">
      <alignment vertical="center"/>
    </xf>
    <xf numFmtId="167" fontId="2" fillId="0" borderId="0" xfId="0" applyNumberFormat="1" applyFont="1" applyAlignment="1">
      <alignment vertical="center"/>
    </xf>
    <xf numFmtId="166" fontId="2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168" fontId="0" fillId="0" borderId="0" xfId="0" applyNumberFormat="1" applyAlignment="1">
      <alignment vertical="center"/>
    </xf>
    <xf numFmtId="168" fontId="1" fillId="2" borderId="0" xfId="0" applyNumberFormat="1" applyFont="1" applyFill="1" applyAlignment="1">
      <alignment vertical="center"/>
    </xf>
    <xf numFmtId="0" fontId="0" fillId="0" borderId="0" xfId="0" applyAlignment="1">
      <alignment horizontal="center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0" borderId="0" xfId="0" applyAlignment="1">
      <alignment horizontal="center"/>
    </xf>
  </cellXfs>
  <cellStyles count="1">
    <cellStyle name="Standard" xfId="0" builtinId="0"/>
  </cellStyles>
  <dxfs count="22">
    <dxf>
      <font>
        <b/>
        <i val="0"/>
        <color theme="0"/>
      </font>
      <fill>
        <patternFill>
          <bgColor rgb="FF003069"/>
        </patternFill>
      </fill>
      <border>
        <left/>
        <top style="thin">
          <color theme="0"/>
        </top>
        <bottom style="thin">
          <color theme="0"/>
        </bottom>
      </border>
    </dxf>
    <dxf>
      <font>
        <b/>
        <i val="0"/>
        <color theme="0"/>
      </font>
      <fill>
        <patternFill>
          <bgColor rgb="FFCF0921"/>
        </patternFill>
      </fill>
      <border>
        <left/>
        <top style="thin">
          <color theme="0"/>
        </top>
        <bottom style="thin">
          <color theme="0"/>
        </bottom>
      </border>
    </dxf>
    <dxf>
      <font>
        <color theme="0"/>
      </font>
      <fill>
        <patternFill patternType="solid">
          <fgColor auto="1"/>
          <bgColor rgb="FF003069"/>
        </patternFill>
      </fill>
      <border>
        <top style="thin">
          <color theme="0"/>
        </top>
        <bottom style="thin">
          <color theme="0"/>
        </bottom>
      </border>
    </dxf>
    <dxf>
      <font>
        <color theme="0"/>
      </font>
      <fill>
        <patternFill patternType="solid">
          <fgColor auto="1"/>
          <bgColor rgb="FFCF0921"/>
        </patternFill>
      </fill>
      <border>
        <right/>
        <top style="thin">
          <color theme="0"/>
        </top>
        <bottom style="thin">
          <color theme="0"/>
        </bottom>
        <vertical/>
        <horizontal/>
      </border>
    </dxf>
    <dxf>
      <font>
        <color theme="0"/>
      </font>
      <fill>
        <patternFill patternType="solid">
          <fgColor auto="1"/>
          <bgColor rgb="FF003069"/>
        </patternFill>
      </fill>
      <border>
        <left/>
        <right/>
        <top style="thin">
          <color theme="0"/>
        </top>
        <bottom style="thin">
          <color theme="0"/>
        </bottom>
      </border>
    </dxf>
    <dxf>
      <font>
        <color theme="0"/>
      </font>
      <fill>
        <gradientFill>
          <stop position="0">
            <color rgb="FF003069"/>
          </stop>
          <stop position="0.5">
            <color rgb="FFB0B4CB"/>
          </stop>
          <stop position="1">
            <color rgb="FF003069"/>
          </stop>
        </gradientFill>
      </fill>
      <border>
        <right/>
        <top style="thin">
          <color theme="0"/>
        </top>
        <bottom style="thin">
          <color theme="0"/>
        </bottom>
      </border>
    </dxf>
    <dxf>
      <font>
        <color theme="0"/>
      </font>
      <fill>
        <gradientFill degree="90">
          <stop position="0">
            <color rgb="FF003069"/>
          </stop>
          <stop position="0.5">
            <color rgb="FFB0B4CB"/>
          </stop>
          <stop position="1">
            <color rgb="FF003069"/>
          </stop>
        </gradientFill>
      </fill>
      <border>
        <top style="thin">
          <color theme="0"/>
        </top>
        <bottom style="thin">
          <color theme="0"/>
        </bottom>
        <vertical/>
        <horizontal/>
      </border>
    </dxf>
    <dxf>
      <font>
        <color theme="0"/>
      </font>
      <fill>
        <gradientFill>
          <stop position="0">
            <color rgb="FFCF0921"/>
          </stop>
          <stop position="0.5">
            <color rgb="FFFCBAAF"/>
          </stop>
          <stop position="1">
            <color rgb="FFCF0921"/>
          </stop>
        </gradientFill>
      </fill>
      <border>
        <top style="thin">
          <color theme="0"/>
        </top>
        <bottom style="thin">
          <color theme="0"/>
        </bottom>
        <vertical/>
        <horizontal/>
      </border>
    </dxf>
    <dxf>
      <font>
        <color theme="0"/>
      </font>
      <fill>
        <gradientFill degree="90">
          <stop position="0">
            <color rgb="FFCF0921"/>
          </stop>
          <stop position="0.5">
            <color rgb="FFFCBAAF"/>
          </stop>
          <stop position="1">
            <color rgb="FFCF0921"/>
          </stop>
        </gradientFill>
      </fill>
      <border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</font>
    </dxf>
    <dxf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  <border>
        <top style="thin">
          <color theme="0"/>
        </top>
        <bottom style="thin">
          <color theme="0"/>
        </bottom>
      </border>
    </dxf>
    <dxf>
      <fill>
        <gradientFill type="path" left="0.5" right="0.5" top="0.5" bottom="0.5">
          <stop position="0">
            <color theme="0"/>
          </stop>
          <stop position="1">
            <color rgb="FFFFC000"/>
          </stop>
        </gradientFill>
      </fill>
      <border>
        <top style="thin">
          <color theme="0"/>
        </top>
        <bottom style="thin">
          <color theme="0"/>
        </bottom>
      </border>
    </dxf>
    <dxf>
      <fill>
        <gradientFill type="path" left="0.5" right="0.5" top="0.5" bottom="0.5">
          <stop position="0">
            <color theme="0"/>
          </stop>
          <stop position="1">
            <color rgb="FF00B050"/>
          </stop>
        </gradientFill>
      </fill>
      <border>
        <top style="thin">
          <color theme="0"/>
        </top>
        <bottom style="thin">
          <color theme="0"/>
        </bottom>
      </border>
    </dxf>
    <dxf>
      <font>
        <b/>
        <i val="0"/>
      </font>
    </dxf>
    <dxf>
      <font>
        <b/>
        <i val="0"/>
      </font>
    </dxf>
    <dxf>
      <fill>
        <gradientFill type="path" left="0.5" right="0.5" top="0.5" bottom="0.5">
          <stop position="0">
            <color theme="0"/>
          </stop>
          <stop position="1">
            <color theme="6" tint="0.59999389629810485"/>
          </stop>
        </gradientFill>
      </fill>
    </dxf>
    <dxf>
      <fill>
        <patternFill patternType="lightUp">
          <fgColor theme="0" tint="-0.49998474074526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39994506668294322"/>
        </patternFill>
      </fill>
    </dxf>
    <dxf>
      <border>
        <bottom style="thin">
          <color auto="1"/>
        </bottom>
        <vertical/>
        <horizontal/>
      </border>
    </dxf>
    <dxf>
      <border>
        <bottom style="dashed">
          <color auto="1"/>
        </bottom>
        <vertical/>
        <horizontal/>
      </border>
    </dxf>
  </dxfs>
  <tableStyles count="0" defaultTableStyle="TableStyleMedium2" defaultPivotStyle="PivotStyleLight16"/>
  <colors>
    <mruColors>
      <color rgb="FFB0B4CB"/>
      <color rgb="FFFCBAAF"/>
      <color rgb="FF003069"/>
      <color rgb="FFCF0921"/>
      <color rgb="FF003594"/>
      <color rgb="FFFFD100"/>
      <color rgb="FFC9AF74"/>
      <color rgb="FF9B8C69"/>
      <color rgb="FF13264B"/>
      <color rgb="FF6E6A5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6.xml"/><Relationship Id="rId13" Type="http://schemas.openxmlformats.org/officeDocument/2006/relationships/sharedStrings" Target="sharedStrings.xml"/><Relationship Id="rId3" Type="http://schemas.openxmlformats.org/officeDocument/2006/relationships/chartsheet" Target="chartsheets/sheet1.xml"/><Relationship Id="rId7" Type="http://schemas.openxmlformats.org/officeDocument/2006/relationships/chartsheet" Target="chartsheets/sheet5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4.xml"/><Relationship Id="rId11" Type="http://schemas.openxmlformats.org/officeDocument/2006/relationships/theme" Target="theme/theme1.xml"/><Relationship Id="rId5" Type="http://schemas.openxmlformats.org/officeDocument/2006/relationships/chartsheet" Target="chartsheets/sheet3.xml"/><Relationship Id="rId10" Type="http://schemas.openxmlformats.org/officeDocument/2006/relationships/chartsheet" Target="chartsheets/sheet8.xml"/><Relationship Id="rId4" Type="http://schemas.openxmlformats.org/officeDocument/2006/relationships/chartsheet" Target="chartsheets/sheet2.xml"/><Relationship Id="rId9" Type="http://schemas.openxmlformats.org/officeDocument/2006/relationships/chartsheet" Target="chartsheets/sheet7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AT"/>
              <a:t>LA Rams</a:t>
            </a:r>
            <a:r>
              <a:rPr lang="de-AT" baseline="0"/>
              <a:t> - 2023 RS</a:t>
            </a:r>
            <a:endParaRPr lang="de-AT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v>Points Game</c:v>
          </c:tx>
          <c:spPr>
            <a:pattFill prst="ltUpDiag">
              <a:fgClr>
                <a:srgbClr val="FFD100"/>
              </a:fgClr>
              <a:bgClr>
                <a:schemeClr val="bg1"/>
              </a:bgClr>
            </a:pattFill>
            <a:ln>
              <a:noFill/>
            </a:ln>
          </c:spPr>
          <c:invertIfNegative val="0"/>
          <c:val>
            <c:numRef>
              <c:f>Tabelle1!$N$188:$N$205</c:f>
              <c:numCache>
                <c:formatCode>\+0;\-0;0</c:formatCode>
                <c:ptCount val="18"/>
                <c:pt idx="0">
                  <c:v>17</c:v>
                </c:pt>
                <c:pt idx="1">
                  <c:v>-7</c:v>
                </c:pt>
                <c:pt idx="2">
                  <c:v>-3</c:v>
                </c:pt>
                <c:pt idx="3">
                  <c:v>6</c:v>
                </c:pt>
                <c:pt idx="4">
                  <c:v>-9</c:v>
                </c:pt>
                <c:pt idx="5">
                  <c:v>17</c:v>
                </c:pt>
                <c:pt idx="6">
                  <c:v>-7</c:v>
                </c:pt>
                <c:pt idx="7">
                  <c:v>-23</c:v>
                </c:pt>
                <c:pt idx="8">
                  <c:v>-17</c:v>
                </c:pt>
                <c:pt idx="9">
                  <c:v>0</c:v>
                </c:pt>
                <c:pt idx="10">
                  <c:v>1</c:v>
                </c:pt>
                <c:pt idx="11">
                  <c:v>23</c:v>
                </c:pt>
                <c:pt idx="12">
                  <c:v>17</c:v>
                </c:pt>
                <c:pt idx="13">
                  <c:v>-6</c:v>
                </c:pt>
                <c:pt idx="14">
                  <c:v>8</c:v>
                </c:pt>
                <c:pt idx="15">
                  <c:v>8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D7-483E-96BE-FD56DEA0047D}"/>
            </c:ext>
          </c:extLst>
        </c:ser>
        <c:ser>
          <c:idx val="4"/>
          <c:order val="4"/>
          <c:tx>
            <c:v>Points Cumulative</c:v>
          </c:tx>
          <c:spPr>
            <a:noFill/>
            <a:ln w="19050">
              <a:solidFill>
                <a:srgbClr val="FFD100"/>
              </a:solidFill>
            </a:ln>
          </c:spPr>
          <c:invertIfNegative val="0"/>
          <c:val>
            <c:numRef>
              <c:f>Tabelle1!$S$188:$S$205</c:f>
              <c:numCache>
                <c:formatCode>\+0;\-0;0</c:formatCode>
                <c:ptCount val="18"/>
                <c:pt idx="0">
                  <c:v>17</c:v>
                </c:pt>
                <c:pt idx="1">
                  <c:v>10</c:v>
                </c:pt>
                <c:pt idx="2">
                  <c:v>7</c:v>
                </c:pt>
                <c:pt idx="3">
                  <c:v>13</c:v>
                </c:pt>
                <c:pt idx="4">
                  <c:v>4</c:v>
                </c:pt>
                <c:pt idx="5">
                  <c:v>21</c:v>
                </c:pt>
                <c:pt idx="6">
                  <c:v>14</c:v>
                </c:pt>
                <c:pt idx="7">
                  <c:v>-9</c:v>
                </c:pt>
                <c:pt idx="8">
                  <c:v>-26</c:v>
                </c:pt>
                <c:pt idx="9">
                  <c:v>0</c:v>
                </c:pt>
                <c:pt idx="10">
                  <c:v>-25</c:v>
                </c:pt>
                <c:pt idx="11">
                  <c:v>-2</c:v>
                </c:pt>
                <c:pt idx="12">
                  <c:v>15</c:v>
                </c:pt>
                <c:pt idx="13">
                  <c:v>9</c:v>
                </c:pt>
                <c:pt idx="14">
                  <c:v>17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D7-483E-96BE-FD56DEA004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51178880"/>
        <c:axId val="51176960"/>
      </c:barChart>
      <c:lineChart>
        <c:grouping val="standard"/>
        <c:varyColors val="0"/>
        <c:ser>
          <c:idx val="2"/>
          <c:order val="0"/>
          <c:tx>
            <c:v>Pct worst</c:v>
          </c:tx>
          <c:spPr>
            <a:ln w="19050">
              <a:solidFill>
                <a:srgbClr val="13264B"/>
              </a:solidFill>
              <a:prstDash val="sysDot"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val>
            <c:numRef>
              <c:f>Tabelle1!$Y$188:$Y$205</c:f>
              <c:numCache>
                <c:formatCode>0.000</c:formatCode>
                <c:ptCount val="1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0.33333333333333331</c:v>
                </c:pt>
                <c:pt idx="9">
                  <c:v>0.4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D7-483E-96BE-FD56DEA0047D}"/>
            </c:ext>
          </c:extLst>
        </c:ser>
        <c:ser>
          <c:idx val="1"/>
          <c:order val="1"/>
          <c:tx>
            <c:v>Pct best</c:v>
          </c:tx>
          <c:spPr>
            <a:ln w="19050">
              <a:solidFill>
                <a:srgbClr val="13264B"/>
              </a:solidFill>
              <a:prstDash val="sysDot"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val>
            <c:numRef>
              <c:f>Tabelle1!$W$188:$W$205</c:f>
              <c:numCache>
                <c:formatCode>0.000</c:formatCode>
                <c:ptCount val="1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0.33333333333333331</c:v>
                </c:pt>
                <c:pt idx="9">
                  <c:v>0.3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3D7-483E-96BE-FD56DEA0047D}"/>
            </c:ext>
          </c:extLst>
        </c:ser>
        <c:ser>
          <c:idx val="0"/>
          <c:order val="2"/>
          <c:tx>
            <c:v>Percentage</c:v>
          </c:tx>
          <c:spPr>
            <a:ln w="38100">
              <a:solidFill>
                <a:srgbClr val="003594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dLbls>
            <c:numFmt formatCode=".000" sourceLinked="0"/>
            <c:spPr>
              <a:solidFill>
                <a:schemeClr val="bg1"/>
              </a:solidFill>
              <a:ln w="12700">
                <a:solidFill>
                  <a:srgbClr val="13264B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/>
              <a:lstStyle/>
              <a:p>
                <a:pPr>
                  <a:defRPr sz="600"/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Tabelle1!$U$188:$U$205</c:f>
              <c:numCache>
                <c:formatCode>0.000_ ;\-0.000\ </c:formatCode>
                <c:ptCount val="18"/>
                <c:pt idx="0">
                  <c:v>1</c:v>
                </c:pt>
                <c:pt idx="1">
                  <c:v>0.5</c:v>
                </c:pt>
                <c:pt idx="2">
                  <c:v>0.33333333333333331</c:v>
                </c:pt>
                <c:pt idx="3">
                  <c:v>0.5</c:v>
                </c:pt>
                <c:pt idx="4">
                  <c:v>0.4</c:v>
                </c:pt>
                <c:pt idx="5">
                  <c:v>0.5</c:v>
                </c:pt>
                <c:pt idx="6">
                  <c:v>0.42857142857142855</c:v>
                </c:pt>
                <c:pt idx="7">
                  <c:v>0.375</c:v>
                </c:pt>
                <c:pt idx="8">
                  <c:v>0.33333333333333331</c:v>
                </c:pt>
                <c:pt idx="9">
                  <c:v>#N/A</c:v>
                </c:pt>
                <c:pt idx="10">
                  <c:v>0.4</c:v>
                </c:pt>
                <c:pt idx="11">
                  <c:v>0.45454545454545453</c:v>
                </c:pt>
                <c:pt idx="12">
                  <c:v>0.5</c:v>
                </c:pt>
                <c:pt idx="13">
                  <c:v>0.46153846153846156</c:v>
                </c:pt>
                <c:pt idx="14">
                  <c:v>0.5</c:v>
                </c:pt>
                <c:pt idx="15">
                  <c:v>0.53333333333333333</c:v>
                </c:pt>
                <c:pt idx="16">
                  <c:v>0.5625</c:v>
                </c:pt>
                <c:pt idx="17">
                  <c:v>0.58823529411764708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3D7-483E-96BE-FD56DEA0047D}"/>
            </c:ext>
          </c:extLst>
        </c:ser>
        <c:ser>
          <c:idx val="5"/>
          <c:order val="5"/>
          <c:tx>
            <c:v>Pct Home</c:v>
          </c:tx>
          <c:spPr>
            <a:ln w="25400">
              <a:solidFill>
                <a:schemeClr val="accent3">
                  <a:lumMod val="60000"/>
                  <a:lumOff val="40000"/>
                </a:schemeClr>
              </a:solidFill>
              <a:prstDash val="sysDash"/>
            </a:ln>
          </c:spPr>
          <c:marker>
            <c:symbol val="circle"/>
            <c:size val="5"/>
            <c:spPr>
              <a:solidFill>
                <a:schemeClr val="bg1"/>
              </a:solidFill>
              <a:ln w="12700">
                <a:solidFill>
                  <a:schemeClr val="accent3">
                    <a:lumMod val="75000"/>
                  </a:schemeClr>
                </a:solidFill>
              </a:ln>
            </c:spPr>
          </c:marker>
          <c:val>
            <c:numRef>
              <c:f>Tabelle1!$AA$188:$AA$205</c:f>
              <c:numCache>
                <c:formatCode>0.000_ ;\-0.000\ </c:formatCode>
                <c:ptCount val="18"/>
                <c:pt idx="0">
                  <c:v>#N/A</c:v>
                </c:pt>
                <c:pt idx="1">
                  <c:v>0</c:v>
                </c:pt>
                <c:pt idx="2">
                  <c:v>#N/A</c:v>
                </c:pt>
                <c:pt idx="3">
                  <c:v>#N/A</c:v>
                </c:pt>
                <c:pt idx="4">
                  <c:v>0</c:v>
                </c:pt>
                <c:pt idx="5">
                  <c:v>0.33333333333333331</c:v>
                </c:pt>
                <c:pt idx="6">
                  <c:v>0.25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3D7-483E-96BE-FD56DEA0047D}"/>
            </c:ext>
          </c:extLst>
        </c:ser>
        <c:ser>
          <c:idx val="6"/>
          <c:order val="6"/>
          <c:tx>
            <c:v>Pct Away</c:v>
          </c:tx>
          <c:spPr>
            <a:ln w="25400">
              <a:solidFill>
                <a:schemeClr val="accent2">
                  <a:lumMod val="60000"/>
                  <a:lumOff val="40000"/>
                </a:schemeClr>
              </a:solidFill>
              <a:prstDash val="sysDash"/>
            </a:ln>
          </c:spPr>
          <c:marker>
            <c:symbol val="circle"/>
            <c:size val="5"/>
            <c:spPr>
              <a:solidFill>
                <a:schemeClr val="bg1"/>
              </a:solidFill>
              <a:ln w="12700">
                <a:solidFill>
                  <a:schemeClr val="accent2">
                    <a:lumMod val="75000"/>
                  </a:schemeClr>
                </a:solidFill>
              </a:ln>
            </c:spPr>
          </c:marker>
          <c:val>
            <c:numRef>
              <c:f>Tabelle1!$AC$188:$AC$205</c:f>
              <c:numCache>
                <c:formatCode>0.000_ ;\-0.000\ </c:formatCode>
                <c:ptCount val="18"/>
                <c:pt idx="0">
                  <c:v>1</c:v>
                </c:pt>
                <c:pt idx="1">
                  <c:v>#N/A</c:v>
                </c:pt>
                <c:pt idx="2">
                  <c:v>0.5</c:v>
                </c:pt>
                <c:pt idx="3">
                  <c:v>0.66666666666666663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0.5</c:v>
                </c:pt>
                <c:pt idx="8">
                  <c:v>0.4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3D7-483E-96BE-FD56DEA004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172864"/>
        <c:axId val="51174784"/>
      </c:lineChart>
      <c:catAx>
        <c:axId val="51172864"/>
        <c:scaling>
          <c:orientation val="minMax"/>
        </c:scaling>
        <c:delete val="0"/>
        <c:axPos val="b"/>
        <c:numFmt formatCode="&quot;Wk&quot;\ 0" sourceLinked="0"/>
        <c:majorTickMark val="cross"/>
        <c:minorTickMark val="none"/>
        <c:tickLblPos val="low"/>
        <c:crossAx val="51174784"/>
        <c:crossesAt val="0.5"/>
        <c:auto val="1"/>
        <c:lblAlgn val="ctr"/>
        <c:lblOffset val="100"/>
        <c:noMultiLvlLbl val="0"/>
      </c:catAx>
      <c:valAx>
        <c:axId val="51174784"/>
        <c:scaling>
          <c:orientation val="minMax"/>
          <c:max val="1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>
                    <a:solidFill>
                      <a:srgbClr val="003594"/>
                    </a:solidFill>
                  </a:defRPr>
                </a:pPr>
                <a:r>
                  <a:rPr lang="en-US">
                    <a:solidFill>
                      <a:srgbClr val="003594"/>
                    </a:solidFill>
                  </a:rPr>
                  <a:t>Percentage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txPr>
          <a:bodyPr/>
          <a:lstStyle/>
          <a:p>
            <a:pPr>
              <a:defRPr b="1">
                <a:solidFill>
                  <a:srgbClr val="003594"/>
                </a:solidFill>
              </a:defRPr>
            </a:pPr>
            <a:endParaRPr lang="de-DE"/>
          </a:p>
        </c:txPr>
        <c:crossAx val="51172864"/>
        <c:crosses val="autoZero"/>
        <c:crossBetween val="between"/>
        <c:majorUnit val="0.25"/>
        <c:minorUnit val="5.000000000000001E-2"/>
      </c:valAx>
      <c:valAx>
        <c:axId val="51176960"/>
        <c:scaling>
          <c:orientation val="minMax"/>
          <c:max val="70"/>
          <c:min val="-70"/>
        </c:scaling>
        <c:delete val="0"/>
        <c:axPos val="r"/>
        <c:majorGridlines>
          <c:spPr>
            <a:ln>
              <a:prstDash val="dash"/>
            </a:ln>
          </c:spPr>
        </c:majorGridlines>
        <c:minorGridlines>
          <c:spPr>
            <a:ln>
              <a:solidFill>
                <a:schemeClr val="bg1">
                  <a:lumMod val="75000"/>
                </a:schemeClr>
              </a:solidFill>
              <a:prstDash val="dash"/>
            </a:ln>
          </c:spPr>
        </c:minorGridlines>
        <c:title>
          <c:tx>
            <c:rich>
              <a:bodyPr rot="-5400000" vert="horz"/>
              <a:lstStyle/>
              <a:p>
                <a:pPr>
                  <a:defRPr>
                    <a:solidFill>
                      <a:srgbClr val="FFD100"/>
                    </a:solidFill>
                  </a:defRPr>
                </a:pPr>
                <a:r>
                  <a:rPr lang="de-AT">
                    <a:solidFill>
                      <a:srgbClr val="FFD100"/>
                    </a:solidFill>
                  </a:rPr>
                  <a:t>Points</a:t>
                </a:r>
              </a:p>
            </c:rich>
          </c:tx>
          <c:overlay val="0"/>
        </c:title>
        <c:numFmt formatCode="\+0;\-0;0" sourceLinked="1"/>
        <c:majorTickMark val="out"/>
        <c:minorTickMark val="none"/>
        <c:tickLblPos val="nextTo"/>
        <c:txPr>
          <a:bodyPr/>
          <a:lstStyle/>
          <a:p>
            <a:pPr>
              <a:defRPr b="1">
                <a:solidFill>
                  <a:srgbClr val="FFD100"/>
                </a:solidFill>
              </a:defRPr>
            </a:pPr>
            <a:endParaRPr lang="de-DE"/>
          </a:p>
        </c:txPr>
        <c:crossAx val="51178880"/>
        <c:crosses val="max"/>
        <c:crossBetween val="between"/>
        <c:majorUnit val="35"/>
        <c:minorUnit val="7"/>
      </c:valAx>
      <c:catAx>
        <c:axId val="51178880"/>
        <c:scaling>
          <c:orientation val="minMax"/>
        </c:scaling>
        <c:delete val="1"/>
        <c:axPos val="b"/>
        <c:majorTickMark val="out"/>
        <c:minorTickMark val="none"/>
        <c:tickLblPos val="nextTo"/>
        <c:crossAx val="51176960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span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AT"/>
              <a:t>LA Rams</a:t>
            </a:r>
            <a:r>
              <a:rPr lang="de-AT" baseline="0"/>
              <a:t> - 2022 RS</a:t>
            </a:r>
            <a:endParaRPr lang="de-AT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v>Points Game</c:v>
          </c:tx>
          <c:spPr>
            <a:pattFill prst="ltUpDiag">
              <a:fgClr>
                <a:srgbClr val="FFD100"/>
              </a:fgClr>
              <a:bgClr>
                <a:schemeClr val="bg1"/>
              </a:bgClr>
            </a:pattFill>
            <a:ln>
              <a:noFill/>
            </a:ln>
          </c:spPr>
          <c:invertIfNegative val="0"/>
          <c:val>
            <c:numRef>
              <c:f>Tabelle1!$N$162:$N$179</c:f>
              <c:numCache>
                <c:formatCode>\+0;\-0;0</c:formatCode>
                <c:ptCount val="18"/>
                <c:pt idx="0">
                  <c:v>-21</c:v>
                </c:pt>
                <c:pt idx="1">
                  <c:v>4</c:v>
                </c:pt>
                <c:pt idx="2">
                  <c:v>8</c:v>
                </c:pt>
                <c:pt idx="3">
                  <c:v>-15</c:v>
                </c:pt>
                <c:pt idx="4">
                  <c:v>-12</c:v>
                </c:pt>
                <c:pt idx="5">
                  <c:v>14</c:v>
                </c:pt>
                <c:pt idx="6">
                  <c:v>0</c:v>
                </c:pt>
                <c:pt idx="7">
                  <c:v>-17</c:v>
                </c:pt>
                <c:pt idx="8">
                  <c:v>-3</c:v>
                </c:pt>
                <c:pt idx="9">
                  <c:v>-10</c:v>
                </c:pt>
                <c:pt idx="10">
                  <c:v>-7</c:v>
                </c:pt>
                <c:pt idx="11">
                  <c:v>-16</c:v>
                </c:pt>
                <c:pt idx="12">
                  <c:v>-4</c:v>
                </c:pt>
                <c:pt idx="13">
                  <c:v>1</c:v>
                </c:pt>
                <c:pt idx="14">
                  <c:v>-12</c:v>
                </c:pt>
                <c:pt idx="15">
                  <c:v>37</c:v>
                </c:pt>
                <c:pt idx="16">
                  <c:v>-21</c:v>
                </c:pt>
                <c:pt idx="17">
                  <c:v>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97-49CE-9948-8E9BBACCE09A}"/>
            </c:ext>
          </c:extLst>
        </c:ser>
        <c:ser>
          <c:idx val="4"/>
          <c:order val="4"/>
          <c:tx>
            <c:v>Points Cumulative</c:v>
          </c:tx>
          <c:spPr>
            <a:noFill/>
            <a:ln w="19050">
              <a:solidFill>
                <a:srgbClr val="FFD100"/>
              </a:solidFill>
            </a:ln>
          </c:spPr>
          <c:invertIfNegative val="0"/>
          <c:val>
            <c:numRef>
              <c:f>Tabelle1!$S$162:$S$179</c:f>
              <c:numCache>
                <c:formatCode>\+0;\-0;0</c:formatCode>
                <c:ptCount val="18"/>
                <c:pt idx="0">
                  <c:v>-21</c:v>
                </c:pt>
                <c:pt idx="1">
                  <c:v>-17</c:v>
                </c:pt>
                <c:pt idx="2">
                  <c:v>-9</c:v>
                </c:pt>
                <c:pt idx="3">
                  <c:v>-24</c:v>
                </c:pt>
                <c:pt idx="4">
                  <c:v>-36</c:v>
                </c:pt>
                <c:pt idx="5">
                  <c:v>-22</c:v>
                </c:pt>
                <c:pt idx="6">
                  <c:v>0</c:v>
                </c:pt>
                <c:pt idx="7">
                  <c:v>-39</c:v>
                </c:pt>
                <c:pt idx="8">
                  <c:v>-42</c:v>
                </c:pt>
                <c:pt idx="9">
                  <c:v>-52</c:v>
                </c:pt>
                <c:pt idx="10">
                  <c:v>-59</c:v>
                </c:pt>
                <c:pt idx="11">
                  <c:v>-75</c:v>
                </c:pt>
                <c:pt idx="12">
                  <c:v>-79</c:v>
                </c:pt>
                <c:pt idx="13">
                  <c:v>-78</c:v>
                </c:pt>
                <c:pt idx="14">
                  <c:v>-90</c:v>
                </c:pt>
                <c:pt idx="15">
                  <c:v>-53</c:v>
                </c:pt>
                <c:pt idx="16">
                  <c:v>-74</c:v>
                </c:pt>
                <c:pt idx="17">
                  <c:v>-77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B97-49CE-9948-8E9BBACCE0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51178880"/>
        <c:axId val="51176960"/>
      </c:barChart>
      <c:lineChart>
        <c:grouping val="standard"/>
        <c:varyColors val="0"/>
        <c:ser>
          <c:idx val="2"/>
          <c:order val="0"/>
          <c:tx>
            <c:v>Pct worst</c:v>
          </c:tx>
          <c:spPr>
            <a:ln w="19050">
              <a:solidFill>
                <a:srgbClr val="13264B"/>
              </a:solidFill>
              <a:prstDash val="sysDot"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val>
            <c:numRef>
              <c:f>Tabelle1!$Y$162:$Y$179</c:f>
              <c:numCache>
                <c:formatCode>0.000</c:formatCode>
                <c:ptCount val="1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0.5</c:v>
                </c:pt>
                <c:pt idx="6">
                  <c:v>0.5714285714285714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0.33333333333333331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97-49CE-9948-8E9BBACCE09A}"/>
            </c:ext>
          </c:extLst>
        </c:ser>
        <c:ser>
          <c:idx val="1"/>
          <c:order val="1"/>
          <c:tx>
            <c:v>Pct best</c:v>
          </c:tx>
          <c:spPr>
            <a:ln w="19050">
              <a:solidFill>
                <a:srgbClr val="13264B"/>
              </a:solidFill>
              <a:prstDash val="sysDot"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val>
            <c:numRef>
              <c:f>Tabelle1!$W$162:$W$179</c:f>
              <c:numCache>
                <c:formatCode>0.000</c:formatCode>
                <c:ptCount val="1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0.5</c:v>
                </c:pt>
                <c:pt idx="6">
                  <c:v>0.42857142857142855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0.27777777777777779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B97-49CE-9948-8E9BBACCE09A}"/>
            </c:ext>
          </c:extLst>
        </c:ser>
        <c:ser>
          <c:idx val="0"/>
          <c:order val="2"/>
          <c:tx>
            <c:v>Percentage</c:v>
          </c:tx>
          <c:spPr>
            <a:ln w="38100">
              <a:solidFill>
                <a:srgbClr val="003594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dLbls>
            <c:numFmt formatCode=".000" sourceLinked="0"/>
            <c:spPr>
              <a:solidFill>
                <a:schemeClr val="bg1"/>
              </a:solidFill>
              <a:ln w="12700">
                <a:solidFill>
                  <a:srgbClr val="13264B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/>
              <a:lstStyle/>
              <a:p>
                <a:pPr>
                  <a:defRPr sz="600"/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Tabelle1!$U$162:$U$179</c:f>
              <c:numCache>
                <c:formatCode>0.000_ ;\-0.000\ </c:formatCode>
                <c:ptCount val="18"/>
                <c:pt idx="0">
                  <c:v>0</c:v>
                </c:pt>
                <c:pt idx="1">
                  <c:v>0.5</c:v>
                </c:pt>
                <c:pt idx="2">
                  <c:v>0.66666666666666663</c:v>
                </c:pt>
                <c:pt idx="3">
                  <c:v>0.5</c:v>
                </c:pt>
                <c:pt idx="4">
                  <c:v>0.4</c:v>
                </c:pt>
                <c:pt idx="5">
                  <c:v>0.5</c:v>
                </c:pt>
                <c:pt idx="6">
                  <c:v>#N/A</c:v>
                </c:pt>
                <c:pt idx="7">
                  <c:v>0.42857142857142855</c:v>
                </c:pt>
                <c:pt idx="8">
                  <c:v>0.375</c:v>
                </c:pt>
                <c:pt idx="9">
                  <c:v>0.33333333333333331</c:v>
                </c:pt>
                <c:pt idx="10">
                  <c:v>0.3</c:v>
                </c:pt>
                <c:pt idx="11">
                  <c:v>0.27272727272727271</c:v>
                </c:pt>
                <c:pt idx="12">
                  <c:v>0.25</c:v>
                </c:pt>
                <c:pt idx="13">
                  <c:v>0.30769230769230771</c:v>
                </c:pt>
                <c:pt idx="14">
                  <c:v>0.2857142857142857</c:v>
                </c:pt>
                <c:pt idx="15">
                  <c:v>0.33333333333333331</c:v>
                </c:pt>
                <c:pt idx="16">
                  <c:v>0.3125</c:v>
                </c:pt>
                <c:pt idx="17">
                  <c:v>0.29411764705882354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B97-49CE-9948-8E9BBACCE09A}"/>
            </c:ext>
          </c:extLst>
        </c:ser>
        <c:ser>
          <c:idx val="5"/>
          <c:order val="5"/>
          <c:tx>
            <c:v>Pct Home</c:v>
          </c:tx>
          <c:spPr>
            <a:ln w="25400">
              <a:solidFill>
                <a:schemeClr val="accent3">
                  <a:lumMod val="60000"/>
                  <a:lumOff val="40000"/>
                </a:schemeClr>
              </a:solidFill>
              <a:prstDash val="sysDash"/>
            </a:ln>
          </c:spPr>
          <c:marker>
            <c:symbol val="circle"/>
            <c:size val="5"/>
            <c:spPr>
              <a:solidFill>
                <a:schemeClr val="bg1"/>
              </a:solidFill>
              <a:ln w="12700">
                <a:solidFill>
                  <a:schemeClr val="accent3">
                    <a:lumMod val="75000"/>
                  </a:schemeClr>
                </a:solidFill>
              </a:ln>
            </c:spPr>
          </c:marker>
          <c:val>
            <c:numRef>
              <c:f>Tabelle1!$AA$162:$AA$179</c:f>
              <c:numCache>
                <c:formatCode>0.000_ ;\-0.000\ </c:formatCode>
                <c:ptCount val="18"/>
                <c:pt idx="0">
                  <c:v>0</c:v>
                </c:pt>
                <c:pt idx="1">
                  <c:v>0.5</c:v>
                </c:pt>
                <c:pt idx="2">
                  <c:v>#N/A</c:v>
                </c:pt>
                <c:pt idx="3">
                  <c:v>#N/A</c:v>
                </c:pt>
                <c:pt idx="4">
                  <c:v>0.33333333333333331</c:v>
                </c:pt>
                <c:pt idx="5">
                  <c:v>0.5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B97-49CE-9948-8E9BBACCE09A}"/>
            </c:ext>
          </c:extLst>
        </c:ser>
        <c:ser>
          <c:idx val="6"/>
          <c:order val="6"/>
          <c:tx>
            <c:v>Pct Away</c:v>
          </c:tx>
          <c:spPr>
            <a:ln w="25400">
              <a:solidFill>
                <a:schemeClr val="accent2">
                  <a:lumMod val="60000"/>
                  <a:lumOff val="40000"/>
                </a:schemeClr>
              </a:solidFill>
              <a:prstDash val="sysDash"/>
            </a:ln>
          </c:spPr>
          <c:marker>
            <c:symbol val="circle"/>
            <c:size val="5"/>
            <c:spPr>
              <a:solidFill>
                <a:schemeClr val="bg1"/>
              </a:solidFill>
              <a:ln w="12700">
                <a:solidFill>
                  <a:schemeClr val="accent2">
                    <a:lumMod val="75000"/>
                  </a:schemeClr>
                </a:solidFill>
              </a:ln>
            </c:spPr>
          </c:marker>
          <c:val>
            <c:numRef>
              <c:f>Tabelle1!$AC$162:$AC$179</c:f>
              <c:numCache>
                <c:formatCode>0.000_ ;\-0.000\ </c:formatCode>
                <c:ptCount val="18"/>
                <c:pt idx="0">
                  <c:v>#N/A</c:v>
                </c:pt>
                <c:pt idx="1">
                  <c:v>#N/A</c:v>
                </c:pt>
                <c:pt idx="2">
                  <c:v>1</c:v>
                </c:pt>
                <c:pt idx="3">
                  <c:v>0.5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B97-49CE-9948-8E9BBACCE0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172864"/>
        <c:axId val="51174784"/>
      </c:lineChart>
      <c:catAx>
        <c:axId val="51172864"/>
        <c:scaling>
          <c:orientation val="minMax"/>
        </c:scaling>
        <c:delete val="0"/>
        <c:axPos val="b"/>
        <c:numFmt formatCode="&quot;Wk&quot;\ 0" sourceLinked="0"/>
        <c:majorTickMark val="cross"/>
        <c:minorTickMark val="none"/>
        <c:tickLblPos val="low"/>
        <c:crossAx val="51174784"/>
        <c:crossesAt val="0.5"/>
        <c:auto val="1"/>
        <c:lblAlgn val="ctr"/>
        <c:lblOffset val="100"/>
        <c:noMultiLvlLbl val="0"/>
      </c:catAx>
      <c:valAx>
        <c:axId val="51174784"/>
        <c:scaling>
          <c:orientation val="minMax"/>
          <c:max val="1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>
                    <a:solidFill>
                      <a:srgbClr val="003594"/>
                    </a:solidFill>
                  </a:defRPr>
                </a:pPr>
                <a:r>
                  <a:rPr lang="en-US">
                    <a:solidFill>
                      <a:srgbClr val="003594"/>
                    </a:solidFill>
                  </a:rPr>
                  <a:t>Percentage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txPr>
          <a:bodyPr/>
          <a:lstStyle/>
          <a:p>
            <a:pPr>
              <a:defRPr b="1">
                <a:solidFill>
                  <a:srgbClr val="003594"/>
                </a:solidFill>
              </a:defRPr>
            </a:pPr>
            <a:endParaRPr lang="de-DE"/>
          </a:p>
        </c:txPr>
        <c:crossAx val="51172864"/>
        <c:crosses val="autoZero"/>
        <c:crossBetween val="between"/>
        <c:majorUnit val="0.25"/>
        <c:minorUnit val="5.000000000000001E-2"/>
      </c:valAx>
      <c:valAx>
        <c:axId val="51176960"/>
        <c:scaling>
          <c:orientation val="minMax"/>
          <c:max val="70"/>
          <c:min val="-70"/>
        </c:scaling>
        <c:delete val="0"/>
        <c:axPos val="r"/>
        <c:majorGridlines>
          <c:spPr>
            <a:ln>
              <a:prstDash val="dash"/>
            </a:ln>
          </c:spPr>
        </c:majorGridlines>
        <c:minorGridlines>
          <c:spPr>
            <a:ln>
              <a:solidFill>
                <a:schemeClr val="bg1">
                  <a:lumMod val="75000"/>
                </a:schemeClr>
              </a:solidFill>
              <a:prstDash val="dash"/>
            </a:ln>
          </c:spPr>
        </c:minorGridlines>
        <c:title>
          <c:tx>
            <c:rich>
              <a:bodyPr rot="-5400000" vert="horz"/>
              <a:lstStyle/>
              <a:p>
                <a:pPr>
                  <a:defRPr>
                    <a:solidFill>
                      <a:srgbClr val="FFD100"/>
                    </a:solidFill>
                  </a:defRPr>
                </a:pPr>
                <a:r>
                  <a:rPr lang="de-AT">
                    <a:solidFill>
                      <a:srgbClr val="FFD100"/>
                    </a:solidFill>
                  </a:rPr>
                  <a:t>Points</a:t>
                </a:r>
              </a:p>
            </c:rich>
          </c:tx>
          <c:overlay val="0"/>
        </c:title>
        <c:numFmt formatCode="\+0;\-0;0" sourceLinked="1"/>
        <c:majorTickMark val="out"/>
        <c:minorTickMark val="none"/>
        <c:tickLblPos val="nextTo"/>
        <c:txPr>
          <a:bodyPr/>
          <a:lstStyle/>
          <a:p>
            <a:pPr>
              <a:defRPr b="1">
                <a:solidFill>
                  <a:srgbClr val="FFD100"/>
                </a:solidFill>
              </a:defRPr>
            </a:pPr>
            <a:endParaRPr lang="de-DE"/>
          </a:p>
        </c:txPr>
        <c:crossAx val="51178880"/>
        <c:crosses val="max"/>
        <c:crossBetween val="between"/>
        <c:majorUnit val="35"/>
        <c:minorUnit val="7"/>
      </c:valAx>
      <c:catAx>
        <c:axId val="51178880"/>
        <c:scaling>
          <c:orientation val="minMax"/>
        </c:scaling>
        <c:delete val="1"/>
        <c:axPos val="b"/>
        <c:majorTickMark val="out"/>
        <c:minorTickMark val="none"/>
        <c:tickLblPos val="nextTo"/>
        <c:crossAx val="51176960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span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AT"/>
              <a:t>LA Rams</a:t>
            </a:r>
            <a:r>
              <a:rPr lang="de-AT" baseline="0"/>
              <a:t> - 2021 RS</a:t>
            </a:r>
            <a:endParaRPr lang="de-AT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v>Points Game</c:v>
          </c:tx>
          <c:spPr>
            <a:pattFill prst="ltUpDiag">
              <a:fgClr>
                <a:srgbClr val="FFD100"/>
              </a:fgClr>
              <a:bgClr>
                <a:schemeClr val="bg1"/>
              </a:bgClr>
            </a:pattFill>
            <a:ln>
              <a:noFill/>
            </a:ln>
          </c:spPr>
          <c:invertIfNegative val="0"/>
          <c:val>
            <c:numRef>
              <c:f>Tabelle1!$N$136:$N$153</c:f>
              <c:numCache>
                <c:formatCode>\+0;\-0;0</c:formatCode>
                <c:ptCount val="18"/>
                <c:pt idx="0">
                  <c:v>20</c:v>
                </c:pt>
                <c:pt idx="1">
                  <c:v>3</c:v>
                </c:pt>
                <c:pt idx="2">
                  <c:v>10</c:v>
                </c:pt>
                <c:pt idx="3">
                  <c:v>-17</c:v>
                </c:pt>
                <c:pt idx="4">
                  <c:v>9</c:v>
                </c:pt>
                <c:pt idx="5">
                  <c:v>27</c:v>
                </c:pt>
                <c:pt idx="6">
                  <c:v>9</c:v>
                </c:pt>
                <c:pt idx="7">
                  <c:v>16</c:v>
                </c:pt>
                <c:pt idx="8">
                  <c:v>-12</c:v>
                </c:pt>
                <c:pt idx="9">
                  <c:v>-21</c:v>
                </c:pt>
                <c:pt idx="10">
                  <c:v>0</c:v>
                </c:pt>
                <c:pt idx="11">
                  <c:v>-8</c:v>
                </c:pt>
                <c:pt idx="12">
                  <c:v>30</c:v>
                </c:pt>
                <c:pt idx="13">
                  <c:v>7</c:v>
                </c:pt>
                <c:pt idx="14">
                  <c:v>10</c:v>
                </c:pt>
                <c:pt idx="15">
                  <c:v>7</c:v>
                </c:pt>
                <c:pt idx="16">
                  <c:v>1</c:v>
                </c:pt>
                <c:pt idx="17">
                  <c:v>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FA-454D-A84E-D04D503190FA}"/>
            </c:ext>
          </c:extLst>
        </c:ser>
        <c:ser>
          <c:idx val="4"/>
          <c:order val="4"/>
          <c:tx>
            <c:v>Points Cumulative</c:v>
          </c:tx>
          <c:spPr>
            <a:noFill/>
            <a:ln w="19050">
              <a:solidFill>
                <a:srgbClr val="FFD100"/>
              </a:solidFill>
            </a:ln>
          </c:spPr>
          <c:invertIfNegative val="0"/>
          <c:val>
            <c:numRef>
              <c:f>Tabelle1!$S$136:$S$153</c:f>
              <c:numCache>
                <c:formatCode>\+0;\-0;0</c:formatCode>
                <c:ptCount val="18"/>
                <c:pt idx="0">
                  <c:v>20</c:v>
                </c:pt>
                <c:pt idx="1">
                  <c:v>23</c:v>
                </c:pt>
                <c:pt idx="2">
                  <c:v>33</c:v>
                </c:pt>
                <c:pt idx="3">
                  <c:v>16</c:v>
                </c:pt>
                <c:pt idx="4">
                  <c:v>25</c:v>
                </c:pt>
                <c:pt idx="5">
                  <c:v>52</c:v>
                </c:pt>
                <c:pt idx="6">
                  <c:v>61</c:v>
                </c:pt>
                <c:pt idx="7">
                  <c:v>77</c:v>
                </c:pt>
                <c:pt idx="8">
                  <c:v>65</c:v>
                </c:pt>
                <c:pt idx="9">
                  <c:v>44</c:v>
                </c:pt>
                <c:pt idx="10">
                  <c:v>0</c:v>
                </c:pt>
                <c:pt idx="11">
                  <c:v>36</c:v>
                </c:pt>
                <c:pt idx="12">
                  <c:v>66</c:v>
                </c:pt>
                <c:pt idx="13">
                  <c:v>73</c:v>
                </c:pt>
                <c:pt idx="14">
                  <c:v>83</c:v>
                </c:pt>
                <c:pt idx="15">
                  <c:v>90</c:v>
                </c:pt>
                <c:pt idx="16">
                  <c:v>91</c:v>
                </c:pt>
                <c:pt idx="17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FA-454D-A84E-D04D503190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51178880"/>
        <c:axId val="51176960"/>
      </c:barChart>
      <c:lineChart>
        <c:grouping val="standard"/>
        <c:varyColors val="0"/>
        <c:ser>
          <c:idx val="2"/>
          <c:order val="0"/>
          <c:tx>
            <c:v>Pct worst</c:v>
          </c:tx>
          <c:spPr>
            <a:ln w="19050">
              <a:solidFill>
                <a:srgbClr val="13264B"/>
              </a:solidFill>
              <a:prstDash val="sysDot"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val>
            <c:numRef>
              <c:f>Tabelle1!$Y$136:$Y$153</c:f>
              <c:numCache>
                <c:formatCode>0.000</c:formatCode>
                <c:ptCount val="1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0.7</c:v>
                </c:pt>
                <c:pt idx="10">
                  <c:v>0.72727272727272729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FA-454D-A84E-D04D503190FA}"/>
            </c:ext>
          </c:extLst>
        </c:ser>
        <c:ser>
          <c:idx val="1"/>
          <c:order val="1"/>
          <c:tx>
            <c:v>Pct best</c:v>
          </c:tx>
          <c:spPr>
            <a:ln w="19050">
              <a:solidFill>
                <a:srgbClr val="13264B"/>
              </a:solidFill>
              <a:prstDash val="sysDot"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val>
            <c:numRef>
              <c:f>Tabelle1!$W$136:$W$153</c:f>
              <c:numCache>
                <c:formatCode>0.000</c:formatCode>
                <c:ptCount val="1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0.7</c:v>
                </c:pt>
                <c:pt idx="10">
                  <c:v>0.63636363636363635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1FA-454D-A84E-D04D503190FA}"/>
            </c:ext>
          </c:extLst>
        </c:ser>
        <c:ser>
          <c:idx val="0"/>
          <c:order val="2"/>
          <c:tx>
            <c:v>Percentage</c:v>
          </c:tx>
          <c:spPr>
            <a:ln w="38100">
              <a:solidFill>
                <a:srgbClr val="003594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dLbls>
            <c:numFmt formatCode=".000" sourceLinked="0"/>
            <c:spPr>
              <a:solidFill>
                <a:schemeClr val="bg1"/>
              </a:solidFill>
              <a:ln w="12700">
                <a:solidFill>
                  <a:srgbClr val="13264B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/>
              <a:lstStyle/>
              <a:p>
                <a:pPr>
                  <a:defRPr sz="600"/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Tabelle1!$U$136:$U$153</c:f>
              <c:numCache>
                <c:formatCode>0.000_ ;\-0.000\ </c:formatCode>
                <c:ptCount val="1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0.75</c:v>
                </c:pt>
                <c:pt idx="4">
                  <c:v>0.8</c:v>
                </c:pt>
                <c:pt idx="5">
                  <c:v>0.83333333333333337</c:v>
                </c:pt>
                <c:pt idx="6">
                  <c:v>0.8571428571428571</c:v>
                </c:pt>
                <c:pt idx="7">
                  <c:v>0.875</c:v>
                </c:pt>
                <c:pt idx="8">
                  <c:v>0.77777777777777779</c:v>
                </c:pt>
                <c:pt idx="9">
                  <c:v>0.7</c:v>
                </c:pt>
                <c:pt idx="10">
                  <c:v>#N/A</c:v>
                </c:pt>
                <c:pt idx="11">
                  <c:v>0.63636363636363635</c:v>
                </c:pt>
                <c:pt idx="12">
                  <c:v>0.66666666666666663</c:v>
                </c:pt>
                <c:pt idx="13">
                  <c:v>0.69230769230769229</c:v>
                </c:pt>
                <c:pt idx="14">
                  <c:v>0.7142857142857143</c:v>
                </c:pt>
                <c:pt idx="15">
                  <c:v>0.73333333333333328</c:v>
                </c:pt>
                <c:pt idx="16">
                  <c:v>0.75</c:v>
                </c:pt>
                <c:pt idx="17">
                  <c:v>0.70588235294117652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1FA-454D-A84E-D04D503190FA}"/>
            </c:ext>
          </c:extLst>
        </c:ser>
        <c:ser>
          <c:idx val="5"/>
          <c:order val="5"/>
          <c:tx>
            <c:v>Pct Home</c:v>
          </c:tx>
          <c:spPr>
            <a:ln w="25400">
              <a:solidFill>
                <a:schemeClr val="accent3">
                  <a:lumMod val="60000"/>
                  <a:lumOff val="40000"/>
                </a:schemeClr>
              </a:solidFill>
              <a:prstDash val="sysDash"/>
            </a:ln>
          </c:spPr>
          <c:marker>
            <c:symbol val="circle"/>
            <c:size val="5"/>
            <c:spPr>
              <a:solidFill>
                <a:schemeClr val="bg1"/>
              </a:solidFill>
              <a:ln w="12700">
                <a:solidFill>
                  <a:schemeClr val="accent3">
                    <a:lumMod val="75000"/>
                  </a:schemeClr>
                </a:solidFill>
              </a:ln>
            </c:spPr>
          </c:marker>
          <c:val>
            <c:numRef>
              <c:f>Tabelle1!$AA$136:$AA$153</c:f>
              <c:numCache>
                <c:formatCode>0.000_ ;\-0.000\ </c:formatCode>
                <c:ptCount val="18"/>
                <c:pt idx="0">
                  <c:v>1</c:v>
                </c:pt>
                <c:pt idx="1">
                  <c:v>#N/A</c:v>
                </c:pt>
                <c:pt idx="2">
                  <c:v>1</c:v>
                </c:pt>
                <c:pt idx="3">
                  <c:v>0.66666666666666663</c:v>
                </c:pt>
                <c:pt idx="4">
                  <c:v>#N/A</c:v>
                </c:pt>
                <c:pt idx="5">
                  <c:v>#N/A</c:v>
                </c:pt>
                <c:pt idx="6">
                  <c:v>0.75</c:v>
                </c:pt>
                <c:pt idx="7">
                  <c:v>#N/A</c:v>
                </c:pt>
                <c:pt idx="8">
                  <c:v>0.6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1FA-454D-A84E-D04D503190FA}"/>
            </c:ext>
          </c:extLst>
        </c:ser>
        <c:ser>
          <c:idx val="6"/>
          <c:order val="6"/>
          <c:tx>
            <c:v>Pct Away</c:v>
          </c:tx>
          <c:spPr>
            <a:ln w="25400">
              <a:solidFill>
                <a:schemeClr val="accent2">
                  <a:lumMod val="60000"/>
                  <a:lumOff val="40000"/>
                </a:schemeClr>
              </a:solidFill>
              <a:prstDash val="sysDash"/>
            </a:ln>
          </c:spPr>
          <c:marker>
            <c:symbol val="circle"/>
            <c:size val="5"/>
            <c:spPr>
              <a:solidFill>
                <a:schemeClr val="bg1"/>
              </a:solidFill>
              <a:ln w="12700">
                <a:solidFill>
                  <a:schemeClr val="accent2">
                    <a:lumMod val="75000"/>
                  </a:schemeClr>
                </a:solidFill>
              </a:ln>
            </c:spPr>
          </c:marker>
          <c:val>
            <c:numRef>
              <c:f>Tabelle1!$AC$136:$AC$153</c:f>
              <c:numCache>
                <c:formatCode>0.000_ ;\-0.000\ </c:formatCode>
                <c:ptCount val="18"/>
                <c:pt idx="0">
                  <c:v>#N/A</c:v>
                </c:pt>
                <c:pt idx="1">
                  <c:v>1</c:v>
                </c:pt>
                <c:pt idx="2">
                  <c:v>#N/A</c:v>
                </c:pt>
                <c:pt idx="3">
                  <c:v>#N/A</c:v>
                </c:pt>
                <c:pt idx="4">
                  <c:v>1</c:v>
                </c:pt>
                <c:pt idx="5">
                  <c:v>1</c:v>
                </c:pt>
                <c:pt idx="6">
                  <c:v>#N/A</c:v>
                </c:pt>
                <c:pt idx="7">
                  <c:v>1</c:v>
                </c:pt>
                <c:pt idx="8">
                  <c:v>#N/A</c:v>
                </c:pt>
                <c:pt idx="9">
                  <c:v>0.8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1FA-454D-A84E-D04D503190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172864"/>
        <c:axId val="51174784"/>
      </c:lineChart>
      <c:catAx>
        <c:axId val="51172864"/>
        <c:scaling>
          <c:orientation val="minMax"/>
        </c:scaling>
        <c:delete val="0"/>
        <c:axPos val="b"/>
        <c:numFmt formatCode="&quot;Wk&quot;\ 0" sourceLinked="0"/>
        <c:majorTickMark val="cross"/>
        <c:minorTickMark val="none"/>
        <c:tickLblPos val="low"/>
        <c:crossAx val="51174784"/>
        <c:crossesAt val="0.5"/>
        <c:auto val="1"/>
        <c:lblAlgn val="ctr"/>
        <c:lblOffset val="100"/>
        <c:noMultiLvlLbl val="0"/>
      </c:catAx>
      <c:valAx>
        <c:axId val="51174784"/>
        <c:scaling>
          <c:orientation val="minMax"/>
          <c:max val="1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>
                    <a:solidFill>
                      <a:srgbClr val="003594"/>
                    </a:solidFill>
                  </a:defRPr>
                </a:pPr>
                <a:r>
                  <a:rPr lang="en-US">
                    <a:solidFill>
                      <a:srgbClr val="003594"/>
                    </a:solidFill>
                  </a:rPr>
                  <a:t>Percentage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txPr>
          <a:bodyPr/>
          <a:lstStyle/>
          <a:p>
            <a:pPr>
              <a:defRPr b="1">
                <a:solidFill>
                  <a:srgbClr val="003594"/>
                </a:solidFill>
              </a:defRPr>
            </a:pPr>
            <a:endParaRPr lang="de-DE"/>
          </a:p>
        </c:txPr>
        <c:crossAx val="51172864"/>
        <c:crosses val="autoZero"/>
        <c:crossBetween val="between"/>
        <c:majorUnit val="0.25"/>
        <c:minorUnit val="5.000000000000001E-2"/>
      </c:valAx>
      <c:valAx>
        <c:axId val="51176960"/>
        <c:scaling>
          <c:orientation val="minMax"/>
          <c:max val="70"/>
          <c:min val="-70"/>
        </c:scaling>
        <c:delete val="0"/>
        <c:axPos val="r"/>
        <c:majorGridlines>
          <c:spPr>
            <a:ln>
              <a:prstDash val="dash"/>
            </a:ln>
          </c:spPr>
        </c:majorGridlines>
        <c:minorGridlines>
          <c:spPr>
            <a:ln>
              <a:solidFill>
                <a:schemeClr val="bg1">
                  <a:lumMod val="75000"/>
                </a:schemeClr>
              </a:solidFill>
              <a:prstDash val="dash"/>
            </a:ln>
          </c:spPr>
        </c:minorGridlines>
        <c:title>
          <c:tx>
            <c:rich>
              <a:bodyPr rot="-5400000" vert="horz"/>
              <a:lstStyle/>
              <a:p>
                <a:pPr>
                  <a:defRPr>
                    <a:solidFill>
                      <a:srgbClr val="FFD100"/>
                    </a:solidFill>
                  </a:defRPr>
                </a:pPr>
                <a:r>
                  <a:rPr lang="de-AT">
                    <a:solidFill>
                      <a:srgbClr val="FFD100"/>
                    </a:solidFill>
                  </a:rPr>
                  <a:t>Points</a:t>
                </a:r>
              </a:p>
            </c:rich>
          </c:tx>
          <c:overlay val="0"/>
        </c:title>
        <c:numFmt formatCode="\+0;\-0;0" sourceLinked="1"/>
        <c:majorTickMark val="out"/>
        <c:minorTickMark val="none"/>
        <c:tickLblPos val="nextTo"/>
        <c:txPr>
          <a:bodyPr/>
          <a:lstStyle/>
          <a:p>
            <a:pPr>
              <a:defRPr b="1">
                <a:solidFill>
                  <a:srgbClr val="FFD100"/>
                </a:solidFill>
              </a:defRPr>
            </a:pPr>
            <a:endParaRPr lang="de-DE"/>
          </a:p>
        </c:txPr>
        <c:crossAx val="51178880"/>
        <c:crosses val="max"/>
        <c:crossBetween val="between"/>
        <c:majorUnit val="35"/>
        <c:minorUnit val="7"/>
      </c:valAx>
      <c:catAx>
        <c:axId val="51178880"/>
        <c:scaling>
          <c:orientation val="minMax"/>
        </c:scaling>
        <c:delete val="1"/>
        <c:axPos val="b"/>
        <c:majorTickMark val="out"/>
        <c:minorTickMark val="none"/>
        <c:tickLblPos val="nextTo"/>
        <c:crossAx val="51176960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span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AT"/>
              <a:t>LA Rams</a:t>
            </a:r>
            <a:r>
              <a:rPr lang="de-AT" baseline="0"/>
              <a:t> - 2020 RS</a:t>
            </a:r>
            <a:endParaRPr lang="de-AT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v>Points Game</c:v>
          </c:tx>
          <c:spPr>
            <a:pattFill prst="ltUpDiag">
              <a:fgClr>
                <a:srgbClr val="FFD100"/>
              </a:fgClr>
              <a:bgClr>
                <a:schemeClr val="bg1"/>
              </a:bgClr>
            </a:pattFill>
            <a:ln>
              <a:noFill/>
            </a:ln>
          </c:spPr>
          <c:invertIfNegative val="0"/>
          <c:val>
            <c:numRef>
              <c:f>Tabelle1!$N$111:$N$127</c:f>
              <c:numCache>
                <c:formatCode>\+0;\-0;0</c:formatCode>
                <c:ptCount val="17"/>
                <c:pt idx="0">
                  <c:v>3</c:v>
                </c:pt>
                <c:pt idx="1">
                  <c:v>18</c:v>
                </c:pt>
                <c:pt idx="2">
                  <c:v>-3</c:v>
                </c:pt>
                <c:pt idx="3">
                  <c:v>8</c:v>
                </c:pt>
                <c:pt idx="4">
                  <c:v>20</c:v>
                </c:pt>
                <c:pt idx="5">
                  <c:v>-8</c:v>
                </c:pt>
                <c:pt idx="6">
                  <c:v>14</c:v>
                </c:pt>
                <c:pt idx="7">
                  <c:v>-11</c:v>
                </c:pt>
                <c:pt idx="8">
                  <c:v>0</c:v>
                </c:pt>
                <c:pt idx="9">
                  <c:v>7</c:v>
                </c:pt>
                <c:pt idx="10">
                  <c:v>3</c:v>
                </c:pt>
                <c:pt idx="11">
                  <c:v>-3</c:v>
                </c:pt>
                <c:pt idx="12">
                  <c:v>10</c:v>
                </c:pt>
                <c:pt idx="13">
                  <c:v>21</c:v>
                </c:pt>
                <c:pt idx="14">
                  <c:v>-3</c:v>
                </c:pt>
                <c:pt idx="15">
                  <c:v>-11</c:v>
                </c:pt>
                <c:pt idx="16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03-491E-8B0E-905A93A30CFF}"/>
            </c:ext>
          </c:extLst>
        </c:ser>
        <c:ser>
          <c:idx val="4"/>
          <c:order val="4"/>
          <c:tx>
            <c:v>Points Cumulative</c:v>
          </c:tx>
          <c:spPr>
            <a:noFill/>
            <a:ln w="19050">
              <a:solidFill>
                <a:srgbClr val="FFD100"/>
              </a:solidFill>
            </a:ln>
          </c:spPr>
          <c:invertIfNegative val="0"/>
          <c:val>
            <c:numRef>
              <c:f>Tabelle1!$S$111:$S$127</c:f>
              <c:numCache>
                <c:formatCode>\+0;\-0;0</c:formatCode>
                <c:ptCount val="17"/>
                <c:pt idx="0">
                  <c:v>3</c:v>
                </c:pt>
                <c:pt idx="1">
                  <c:v>21</c:v>
                </c:pt>
                <c:pt idx="2">
                  <c:v>18</c:v>
                </c:pt>
                <c:pt idx="3">
                  <c:v>26</c:v>
                </c:pt>
                <c:pt idx="4">
                  <c:v>46</c:v>
                </c:pt>
                <c:pt idx="5">
                  <c:v>38</c:v>
                </c:pt>
                <c:pt idx="6">
                  <c:v>52</c:v>
                </c:pt>
                <c:pt idx="7">
                  <c:v>41</c:v>
                </c:pt>
                <c:pt idx="8">
                  <c:v>0</c:v>
                </c:pt>
                <c:pt idx="9">
                  <c:v>48</c:v>
                </c:pt>
                <c:pt idx="10">
                  <c:v>51</c:v>
                </c:pt>
                <c:pt idx="11">
                  <c:v>48</c:v>
                </c:pt>
                <c:pt idx="12">
                  <c:v>58</c:v>
                </c:pt>
                <c:pt idx="13">
                  <c:v>79</c:v>
                </c:pt>
                <c:pt idx="14">
                  <c:v>76</c:v>
                </c:pt>
                <c:pt idx="15">
                  <c:v>65</c:v>
                </c:pt>
                <c:pt idx="16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03-491E-8B0E-905A93A30C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51178880"/>
        <c:axId val="51176960"/>
      </c:barChart>
      <c:lineChart>
        <c:grouping val="standard"/>
        <c:varyColors val="0"/>
        <c:ser>
          <c:idx val="2"/>
          <c:order val="0"/>
          <c:tx>
            <c:v>Pct worst</c:v>
          </c:tx>
          <c:spPr>
            <a:ln w="19050">
              <a:solidFill>
                <a:srgbClr val="13264B"/>
              </a:solidFill>
              <a:prstDash val="sysDot"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val>
            <c:numRef>
              <c:f>Tabelle1!$Y$111:$Y$127</c:f>
              <c:numCache>
                <c:formatCode>0.000</c:formatCode>
                <c:ptCount val="1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0.625</c:v>
                </c:pt>
                <c:pt idx="8">
                  <c:v>0.66666666666666663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03-491E-8B0E-905A93A30CFF}"/>
            </c:ext>
          </c:extLst>
        </c:ser>
        <c:ser>
          <c:idx val="1"/>
          <c:order val="1"/>
          <c:tx>
            <c:v>Pct best</c:v>
          </c:tx>
          <c:spPr>
            <a:ln w="19050">
              <a:solidFill>
                <a:srgbClr val="13264B"/>
              </a:solidFill>
              <a:prstDash val="sysDot"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val>
            <c:numRef>
              <c:f>Tabelle1!$W$111:$W$127</c:f>
              <c:numCache>
                <c:formatCode>0.000</c:formatCode>
                <c:ptCount val="1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0.625</c:v>
                </c:pt>
                <c:pt idx="8">
                  <c:v>0.55555555555555558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103-491E-8B0E-905A93A30CFF}"/>
            </c:ext>
          </c:extLst>
        </c:ser>
        <c:ser>
          <c:idx val="0"/>
          <c:order val="2"/>
          <c:tx>
            <c:v>Percentage</c:v>
          </c:tx>
          <c:spPr>
            <a:ln w="38100">
              <a:solidFill>
                <a:srgbClr val="003594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dLbls>
            <c:numFmt formatCode=".000" sourceLinked="0"/>
            <c:spPr>
              <a:solidFill>
                <a:schemeClr val="bg1"/>
              </a:solidFill>
              <a:ln w="12700">
                <a:solidFill>
                  <a:srgbClr val="13264B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/>
              <a:lstStyle/>
              <a:p>
                <a:pPr>
                  <a:defRPr sz="600"/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Tabelle1!$U$111:$U$127</c:f>
              <c:numCache>
                <c:formatCode>0.000_ ;\-0.000\ </c:formatCode>
                <c:ptCount val="17"/>
                <c:pt idx="0">
                  <c:v>1</c:v>
                </c:pt>
                <c:pt idx="1">
                  <c:v>1</c:v>
                </c:pt>
                <c:pt idx="2">
                  <c:v>0.66666666666666663</c:v>
                </c:pt>
                <c:pt idx="3">
                  <c:v>0.75</c:v>
                </c:pt>
                <c:pt idx="4">
                  <c:v>0.8</c:v>
                </c:pt>
                <c:pt idx="5">
                  <c:v>0.66666666666666663</c:v>
                </c:pt>
                <c:pt idx="6">
                  <c:v>0.7142857142857143</c:v>
                </c:pt>
                <c:pt idx="7">
                  <c:v>0.625</c:v>
                </c:pt>
                <c:pt idx="8">
                  <c:v>#N/A</c:v>
                </c:pt>
                <c:pt idx="9">
                  <c:v>0.66666666666666663</c:v>
                </c:pt>
                <c:pt idx="10">
                  <c:v>0.7</c:v>
                </c:pt>
                <c:pt idx="11">
                  <c:v>0.63636363636363635</c:v>
                </c:pt>
                <c:pt idx="12">
                  <c:v>0.66666666666666663</c:v>
                </c:pt>
                <c:pt idx="13">
                  <c:v>0.69230769230769229</c:v>
                </c:pt>
                <c:pt idx="14">
                  <c:v>0.6428571428571429</c:v>
                </c:pt>
                <c:pt idx="15">
                  <c:v>0.6</c:v>
                </c:pt>
                <c:pt idx="16">
                  <c:v>0.625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103-491E-8B0E-905A93A30CFF}"/>
            </c:ext>
          </c:extLst>
        </c:ser>
        <c:ser>
          <c:idx val="5"/>
          <c:order val="5"/>
          <c:tx>
            <c:v>Pct Home</c:v>
          </c:tx>
          <c:spPr>
            <a:ln w="25400">
              <a:solidFill>
                <a:schemeClr val="accent3">
                  <a:lumMod val="60000"/>
                  <a:lumOff val="40000"/>
                </a:schemeClr>
              </a:solidFill>
              <a:prstDash val="sysDash"/>
            </a:ln>
          </c:spPr>
          <c:marker>
            <c:symbol val="circle"/>
            <c:size val="5"/>
            <c:spPr>
              <a:solidFill>
                <a:schemeClr val="bg1"/>
              </a:solidFill>
              <a:ln w="12700">
                <a:solidFill>
                  <a:schemeClr val="accent3">
                    <a:lumMod val="75000"/>
                  </a:schemeClr>
                </a:solidFill>
              </a:ln>
            </c:spPr>
          </c:marker>
          <c:val>
            <c:numRef>
              <c:f>Tabelle1!$AA$111:$AA$127</c:f>
              <c:numCache>
                <c:formatCode>0.000_ ;\-0.000\ </c:formatCode>
                <c:ptCount val="17"/>
                <c:pt idx="0">
                  <c:v>1</c:v>
                </c:pt>
                <c:pt idx="1">
                  <c:v>#N/A</c:v>
                </c:pt>
                <c:pt idx="2">
                  <c:v>#N/A</c:v>
                </c:pt>
                <c:pt idx="3">
                  <c:v>1</c:v>
                </c:pt>
                <c:pt idx="4">
                  <c:v>#N/A</c:v>
                </c:pt>
                <c:pt idx="5">
                  <c:v>#N/A</c:v>
                </c:pt>
                <c:pt idx="6">
                  <c:v>1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103-491E-8B0E-905A93A30CFF}"/>
            </c:ext>
          </c:extLst>
        </c:ser>
        <c:ser>
          <c:idx val="6"/>
          <c:order val="6"/>
          <c:tx>
            <c:v>Pct Away</c:v>
          </c:tx>
          <c:spPr>
            <a:ln w="25400">
              <a:solidFill>
                <a:schemeClr val="accent2">
                  <a:lumMod val="60000"/>
                  <a:lumOff val="40000"/>
                </a:schemeClr>
              </a:solidFill>
              <a:prstDash val="sysDash"/>
            </a:ln>
          </c:spPr>
          <c:marker>
            <c:symbol val="circle"/>
            <c:size val="5"/>
            <c:spPr>
              <a:solidFill>
                <a:schemeClr val="bg1"/>
              </a:solidFill>
              <a:ln w="12700">
                <a:solidFill>
                  <a:schemeClr val="accent2">
                    <a:lumMod val="75000"/>
                  </a:schemeClr>
                </a:solidFill>
              </a:ln>
            </c:spPr>
          </c:marker>
          <c:val>
            <c:numRef>
              <c:f>Tabelle1!$AC$111:$AC$127</c:f>
              <c:numCache>
                <c:formatCode>0.000_ ;\-0.000\ </c:formatCode>
                <c:ptCount val="17"/>
                <c:pt idx="0">
                  <c:v>#N/A</c:v>
                </c:pt>
                <c:pt idx="1">
                  <c:v>1</c:v>
                </c:pt>
                <c:pt idx="2">
                  <c:v>0.5</c:v>
                </c:pt>
                <c:pt idx="3">
                  <c:v>#N/A</c:v>
                </c:pt>
                <c:pt idx="4">
                  <c:v>0.66666666666666663</c:v>
                </c:pt>
                <c:pt idx="5">
                  <c:v>0.5</c:v>
                </c:pt>
                <c:pt idx="6">
                  <c:v>#N/A</c:v>
                </c:pt>
                <c:pt idx="7">
                  <c:v>0.4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103-491E-8B0E-905A93A30C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172864"/>
        <c:axId val="51174784"/>
      </c:lineChart>
      <c:catAx>
        <c:axId val="51172864"/>
        <c:scaling>
          <c:orientation val="minMax"/>
        </c:scaling>
        <c:delete val="0"/>
        <c:axPos val="b"/>
        <c:numFmt formatCode="&quot;Wk&quot;\ 0" sourceLinked="0"/>
        <c:majorTickMark val="cross"/>
        <c:minorTickMark val="none"/>
        <c:tickLblPos val="low"/>
        <c:crossAx val="51174784"/>
        <c:crossesAt val="0.5"/>
        <c:auto val="1"/>
        <c:lblAlgn val="ctr"/>
        <c:lblOffset val="100"/>
        <c:noMultiLvlLbl val="0"/>
      </c:catAx>
      <c:valAx>
        <c:axId val="51174784"/>
        <c:scaling>
          <c:orientation val="minMax"/>
          <c:max val="1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>
                    <a:solidFill>
                      <a:srgbClr val="003594"/>
                    </a:solidFill>
                  </a:defRPr>
                </a:pPr>
                <a:r>
                  <a:rPr lang="en-US">
                    <a:solidFill>
                      <a:srgbClr val="003594"/>
                    </a:solidFill>
                  </a:rPr>
                  <a:t>Percentage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txPr>
          <a:bodyPr/>
          <a:lstStyle/>
          <a:p>
            <a:pPr>
              <a:defRPr b="1">
                <a:solidFill>
                  <a:srgbClr val="003594"/>
                </a:solidFill>
              </a:defRPr>
            </a:pPr>
            <a:endParaRPr lang="de-DE"/>
          </a:p>
        </c:txPr>
        <c:crossAx val="51172864"/>
        <c:crosses val="autoZero"/>
        <c:crossBetween val="between"/>
        <c:majorUnit val="0.25"/>
        <c:minorUnit val="5.000000000000001E-2"/>
      </c:valAx>
      <c:valAx>
        <c:axId val="51176960"/>
        <c:scaling>
          <c:orientation val="minMax"/>
          <c:max val="70"/>
          <c:min val="-70"/>
        </c:scaling>
        <c:delete val="0"/>
        <c:axPos val="r"/>
        <c:majorGridlines>
          <c:spPr>
            <a:ln>
              <a:prstDash val="dash"/>
            </a:ln>
          </c:spPr>
        </c:majorGridlines>
        <c:minorGridlines>
          <c:spPr>
            <a:ln>
              <a:solidFill>
                <a:schemeClr val="bg1">
                  <a:lumMod val="75000"/>
                </a:schemeClr>
              </a:solidFill>
              <a:prstDash val="dash"/>
            </a:ln>
          </c:spPr>
        </c:minorGridlines>
        <c:title>
          <c:tx>
            <c:rich>
              <a:bodyPr rot="-5400000" vert="horz"/>
              <a:lstStyle/>
              <a:p>
                <a:pPr>
                  <a:defRPr>
                    <a:solidFill>
                      <a:srgbClr val="FFD100"/>
                    </a:solidFill>
                  </a:defRPr>
                </a:pPr>
                <a:r>
                  <a:rPr lang="de-AT">
                    <a:solidFill>
                      <a:srgbClr val="FFD100"/>
                    </a:solidFill>
                  </a:rPr>
                  <a:t>Points</a:t>
                </a:r>
              </a:p>
            </c:rich>
          </c:tx>
          <c:overlay val="0"/>
        </c:title>
        <c:numFmt formatCode="\+0;\-0;0" sourceLinked="1"/>
        <c:majorTickMark val="out"/>
        <c:minorTickMark val="none"/>
        <c:tickLblPos val="nextTo"/>
        <c:txPr>
          <a:bodyPr/>
          <a:lstStyle/>
          <a:p>
            <a:pPr>
              <a:defRPr b="1">
                <a:solidFill>
                  <a:srgbClr val="FFD100"/>
                </a:solidFill>
              </a:defRPr>
            </a:pPr>
            <a:endParaRPr lang="de-DE"/>
          </a:p>
        </c:txPr>
        <c:crossAx val="51178880"/>
        <c:crosses val="max"/>
        <c:crossBetween val="between"/>
        <c:majorUnit val="35"/>
        <c:minorUnit val="7"/>
      </c:valAx>
      <c:catAx>
        <c:axId val="51178880"/>
        <c:scaling>
          <c:orientation val="minMax"/>
        </c:scaling>
        <c:delete val="1"/>
        <c:axPos val="b"/>
        <c:majorTickMark val="out"/>
        <c:minorTickMark val="none"/>
        <c:tickLblPos val="nextTo"/>
        <c:crossAx val="51176960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span"/>
    <c:showDLblsOverMax val="0"/>
  </c:char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AT"/>
              <a:t>LA Rams</a:t>
            </a:r>
            <a:r>
              <a:rPr lang="de-AT" baseline="0"/>
              <a:t> - 2019 RS</a:t>
            </a:r>
            <a:endParaRPr lang="de-AT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v>Points Game</c:v>
          </c:tx>
          <c:spPr>
            <a:pattFill prst="ltUpDiag">
              <a:fgClr>
                <a:srgbClr val="C9AF74"/>
              </a:fgClr>
              <a:bgClr>
                <a:schemeClr val="bg1"/>
              </a:bgClr>
            </a:pattFill>
            <a:ln>
              <a:noFill/>
            </a:ln>
          </c:spPr>
          <c:invertIfNegative val="0"/>
          <c:val>
            <c:numRef>
              <c:f>Tabelle1!$N$85:$N$101</c:f>
              <c:numCache>
                <c:formatCode>\+0;\-0;0</c:formatCode>
                <c:ptCount val="17"/>
                <c:pt idx="0">
                  <c:v>3</c:v>
                </c:pt>
                <c:pt idx="1">
                  <c:v>18</c:v>
                </c:pt>
                <c:pt idx="2">
                  <c:v>7</c:v>
                </c:pt>
                <c:pt idx="3">
                  <c:v>-15</c:v>
                </c:pt>
                <c:pt idx="4">
                  <c:v>-1</c:v>
                </c:pt>
                <c:pt idx="5">
                  <c:v>-13</c:v>
                </c:pt>
                <c:pt idx="6">
                  <c:v>27</c:v>
                </c:pt>
                <c:pt idx="7">
                  <c:v>14</c:v>
                </c:pt>
                <c:pt idx="8">
                  <c:v>0</c:v>
                </c:pt>
                <c:pt idx="9">
                  <c:v>-5</c:v>
                </c:pt>
                <c:pt idx="10">
                  <c:v>10</c:v>
                </c:pt>
                <c:pt idx="11">
                  <c:v>-39</c:v>
                </c:pt>
                <c:pt idx="12">
                  <c:v>27</c:v>
                </c:pt>
                <c:pt idx="13">
                  <c:v>16</c:v>
                </c:pt>
                <c:pt idx="14">
                  <c:v>-23</c:v>
                </c:pt>
                <c:pt idx="15">
                  <c:v>-3</c:v>
                </c:pt>
                <c:pt idx="1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B3-4126-B1FA-14F547502F1E}"/>
            </c:ext>
          </c:extLst>
        </c:ser>
        <c:ser>
          <c:idx val="4"/>
          <c:order val="4"/>
          <c:tx>
            <c:v>Points Cumulative</c:v>
          </c:tx>
          <c:spPr>
            <a:noFill/>
            <a:ln w="19050">
              <a:solidFill>
                <a:srgbClr val="C9AF74"/>
              </a:solidFill>
            </a:ln>
          </c:spPr>
          <c:invertIfNegative val="0"/>
          <c:val>
            <c:numRef>
              <c:f>Tabelle1!$S$85:$S$101</c:f>
              <c:numCache>
                <c:formatCode>\+0;\-0;0</c:formatCode>
                <c:ptCount val="17"/>
                <c:pt idx="0">
                  <c:v>3</c:v>
                </c:pt>
                <c:pt idx="1">
                  <c:v>21</c:v>
                </c:pt>
                <c:pt idx="2">
                  <c:v>28</c:v>
                </c:pt>
                <c:pt idx="3">
                  <c:v>13</c:v>
                </c:pt>
                <c:pt idx="4">
                  <c:v>12</c:v>
                </c:pt>
                <c:pt idx="5">
                  <c:v>-1</c:v>
                </c:pt>
                <c:pt idx="6">
                  <c:v>26</c:v>
                </c:pt>
                <c:pt idx="7">
                  <c:v>40</c:v>
                </c:pt>
                <c:pt idx="8">
                  <c:v>0</c:v>
                </c:pt>
                <c:pt idx="9">
                  <c:v>35</c:v>
                </c:pt>
                <c:pt idx="10">
                  <c:v>45</c:v>
                </c:pt>
                <c:pt idx="11">
                  <c:v>6</c:v>
                </c:pt>
                <c:pt idx="12">
                  <c:v>33</c:v>
                </c:pt>
                <c:pt idx="13">
                  <c:v>49</c:v>
                </c:pt>
                <c:pt idx="14">
                  <c:v>26</c:v>
                </c:pt>
                <c:pt idx="15">
                  <c:v>23</c:v>
                </c:pt>
                <c:pt idx="16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B3-4126-B1FA-14F547502F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51178880"/>
        <c:axId val="51176960"/>
      </c:barChart>
      <c:lineChart>
        <c:grouping val="standard"/>
        <c:varyColors val="0"/>
        <c:ser>
          <c:idx val="2"/>
          <c:order val="0"/>
          <c:tx>
            <c:v>Pct worst</c:v>
          </c:tx>
          <c:spPr>
            <a:ln w="19050">
              <a:solidFill>
                <a:srgbClr val="13264B"/>
              </a:solidFill>
              <a:prstDash val="sysDot"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val>
            <c:numRef>
              <c:f>Tabelle1!$Y$85:$Y$101</c:f>
              <c:numCache>
                <c:formatCode>0.000</c:formatCode>
                <c:ptCount val="1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0.625</c:v>
                </c:pt>
                <c:pt idx="8">
                  <c:v>0.66666666666666663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0.58823529411764708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B3-4126-B1FA-14F547502F1E}"/>
            </c:ext>
          </c:extLst>
        </c:ser>
        <c:ser>
          <c:idx val="1"/>
          <c:order val="1"/>
          <c:tx>
            <c:v>Pct best</c:v>
          </c:tx>
          <c:spPr>
            <a:ln w="19050">
              <a:solidFill>
                <a:srgbClr val="13264B"/>
              </a:solidFill>
              <a:prstDash val="sysDot"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val>
            <c:numRef>
              <c:f>Tabelle1!$W$85:$W$101</c:f>
              <c:numCache>
                <c:formatCode>0.000</c:formatCode>
                <c:ptCount val="1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0.625</c:v>
                </c:pt>
                <c:pt idx="8">
                  <c:v>0.55555555555555558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0.52941176470588236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1B3-4126-B1FA-14F547502F1E}"/>
            </c:ext>
          </c:extLst>
        </c:ser>
        <c:ser>
          <c:idx val="0"/>
          <c:order val="2"/>
          <c:tx>
            <c:v>Percentage</c:v>
          </c:tx>
          <c:spPr>
            <a:ln w="38100">
              <a:solidFill>
                <a:srgbClr val="13264B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dLbls>
            <c:numFmt formatCode=".000" sourceLinked="0"/>
            <c:spPr>
              <a:solidFill>
                <a:schemeClr val="bg1"/>
              </a:solidFill>
              <a:ln w="12700">
                <a:solidFill>
                  <a:srgbClr val="13264B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/>
              <a:lstStyle/>
              <a:p>
                <a:pPr>
                  <a:defRPr sz="600"/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Tabelle1!$U$85:$U$101</c:f>
              <c:numCache>
                <c:formatCode>0.000_ ;\-0.000\ </c:formatCode>
                <c:ptCount val="1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0.75</c:v>
                </c:pt>
                <c:pt idx="4">
                  <c:v>0.6</c:v>
                </c:pt>
                <c:pt idx="5">
                  <c:v>0.5</c:v>
                </c:pt>
                <c:pt idx="6">
                  <c:v>0.5714285714285714</c:v>
                </c:pt>
                <c:pt idx="7">
                  <c:v>0.625</c:v>
                </c:pt>
                <c:pt idx="8">
                  <c:v>#N/A</c:v>
                </c:pt>
                <c:pt idx="9">
                  <c:v>0.55555555555555558</c:v>
                </c:pt>
                <c:pt idx="10">
                  <c:v>0.6</c:v>
                </c:pt>
                <c:pt idx="11">
                  <c:v>0.54545454545454541</c:v>
                </c:pt>
                <c:pt idx="12">
                  <c:v>0.58333333333333337</c:v>
                </c:pt>
                <c:pt idx="13">
                  <c:v>0.61538461538461542</c:v>
                </c:pt>
                <c:pt idx="14">
                  <c:v>0.5714285714285714</c:v>
                </c:pt>
                <c:pt idx="15">
                  <c:v>0.53333333333333333</c:v>
                </c:pt>
                <c:pt idx="16">
                  <c:v>0.5625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1B3-4126-B1FA-14F547502F1E}"/>
            </c:ext>
          </c:extLst>
        </c:ser>
        <c:ser>
          <c:idx val="5"/>
          <c:order val="5"/>
          <c:tx>
            <c:v>Pct Home</c:v>
          </c:tx>
          <c:spPr>
            <a:ln w="25400">
              <a:solidFill>
                <a:schemeClr val="accent3">
                  <a:lumMod val="60000"/>
                  <a:lumOff val="40000"/>
                </a:schemeClr>
              </a:solidFill>
              <a:prstDash val="sysDash"/>
            </a:ln>
          </c:spPr>
          <c:marker>
            <c:symbol val="circle"/>
            <c:size val="5"/>
            <c:spPr>
              <a:solidFill>
                <a:schemeClr val="bg1"/>
              </a:solidFill>
              <a:ln w="12700">
                <a:solidFill>
                  <a:schemeClr val="accent3">
                    <a:lumMod val="75000"/>
                  </a:schemeClr>
                </a:solidFill>
              </a:ln>
            </c:spPr>
          </c:marker>
          <c:val>
            <c:numRef>
              <c:f>Tabelle1!$AA$85:$AA$101</c:f>
              <c:numCache>
                <c:formatCode>0.000_ ;\-0.000\ </c:formatCode>
                <c:ptCount val="17"/>
                <c:pt idx="0">
                  <c:v>#N/A</c:v>
                </c:pt>
                <c:pt idx="1">
                  <c:v>1</c:v>
                </c:pt>
                <c:pt idx="2">
                  <c:v>#N/A</c:v>
                </c:pt>
                <c:pt idx="3">
                  <c:v>0.5</c:v>
                </c:pt>
                <c:pt idx="4">
                  <c:v>#N/A</c:v>
                </c:pt>
                <c:pt idx="5">
                  <c:v>0.33333333333333331</c:v>
                </c:pt>
                <c:pt idx="6">
                  <c:v>#N/A</c:v>
                </c:pt>
                <c:pt idx="7">
                  <c:v>0.5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1B3-4126-B1FA-14F547502F1E}"/>
            </c:ext>
          </c:extLst>
        </c:ser>
        <c:ser>
          <c:idx val="6"/>
          <c:order val="6"/>
          <c:tx>
            <c:v>Pct Away</c:v>
          </c:tx>
          <c:spPr>
            <a:ln w="25400">
              <a:solidFill>
                <a:schemeClr val="accent2">
                  <a:lumMod val="60000"/>
                  <a:lumOff val="40000"/>
                </a:schemeClr>
              </a:solidFill>
              <a:prstDash val="sysDash"/>
            </a:ln>
          </c:spPr>
          <c:marker>
            <c:symbol val="circle"/>
            <c:size val="5"/>
            <c:spPr>
              <a:solidFill>
                <a:schemeClr val="bg1"/>
              </a:solidFill>
              <a:ln w="12700">
                <a:solidFill>
                  <a:schemeClr val="accent2">
                    <a:lumMod val="75000"/>
                  </a:schemeClr>
                </a:solidFill>
              </a:ln>
            </c:spPr>
          </c:marker>
          <c:val>
            <c:numRef>
              <c:f>Tabelle1!$AC$85:$AC$101</c:f>
              <c:numCache>
                <c:formatCode>0.000_ ;\-0.000\ </c:formatCode>
                <c:ptCount val="17"/>
                <c:pt idx="0">
                  <c:v>1</c:v>
                </c:pt>
                <c:pt idx="1">
                  <c:v>#N/A</c:v>
                </c:pt>
                <c:pt idx="2">
                  <c:v>1</c:v>
                </c:pt>
                <c:pt idx="3">
                  <c:v>#N/A</c:v>
                </c:pt>
                <c:pt idx="4">
                  <c:v>0.66666666666666663</c:v>
                </c:pt>
                <c:pt idx="5">
                  <c:v>#N/A</c:v>
                </c:pt>
                <c:pt idx="6">
                  <c:v>0.75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1B3-4126-B1FA-14F547502F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172864"/>
        <c:axId val="51174784"/>
      </c:lineChart>
      <c:catAx>
        <c:axId val="51172864"/>
        <c:scaling>
          <c:orientation val="minMax"/>
        </c:scaling>
        <c:delete val="0"/>
        <c:axPos val="b"/>
        <c:numFmt formatCode="&quot;Wk&quot;\ 0" sourceLinked="0"/>
        <c:majorTickMark val="cross"/>
        <c:minorTickMark val="none"/>
        <c:tickLblPos val="low"/>
        <c:crossAx val="51174784"/>
        <c:crossesAt val="0.5"/>
        <c:auto val="1"/>
        <c:lblAlgn val="ctr"/>
        <c:lblOffset val="100"/>
        <c:noMultiLvlLbl val="0"/>
      </c:catAx>
      <c:valAx>
        <c:axId val="51174784"/>
        <c:scaling>
          <c:orientation val="minMax"/>
          <c:max val="1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>
                    <a:solidFill>
                      <a:srgbClr val="13264B"/>
                    </a:solidFill>
                  </a:defRPr>
                </a:pPr>
                <a:r>
                  <a:rPr lang="en-US">
                    <a:solidFill>
                      <a:srgbClr val="13264B"/>
                    </a:solidFill>
                  </a:rPr>
                  <a:t>Percentage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txPr>
          <a:bodyPr/>
          <a:lstStyle/>
          <a:p>
            <a:pPr>
              <a:defRPr b="1">
                <a:solidFill>
                  <a:srgbClr val="13264B"/>
                </a:solidFill>
              </a:defRPr>
            </a:pPr>
            <a:endParaRPr lang="de-DE"/>
          </a:p>
        </c:txPr>
        <c:crossAx val="51172864"/>
        <c:crosses val="autoZero"/>
        <c:crossBetween val="between"/>
        <c:majorUnit val="0.25"/>
        <c:minorUnit val="5.000000000000001E-2"/>
      </c:valAx>
      <c:valAx>
        <c:axId val="51176960"/>
        <c:scaling>
          <c:orientation val="minMax"/>
          <c:max val="70"/>
          <c:min val="-70"/>
        </c:scaling>
        <c:delete val="0"/>
        <c:axPos val="r"/>
        <c:majorGridlines>
          <c:spPr>
            <a:ln>
              <a:prstDash val="dash"/>
            </a:ln>
          </c:spPr>
        </c:majorGridlines>
        <c:minorGridlines>
          <c:spPr>
            <a:ln>
              <a:solidFill>
                <a:schemeClr val="bg1">
                  <a:lumMod val="75000"/>
                </a:schemeClr>
              </a:solidFill>
              <a:prstDash val="dash"/>
            </a:ln>
          </c:spPr>
        </c:minorGridlines>
        <c:title>
          <c:tx>
            <c:rich>
              <a:bodyPr rot="-5400000" vert="horz"/>
              <a:lstStyle/>
              <a:p>
                <a:pPr>
                  <a:defRPr>
                    <a:solidFill>
                      <a:srgbClr val="C9AF74"/>
                    </a:solidFill>
                  </a:defRPr>
                </a:pPr>
                <a:r>
                  <a:rPr lang="de-AT">
                    <a:solidFill>
                      <a:srgbClr val="C9AF74"/>
                    </a:solidFill>
                  </a:rPr>
                  <a:t>Points</a:t>
                </a:r>
              </a:p>
            </c:rich>
          </c:tx>
          <c:overlay val="0"/>
        </c:title>
        <c:numFmt formatCode="\+0;\-0;0" sourceLinked="1"/>
        <c:majorTickMark val="out"/>
        <c:minorTickMark val="none"/>
        <c:tickLblPos val="nextTo"/>
        <c:txPr>
          <a:bodyPr/>
          <a:lstStyle/>
          <a:p>
            <a:pPr>
              <a:defRPr b="1">
                <a:solidFill>
                  <a:srgbClr val="C9AF74"/>
                </a:solidFill>
              </a:defRPr>
            </a:pPr>
            <a:endParaRPr lang="de-DE"/>
          </a:p>
        </c:txPr>
        <c:crossAx val="51178880"/>
        <c:crosses val="max"/>
        <c:crossBetween val="between"/>
        <c:majorUnit val="35"/>
        <c:minorUnit val="7"/>
      </c:valAx>
      <c:catAx>
        <c:axId val="51178880"/>
        <c:scaling>
          <c:orientation val="minMax"/>
        </c:scaling>
        <c:delete val="1"/>
        <c:axPos val="b"/>
        <c:majorTickMark val="out"/>
        <c:minorTickMark val="none"/>
        <c:tickLblPos val="nextTo"/>
        <c:crossAx val="51176960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span"/>
    <c:showDLblsOverMax val="0"/>
  </c:char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AT"/>
              <a:t>LA Rams</a:t>
            </a:r>
            <a:r>
              <a:rPr lang="de-AT" baseline="0"/>
              <a:t> - 2018 RS</a:t>
            </a:r>
            <a:endParaRPr lang="de-AT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v>Points Game</c:v>
          </c:tx>
          <c:spPr>
            <a:pattFill prst="ltUpDiag">
              <a:fgClr>
                <a:srgbClr val="C9AF74"/>
              </a:fgClr>
              <a:bgClr>
                <a:schemeClr val="bg1"/>
              </a:bgClr>
            </a:pattFill>
            <a:ln>
              <a:noFill/>
            </a:ln>
          </c:spPr>
          <c:invertIfNegative val="0"/>
          <c:val>
            <c:numRef>
              <c:f>Tabelle1!$N$59:$N$75</c:f>
              <c:numCache>
                <c:formatCode>\+0;\-0;0</c:formatCode>
                <c:ptCount val="17"/>
                <c:pt idx="0">
                  <c:v>20</c:v>
                </c:pt>
                <c:pt idx="1">
                  <c:v>34</c:v>
                </c:pt>
                <c:pt idx="2">
                  <c:v>12</c:v>
                </c:pt>
                <c:pt idx="3">
                  <c:v>7</c:v>
                </c:pt>
                <c:pt idx="4">
                  <c:v>2</c:v>
                </c:pt>
                <c:pt idx="5">
                  <c:v>3</c:v>
                </c:pt>
                <c:pt idx="6">
                  <c:v>29</c:v>
                </c:pt>
                <c:pt idx="7">
                  <c:v>2</c:v>
                </c:pt>
                <c:pt idx="8">
                  <c:v>-10</c:v>
                </c:pt>
                <c:pt idx="9">
                  <c:v>5</c:v>
                </c:pt>
                <c:pt idx="10">
                  <c:v>3</c:v>
                </c:pt>
                <c:pt idx="11">
                  <c:v>0</c:v>
                </c:pt>
                <c:pt idx="12">
                  <c:v>14</c:v>
                </c:pt>
                <c:pt idx="13">
                  <c:v>-9</c:v>
                </c:pt>
                <c:pt idx="14">
                  <c:v>-7</c:v>
                </c:pt>
                <c:pt idx="15">
                  <c:v>22</c:v>
                </c:pt>
                <c:pt idx="16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2E-4764-BA7B-CA9C8CF463CD}"/>
            </c:ext>
          </c:extLst>
        </c:ser>
        <c:ser>
          <c:idx val="4"/>
          <c:order val="4"/>
          <c:tx>
            <c:v>Points Cumulative</c:v>
          </c:tx>
          <c:spPr>
            <a:noFill/>
            <a:ln w="19050">
              <a:solidFill>
                <a:srgbClr val="C9AF74"/>
              </a:solidFill>
            </a:ln>
          </c:spPr>
          <c:invertIfNegative val="0"/>
          <c:val>
            <c:numRef>
              <c:f>Tabelle1!$S$59:$S$75</c:f>
              <c:numCache>
                <c:formatCode>\+0;\-0;0</c:formatCode>
                <c:ptCount val="17"/>
                <c:pt idx="0">
                  <c:v>20</c:v>
                </c:pt>
                <c:pt idx="1">
                  <c:v>54</c:v>
                </c:pt>
                <c:pt idx="2">
                  <c:v>66</c:v>
                </c:pt>
                <c:pt idx="3">
                  <c:v>73</c:v>
                </c:pt>
                <c:pt idx="4">
                  <c:v>75</c:v>
                </c:pt>
                <c:pt idx="5">
                  <c:v>78</c:v>
                </c:pt>
                <c:pt idx="6">
                  <c:v>107</c:v>
                </c:pt>
                <c:pt idx="7">
                  <c:v>109</c:v>
                </c:pt>
                <c:pt idx="8">
                  <c:v>99</c:v>
                </c:pt>
                <c:pt idx="9">
                  <c:v>104</c:v>
                </c:pt>
                <c:pt idx="10">
                  <c:v>107</c:v>
                </c:pt>
                <c:pt idx="11">
                  <c:v>0</c:v>
                </c:pt>
                <c:pt idx="12">
                  <c:v>121</c:v>
                </c:pt>
                <c:pt idx="13">
                  <c:v>112</c:v>
                </c:pt>
                <c:pt idx="14">
                  <c:v>105</c:v>
                </c:pt>
                <c:pt idx="15">
                  <c:v>127</c:v>
                </c:pt>
                <c:pt idx="16">
                  <c:v>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2E-4764-BA7B-CA9C8CF463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51178880"/>
        <c:axId val="51176960"/>
      </c:barChart>
      <c:lineChart>
        <c:grouping val="standard"/>
        <c:varyColors val="0"/>
        <c:ser>
          <c:idx val="2"/>
          <c:order val="0"/>
          <c:tx>
            <c:v>Pct worst</c:v>
          </c:tx>
          <c:spPr>
            <a:ln w="19050">
              <a:solidFill>
                <a:srgbClr val="13264B"/>
              </a:solidFill>
              <a:prstDash val="sysDot"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val>
            <c:numRef>
              <c:f>Tabelle1!$Y$59:$Y$75</c:f>
              <c:numCache>
                <c:formatCode>0.000</c:formatCode>
                <c:ptCount val="1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0.90909090909090906</c:v>
                </c:pt>
                <c:pt idx="11">
                  <c:v>0.91666666666666663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0.82352941176470584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D2E-4764-BA7B-CA9C8CF463CD}"/>
            </c:ext>
          </c:extLst>
        </c:ser>
        <c:ser>
          <c:idx val="1"/>
          <c:order val="1"/>
          <c:tx>
            <c:v>Pct best</c:v>
          </c:tx>
          <c:spPr>
            <a:ln w="19050">
              <a:solidFill>
                <a:srgbClr val="13264B"/>
              </a:solidFill>
              <a:prstDash val="sysDot"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val>
            <c:numRef>
              <c:f>Tabelle1!$W$59:$W$75</c:f>
              <c:numCache>
                <c:formatCode>0.000</c:formatCode>
                <c:ptCount val="1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0.90909090909090906</c:v>
                </c:pt>
                <c:pt idx="11">
                  <c:v>0.83333333333333337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0.76470588235294112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D2E-4764-BA7B-CA9C8CF463CD}"/>
            </c:ext>
          </c:extLst>
        </c:ser>
        <c:ser>
          <c:idx val="0"/>
          <c:order val="2"/>
          <c:tx>
            <c:v>Percentage</c:v>
          </c:tx>
          <c:spPr>
            <a:ln w="38100">
              <a:solidFill>
                <a:srgbClr val="13264B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dLbls>
            <c:numFmt formatCode=".000" sourceLinked="0"/>
            <c:spPr>
              <a:solidFill>
                <a:schemeClr val="bg1"/>
              </a:solidFill>
              <a:ln w="12700">
                <a:solidFill>
                  <a:srgbClr val="13264B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/>
              <a:lstStyle/>
              <a:p>
                <a:pPr>
                  <a:defRPr sz="600"/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Tabelle1!$U$59:$U$75</c:f>
              <c:numCache>
                <c:formatCode>0.000_ ;\-0.000\ </c:formatCode>
                <c:ptCount val="1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0.88888888888888884</c:v>
                </c:pt>
                <c:pt idx="9">
                  <c:v>0.9</c:v>
                </c:pt>
                <c:pt idx="10">
                  <c:v>0.90909090909090906</c:v>
                </c:pt>
                <c:pt idx="11">
                  <c:v>#N/A</c:v>
                </c:pt>
                <c:pt idx="12">
                  <c:v>0.91666666666666663</c:v>
                </c:pt>
                <c:pt idx="13">
                  <c:v>0.84615384615384615</c:v>
                </c:pt>
                <c:pt idx="14">
                  <c:v>0.7857142857142857</c:v>
                </c:pt>
                <c:pt idx="15">
                  <c:v>0.8</c:v>
                </c:pt>
                <c:pt idx="16">
                  <c:v>0.8125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D2E-4764-BA7B-CA9C8CF463CD}"/>
            </c:ext>
          </c:extLst>
        </c:ser>
        <c:ser>
          <c:idx val="5"/>
          <c:order val="5"/>
          <c:tx>
            <c:v>Pct Home</c:v>
          </c:tx>
          <c:spPr>
            <a:ln w="25400">
              <a:solidFill>
                <a:schemeClr val="accent3">
                  <a:lumMod val="60000"/>
                  <a:lumOff val="40000"/>
                </a:schemeClr>
              </a:solidFill>
              <a:prstDash val="sysDash"/>
            </a:ln>
          </c:spPr>
          <c:marker>
            <c:symbol val="circle"/>
            <c:size val="5"/>
            <c:spPr>
              <a:solidFill>
                <a:schemeClr val="bg1"/>
              </a:solidFill>
              <a:ln w="12700">
                <a:solidFill>
                  <a:schemeClr val="accent3">
                    <a:lumMod val="75000"/>
                  </a:schemeClr>
                </a:solidFill>
              </a:ln>
            </c:spPr>
          </c:marker>
          <c:val>
            <c:numRef>
              <c:f>Tabelle1!$AA$59:$AA$75</c:f>
              <c:numCache>
                <c:formatCode>0.000_ ;\-0.000\ </c:formatCode>
                <c:ptCount val="17"/>
                <c:pt idx="0">
                  <c:v>#N/A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1</c:v>
                </c:pt>
                <c:pt idx="8">
                  <c:v>#N/A</c:v>
                </c:pt>
                <c:pt idx="9">
                  <c:v>1</c:v>
                </c:pt>
                <c:pt idx="10">
                  <c:v>1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2E-4764-BA7B-CA9C8CF463CD}"/>
            </c:ext>
          </c:extLst>
        </c:ser>
        <c:ser>
          <c:idx val="6"/>
          <c:order val="6"/>
          <c:tx>
            <c:v>Pct Away</c:v>
          </c:tx>
          <c:spPr>
            <a:ln w="25400">
              <a:solidFill>
                <a:schemeClr val="accent2">
                  <a:lumMod val="60000"/>
                  <a:lumOff val="40000"/>
                </a:schemeClr>
              </a:solidFill>
              <a:prstDash val="sysDash"/>
            </a:ln>
          </c:spPr>
          <c:marker>
            <c:symbol val="circle"/>
            <c:size val="5"/>
            <c:spPr>
              <a:solidFill>
                <a:schemeClr val="bg1"/>
              </a:solidFill>
              <a:ln w="12700">
                <a:solidFill>
                  <a:schemeClr val="accent2">
                    <a:lumMod val="75000"/>
                  </a:schemeClr>
                </a:solidFill>
              </a:ln>
            </c:spPr>
          </c:marker>
          <c:val>
            <c:numRef>
              <c:f>Tabelle1!$AC$59:$AC$75</c:f>
              <c:numCache>
                <c:formatCode>0.000_ ;\-0.000\ </c:formatCode>
                <c:ptCount val="17"/>
                <c:pt idx="0">
                  <c:v>1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#N/A</c:v>
                </c:pt>
                <c:pt idx="8">
                  <c:v>0.8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D2E-4764-BA7B-CA9C8CF463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172864"/>
        <c:axId val="51174784"/>
      </c:lineChart>
      <c:catAx>
        <c:axId val="51172864"/>
        <c:scaling>
          <c:orientation val="minMax"/>
        </c:scaling>
        <c:delete val="0"/>
        <c:axPos val="b"/>
        <c:numFmt formatCode="&quot;Wk&quot;\ 0" sourceLinked="0"/>
        <c:majorTickMark val="cross"/>
        <c:minorTickMark val="none"/>
        <c:tickLblPos val="low"/>
        <c:crossAx val="51174784"/>
        <c:crossesAt val="0.5"/>
        <c:auto val="1"/>
        <c:lblAlgn val="ctr"/>
        <c:lblOffset val="100"/>
        <c:noMultiLvlLbl val="0"/>
      </c:catAx>
      <c:valAx>
        <c:axId val="51174784"/>
        <c:scaling>
          <c:orientation val="minMax"/>
          <c:max val="1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>
                    <a:solidFill>
                      <a:srgbClr val="13264B"/>
                    </a:solidFill>
                  </a:defRPr>
                </a:pPr>
                <a:r>
                  <a:rPr lang="en-US">
                    <a:solidFill>
                      <a:srgbClr val="13264B"/>
                    </a:solidFill>
                  </a:rPr>
                  <a:t>Percentage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txPr>
          <a:bodyPr/>
          <a:lstStyle/>
          <a:p>
            <a:pPr>
              <a:defRPr b="1">
                <a:solidFill>
                  <a:srgbClr val="13264B"/>
                </a:solidFill>
              </a:defRPr>
            </a:pPr>
            <a:endParaRPr lang="de-DE"/>
          </a:p>
        </c:txPr>
        <c:crossAx val="51172864"/>
        <c:crosses val="autoZero"/>
        <c:crossBetween val="between"/>
        <c:majorUnit val="0.25"/>
        <c:minorUnit val="5.000000000000001E-2"/>
      </c:valAx>
      <c:valAx>
        <c:axId val="51176960"/>
        <c:scaling>
          <c:orientation val="minMax"/>
          <c:max val="70"/>
          <c:min val="-70"/>
        </c:scaling>
        <c:delete val="0"/>
        <c:axPos val="r"/>
        <c:majorGridlines>
          <c:spPr>
            <a:ln>
              <a:prstDash val="dash"/>
            </a:ln>
          </c:spPr>
        </c:majorGridlines>
        <c:minorGridlines>
          <c:spPr>
            <a:ln>
              <a:solidFill>
                <a:schemeClr val="bg1">
                  <a:lumMod val="75000"/>
                </a:schemeClr>
              </a:solidFill>
              <a:prstDash val="dash"/>
            </a:ln>
          </c:spPr>
        </c:minorGridlines>
        <c:title>
          <c:tx>
            <c:rich>
              <a:bodyPr rot="-5400000" vert="horz"/>
              <a:lstStyle/>
              <a:p>
                <a:pPr>
                  <a:defRPr>
                    <a:solidFill>
                      <a:srgbClr val="C9AF74"/>
                    </a:solidFill>
                  </a:defRPr>
                </a:pPr>
                <a:r>
                  <a:rPr lang="de-AT">
                    <a:solidFill>
                      <a:srgbClr val="C9AF74"/>
                    </a:solidFill>
                  </a:rPr>
                  <a:t>Points</a:t>
                </a:r>
              </a:p>
            </c:rich>
          </c:tx>
          <c:overlay val="0"/>
        </c:title>
        <c:numFmt formatCode="\+0;\-0;0" sourceLinked="1"/>
        <c:majorTickMark val="out"/>
        <c:minorTickMark val="none"/>
        <c:tickLblPos val="nextTo"/>
        <c:txPr>
          <a:bodyPr/>
          <a:lstStyle/>
          <a:p>
            <a:pPr>
              <a:defRPr b="1">
                <a:solidFill>
                  <a:srgbClr val="C9AF74"/>
                </a:solidFill>
              </a:defRPr>
            </a:pPr>
            <a:endParaRPr lang="de-DE"/>
          </a:p>
        </c:txPr>
        <c:crossAx val="51178880"/>
        <c:crosses val="max"/>
        <c:crossBetween val="between"/>
        <c:majorUnit val="35"/>
        <c:minorUnit val="7"/>
      </c:valAx>
      <c:catAx>
        <c:axId val="51178880"/>
        <c:scaling>
          <c:orientation val="minMax"/>
        </c:scaling>
        <c:delete val="1"/>
        <c:axPos val="b"/>
        <c:majorTickMark val="out"/>
        <c:minorTickMark val="none"/>
        <c:tickLblPos val="nextTo"/>
        <c:crossAx val="51176960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span"/>
    <c:showDLblsOverMax val="0"/>
  </c:char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AT"/>
              <a:t>LA Rams</a:t>
            </a:r>
            <a:r>
              <a:rPr lang="de-AT" baseline="0"/>
              <a:t> - 2017 RS</a:t>
            </a:r>
            <a:endParaRPr lang="de-AT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v>Points Game</c:v>
          </c:tx>
          <c:spPr>
            <a:pattFill prst="ltUpDiag">
              <a:fgClr>
                <a:srgbClr val="C9AF74"/>
              </a:fgClr>
              <a:bgClr>
                <a:schemeClr val="bg1"/>
              </a:bgClr>
            </a:pattFill>
            <a:ln>
              <a:noFill/>
            </a:ln>
          </c:spPr>
          <c:invertIfNegative val="0"/>
          <c:val>
            <c:numRef>
              <c:f>Tabelle1!$N$33:$N$49</c:f>
              <c:numCache>
                <c:formatCode>\+0;\-0;0</c:formatCode>
                <c:ptCount val="17"/>
                <c:pt idx="0">
                  <c:v>37</c:v>
                </c:pt>
                <c:pt idx="1">
                  <c:v>-7</c:v>
                </c:pt>
                <c:pt idx="2">
                  <c:v>2</c:v>
                </c:pt>
                <c:pt idx="3">
                  <c:v>5</c:v>
                </c:pt>
                <c:pt idx="4">
                  <c:v>-6</c:v>
                </c:pt>
                <c:pt idx="5">
                  <c:v>10</c:v>
                </c:pt>
                <c:pt idx="6">
                  <c:v>33</c:v>
                </c:pt>
                <c:pt idx="7">
                  <c:v>0</c:v>
                </c:pt>
                <c:pt idx="8">
                  <c:v>34</c:v>
                </c:pt>
                <c:pt idx="9">
                  <c:v>26</c:v>
                </c:pt>
                <c:pt idx="10">
                  <c:v>-17</c:v>
                </c:pt>
                <c:pt idx="11">
                  <c:v>6</c:v>
                </c:pt>
                <c:pt idx="12">
                  <c:v>16</c:v>
                </c:pt>
                <c:pt idx="13">
                  <c:v>-8</c:v>
                </c:pt>
                <c:pt idx="14">
                  <c:v>35</c:v>
                </c:pt>
                <c:pt idx="15">
                  <c:v>4</c:v>
                </c:pt>
                <c:pt idx="16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2E-4764-BA7B-CA9C8CF463CD}"/>
            </c:ext>
          </c:extLst>
        </c:ser>
        <c:ser>
          <c:idx val="4"/>
          <c:order val="4"/>
          <c:tx>
            <c:v>Points Cumulative</c:v>
          </c:tx>
          <c:spPr>
            <a:noFill/>
            <a:ln w="19050">
              <a:solidFill>
                <a:srgbClr val="C9AF74"/>
              </a:solidFill>
            </a:ln>
          </c:spPr>
          <c:invertIfNegative val="0"/>
          <c:val>
            <c:numRef>
              <c:f>Tabelle1!$S$33:$S$49</c:f>
              <c:numCache>
                <c:formatCode>\+0;\-0;0</c:formatCode>
                <c:ptCount val="17"/>
                <c:pt idx="0">
                  <c:v>37</c:v>
                </c:pt>
                <c:pt idx="1">
                  <c:v>30</c:v>
                </c:pt>
                <c:pt idx="2">
                  <c:v>32</c:v>
                </c:pt>
                <c:pt idx="3">
                  <c:v>37</c:v>
                </c:pt>
                <c:pt idx="4">
                  <c:v>31</c:v>
                </c:pt>
                <c:pt idx="5">
                  <c:v>41</c:v>
                </c:pt>
                <c:pt idx="6">
                  <c:v>74</c:v>
                </c:pt>
                <c:pt idx="7">
                  <c:v>0</c:v>
                </c:pt>
                <c:pt idx="8">
                  <c:v>108</c:v>
                </c:pt>
                <c:pt idx="9">
                  <c:v>134</c:v>
                </c:pt>
                <c:pt idx="10">
                  <c:v>117</c:v>
                </c:pt>
                <c:pt idx="11">
                  <c:v>123</c:v>
                </c:pt>
                <c:pt idx="12">
                  <c:v>139</c:v>
                </c:pt>
                <c:pt idx="13">
                  <c:v>131</c:v>
                </c:pt>
                <c:pt idx="14">
                  <c:v>166</c:v>
                </c:pt>
                <c:pt idx="15">
                  <c:v>170</c:v>
                </c:pt>
                <c:pt idx="16">
                  <c:v>191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2E-4764-BA7B-CA9C8CF463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68711296"/>
        <c:axId val="168709120"/>
      </c:barChart>
      <c:lineChart>
        <c:grouping val="standard"/>
        <c:varyColors val="0"/>
        <c:ser>
          <c:idx val="2"/>
          <c:order val="0"/>
          <c:tx>
            <c:v>Pct worst</c:v>
          </c:tx>
          <c:spPr>
            <a:ln w="19050">
              <a:solidFill>
                <a:srgbClr val="13264B"/>
              </a:solidFill>
              <a:prstDash val="sysDot"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val>
            <c:numRef>
              <c:f>Tabelle1!$Y$33:$Y$49</c:f>
              <c:numCache>
                <c:formatCode>0.000</c:formatCode>
                <c:ptCount val="1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0.7142857142857143</c:v>
                </c:pt>
                <c:pt idx="7">
                  <c:v>0.75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D2E-4764-BA7B-CA9C8CF463CD}"/>
            </c:ext>
          </c:extLst>
        </c:ser>
        <c:ser>
          <c:idx val="1"/>
          <c:order val="1"/>
          <c:tx>
            <c:v>Pct best</c:v>
          </c:tx>
          <c:spPr>
            <a:ln w="19050">
              <a:solidFill>
                <a:srgbClr val="13264B"/>
              </a:solidFill>
              <a:prstDash val="sysDot"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val>
            <c:numRef>
              <c:f>Tabelle1!$W$33:$W$49</c:f>
              <c:numCache>
                <c:formatCode>0.000</c:formatCode>
                <c:ptCount val="1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0.7142857142857143</c:v>
                </c:pt>
                <c:pt idx="7">
                  <c:v>0.625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D2E-4764-BA7B-CA9C8CF463CD}"/>
            </c:ext>
          </c:extLst>
        </c:ser>
        <c:ser>
          <c:idx val="0"/>
          <c:order val="2"/>
          <c:tx>
            <c:v>Percentage</c:v>
          </c:tx>
          <c:spPr>
            <a:ln w="38100">
              <a:solidFill>
                <a:srgbClr val="13264B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dLbls>
            <c:numFmt formatCode=".000" sourceLinked="0"/>
            <c:spPr>
              <a:solidFill>
                <a:schemeClr val="bg1"/>
              </a:solidFill>
              <a:ln w="12700">
                <a:solidFill>
                  <a:srgbClr val="13264B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/>
              <a:lstStyle/>
              <a:p>
                <a:pPr>
                  <a:defRPr sz="600"/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Tabelle1!$U$33:$U$49</c:f>
              <c:numCache>
                <c:formatCode>0.000_ ;\-0.000\ </c:formatCode>
                <c:ptCount val="17"/>
                <c:pt idx="0">
                  <c:v>1</c:v>
                </c:pt>
                <c:pt idx="1">
                  <c:v>0.5</c:v>
                </c:pt>
                <c:pt idx="2">
                  <c:v>0.66666666666666663</c:v>
                </c:pt>
                <c:pt idx="3">
                  <c:v>0.75</c:v>
                </c:pt>
                <c:pt idx="4">
                  <c:v>0.6</c:v>
                </c:pt>
                <c:pt idx="5">
                  <c:v>0.66666666666666663</c:v>
                </c:pt>
                <c:pt idx="6">
                  <c:v>0.7142857142857143</c:v>
                </c:pt>
                <c:pt idx="7">
                  <c:v>#N/A</c:v>
                </c:pt>
                <c:pt idx="8">
                  <c:v>0.75</c:v>
                </c:pt>
                <c:pt idx="9">
                  <c:v>0.77777777777777779</c:v>
                </c:pt>
                <c:pt idx="10">
                  <c:v>0.7</c:v>
                </c:pt>
                <c:pt idx="11">
                  <c:v>0.72727272727272729</c:v>
                </c:pt>
                <c:pt idx="12">
                  <c:v>0.75</c:v>
                </c:pt>
                <c:pt idx="13">
                  <c:v>0.69230769230769229</c:v>
                </c:pt>
                <c:pt idx="14">
                  <c:v>0.7142857142857143</c:v>
                </c:pt>
                <c:pt idx="15">
                  <c:v>0.73333333333333328</c:v>
                </c:pt>
                <c:pt idx="16">
                  <c:v>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D2E-4764-BA7B-CA9C8CF463CD}"/>
            </c:ext>
          </c:extLst>
        </c:ser>
        <c:ser>
          <c:idx val="5"/>
          <c:order val="5"/>
          <c:tx>
            <c:v>Pct Home</c:v>
          </c:tx>
          <c:spPr>
            <a:ln w="25400">
              <a:solidFill>
                <a:schemeClr val="accent3">
                  <a:lumMod val="60000"/>
                  <a:lumOff val="40000"/>
                </a:schemeClr>
              </a:solidFill>
              <a:prstDash val="sysDash"/>
            </a:ln>
          </c:spPr>
          <c:marker>
            <c:symbol val="circle"/>
            <c:size val="5"/>
            <c:spPr>
              <a:solidFill>
                <a:schemeClr val="bg1"/>
              </a:solidFill>
              <a:ln w="12700">
                <a:solidFill>
                  <a:schemeClr val="accent3">
                    <a:lumMod val="75000"/>
                  </a:schemeClr>
                </a:solidFill>
              </a:ln>
            </c:spPr>
          </c:marker>
          <c:val>
            <c:numRef>
              <c:f>Tabelle1!$AA$33:$AA$49</c:f>
              <c:numCache>
                <c:formatCode>0.000_ ;\-0.000\ </c:formatCode>
                <c:ptCount val="17"/>
                <c:pt idx="0">
                  <c:v>1</c:v>
                </c:pt>
                <c:pt idx="1">
                  <c:v>0.5</c:v>
                </c:pt>
                <c:pt idx="2">
                  <c:v>#N/A</c:v>
                </c:pt>
                <c:pt idx="3">
                  <c:v>#N/A</c:v>
                </c:pt>
                <c:pt idx="4">
                  <c:v>0.33333333333333331</c:v>
                </c:pt>
                <c:pt idx="5">
                  <c:v>#N/A</c:v>
                </c:pt>
                <c:pt idx="6">
                  <c:v>0.5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2E-4764-BA7B-CA9C8CF463CD}"/>
            </c:ext>
          </c:extLst>
        </c:ser>
        <c:ser>
          <c:idx val="6"/>
          <c:order val="6"/>
          <c:tx>
            <c:v>Pct Away</c:v>
          </c:tx>
          <c:spPr>
            <a:ln w="25400">
              <a:solidFill>
                <a:schemeClr val="accent2">
                  <a:lumMod val="60000"/>
                  <a:lumOff val="40000"/>
                </a:schemeClr>
              </a:solidFill>
              <a:prstDash val="sysDash"/>
            </a:ln>
          </c:spPr>
          <c:marker>
            <c:symbol val="circle"/>
            <c:size val="5"/>
            <c:spPr>
              <a:solidFill>
                <a:schemeClr val="bg1"/>
              </a:solidFill>
              <a:ln w="12700">
                <a:solidFill>
                  <a:schemeClr val="accent2">
                    <a:lumMod val="75000"/>
                  </a:schemeClr>
                </a:solidFill>
              </a:ln>
            </c:spPr>
          </c:marker>
          <c:val>
            <c:numRef>
              <c:f>Tabelle1!$AC$33:$AC$49</c:f>
              <c:numCache>
                <c:formatCode>0.000_ ;\-0.000\ </c:formatCode>
                <c:ptCount val="17"/>
                <c:pt idx="0">
                  <c:v>#N/A</c:v>
                </c:pt>
                <c:pt idx="1">
                  <c:v>#N/A</c:v>
                </c:pt>
                <c:pt idx="2">
                  <c:v>1</c:v>
                </c:pt>
                <c:pt idx="3">
                  <c:v>1</c:v>
                </c:pt>
                <c:pt idx="4">
                  <c:v>#N/A</c:v>
                </c:pt>
                <c:pt idx="5">
                  <c:v>1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D2E-4764-BA7B-CA9C8CF463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696832"/>
        <c:axId val="168707200"/>
      </c:lineChart>
      <c:catAx>
        <c:axId val="168696832"/>
        <c:scaling>
          <c:orientation val="minMax"/>
        </c:scaling>
        <c:delete val="0"/>
        <c:axPos val="b"/>
        <c:numFmt formatCode="&quot;Wk&quot;\ 0" sourceLinked="0"/>
        <c:majorTickMark val="cross"/>
        <c:minorTickMark val="none"/>
        <c:tickLblPos val="low"/>
        <c:crossAx val="168707200"/>
        <c:crossesAt val="0.5"/>
        <c:auto val="1"/>
        <c:lblAlgn val="ctr"/>
        <c:lblOffset val="100"/>
        <c:noMultiLvlLbl val="0"/>
      </c:catAx>
      <c:valAx>
        <c:axId val="168707200"/>
        <c:scaling>
          <c:orientation val="minMax"/>
          <c:max val="1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>
                    <a:solidFill>
                      <a:srgbClr val="13264B"/>
                    </a:solidFill>
                  </a:defRPr>
                </a:pPr>
                <a:r>
                  <a:rPr lang="en-US">
                    <a:solidFill>
                      <a:srgbClr val="13264B"/>
                    </a:solidFill>
                  </a:rPr>
                  <a:t>Percentage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txPr>
          <a:bodyPr/>
          <a:lstStyle/>
          <a:p>
            <a:pPr>
              <a:defRPr b="1">
                <a:solidFill>
                  <a:srgbClr val="13264B"/>
                </a:solidFill>
              </a:defRPr>
            </a:pPr>
            <a:endParaRPr lang="de-DE"/>
          </a:p>
        </c:txPr>
        <c:crossAx val="168696832"/>
        <c:crosses val="autoZero"/>
        <c:crossBetween val="between"/>
        <c:majorUnit val="0.25"/>
        <c:minorUnit val="5.000000000000001E-2"/>
      </c:valAx>
      <c:valAx>
        <c:axId val="168709120"/>
        <c:scaling>
          <c:orientation val="minMax"/>
          <c:max val="70"/>
          <c:min val="-70"/>
        </c:scaling>
        <c:delete val="0"/>
        <c:axPos val="r"/>
        <c:majorGridlines>
          <c:spPr>
            <a:ln>
              <a:prstDash val="dash"/>
            </a:ln>
          </c:spPr>
        </c:majorGridlines>
        <c:minorGridlines>
          <c:spPr>
            <a:ln>
              <a:solidFill>
                <a:schemeClr val="bg1">
                  <a:lumMod val="75000"/>
                </a:schemeClr>
              </a:solidFill>
              <a:prstDash val="dash"/>
            </a:ln>
          </c:spPr>
        </c:minorGridlines>
        <c:title>
          <c:tx>
            <c:rich>
              <a:bodyPr rot="-5400000" vert="horz"/>
              <a:lstStyle/>
              <a:p>
                <a:pPr>
                  <a:defRPr>
                    <a:solidFill>
                      <a:srgbClr val="C9AF74"/>
                    </a:solidFill>
                  </a:defRPr>
                </a:pPr>
                <a:r>
                  <a:rPr lang="de-AT">
                    <a:solidFill>
                      <a:srgbClr val="C9AF74"/>
                    </a:solidFill>
                  </a:rPr>
                  <a:t>Points</a:t>
                </a:r>
              </a:p>
            </c:rich>
          </c:tx>
          <c:overlay val="0"/>
        </c:title>
        <c:numFmt formatCode="\+0;\-0;0" sourceLinked="1"/>
        <c:majorTickMark val="out"/>
        <c:minorTickMark val="none"/>
        <c:tickLblPos val="nextTo"/>
        <c:txPr>
          <a:bodyPr/>
          <a:lstStyle/>
          <a:p>
            <a:pPr>
              <a:defRPr b="1">
                <a:solidFill>
                  <a:srgbClr val="C9AF74"/>
                </a:solidFill>
              </a:defRPr>
            </a:pPr>
            <a:endParaRPr lang="de-DE"/>
          </a:p>
        </c:txPr>
        <c:crossAx val="168711296"/>
        <c:crosses val="max"/>
        <c:crossBetween val="between"/>
        <c:majorUnit val="35"/>
        <c:minorUnit val="7"/>
      </c:valAx>
      <c:catAx>
        <c:axId val="168711296"/>
        <c:scaling>
          <c:orientation val="minMax"/>
        </c:scaling>
        <c:delete val="1"/>
        <c:axPos val="b"/>
        <c:majorTickMark val="out"/>
        <c:minorTickMark val="none"/>
        <c:tickLblPos val="nextTo"/>
        <c:crossAx val="168709120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span"/>
    <c:showDLblsOverMax val="0"/>
  </c:char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AT"/>
              <a:t>LA Rams</a:t>
            </a:r>
            <a:r>
              <a:rPr lang="de-AT" baseline="0"/>
              <a:t> - 2016 RS</a:t>
            </a:r>
            <a:endParaRPr lang="de-AT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v>Points Game</c:v>
          </c:tx>
          <c:spPr>
            <a:pattFill prst="ltUpDiag">
              <a:fgClr>
                <a:srgbClr val="C9AF74"/>
              </a:fgClr>
              <a:bgClr>
                <a:schemeClr val="bg1"/>
              </a:bgClr>
            </a:pattFill>
            <a:ln>
              <a:noFill/>
            </a:ln>
          </c:spPr>
          <c:invertIfNegative val="0"/>
          <c:val>
            <c:numRef>
              <c:f>Tabelle1!$N$7:$N$23</c:f>
              <c:numCache>
                <c:formatCode>\+0;\-0;0</c:formatCode>
                <c:ptCount val="17"/>
                <c:pt idx="0">
                  <c:v>-28</c:v>
                </c:pt>
                <c:pt idx="1">
                  <c:v>6</c:v>
                </c:pt>
                <c:pt idx="2">
                  <c:v>5</c:v>
                </c:pt>
                <c:pt idx="3">
                  <c:v>4</c:v>
                </c:pt>
                <c:pt idx="4">
                  <c:v>-11</c:v>
                </c:pt>
                <c:pt idx="5">
                  <c:v>-3</c:v>
                </c:pt>
                <c:pt idx="6">
                  <c:v>-7</c:v>
                </c:pt>
                <c:pt idx="7">
                  <c:v>0</c:v>
                </c:pt>
                <c:pt idx="8">
                  <c:v>-3</c:v>
                </c:pt>
                <c:pt idx="9">
                  <c:v>6</c:v>
                </c:pt>
                <c:pt idx="10">
                  <c:v>-4</c:v>
                </c:pt>
                <c:pt idx="11">
                  <c:v>-28</c:v>
                </c:pt>
                <c:pt idx="12">
                  <c:v>-16</c:v>
                </c:pt>
                <c:pt idx="13">
                  <c:v>-28</c:v>
                </c:pt>
                <c:pt idx="14">
                  <c:v>-21</c:v>
                </c:pt>
                <c:pt idx="15">
                  <c:v>-1</c:v>
                </c:pt>
                <c:pt idx="16">
                  <c:v>-38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2E-4764-BA7B-CA9C8CF463CD}"/>
            </c:ext>
          </c:extLst>
        </c:ser>
        <c:ser>
          <c:idx val="4"/>
          <c:order val="4"/>
          <c:tx>
            <c:v>Points Cumulative</c:v>
          </c:tx>
          <c:spPr>
            <a:noFill/>
            <a:ln w="19050">
              <a:solidFill>
                <a:srgbClr val="C9AF74"/>
              </a:solidFill>
            </a:ln>
          </c:spPr>
          <c:invertIfNegative val="0"/>
          <c:val>
            <c:numRef>
              <c:f>Tabelle1!$S$7:$S$23</c:f>
              <c:numCache>
                <c:formatCode>\+0;\-0;0</c:formatCode>
                <c:ptCount val="17"/>
                <c:pt idx="0">
                  <c:v>-28</c:v>
                </c:pt>
                <c:pt idx="1">
                  <c:v>-22</c:v>
                </c:pt>
                <c:pt idx="2">
                  <c:v>-17</c:v>
                </c:pt>
                <c:pt idx="3">
                  <c:v>-13</c:v>
                </c:pt>
                <c:pt idx="4">
                  <c:v>-24</c:v>
                </c:pt>
                <c:pt idx="5">
                  <c:v>-27</c:v>
                </c:pt>
                <c:pt idx="6">
                  <c:v>-34</c:v>
                </c:pt>
                <c:pt idx="7">
                  <c:v>0</c:v>
                </c:pt>
                <c:pt idx="8">
                  <c:v>-37</c:v>
                </c:pt>
                <c:pt idx="9">
                  <c:v>-31</c:v>
                </c:pt>
                <c:pt idx="10">
                  <c:v>-35</c:v>
                </c:pt>
                <c:pt idx="11">
                  <c:v>-63</c:v>
                </c:pt>
                <c:pt idx="12">
                  <c:v>-79</c:v>
                </c:pt>
                <c:pt idx="13">
                  <c:v>-107</c:v>
                </c:pt>
                <c:pt idx="14">
                  <c:v>-128</c:v>
                </c:pt>
                <c:pt idx="15">
                  <c:v>-129</c:v>
                </c:pt>
                <c:pt idx="16">
                  <c:v>-167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2E-4764-BA7B-CA9C8CF463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90662144"/>
        <c:axId val="190655872"/>
      </c:barChart>
      <c:lineChart>
        <c:grouping val="standard"/>
        <c:varyColors val="0"/>
        <c:ser>
          <c:idx val="2"/>
          <c:order val="0"/>
          <c:tx>
            <c:v>Pct worst</c:v>
          </c:tx>
          <c:spPr>
            <a:ln w="19050">
              <a:solidFill>
                <a:srgbClr val="13264B"/>
              </a:solidFill>
              <a:prstDash val="sysDot"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val>
            <c:numRef>
              <c:f>Tabelle1!$Y$7:$Y$23</c:f>
              <c:numCache>
                <c:formatCode>0.000</c:formatCode>
                <c:ptCount val="1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0.42857142857142855</c:v>
                </c:pt>
                <c:pt idx="7">
                  <c:v>0.5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0.29411764705882354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D2E-4764-BA7B-CA9C8CF463CD}"/>
            </c:ext>
          </c:extLst>
        </c:ser>
        <c:ser>
          <c:idx val="1"/>
          <c:order val="1"/>
          <c:tx>
            <c:v>Pct best</c:v>
          </c:tx>
          <c:spPr>
            <a:ln w="19050">
              <a:solidFill>
                <a:srgbClr val="13264B"/>
              </a:solidFill>
              <a:prstDash val="sysDot"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val>
            <c:numRef>
              <c:f>Tabelle1!$W$7:$W$23</c:f>
              <c:numCache>
                <c:formatCode>0.000</c:formatCode>
                <c:ptCount val="1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0.42857142857142855</c:v>
                </c:pt>
                <c:pt idx="7">
                  <c:v>0.375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0.23529411764705882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D2E-4764-BA7B-CA9C8CF463CD}"/>
            </c:ext>
          </c:extLst>
        </c:ser>
        <c:ser>
          <c:idx val="0"/>
          <c:order val="2"/>
          <c:tx>
            <c:v>Percentage</c:v>
          </c:tx>
          <c:spPr>
            <a:ln w="38100">
              <a:solidFill>
                <a:srgbClr val="13264B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none"/>
          </c:marker>
          <c:dLbls>
            <c:numFmt formatCode=".000" sourceLinked="0"/>
            <c:spPr>
              <a:solidFill>
                <a:schemeClr val="bg1"/>
              </a:solidFill>
              <a:ln w="12700">
                <a:solidFill>
                  <a:srgbClr val="13264B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/>
              <a:lstStyle/>
              <a:p>
                <a:pPr>
                  <a:defRPr sz="600"/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Tabelle1!$U$7:$U$23</c:f>
              <c:numCache>
                <c:formatCode>0.000_ ;\-0.000\ </c:formatCode>
                <c:ptCount val="17"/>
                <c:pt idx="0">
                  <c:v>0</c:v>
                </c:pt>
                <c:pt idx="1">
                  <c:v>0.5</c:v>
                </c:pt>
                <c:pt idx="2">
                  <c:v>0.66666666666666663</c:v>
                </c:pt>
                <c:pt idx="3">
                  <c:v>0.75</c:v>
                </c:pt>
                <c:pt idx="4">
                  <c:v>0.6</c:v>
                </c:pt>
                <c:pt idx="5">
                  <c:v>0.5</c:v>
                </c:pt>
                <c:pt idx="6">
                  <c:v>0.42857142857142855</c:v>
                </c:pt>
                <c:pt idx="7">
                  <c:v>#N/A</c:v>
                </c:pt>
                <c:pt idx="8">
                  <c:v>0.375</c:v>
                </c:pt>
                <c:pt idx="9">
                  <c:v>0.44444444444444442</c:v>
                </c:pt>
                <c:pt idx="10">
                  <c:v>0.4</c:v>
                </c:pt>
                <c:pt idx="11">
                  <c:v>0.36363636363636365</c:v>
                </c:pt>
                <c:pt idx="12">
                  <c:v>0.33333333333333331</c:v>
                </c:pt>
                <c:pt idx="13">
                  <c:v>0.30769230769230771</c:v>
                </c:pt>
                <c:pt idx="14">
                  <c:v>0.2857142857142857</c:v>
                </c:pt>
                <c:pt idx="15">
                  <c:v>0.26666666666666666</c:v>
                </c:pt>
                <c:pt idx="16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D2E-4764-BA7B-CA9C8CF463CD}"/>
            </c:ext>
          </c:extLst>
        </c:ser>
        <c:ser>
          <c:idx val="5"/>
          <c:order val="5"/>
          <c:tx>
            <c:v>Pct Home</c:v>
          </c:tx>
          <c:spPr>
            <a:ln w="25400">
              <a:solidFill>
                <a:schemeClr val="accent3">
                  <a:lumMod val="60000"/>
                  <a:lumOff val="40000"/>
                </a:schemeClr>
              </a:solidFill>
              <a:prstDash val="sysDash"/>
            </a:ln>
          </c:spPr>
          <c:marker>
            <c:symbol val="circle"/>
            <c:size val="5"/>
            <c:spPr>
              <a:solidFill>
                <a:schemeClr val="bg1"/>
              </a:solidFill>
              <a:ln w="12700">
                <a:solidFill>
                  <a:schemeClr val="accent3">
                    <a:lumMod val="75000"/>
                  </a:schemeClr>
                </a:solidFill>
              </a:ln>
            </c:spPr>
          </c:marker>
          <c:val>
            <c:numRef>
              <c:f>Tabelle1!$AA$7:$AA$23</c:f>
              <c:numCache>
                <c:formatCode>0.000_ ;\-0.000\ </c:formatCode>
                <c:ptCount val="17"/>
                <c:pt idx="0">
                  <c:v>#N/A</c:v>
                </c:pt>
                <c:pt idx="1">
                  <c:v>1</c:v>
                </c:pt>
                <c:pt idx="2">
                  <c:v>#N/A</c:v>
                </c:pt>
                <c:pt idx="3">
                  <c:v>#N/A</c:v>
                </c:pt>
                <c:pt idx="4">
                  <c:v>0.5</c:v>
                </c:pt>
                <c:pt idx="5">
                  <c:v>#N/A</c:v>
                </c:pt>
                <c:pt idx="6">
                  <c:v>0.33333333333333331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2E-4764-BA7B-CA9C8CF463CD}"/>
            </c:ext>
          </c:extLst>
        </c:ser>
        <c:ser>
          <c:idx val="6"/>
          <c:order val="6"/>
          <c:tx>
            <c:v>Pct Away</c:v>
          </c:tx>
          <c:spPr>
            <a:ln w="25400">
              <a:solidFill>
                <a:schemeClr val="accent2">
                  <a:lumMod val="60000"/>
                  <a:lumOff val="40000"/>
                </a:schemeClr>
              </a:solidFill>
              <a:prstDash val="sysDash"/>
            </a:ln>
          </c:spPr>
          <c:marker>
            <c:symbol val="circle"/>
            <c:size val="5"/>
            <c:spPr>
              <a:solidFill>
                <a:schemeClr val="bg1"/>
              </a:solidFill>
              <a:ln w="12700">
                <a:solidFill>
                  <a:schemeClr val="accent2">
                    <a:lumMod val="75000"/>
                  </a:schemeClr>
                </a:solidFill>
              </a:ln>
            </c:spPr>
          </c:marker>
          <c:val>
            <c:numRef>
              <c:f>Tabelle1!$AC$7:$AC$23</c:f>
              <c:numCache>
                <c:formatCode>0.000_ ;\-0.000\ </c:formatCode>
                <c:ptCount val="17"/>
                <c:pt idx="0">
                  <c:v>0</c:v>
                </c:pt>
                <c:pt idx="1">
                  <c:v>#N/A</c:v>
                </c:pt>
                <c:pt idx="2">
                  <c:v>0.5</c:v>
                </c:pt>
                <c:pt idx="3">
                  <c:v>0.66666666666666663</c:v>
                </c:pt>
                <c:pt idx="4">
                  <c:v>#N/A</c:v>
                </c:pt>
                <c:pt idx="5">
                  <c:v>0.5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D2E-4764-BA7B-CA9C8CF463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647680"/>
        <c:axId val="190653952"/>
      </c:lineChart>
      <c:catAx>
        <c:axId val="190647680"/>
        <c:scaling>
          <c:orientation val="minMax"/>
        </c:scaling>
        <c:delete val="0"/>
        <c:axPos val="b"/>
        <c:numFmt formatCode="&quot;Wk&quot;\ 0" sourceLinked="0"/>
        <c:majorTickMark val="cross"/>
        <c:minorTickMark val="none"/>
        <c:tickLblPos val="low"/>
        <c:crossAx val="190653952"/>
        <c:crossesAt val="0.5"/>
        <c:auto val="1"/>
        <c:lblAlgn val="ctr"/>
        <c:lblOffset val="100"/>
        <c:noMultiLvlLbl val="0"/>
      </c:catAx>
      <c:valAx>
        <c:axId val="190653952"/>
        <c:scaling>
          <c:orientation val="minMax"/>
          <c:max val="1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>
                    <a:solidFill>
                      <a:srgbClr val="13264B"/>
                    </a:solidFill>
                  </a:defRPr>
                </a:pPr>
                <a:r>
                  <a:rPr lang="en-US">
                    <a:solidFill>
                      <a:srgbClr val="13264B"/>
                    </a:solidFill>
                  </a:rPr>
                  <a:t>Percentage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txPr>
          <a:bodyPr/>
          <a:lstStyle/>
          <a:p>
            <a:pPr>
              <a:defRPr b="1">
                <a:solidFill>
                  <a:srgbClr val="13264B"/>
                </a:solidFill>
              </a:defRPr>
            </a:pPr>
            <a:endParaRPr lang="de-DE"/>
          </a:p>
        </c:txPr>
        <c:crossAx val="190647680"/>
        <c:crosses val="autoZero"/>
        <c:crossBetween val="between"/>
        <c:majorUnit val="0.25"/>
        <c:minorUnit val="5.000000000000001E-2"/>
      </c:valAx>
      <c:valAx>
        <c:axId val="190655872"/>
        <c:scaling>
          <c:orientation val="minMax"/>
          <c:max val="70"/>
          <c:min val="-70"/>
        </c:scaling>
        <c:delete val="0"/>
        <c:axPos val="r"/>
        <c:majorGridlines>
          <c:spPr>
            <a:ln>
              <a:prstDash val="dash"/>
            </a:ln>
          </c:spPr>
        </c:majorGridlines>
        <c:minorGridlines>
          <c:spPr>
            <a:ln>
              <a:solidFill>
                <a:schemeClr val="bg1">
                  <a:lumMod val="75000"/>
                </a:schemeClr>
              </a:solidFill>
              <a:prstDash val="dash"/>
            </a:ln>
          </c:spPr>
        </c:minorGridlines>
        <c:title>
          <c:tx>
            <c:rich>
              <a:bodyPr rot="-5400000" vert="horz"/>
              <a:lstStyle/>
              <a:p>
                <a:pPr>
                  <a:defRPr>
                    <a:solidFill>
                      <a:srgbClr val="C9AF74"/>
                    </a:solidFill>
                  </a:defRPr>
                </a:pPr>
                <a:r>
                  <a:rPr lang="de-AT">
                    <a:solidFill>
                      <a:srgbClr val="C9AF74"/>
                    </a:solidFill>
                  </a:rPr>
                  <a:t>Points</a:t>
                </a:r>
              </a:p>
            </c:rich>
          </c:tx>
          <c:overlay val="0"/>
        </c:title>
        <c:numFmt formatCode="\+0;\-0;0" sourceLinked="1"/>
        <c:majorTickMark val="out"/>
        <c:minorTickMark val="none"/>
        <c:tickLblPos val="nextTo"/>
        <c:txPr>
          <a:bodyPr/>
          <a:lstStyle/>
          <a:p>
            <a:pPr>
              <a:defRPr b="1">
                <a:solidFill>
                  <a:srgbClr val="C9AF74"/>
                </a:solidFill>
              </a:defRPr>
            </a:pPr>
            <a:endParaRPr lang="de-DE"/>
          </a:p>
        </c:txPr>
        <c:crossAx val="190662144"/>
        <c:crosses val="max"/>
        <c:crossBetween val="between"/>
        <c:majorUnit val="35"/>
        <c:minorUnit val="7"/>
      </c:valAx>
      <c:catAx>
        <c:axId val="190662144"/>
        <c:scaling>
          <c:orientation val="minMax"/>
        </c:scaling>
        <c:delete val="1"/>
        <c:axPos val="b"/>
        <c:majorTickMark val="out"/>
        <c:minorTickMark val="none"/>
        <c:tickLblPos val="nextTo"/>
        <c:crossAx val="190655872"/>
        <c:crosses val="autoZero"/>
        <c:auto val="1"/>
        <c:lblAlgn val="ctr"/>
        <c:lblOffset val="100"/>
        <c:noMultiLvlLbl val="0"/>
      </c:catAx>
    </c:plotArea>
    <c:legend>
      <c:legendPos val="b"/>
      <c:overlay val="0"/>
    </c:legend>
    <c:plotVisOnly val="1"/>
    <c:dispBlanksAs val="span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4" workbookViewId="0" zoomToFit="1"/>
  </sheetViews>
  <pageMargins left="0.7" right="0.7" top="0.78740157499999996" bottom="0.78740157499999996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8740157499999996" bottom="0.78740157499999996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8740157499999996" bottom="0.78740157499999996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8740157499999996" bottom="0.78740157499999996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8740157499999996" bottom="0.78740157499999996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8740157499999996" bottom="0.78740157499999996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8740157499999996" bottom="0.78740157499999996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8740157499999996" bottom="0.78740157499999996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2238" cy="6014577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8983" cy="6013665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8983" cy="6013665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98983" cy="6013665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298983" cy="6013665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298983" cy="6013665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298983" cy="6013665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298983" cy="6013665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/>
  </sheetViews>
  <sheetFormatPr baseColWidth="10" defaultRowHeight="15" x14ac:dyDescent="0.25"/>
  <cols>
    <col min="1" max="9" width="6.7109375" customWidth="1"/>
  </cols>
  <sheetData>
    <row r="1" spans="1:9" x14ac:dyDescent="0.25">
      <c r="B1" s="22" t="s">
        <v>78</v>
      </c>
      <c r="C1" s="22"/>
      <c r="D1" s="22"/>
      <c r="E1" s="17"/>
      <c r="F1" s="22" t="s">
        <v>77</v>
      </c>
      <c r="G1" s="22"/>
      <c r="H1" s="22"/>
      <c r="I1" s="17"/>
    </row>
    <row r="2" spans="1:9" x14ac:dyDescent="0.25">
      <c r="A2" t="s">
        <v>54</v>
      </c>
      <c r="B2">
        <v>207</v>
      </c>
      <c r="C2">
        <v>9</v>
      </c>
      <c r="D2">
        <v>33</v>
      </c>
      <c r="E2" s="19"/>
      <c r="F2">
        <v>252</v>
      </c>
      <c r="G2">
        <v>186</v>
      </c>
      <c r="H2">
        <v>175</v>
      </c>
      <c r="I2" s="20"/>
    </row>
    <row r="3" spans="1:9" x14ac:dyDescent="0.25">
      <c r="A3" t="s">
        <v>45</v>
      </c>
      <c r="B3">
        <v>0</v>
      </c>
      <c r="C3">
        <v>48</v>
      </c>
      <c r="D3">
        <v>105</v>
      </c>
      <c r="E3" s="18"/>
      <c r="F3">
        <v>176</v>
      </c>
      <c r="G3">
        <v>180</v>
      </c>
      <c r="H3">
        <v>203</v>
      </c>
      <c r="I3" s="21"/>
    </row>
  </sheetData>
  <mergeCells count="2">
    <mergeCell ref="F1:H1"/>
    <mergeCell ref="B1:D1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35"/>
  <sheetViews>
    <sheetView tabSelected="1" zoomScale="115" zoomScaleNormal="115" workbookViewId="0">
      <pane ySplit="1" topLeftCell="A197" activePane="bottomLeft" state="frozen"/>
      <selection pane="bottomLeft" activeCell="E211" sqref="E211"/>
    </sheetView>
  </sheetViews>
  <sheetFormatPr baseColWidth="10" defaultColWidth="10.7109375" defaultRowHeight="15" x14ac:dyDescent="0.25"/>
  <cols>
    <col min="1" max="1" width="2.7109375" style="8" bestFit="1" customWidth="1"/>
    <col min="2" max="3" width="5.7109375" style="5" customWidth="1"/>
    <col min="4" max="4" width="4.7109375" style="5" customWidth="1"/>
    <col min="5" max="5" width="13.5703125" style="15" customWidth="1"/>
    <col min="6" max="6" width="4.7109375" style="5" customWidth="1"/>
    <col min="7" max="7" width="12.7109375" style="5" bestFit="1" customWidth="1"/>
    <col min="8" max="8" width="1.7109375" style="9" customWidth="1"/>
    <col min="9" max="9" width="4.5703125" style="5" bestFit="1" customWidth="1"/>
    <col min="10" max="10" width="6.28515625" style="5" bestFit="1" customWidth="1"/>
    <col min="11" max="11" width="4.42578125" style="5" bestFit="1" customWidth="1"/>
    <col min="12" max="13" width="3.7109375" style="5" customWidth="1"/>
    <col min="14" max="14" width="4.7109375" style="5" customWidth="1"/>
    <col min="15" max="15" width="3.7109375" style="7" customWidth="1"/>
    <col min="16" max="16" width="6.7109375" style="14" customWidth="1"/>
    <col min="17" max="19" width="5.7109375" style="5" customWidth="1"/>
    <col min="20" max="20" width="4.7109375" style="13" customWidth="1"/>
    <col min="21" max="21" width="6.7109375" style="13" customWidth="1"/>
    <col min="22" max="22" width="4.7109375" style="13" customWidth="1"/>
    <col min="23" max="23" width="6.140625" style="13" bestFit="1" customWidth="1"/>
    <col min="24" max="24" width="4.7109375" style="13" customWidth="1"/>
    <col min="25" max="25" width="7.28515625" style="13" bestFit="1" customWidth="1"/>
    <col min="26" max="26" width="6.28515625" style="13" bestFit="1" customWidth="1"/>
    <col min="27" max="27" width="6.5703125" style="13" bestFit="1" customWidth="1"/>
    <col min="28" max="28" width="5.7109375" style="10" bestFit="1" customWidth="1"/>
    <col min="29" max="29" width="6.5703125" style="13" bestFit="1" customWidth="1"/>
    <col min="30" max="16384" width="10.7109375" style="5"/>
  </cols>
  <sheetData>
    <row r="1" spans="1:29" x14ac:dyDescent="0.25">
      <c r="A1" s="1"/>
      <c r="B1" s="2" t="s">
        <v>55</v>
      </c>
      <c r="C1" s="2" t="s">
        <v>2</v>
      </c>
      <c r="D1" s="2" t="s">
        <v>0</v>
      </c>
      <c r="E1" s="16" t="s">
        <v>76</v>
      </c>
      <c r="F1" s="2" t="s">
        <v>1</v>
      </c>
      <c r="G1" s="2" t="s">
        <v>35</v>
      </c>
      <c r="H1" s="1"/>
      <c r="I1" s="2"/>
      <c r="J1" s="2"/>
      <c r="K1" s="2"/>
      <c r="L1" s="2" t="s">
        <v>7</v>
      </c>
      <c r="M1" s="2" t="s">
        <v>8</v>
      </c>
      <c r="N1" s="2" t="s">
        <v>73</v>
      </c>
      <c r="O1" s="3" t="s">
        <v>72</v>
      </c>
      <c r="P1" s="3" t="s">
        <v>75</v>
      </c>
      <c r="Q1" s="2" t="s">
        <v>10</v>
      </c>
      <c r="R1" s="2" t="s">
        <v>9</v>
      </c>
      <c r="S1" s="2" t="s">
        <v>74</v>
      </c>
      <c r="T1" s="2" t="s">
        <v>71</v>
      </c>
      <c r="U1" s="2" t="s">
        <v>11</v>
      </c>
      <c r="V1" s="2" t="s">
        <v>13</v>
      </c>
      <c r="W1" s="2" t="s">
        <v>4</v>
      </c>
      <c r="X1" s="2" t="s">
        <v>12</v>
      </c>
      <c r="Y1" s="2" t="s">
        <v>4</v>
      </c>
      <c r="Z1" s="2" t="s">
        <v>14</v>
      </c>
      <c r="AA1" s="2" t="s">
        <v>4</v>
      </c>
      <c r="AB1" s="4" t="s">
        <v>15</v>
      </c>
      <c r="AC1" s="2" t="s">
        <v>4</v>
      </c>
    </row>
    <row r="2" spans="1:29" x14ac:dyDescent="0.25">
      <c r="A2" s="8">
        <f>IF(B2&amp;C2&lt;&gt;B1&amp;C1,1,A1+1)</f>
        <v>1</v>
      </c>
      <c r="B2" s="5">
        <v>2016</v>
      </c>
      <c r="C2" s="5" t="s">
        <v>3</v>
      </c>
      <c r="D2" s="5" t="s">
        <v>70</v>
      </c>
      <c r="E2" s="15" t="s">
        <v>17</v>
      </c>
      <c r="N2" s="6" t="str">
        <f>IF(OR(L2="",M2=""),"",L2-M2)</f>
        <v/>
      </c>
      <c r="O2" s="7" t="str">
        <f>IF(N2="","",IF(N2=0,"T",IF(N2&lt;0,"L","W")))</f>
        <v/>
      </c>
      <c r="P2" s="5" t="str">
        <f ca="1">IF(N2="","","("&amp;COUNTIF(OFFSET(O2,,,-$A2),"W")&amp;"-"&amp;COUNTIF(OFFSET(O2,,,-$A2),"L")&amp;IF(COUNTIF(OFFSET(O2,,,-$A2),"T")&gt;0,"-"&amp;COUNTIF(OFFSET(O2,,,-$A2),"T"),"")&amp;")")</f>
        <v/>
      </c>
      <c r="Q2" s="5" t="str">
        <f ca="1">IF(N2="","",SUM(OFFSET(L2,,,-$A2)))</f>
        <v/>
      </c>
      <c r="R2" s="5" t="str">
        <f ca="1">IF(N2="","",SUM(OFFSET(M2,,,-$A2)))</f>
        <v/>
      </c>
      <c r="S2" s="6" t="str">
        <f>IF(N2="","",Q2-R2)</f>
        <v/>
      </c>
      <c r="T2" s="10" t="str">
        <f>IF(N2="","",IF(M2=L2,0.5,IF(M2&lt;L2,1,0)))</f>
        <v/>
      </c>
      <c r="U2" s="11" t="e">
        <f t="shared" ref="U2" ca="1" si="0">IF(OR(F2="bye",T2=""),#N/A,SUM(OFFSET(T2,,,-$A2))/COUNT(OFFSET(T2,,,-$A2)))</f>
        <v>#N/A</v>
      </c>
      <c r="V2" s="10">
        <f>IF(OR(F2="bye",F2="dnq"),"",IF(N2="",0,T2))</f>
        <v>0</v>
      </c>
      <c r="W2" s="12">
        <f ca="1">IF(OR(F2="bye",F2="dnq"),#N/A,IF(OR(N2="",AND(O3="",F3&lt;&gt;"bye",F3&lt;&gt;"dnq")),SUM(OFFSET(V2,,,-$A2))/COUNT(OFFSET(V2,,,-$A2)),#N/A))</f>
        <v>0</v>
      </c>
      <c r="X2" s="10">
        <f>IF(OR(F2="bye",F2="dnq"),"",IF(N2="",1,T2))</f>
        <v>1</v>
      </c>
      <c r="Y2" s="12">
        <f ca="1">IF(OR(F2="bye",F2="dnq"),#N/A,IF(OR(O2="",AND(N3="",F3&lt;&gt;"bye",F3&lt;&gt;"dnq")),SUM(OFFSET(X2,,,-$A2))/COUNT(OFFSET(X2,,,-$A2)),#N/A))</f>
        <v>1</v>
      </c>
      <c r="Z2" s="10" t="e">
        <f>IF(OR(F2="bye",F2="dnq"),"",IF(N2="",#N/A,IF(F2="H",T2,"")))</f>
        <v>#N/A</v>
      </c>
      <c r="AA2" s="11" t="e">
        <f ca="1">IF(Z2="",#N/A,SUM(OFFSET(Z2,,,-$A2))/COUNT(OFFSET(Z2,,,-$A2)))</f>
        <v>#N/A</v>
      </c>
      <c r="AB2" s="10" t="e">
        <f>IF(OR(F2="bye",F2="dnq"),"",IF(N2="",#N/A,IF(F2="A",T2,"")))</f>
        <v>#N/A</v>
      </c>
      <c r="AC2" s="11" t="e">
        <f ca="1">IF(AB2="",#N/A,SUM(OFFSET(AB2,,,-$A2))/COUNT(OFFSET(AB2,,,-$A2)))</f>
        <v>#N/A</v>
      </c>
    </row>
    <row r="3" spans="1:29" x14ac:dyDescent="0.25">
      <c r="A3" s="8">
        <f t="shared" ref="A3:A66" si="1">IF(B3&amp;C3&lt;&gt;B2&amp;C2,1,A2+1)</f>
        <v>2</v>
      </c>
      <c r="B3" s="5">
        <v>2016</v>
      </c>
      <c r="C3" s="5" t="s">
        <v>3</v>
      </c>
      <c r="D3" s="5">
        <v>1</v>
      </c>
      <c r="E3" s="15">
        <v>42595</v>
      </c>
      <c r="F3" s="5" t="s">
        <v>5</v>
      </c>
      <c r="G3" s="5" t="s">
        <v>18</v>
      </c>
      <c r="I3" s="5" t="s">
        <v>45</v>
      </c>
      <c r="L3" s="5">
        <v>28</v>
      </c>
      <c r="M3" s="5">
        <v>24</v>
      </c>
      <c r="N3" s="6">
        <f t="shared" ref="N3:N66" si="2">IF(OR(L3="",M3=""),"",L3-M3)</f>
        <v>4</v>
      </c>
      <c r="O3" s="7" t="str">
        <f t="shared" ref="O3:O66" si="3">IF(N3="","",IF(N3=0,"T",IF(N3&lt;0,"L","W")))</f>
        <v>W</v>
      </c>
      <c r="P3" s="5" t="str">
        <f t="shared" ref="P3:P66" ca="1" si="4">IF(N3="","","("&amp;COUNTIF(OFFSET(O3,,,-$A3),"W")&amp;"-"&amp;COUNTIF(OFFSET(O3,,,-$A3),"L")&amp;IF(COUNTIF(OFFSET(O3,,,-$A3),"T")&gt;0,"-"&amp;COUNTIF(OFFSET(O3,,,-$A3),"T"),"")&amp;")")</f>
        <v>(1-0)</v>
      </c>
      <c r="Q3" s="5">
        <f t="shared" ref="Q3:Q66" ca="1" si="5">IF(N3="","",SUM(OFFSET(L3,,,-$A3)))</f>
        <v>28</v>
      </c>
      <c r="R3" s="5">
        <f t="shared" ref="R3:R66" ca="1" si="6">IF(N3="","",SUM(OFFSET(M3,,,-$A3)))</f>
        <v>24</v>
      </c>
      <c r="S3" s="6">
        <f t="shared" ref="S3:S66" ca="1" si="7">IF(N3="","",Q3-R3)</f>
        <v>4</v>
      </c>
      <c r="T3" s="10">
        <f t="shared" ref="T3:T66" si="8">IF(N3="","",IF(M3=L3,0.5,IF(M3&lt;L3,1,0)))</f>
        <v>1</v>
      </c>
      <c r="U3" s="11">
        <f t="shared" ref="U3:U66" ca="1" si="9">IF(OR(F3="bye",T3=""),#N/A,SUM(OFFSET(T3,,,-$A3))/COUNT(OFFSET(T3,,,-$A3)))</f>
        <v>1</v>
      </c>
      <c r="V3" s="10">
        <f t="shared" ref="V3:V66" si="10">IF(OR(F3="bye",F3="dnq"),"",IF(N3="",0,T3))</f>
        <v>1</v>
      </c>
      <c r="W3" s="12" t="e">
        <f t="shared" ref="W3:W66" ca="1" si="11">IF(OR(F3="bye",F3="dnq"),#N/A,IF(OR(N3="",AND(O4="",F4&lt;&gt;"bye",F4&lt;&gt;"dnq")),SUM(OFFSET(V3,,,-$A3))/COUNT(OFFSET(V3,,,-$A3)),#N/A))</f>
        <v>#N/A</v>
      </c>
      <c r="X3" s="10">
        <f t="shared" ref="X3:X66" si="12">IF(OR(F3="bye",F3="dnq"),"",IF(N3="",1,T3))</f>
        <v>1</v>
      </c>
      <c r="Y3" s="12" t="e">
        <f t="shared" ref="Y3:Y66" ca="1" si="13">IF(OR(F3="bye",F3="dnq"),#N/A,IF(OR(O3="",AND(N4="",F4&lt;&gt;"bye",F4&lt;&gt;"dnq")),SUM(OFFSET(X3,,,-$A3))/COUNT(OFFSET(X3,,,-$A3)),#N/A))</f>
        <v>#N/A</v>
      </c>
      <c r="Z3" s="10">
        <f t="shared" ref="Z3:Z66" si="14">IF(OR(F3="bye",F3="dnq"),"",IF(N3="",#N/A,IF(F3="H",T3,"")))</f>
        <v>1</v>
      </c>
      <c r="AA3" s="11" t="e">
        <f t="shared" ref="AA3:AA66" ca="1" si="15">IF(Z3="",#N/A,SUM(OFFSET(Z3,,,-$A3))/COUNT(OFFSET(Z3,,,-$A3)))</f>
        <v>#N/A</v>
      </c>
      <c r="AB3" s="10" t="str">
        <f t="shared" ref="AB3:AB66" si="16">IF(OR(F3="bye",F3="dnq"),"",IF(N3="",#N/A,IF(F3="A",T3,"")))</f>
        <v/>
      </c>
      <c r="AC3" s="11" t="e">
        <f t="shared" ref="AC3:AC66" ca="1" si="17">IF(AB3="",#N/A,SUM(OFFSET(AB3,,,-$A3))/COUNT(OFFSET(AB3,,,-$A3)))</f>
        <v>#N/A</v>
      </c>
    </row>
    <row r="4" spans="1:29" x14ac:dyDescent="0.25">
      <c r="A4" s="8">
        <f t="shared" si="1"/>
        <v>3</v>
      </c>
      <c r="B4" s="5">
        <v>2016</v>
      </c>
      <c r="C4" s="5" t="s">
        <v>3</v>
      </c>
      <c r="D4" s="5">
        <v>2</v>
      </c>
      <c r="E4" s="15">
        <v>42602</v>
      </c>
      <c r="F4" s="5" t="s">
        <v>5</v>
      </c>
      <c r="G4" s="5" t="s">
        <v>19</v>
      </c>
      <c r="I4" s="5" t="s">
        <v>54</v>
      </c>
      <c r="L4" s="5">
        <v>21</v>
      </c>
      <c r="M4" s="5">
        <v>20</v>
      </c>
      <c r="N4" s="6">
        <f t="shared" si="2"/>
        <v>1</v>
      </c>
      <c r="O4" s="7" t="str">
        <f t="shared" si="3"/>
        <v>W</v>
      </c>
      <c r="P4" s="5" t="str">
        <f t="shared" ca="1" si="4"/>
        <v>(2-0)</v>
      </c>
      <c r="Q4" s="5">
        <f t="shared" ca="1" si="5"/>
        <v>49</v>
      </c>
      <c r="R4" s="5">
        <f t="shared" ca="1" si="6"/>
        <v>44</v>
      </c>
      <c r="S4" s="6">
        <f t="shared" ca="1" si="7"/>
        <v>5</v>
      </c>
      <c r="T4" s="10">
        <f t="shared" si="8"/>
        <v>1</v>
      </c>
      <c r="U4" s="11">
        <f t="shared" ca="1" si="9"/>
        <v>1</v>
      </c>
      <c r="V4" s="10">
        <f t="shared" si="10"/>
        <v>1</v>
      </c>
      <c r="W4" s="12" t="e">
        <f t="shared" ca="1" si="11"/>
        <v>#N/A</v>
      </c>
      <c r="X4" s="10">
        <f t="shared" si="12"/>
        <v>1</v>
      </c>
      <c r="Y4" s="12" t="e">
        <f t="shared" ca="1" si="13"/>
        <v>#N/A</v>
      </c>
      <c r="Z4" s="10">
        <f t="shared" si="14"/>
        <v>1</v>
      </c>
      <c r="AA4" s="11" t="e">
        <f t="shared" ca="1" si="15"/>
        <v>#N/A</v>
      </c>
      <c r="AB4" s="10" t="str">
        <f t="shared" si="16"/>
        <v/>
      </c>
      <c r="AC4" s="11" t="e">
        <f t="shared" ca="1" si="17"/>
        <v>#N/A</v>
      </c>
    </row>
    <row r="5" spans="1:29" x14ac:dyDescent="0.25">
      <c r="A5" s="8">
        <f t="shared" si="1"/>
        <v>4</v>
      </c>
      <c r="B5" s="5">
        <v>2016</v>
      </c>
      <c r="C5" s="5" t="s">
        <v>3</v>
      </c>
      <c r="D5" s="5">
        <v>3</v>
      </c>
      <c r="E5" s="15">
        <v>42610</v>
      </c>
      <c r="F5" s="5" t="s">
        <v>6</v>
      </c>
      <c r="G5" s="5" t="s">
        <v>20</v>
      </c>
      <c r="I5" s="5" t="s">
        <v>54</v>
      </c>
      <c r="L5" s="5">
        <v>9</v>
      </c>
      <c r="M5" s="5">
        <v>17</v>
      </c>
      <c r="N5" s="6">
        <f t="shared" si="2"/>
        <v>-8</v>
      </c>
      <c r="O5" s="7" t="str">
        <f t="shared" si="3"/>
        <v>L</v>
      </c>
      <c r="P5" s="5" t="str">
        <f t="shared" ca="1" si="4"/>
        <v>(2-1)</v>
      </c>
      <c r="Q5" s="5">
        <f t="shared" ca="1" si="5"/>
        <v>58</v>
      </c>
      <c r="R5" s="5">
        <f t="shared" ca="1" si="6"/>
        <v>61</v>
      </c>
      <c r="S5" s="6">
        <f t="shared" ca="1" si="7"/>
        <v>-3</v>
      </c>
      <c r="T5" s="10">
        <f t="shared" si="8"/>
        <v>0</v>
      </c>
      <c r="U5" s="11">
        <f t="shared" ca="1" si="9"/>
        <v>0.66666666666666663</v>
      </c>
      <c r="V5" s="10">
        <f t="shared" si="10"/>
        <v>0</v>
      </c>
      <c r="W5" s="12" t="e">
        <f t="shared" ca="1" si="11"/>
        <v>#N/A</v>
      </c>
      <c r="X5" s="10">
        <f t="shared" si="12"/>
        <v>0</v>
      </c>
      <c r="Y5" s="12" t="e">
        <f t="shared" ca="1" si="13"/>
        <v>#N/A</v>
      </c>
      <c r="Z5" s="10" t="str">
        <f t="shared" si="14"/>
        <v/>
      </c>
      <c r="AA5" s="11" t="e">
        <f t="shared" ca="1" si="15"/>
        <v>#N/A</v>
      </c>
      <c r="AB5" s="10">
        <f t="shared" si="16"/>
        <v>0</v>
      </c>
      <c r="AC5" s="11" t="e">
        <f t="shared" ca="1" si="17"/>
        <v>#N/A</v>
      </c>
    </row>
    <row r="6" spans="1:29" x14ac:dyDescent="0.25">
      <c r="A6" s="8">
        <f t="shared" si="1"/>
        <v>5</v>
      </c>
      <c r="B6" s="5">
        <v>2016</v>
      </c>
      <c r="C6" s="5" t="s">
        <v>3</v>
      </c>
      <c r="D6" s="5">
        <v>4</v>
      </c>
      <c r="E6" s="15">
        <v>42614</v>
      </c>
      <c r="F6" s="5" t="s">
        <v>6</v>
      </c>
      <c r="G6" s="5" t="s">
        <v>21</v>
      </c>
      <c r="I6" s="5" t="s">
        <v>45</v>
      </c>
      <c r="L6" s="5">
        <v>25</v>
      </c>
      <c r="M6" s="5">
        <v>27</v>
      </c>
      <c r="N6" s="6">
        <f t="shared" si="2"/>
        <v>-2</v>
      </c>
      <c r="O6" s="7" t="str">
        <f t="shared" si="3"/>
        <v>L</v>
      </c>
      <c r="P6" s="5" t="str">
        <f t="shared" ca="1" si="4"/>
        <v>(2-2)</v>
      </c>
      <c r="Q6" s="5">
        <f t="shared" ca="1" si="5"/>
        <v>83</v>
      </c>
      <c r="R6" s="5">
        <f t="shared" ca="1" si="6"/>
        <v>88</v>
      </c>
      <c r="S6" s="6">
        <f t="shared" ca="1" si="7"/>
        <v>-5</v>
      </c>
      <c r="T6" s="10">
        <f t="shared" si="8"/>
        <v>0</v>
      </c>
      <c r="U6" s="11">
        <f t="shared" ca="1" si="9"/>
        <v>0.5</v>
      </c>
      <c r="V6" s="10">
        <f t="shared" si="10"/>
        <v>0</v>
      </c>
      <c r="W6" s="12" t="e">
        <f t="shared" ca="1" si="11"/>
        <v>#N/A</v>
      </c>
      <c r="X6" s="10">
        <f t="shared" si="12"/>
        <v>0</v>
      </c>
      <c r="Y6" s="12" t="e">
        <f t="shared" ca="1" si="13"/>
        <v>#N/A</v>
      </c>
      <c r="Z6" s="10" t="str">
        <f t="shared" si="14"/>
        <v/>
      </c>
      <c r="AA6" s="11" t="e">
        <f t="shared" ca="1" si="15"/>
        <v>#N/A</v>
      </c>
      <c r="AB6" s="10">
        <f t="shared" si="16"/>
        <v>0</v>
      </c>
      <c r="AC6" s="11" t="e">
        <f t="shared" ca="1" si="17"/>
        <v>#N/A</v>
      </c>
    </row>
    <row r="7" spans="1:29" x14ac:dyDescent="0.25">
      <c r="A7" s="8">
        <f t="shared" si="1"/>
        <v>1</v>
      </c>
      <c r="B7" s="5">
        <v>2016</v>
      </c>
      <c r="C7" s="5" t="s">
        <v>56</v>
      </c>
      <c r="D7" s="5">
        <v>1</v>
      </c>
      <c r="E7" s="15">
        <v>42625</v>
      </c>
      <c r="F7" s="5" t="s">
        <v>6</v>
      </c>
      <c r="G7" s="5" t="s">
        <v>22</v>
      </c>
      <c r="H7" s="9">
        <v>1</v>
      </c>
      <c r="I7" s="5" t="s">
        <v>45</v>
      </c>
      <c r="J7" s="5" t="s">
        <v>46</v>
      </c>
      <c r="K7" s="5" t="s">
        <v>47</v>
      </c>
      <c r="L7" s="5">
        <v>0</v>
      </c>
      <c r="M7" s="5">
        <v>28</v>
      </c>
      <c r="N7" s="6">
        <f t="shared" si="2"/>
        <v>-28</v>
      </c>
      <c r="O7" s="7" t="str">
        <f t="shared" si="3"/>
        <v>L</v>
      </c>
      <c r="P7" s="5" t="str">
        <f t="shared" ca="1" si="4"/>
        <v>(0-1)</v>
      </c>
      <c r="Q7" s="5">
        <f t="shared" ca="1" si="5"/>
        <v>0</v>
      </c>
      <c r="R7" s="5">
        <f t="shared" ca="1" si="6"/>
        <v>28</v>
      </c>
      <c r="S7" s="6">
        <f t="shared" ca="1" si="7"/>
        <v>-28</v>
      </c>
      <c r="T7" s="10">
        <f t="shared" si="8"/>
        <v>0</v>
      </c>
      <c r="U7" s="11">
        <f t="shared" ca="1" si="9"/>
        <v>0</v>
      </c>
      <c r="V7" s="10">
        <f t="shared" si="10"/>
        <v>0</v>
      </c>
      <c r="W7" s="12" t="e">
        <f t="shared" ca="1" si="11"/>
        <v>#N/A</v>
      </c>
      <c r="X7" s="10">
        <f t="shared" si="12"/>
        <v>0</v>
      </c>
      <c r="Y7" s="12" t="e">
        <f t="shared" ca="1" si="13"/>
        <v>#N/A</v>
      </c>
      <c r="Z7" s="10" t="str">
        <f t="shared" si="14"/>
        <v/>
      </c>
      <c r="AA7" s="11" t="e">
        <f t="shared" ca="1" si="15"/>
        <v>#N/A</v>
      </c>
      <c r="AB7" s="10">
        <f t="shared" si="16"/>
        <v>0</v>
      </c>
      <c r="AC7" s="11">
        <f t="shared" ca="1" si="17"/>
        <v>0</v>
      </c>
    </row>
    <row r="8" spans="1:29" x14ac:dyDescent="0.25">
      <c r="A8" s="8">
        <f t="shared" si="1"/>
        <v>2</v>
      </c>
      <c r="B8" s="5">
        <v>2016</v>
      </c>
      <c r="C8" s="5" t="s">
        <v>56</v>
      </c>
      <c r="D8" s="5">
        <v>2</v>
      </c>
      <c r="E8" s="15">
        <v>42631</v>
      </c>
      <c r="F8" s="5" t="s">
        <v>5</v>
      </c>
      <c r="G8" s="5" t="s">
        <v>23</v>
      </c>
      <c r="H8" s="9">
        <v>1</v>
      </c>
      <c r="I8" s="5" t="s">
        <v>45</v>
      </c>
      <c r="J8" s="5" t="s">
        <v>46</v>
      </c>
      <c r="K8" s="5" t="s">
        <v>53</v>
      </c>
      <c r="L8" s="5">
        <v>9</v>
      </c>
      <c r="M8" s="5">
        <v>3</v>
      </c>
      <c r="N8" s="6">
        <f t="shared" si="2"/>
        <v>6</v>
      </c>
      <c r="O8" s="7" t="str">
        <f t="shared" si="3"/>
        <v>W</v>
      </c>
      <c r="P8" s="5" t="str">
        <f t="shared" ca="1" si="4"/>
        <v>(1-1)</v>
      </c>
      <c r="Q8" s="5">
        <f t="shared" ca="1" si="5"/>
        <v>9</v>
      </c>
      <c r="R8" s="5">
        <f t="shared" ca="1" si="6"/>
        <v>31</v>
      </c>
      <c r="S8" s="6">
        <f t="shared" ca="1" si="7"/>
        <v>-22</v>
      </c>
      <c r="T8" s="10">
        <f t="shared" si="8"/>
        <v>1</v>
      </c>
      <c r="U8" s="11">
        <f t="shared" ca="1" si="9"/>
        <v>0.5</v>
      </c>
      <c r="V8" s="10">
        <f t="shared" si="10"/>
        <v>1</v>
      </c>
      <c r="W8" s="12" t="e">
        <f t="shared" ca="1" si="11"/>
        <v>#N/A</v>
      </c>
      <c r="X8" s="10">
        <f t="shared" si="12"/>
        <v>1</v>
      </c>
      <c r="Y8" s="12" t="e">
        <f t="shared" ca="1" si="13"/>
        <v>#N/A</v>
      </c>
      <c r="Z8" s="10">
        <f t="shared" si="14"/>
        <v>1</v>
      </c>
      <c r="AA8" s="11">
        <f t="shared" ca="1" si="15"/>
        <v>1</v>
      </c>
      <c r="AB8" s="10" t="str">
        <f t="shared" si="16"/>
        <v/>
      </c>
      <c r="AC8" s="11" t="e">
        <f t="shared" ca="1" si="17"/>
        <v>#N/A</v>
      </c>
    </row>
    <row r="9" spans="1:29" x14ac:dyDescent="0.25">
      <c r="A9" s="8">
        <f t="shared" si="1"/>
        <v>3</v>
      </c>
      <c r="B9" s="5">
        <v>2016</v>
      </c>
      <c r="C9" s="5" t="s">
        <v>56</v>
      </c>
      <c r="D9" s="5">
        <v>3</v>
      </c>
      <c r="E9" s="15">
        <v>42638</v>
      </c>
      <c r="F9" s="5" t="s">
        <v>6</v>
      </c>
      <c r="G9" s="5" t="s">
        <v>24</v>
      </c>
      <c r="H9" s="9">
        <v>2</v>
      </c>
      <c r="I9" s="5" t="s">
        <v>45</v>
      </c>
      <c r="J9" s="5" t="s">
        <v>52</v>
      </c>
      <c r="K9" s="5" t="s">
        <v>47</v>
      </c>
      <c r="L9" s="5">
        <v>37</v>
      </c>
      <c r="M9" s="5">
        <v>32</v>
      </c>
      <c r="N9" s="6">
        <f t="shared" si="2"/>
        <v>5</v>
      </c>
      <c r="O9" s="7" t="str">
        <f t="shared" si="3"/>
        <v>W</v>
      </c>
      <c r="P9" s="5" t="str">
        <f t="shared" ca="1" si="4"/>
        <v>(2-1)</v>
      </c>
      <c r="Q9" s="5">
        <f t="shared" ca="1" si="5"/>
        <v>46</v>
      </c>
      <c r="R9" s="5">
        <f t="shared" ca="1" si="6"/>
        <v>63</v>
      </c>
      <c r="S9" s="6">
        <f t="shared" ca="1" si="7"/>
        <v>-17</v>
      </c>
      <c r="T9" s="10">
        <f t="shared" si="8"/>
        <v>1</v>
      </c>
      <c r="U9" s="11">
        <f t="shared" ca="1" si="9"/>
        <v>0.66666666666666663</v>
      </c>
      <c r="V9" s="10">
        <f t="shared" si="10"/>
        <v>1</v>
      </c>
      <c r="W9" s="12" t="e">
        <f t="shared" ca="1" si="11"/>
        <v>#N/A</v>
      </c>
      <c r="X9" s="10">
        <f t="shared" si="12"/>
        <v>1</v>
      </c>
      <c r="Y9" s="12" t="e">
        <f t="shared" ca="1" si="13"/>
        <v>#N/A</v>
      </c>
      <c r="Z9" s="10" t="str">
        <f t="shared" si="14"/>
        <v/>
      </c>
      <c r="AA9" s="11" t="e">
        <f t="shared" ca="1" si="15"/>
        <v>#N/A</v>
      </c>
      <c r="AB9" s="10">
        <f t="shared" si="16"/>
        <v>1</v>
      </c>
      <c r="AC9" s="11">
        <f t="shared" ca="1" si="17"/>
        <v>0.5</v>
      </c>
    </row>
    <row r="10" spans="1:29" x14ac:dyDescent="0.25">
      <c r="A10" s="8">
        <f t="shared" si="1"/>
        <v>4</v>
      </c>
      <c r="B10" s="5">
        <v>2016</v>
      </c>
      <c r="C10" s="5" t="s">
        <v>56</v>
      </c>
      <c r="D10" s="5">
        <v>4</v>
      </c>
      <c r="E10" s="15">
        <v>42645</v>
      </c>
      <c r="F10" s="5" t="s">
        <v>6</v>
      </c>
      <c r="G10" s="5" t="s">
        <v>25</v>
      </c>
      <c r="H10" s="9">
        <v>1</v>
      </c>
      <c r="I10" s="5" t="s">
        <v>45</v>
      </c>
      <c r="J10" s="5" t="s">
        <v>46</v>
      </c>
      <c r="K10" s="5" t="s">
        <v>49</v>
      </c>
      <c r="L10" s="5">
        <v>17</v>
      </c>
      <c r="M10" s="5">
        <v>13</v>
      </c>
      <c r="N10" s="6">
        <f t="shared" si="2"/>
        <v>4</v>
      </c>
      <c r="O10" s="7" t="str">
        <f t="shared" si="3"/>
        <v>W</v>
      </c>
      <c r="P10" s="5" t="str">
        <f t="shared" ca="1" si="4"/>
        <v>(3-1)</v>
      </c>
      <c r="Q10" s="5">
        <f t="shared" ca="1" si="5"/>
        <v>63</v>
      </c>
      <c r="R10" s="5">
        <f t="shared" ca="1" si="6"/>
        <v>76</v>
      </c>
      <c r="S10" s="6">
        <f t="shared" ca="1" si="7"/>
        <v>-13</v>
      </c>
      <c r="T10" s="10">
        <f t="shared" si="8"/>
        <v>1</v>
      </c>
      <c r="U10" s="11">
        <f t="shared" ca="1" si="9"/>
        <v>0.75</v>
      </c>
      <c r="V10" s="10">
        <f t="shared" si="10"/>
        <v>1</v>
      </c>
      <c r="W10" s="12" t="e">
        <f t="shared" ca="1" si="11"/>
        <v>#N/A</v>
      </c>
      <c r="X10" s="10">
        <f t="shared" si="12"/>
        <v>1</v>
      </c>
      <c r="Y10" s="12" t="e">
        <f t="shared" ca="1" si="13"/>
        <v>#N/A</v>
      </c>
      <c r="Z10" s="10" t="str">
        <f t="shared" si="14"/>
        <v/>
      </c>
      <c r="AA10" s="11" t="e">
        <f t="shared" ca="1" si="15"/>
        <v>#N/A</v>
      </c>
      <c r="AB10" s="10">
        <f t="shared" si="16"/>
        <v>1</v>
      </c>
      <c r="AC10" s="11">
        <f t="shared" ca="1" si="17"/>
        <v>0.66666666666666663</v>
      </c>
    </row>
    <row r="11" spans="1:29" x14ac:dyDescent="0.25">
      <c r="A11" s="8">
        <f t="shared" si="1"/>
        <v>5</v>
      </c>
      <c r="B11" s="5">
        <v>2016</v>
      </c>
      <c r="C11" s="5" t="s">
        <v>56</v>
      </c>
      <c r="D11" s="5">
        <v>5</v>
      </c>
      <c r="E11" s="15">
        <v>42652</v>
      </c>
      <c r="F11" s="5" t="s">
        <v>5</v>
      </c>
      <c r="G11" s="5" t="s">
        <v>26</v>
      </c>
      <c r="H11" s="9">
        <v>4</v>
      </c>
      <c r="I11" s="5" t="s">
        <v>54</v>
      </c>
      <c r="J11" s="5" t="s">
        <v>51</v>
      </c>
      <c r="K11" s="5" t="s">
        <v>48</v>
      </c>
      <c r="L11" s="5">
        <v>19</v>
      </c>
      <c r="M11" s="5">
        <v>30</v>
      </c>
      <c r="N11" s="6">
        <f t="shared" si="2"/>
        <v>-11</v>
      </c>
      <c r="O11" s="7" t="str">
        <f t="shared" si="3"/>
        <v>L</v>
      </c>
      <c r="P11" s="5" t="str">
        <f t="shared" ca="1" si="4"/>
        <v>(3-2)</v>
      </c>
      <c r="Q11" s="5">
        <f t="shared" ca="1" si="5"/>
        <v>82</v>
      </c>
      <c r="R11" s="5">
        <f t="shared" ca="1" si="6"/>
        <v>106</v>
      </c>
      <c r="S11" s="6">
        <f t="shared" ca="1" si="7"/>
        <v>-24</v>
      </c>
      <c r="T11" s="10">
        <f t="shared" si="8"/>
        <v>0</v>
      </c>
      <c r="U11" s="11">
        <f t="shared" ca="1" si="9"/>
        <v>0.6</v>
      </c>
      <c r="V11" s="10">
        <f t="shared" si="10"/>
        <v>0</v>
      </c>
      <c r="W11" s="12" t="e">
        <f t="shared" ca="1" si="11"/>
        <v>#N/A</v>
      </c>
      <c r="X11" s="10">
        <f t="shared" si="12"/>
        <v>0</v>
      </c>
      <c r="Y11" s="12" t="e">
        <f t="shared" ca="1" si="13"/>
        <v>#N/A</v>
      </c>
      <c r="Z11" s="10">
        <f t="shared" si="14"/>
        <v>0</v>
      </c>
      <c r="AA11" s="11">
        <f t="shared" ca="1" si="15"/>
        <v>0.5</v>
      </c>
      <c r="AB11" s="10" t="str">
        <f t="shared" si="16"/>
        <v/>
      </c>
      <c r="AC11" s="11" t="e">
        <f t="shared" ca="1" si="17"/>
        <v>#N/A</v>
      </c>
    </row>
    <row r="12" spans="1:29" x14ac:dyDescent="0.25">
      <c r="A12" s="8">
        <f t="shared" si="1"/>
        <v>6</v>
      </c>
      <c r="B12" s="5">
        <v>2016</v>
      </c>
      <c r="C12" s="5" t="s">
        <v>56</v>
      </c>
      <c r="D12" s="5">
        <v>6</v>
      </c>
      <c r="E12" s="15">
        <v>42659</v>
      </c>
      <c r="F12" s="5" t="s">
        <v>6</v>
      </c>
      <c r="G12" s="5" t="s">
        <v>27</v>
      </c>
      <c r="H12" s="9">
        <v>3</v>
      </c>
      <c r="I12" s="5" t="s">
        <v>45</v>
      </c>
      <c r="J12" s="5" t="s">
        <v>50</v>
      </c>
      <c r="K12" s="5" t="s">
        <v>48</v>
      </c>
      <c r="L12" s="5">
        <v>28</v>
      </c>
      <c r="M12" s="5">
        <v>31</v>
      </c>
      <c r="N12" s="6">
        <f t="shared" si="2"/>
        <v>-3</v>
      </c>
      <c r="O12" s="7" t="str">
        <f t="shared" si="3"/>
        <v>L</v>
      </c>
      <c r="P12" s="5" t="str">
        <f t="shared" ca="1" si="4"/>
        <v>(3-3)</v>
      </c>
      <c r="Q12" s="5">
        <f t="shared" ca="1" si="5"/>
        <v>110</v>
      </c>
      <c r="R12" s="5">
        <f t="shared" ca="1" si="6"/>
        <v>137</v>
      </c>
      <c r="S12" s="6">
        <f t="shared" ca="1" si="7"/>
        <v>-27</v>
      </c>
      <c r="T12" s="10">
        <f t="shared" si="8"/>
        <v>0</v>
      </c>
      <c r="U12" s="11">
        <f t="shared" ca="1" si="9"/>
        <v>0.5</v>
      </c>
      <c r="V12" s="10">
        <f t="shared" si="10"/>
        <v>0</v>
      </c>
      <c r="W12" s="12" t="e">
        <f t="shared" ca="1" si="11"/>
        <v>#N/A</v>
      </c>
      <c r="X12" s="10">
        <f t="shared" si="12"/>
        <v>0</v>
      </c>
      <c r="Y12" s="12" t="e">
        <f t="shared" ca="1" si="13"/>
        <v>#N/A</v>
      </c>
      <c r="Z12" s="10" t="str">
        <f t="shared" si="14"/>
        <v/>
      </c>
      <c r="AA12" s="11" t="e">
        <f t="shared" ca="1" si="15"/>
        <v>#N/A</v>
      </c>
      <c r="AB12" s="10">
        <f t="shared" si="16"/>
        <v>0</v>
      </c>
      <c r="AC12" s="11">
        <f t="shared" ca="1" si="17"/>
        <v>0.5</v>
      </c>
    </row>
    <row r="13" spans="1:29" x14ac:dyDescent="0.25">
      <c r="A13" s="8">
        <f t="shared" si="1"/>
        <v>7</v>
      </c>
      <c r="B13" s="5">
        <v>2016</v>
      </c>
      <c r="C13" s="5" t="s">
        <v>56</v>
      </c>
      <c r="D13" s="5">
        <v>7</v>
      </c>
      <c r="E13" s="15">
        <v>42666</v>
      </c>
      <c r="F13" s="5" t="s">
        <v>5</v>
      </c>
      <c r="G13" s="5" t="s">
        <v>28</v>
      </c>
      <c r="H13" s="9">
        <v>3</v>
      </c>
      <c r="I13" s="5" t="s">
        <v>45</v>
      </c>
      <c r="J13" s="5" t="s">
        <v>51</v>
      </c>
      <c r="K13" s="5" t="s">
        <v>48</v>
      </c>
      <c r="L13" s="5">
        <v>10</v>
      </c>
      <c r="M13" s="5">
        <v>17</v>
      </c>
      <c r="N13" s="6">
        <f t="shared" si="2"/>
        <v>-7</v>
      </c>
      <c r="O13" s="7" t="str">
        <f t="shared" si="3"/>
        <v>L</v>
      </c>
      <c r="P13" s="5" t="str">
        <f t="shared" ca="1" si="4"/>
        <v>(3-4)</v>
      </c>
      <c r="Q13" s="5">
        <f t="shared" ca="1" si="5"/>
        <v>120</v>
      </c>
      <c r="R13" s="5">
        <f t="shared" ca="1" si="6"/>
        <v>154</v>
      </c>
      <c r="S13" s="6">
        <f t="shared" ca="1" si="7"/>
        <v>-34</v>
      </c>
      <c r="T13" s="10">
        <f t="shared" si="8"/>
        <v>0</v>
      </c>
      <c r="U13" s="11">
        <f t="shared" ca="1" si="9"/>
        <v>0.42857142857142855</v>
      </c>
      <c r="V13" s="10">
        <f t="shared" si="10"/>
        <v>0</v>
      </c>
      <c r="W13" s="12">
        <f t="shared" ca="1" si="11"/>
        <v>0.42857142857142855</v>
      </c>
      <c r="X13" s="10">
        <f t="shared" si="12"/>
        <v>0</v>
      </c>
      <c r="Y13" s="12">
        <f t="shared" ca="1" si="13"/>
        <v>0.42857142857142855</v>
      </c>
      <c r="Z13" s="10">
        <f t="shared" si="14"/>
        <v>0</v>
      </c>
      <c r="AA13" s="11">
        <f t="shared" ca="1" si="15"/>
        <v>0.33333333333333331</v>
      </c>
      <c r="AB13" s="10" t="str">
        <f t="shared" si="16"/>
        <v/>
      </c>
      <c r="AC13" s="11" t="e">
        <f t="shared" ca="1" si="17"/>
        <v>#N/A</v>
      </c>
    </row>
    <row r="14" spans="1:29" x14ac:dyDescent="0.25">
      <c r="A14" s="8">
        <f t="shared" si="1"/>
        <v>8</v>
      </c>
      <c r="B14" s="5">
        <v>2016</v>
      </c>
      <c r="C14" s="5" t="s">
        <v>56</v>
      </c>
      <c r="D14" s="5">
        <v>8</v>
      </c>
      <c r="E14" s="15" t="s">
        <v>17</v>
      </c>
      <c r="N14" s="6" t="str">
        <f t="shared" si="2"/>
        <v/>
      </c>
      <c r="O14" s="7" t="str">
        <f t="shared" si="3"/>
        <v/>
      </c>
      <c r="P14" s="5" t="str">
        <f t="shared" ca="1" si="4"/>
        <v/>
      </c>
      <c r="Q14" s="5" t="str">
        <f t="shared" ca="1" si="5"/>
        <v/>
      </c>
      <c r="R14" s="5" t="str">
        <f t="shared" ca="1" si="6"/>
        <v/>
      </c>
      <c r="S14" s="6" t="str">
        <f t="shared" si="7"/>
        <v/>
      </c>
      <c r="T14" s="10" t="str">
        <f t="shared" si="8"/>
        <v/>
      </c>
      <c r="U14" s="11" t="e">
        <f t="shared" ca="1" si="9"/>
        <v>#N/A</v>
      </c>
      <c r="V14" s="10">
        <f t="shared" si="10"/>
        <v>0</v>
      </c>
      <c r="W14" s="12">
        <f t="shared" ca="1" si="11"/>
        <v>0.375</v>
      </c>
      <c r="X14" s="10">
        <f t="shared" si="12"/>
        <v>1</v>
      </c>
      <c r="Y14" s="12">
        <f t="shared" ca="1" si="13"/>
        <v>0.5</v>
      </c>
      <c r="Z14" s="10" t="e">
        <f t="shared" si="14"/>
        <v>#N/A</v>
      </c>
      <c r="AA14" s="11" t="e">
        <f t="shared" ca="1" si="15"/>
        <v>#N/A</v>
      </c>
      <c r="AB14" s="10" t="e">
        <f t="shared" si="16"/>
        <v>#N/A</v>
      </c>
      <c r="AC14" s="11" t="e">
        <f t="shared" ca="1" si="17"/>
        <v>#N/A</v>
      </c>
    </row>
    <row r="15" spans="1:29" x14ac:dyDescent="0.25">
      <c r="A15" s="8">
        <f t="shared" si="1"/>
        <v>9</v>
      </c>
      <c r="B15" s="5">
        <v>2016</v>
      </c>
      <c r="C15" s="5" t="s">
        <v>56</v>
      </c>
      <c r="D15" s="5">
        <v>9</v>
      </c>
      <c r="E15" s="15">
        <v>42680</v>
      </c>
      <c r="F15" s="5" t="s">
        <v>5</v>
      </c>
      <c r="G15" s="5" t="s">
        <v>29</v>
      </c>
      <c r="H15" s="9">
        <v>2</v>
      </c>
      <c r="I15" s="5" t="s">
        <v>45</v>
      </c>
      <c r="J15" s="5" t="s">
        <v>52</v>
      </c>
      <c r="K15" s="5" t="s">
        <v>49</v>
      </c>
      <c r="L15" s="5">
        <v>10</v>
      </c>
      <c r="M15" s="5">
        <v>13</v>
      </c>
      <c r="N15" s="6">
        <f t="shared" si="2"/>
        <v>-3</v>
      </c>
      <c r="O15" s="7" t="str">
        <f t="shared" si="3"/>
        <v>L</v>
      </c>
      <c r="P15" s="5" t="str">
        <f t="shared" ca="1" si="4"/>
        <v>(3-5)</v>
      </c>
      <c r="Q15" s="5">
        <f t="shared" ca="1" si="5"/>
        <v>130</v>
      </c>
      <c r="R15" s="5">
        <f t="shared" ca="1" si="6"/>
        <v>167</v>
      </c>
      <c r="S15" s="6">
        <f t="shared" ca="1" si="7"/>
        <v>-37</v>
      </c>
      <c r="T15" s="10">
        <f t="shared" si="8"/>
        <v>0</v>
      </c>
      <c r="U15" s="11">
        <f t="shared" ca="1" si="9"/>
        <v>0.375</v>
      </c>
      <c r="V15" s="10">
        <f t="shared" si="10"/>
        <v>0</v>
      </c>
      <c r="W15" s="12" t="e">
        <f t="shared" ca="1" si="11"/>
        <v>#N/A</v>
      </c>
      <c r="X15" s="10">
        <f t="shared" si="12"/>
        <v>0</v>
      </c>
      <c r="Y15" s="12" t="e">
        <f t="shared" ca="1" si="13"/>
        <v>#N/A</v>
      </c>
      <c r="Z15" s="10">
        <f t="shared" si="14"/>
        <v>0</v>
      </c>
      <c r="AA15" s="11" t="e">
        <f t="shared" ca="1" si="15"/>
        <v>#N/A</v>
      </c>
      <c r="AB15" s="10" t="str">
        <f t="shared" si="16"/>
        <v/>
      </c>
      <c r="AC15" s="11" t="e">
        <f t="shared" ca="1" si="17"/>
        <v>#N/A</v>
      </c>
    </row>
    <row r="16" spans="1:29" x14ac:dyDescent="0.25">
      <c r="A16" s="8">
        <f t="shared" si="1"/>
        <v>10</v>
      </c>
      <c r="B16" s="5">
        <v>2016</v>
      </c>
      <c r="C16" s="5" t="s">
        <v>56</v>
      </c>
      <c r="D16" s="5">
        <v>10</v>
      </c>
      <c r="E16" s="15">
        <v>42687</v>
      </c>
      <c r="F16" s="5" t="s">
        <v>6</v>
      </c>
      <c r="G16" s="5" t="s">
        <v>30</v>
      </c>
      <c r="H16" s="9">
        <v>4</v>
      </c>
      <c r="I16" s="5" t="s">
        <v>54</v>
      </c>
      <c r="J16" s="5" t="s">
        <v>51</v>
      </c>
      <c r="K16" s="5" t="s">
        <v>53</v>
      </c>
      <c r="L16" s="5">
        <v>9</v>
      </c>
      <c r="M16" s="5">
        <v>3</v>
      </c>
      <c r="N16" s="6">
        <f t="shared" si="2"/>
        <v>6</v>
      </c>
      <c r="O16" s="7" t="str">
        <f t="shared" si="3"/>
        <v>W</v>
      </c>
      <c r="P16" s="5" t="str">
        <f t="shared" ca="1" si="4"/>
        <v>(4-5)</v>
      </c>
      <c r="Q16" s="5">
        <f t="shared" ca="1" si="5"/>
        <v>139</v>
      </c>
      <c r="R16" s="5">
        <f t="shared" ca="1" si="6"/>
        <v>170</v>
      </c>
      <c r="S16" s="6">
        <f t="shared" ca="1" si="7"/>
        <v>-31</v>
      </c>
      <c r="T16" s="10">
        <f t="shared" si="8"/>
        <v>1</v>
      </c>
      <c r="U16" s="11">
        <f t="shared" ca="1" si="9"/>
        <v>0.44444444444444442</v>
      </c>
      <c r="V16" s="10">
        <f t="shared" si="10"/>
        <v>1</v>
      </c>
      <c r="W16" s="12" t="e">
        <f t="shared" ca="1" si="11"/>
        <v>#N/A</v>
      </c>
      <c r="X16" s="10">
        <f t="shared" si="12"/>
        <v>1</v>
      </c>
      <c r="Y16" s="12" t="e">
        <f t="shared" ca="1" si="13"/>
        <v>#N/A</v>
      </c>
      <c r="Z16" s="10" t="str">
        <f t="shared" si="14"/>
        <v/>
      </c>
      <c r="AA16" s="11" t="e">
        <f t="shared" ca="1" si="15"/>
        <v>#N/A</v>
      </c>
      <c r="AB16" s="10">
        <f t="shared" si="16"/>
        <v>1</v>
      </c>
      <c r="AC16" s="11" t="e">
        <f t="shared" ca="1" si="17"/>
        <v>#N/A</v>
      </c>
    </row>
    <row r="17" spans="1:29" x14ac:dyDescent="0.25">
      <c r="A17" s="8">
        <f t="shared" si="1"/>
        <v>11</v>
      </c>
      <c r="B17" s="5">
        <v>2016</v>
      </c>
      <c r="C17" s="5" t="s">
        <v>56</v>
      </c>
      <c r="D17" s="5">
        <v>11</v>
      </c>
      <c r="E17" s="15">
        <v>42694</v>
      </c>
      <c r="F17" s="5" t="s">
        <v>5</v>
      </c>
      <c r="G17" s="5" t="s">
        <v>31</v>
      </c>
      <c r="H17" s="9">
        <v>4</v>
      </c>
      <c r="I17" s="5" t="s">
        <v>54</v>
      </c>
      <c r="J17" s="5" t="s">
        <v>51</v>
      </c>
      <c r="K17" s="5" t="s">
        <v>47</v>
      </c>
      <c r="L17" s="5">
        <v>10</v>
      </c>
      <c r="M17" s="5">
        <v>14</v>
      </c>
      <c r="N17" s="6">
        <f t="shared" si="2"/>
        <v>-4</v>
      </c>
      <c r="O17" s="7" t="str">
        <f t="shared" si="3"/>
        <v>L</v>
      </c>
      <c r="P17" s="5" t="str">
        <f t="shared" ca="1" si="4"/>
        <v>(4-6)</v>
      </c>
      <c r="Q17" s="5">
        <f t="shared" ca="1" si="5"/>
        <v>149</v>
      </c>
      <c r="R17" s="5">
        <f t="shared" ca="1" si="6"/>
        <v>184</v>
      </c>
      <c r="S17" s="6">
        <f t="shared" ca="1" si="7"/>
        <v>-35</v>
      </c>
      <c r="T17" s="10">
        <f t="shared" si="8"/>
        <v>0</v>
      </c>
      <c r="U17" s="11">
        <f t="shared" ca="1" si="9"/>
        <v>0.4</v>
      </c>
      <c r="V17" s="10">
        <f t="shared" si="10"/>
        <v>0</v>
      </c>
      <c r="W17" s="12" t="e">
        <f t="shared" ca="1" si="11"/>
        <v>#N/A</v>
      </c>
      <c r="X17" s="10">
        <f t="shared" si="12"/>
        <v>0</v>
      </c>
      <c r="Y17" s="12" t="e">
        <f t="shared" ca="1" si="13"/>
        <v>#N/A</v>
      </c>
      <c r="Z17" s="10">
        <f t="shared" si="14"/>
        <v>0</v>
      </c>
      <c r="AA17" s="11" t="e">
        <f t="shared" ca="1" si="15"/>
        <v>#N/A</v>
      </c>
      <c r="AB17" s="10" t="str">
        <f t="shared" si="16"/>
        <v/>
      </c>
      <c r="AC17" s="11" t="e">
        <f t="shared" ca="1" si="17"/>
        <v>#N/A</v>
      </c>
    </row>
    <row r="18" spans="1:29" x14ac:dyDescent="0.25">
      <c r="A18" s="8">
        <f t="shared" si="1"/>
        <v>12</v>
      </c>
      <c r="B18" s="5">
        <v>2016</v>
      </c>
      <c r="C18" s="5" t="s">
        <v>56</v>
      </c>
      <c r="D18" s="5">
        <v>12</v>
      </c>
      <c r="E18" s="15">
        <v>42701</v>
      </c>
      <c r="F18" s="5" t="s">
        <v>6</v>
      </c>
      <c r="G18" s="5" t="s">
        <v>32</v>
      </c>
      <c r="H18" s="9">
        <v>2</v>
      </c>
      <c r="I18" s="5" t="s">
        <v>45</v>
      </c>
      <c r="J18" s="5" t="s">
        <v>52</v>
      </c>
      <c r="K18" s="5" t="s">
        <v>48</v>
      </c>
      <c r="L18" s="5">
        <v>21</v>
      </c>
      <c r="M18" s="5">
        <v>49</v>
      </c>
      <c r="N18" s="6">
        <f t="shared" si="2"/>
        <v>-28</v>
      </c>
      <c r="O18" s="7" t="str">
        <f t="shared" si="3"/>
        <v>L</v>
      </c>
      <c r="P18" s="5" t="str">
        <f t="shared" ca="1" si="4"/>
        <v>(4-7)</v>
      </c>
      <c r="Q18" s="5">
        <f t="shared" ca="1" si="5"/>
        <v>170</v>
      </c>
      <c r="R18" s="5">
        <f t="shared" ca="1" si="6"/>
        <v>233</v>
      </c>
      <c r="S18" s="6">
        <f t="shared" ca="1" si="7"/>
        <v>-63</v>
      </c>
      <c r="T18" s="10">
        <f t="shared" si="8"/>
        <v>0</v>
      </c>
      <c r="U18" s="11">
        <f t="shared" ca="1" si="9"/>
        <v>0.36363636363636365</v>
      </c>
      <c r="V18" s="10">
        <f t="shared" si="10"/>
        <v>0</v>
      </c>
      <c r="W18" s="12" t="e">
        <f t="shared" ca="1" si="11"/>
        <v>#N/A</v>
      </c>
      <c r="X18" s="10">
        <f t="shared" si="12"/>
        <v>0</v>
      </c>
      <c r="Y18" s="12" t="e">
        <f t="shared" ca="1" si="13"/>
        <v>#N/A</v>
      </c>
      <c r="Z18" s="10" t="str">
        <f t="shared" si="14"/>
        <v/>
      </c>
      <c r="AA18" s="11" t="e">
        <f t="shared" ca="1" si="15"/>
        <v>#N/A</v>
      </c>
      <c r="AB18" s="10">
        <f t="shared" si="16"/>
        <v>0</v>
      </c>
      <c r="AC18" s="11" t="e">
        <f t="shared" ca="1" si="17"/>
        <v>#N/A</v>
      </c>
    </row>
    <row r="19" spans="1:29" x14ac:dyDescent="0.25">
      <c r="A19" s="8">
        <f t="shared" si="1"/>
        <v>13</v>
      </c>
      <c r="B19" s="5">
        <v>2016</v>
      </c>
      <c r="C19" s="5" t="s">
        <v>56</v>
      </c>
      <c r="D19" s="5">
        <v>13</v>
      </c>
      <c r="E19" s="15">
        <v>42708</v>
      </c>
      <c r="F19" s="5" t="s">
        <v>6</v>
      </c>
      <c r="G19" s="5" t="s">
        <v>33</v>
      </c>
      <c r="H19" s="9">
        <v>4</v>
      </c>
      <c r="I19" s="5" t="s">
        <v>54</v>
      </c>
      <c r="J19" s="5" t="s">
        <v>51</v>
      </c>
      <c r="K19" s="5" t="s">
        <v>49</v>
      </c>
      <c r="L19" s="5">
        <v>10</v>
      </c>
      <c r="M19" s="5">
        <v>26</v>
      </c>
      <c r="N19" s="6">
        <f t="shared" si="2"/>
        <v>-16</v>
      </c>
      <c r="O19" s="7" t="str">
        <f t="shared" si="3"/>
        <v>L</v>
      </c>
      <c r="P19" s="5" t="str">
        <f t="shared" ca="1" si="4"/>
        <v>(4-8)</v>
      </c>
      <c r="Q19" s="5">
        <f t="shared" ca="1" si="5"/>
        <v>180</v>
      </c>
      <c r="R19" s="5">
        <f t="shared" ca="1" si="6"/>
        <v>259</v>
      </c>
      <c r="S19" s="6">
        <f t="shared" ca="1" si="7"/>
        <v>-79</v>
      </c>
      <c r="T19" s="10">
        <f t="shared" si="8"/>
        <v>0</v>
      </c>
      <c r="U19" s="11">
        <f t="shared" ca="1" si="9"/>
        <v>0.33333333333333331</v>
      </c>
      <c r="V19" s="10">
        <f t="shared" si="10"/>
        <v>0</v>
      </c>
      <c r="W19" s="12" t="e">
        <f t="shared" ca="1" si="11"/>
        <v>#N/A</v>
      </c>
      <c r="X19" s="10">
        <f t="shared" si="12"/>
        <v>0</v>
      </c>
      <c r="Y19" s="12" t="e">
        <f t="shared" ca="1" si="13"/>
        <v>#N/A</v>
      </c>
      <c r="Z19" s="10" t="str">
        <f t="shared" si="14"/>
        <v/>
      </c>
      <c r="AA19" s="11" t="e">
        <f t="shared" ca="1" si="15"/>
        <v>#N/A</v>
      </c>
      <c r="AB19" s="10">
        <f t="shared" si="16"/>
        <v>0</v>
      </c>
      <c r="AC19" s="11" t="e">
        <f t="shared" ca="1" si="17"/>
        <v>#N/A</v>
      </c>
    </row>
    <row r="20" spans="1:29" x14ac:dyDescent="0.25">
      <c r="A20" s="8">
        <f t="shared" si="1"/>
        <v>14</v>
      </c>
      <c r="B20" s="5">
        <v>2016</v>
      </c>
      <c r="C20" s="5" t="s">
        <v>56</v>
      </c>
      <c r="D20" s="5">
        <v>14</v>
      </c>
      <c r="E20" s="15">
        <v>42715</v>
      </c>
      <c r="F20" s="5" t="s">
        <v>5</v>
      </c>
      <c r="G20" s="5" t="s">
        <v>34</v>
      </c>
      <c r="H20" s="9">
        <v>2</v>
      </c>
      <c r="I20" s="5" t="s">
        <v>45</v>
      </c>
      <c r="J20" s="5" t="s">
        <v>52</v>
      </c>
      <c r="K20" s="5" t="s">
        <v>53</v>
      </c>
      <c r="L20" s="5">
        <v>14</v>
      </c>
      <c r="M20" s="5">
        <v>42</v>
      </c>
      <c r="N20" s="6">
        <f t="shared" si="2"/>
        <v>-28</v>
      </c>
      <c r="O20" s="7" t="str">
        <f t="shared" si="3"/>
        <v>L</v>
      </c>
      <c r="P20" s="5" t="str">
        <f t="shared" ca="1" si="4"/>
        <v>(4-9)</v>
      </c>
      <c r="Q20" s="5">
        <f t="shared" ca="1" si="5"/>
        <v>194</v>
      </c>
      <c r="R20" s="5">
        <f t="shared" ca="1" si="6"/>
        <v>301</v>
      </c>
      <c r="S20" s="6">
        <f t="shared" ca="1" si="7"/>
        <v>-107</v>
      </c>
      <c r="T20" s="10">
        <f t="shared" si="8"/>
        <v>0</v>
      </c>
      <c r="U20" s="11">
        <f t="shared" ca="1" si="9"/>
        <v>0.30769230769230771</v>
      </c>
      <c r="V20" s="10">
        <f t="shared" si="10"/>
        <v>0</v>
      </c>
      <c r="W20" s="12" t="e">
        <f t="shared" ca="1" si="11"/>
        <v>#N/A</v>
      </c>
      <c r="X20" s="10">
        <f t="shared" si="12"/>
        <v>0</v>
      </c>
      <c r="Y20" s="12" t="e">
        <f t="shared" ca="1" si="13"/>
        <v>#N/A</v>
      </c>
      <c r="Z20" s="10">
        <f t="shared" si="14"/>
        <v>0</v>
      </c>
      <c r="AA20" s="11" t="e">
        <f t="shared" ca="1" si="15"/>
        <v>#N/A</v>
      </c>
      <c r="AB20" s="10" t="str">
        <f t="shared" si="16"/>
        <v/>
      </c>
      <c r="AC20" s="11" t="e">
        <f t="shared" ca="1" si="17"/>
        <v>#N/A</v>
      </c>
    </row>
    <row r="21" spans="1:29" x14ac:dyDescent="0.25">
      <c r="A21" s="8">
        <f t="shared" si="1"/>
        <v>15</v>
      </c>
      <c r="B21" s="5">
        <v>2016</v>
      </c>
      <c r="C21" s="5" t="s">
        <v>56</v>
      </c>
      <c r="D21" s="5">
        <v>15</v>
      </c>
      <c r="E21" s="15">
        <v>42719</v>
      </c>
      <c r="F21" s="5" t="s">
        <v>6</v>
      </c>
      <c r="G21" s="5" t="s">
        <v>23</v>
      </c>
      <c r="H21" s="9">
        <v>1</v>
      </c>
      <c r="I21" s="5" t="s">
        <v>45</v>
      </c>
      <c r="J21" s="5" t="s">
        <v>46</v>
      </c>
      <c r="K21" s="5" t="s">
        <v>53</v>
      </c>
      <c r="L21" s="5">
        <v>3</v>
      </c>
      <c r="M21" s="5">
        <v>24</v>
      </c>
      <c r="N21" s="6">
        <f t="shared" si="2"/>
        <v>-21</v>
      </c>
      <c r="O21" s="7" t="str">
        <f t="shared" si="3"/>
        <v>L</v>
      </c>
      <c r="P21" s="5" t="str">
        <f t="shared" ca="1" si="4"/>
        <v>(4-10)</v>
      </c>
      <c r="Q21" s="5">
        <f t="shared" ca="1" si="5"/>
        <v>197</v>
      </c>
      <c r="R21" s="5">
        <f t="shared" ca="1" si="6"/>
        <v>325</v>
      </c>
      <c r="S21" s="6">
        <f t="shared" ca="1" si="7"/>
        <v>-128</v>
      </c>
      <c r="T21" s="10">
        <f t="shared" si="8"/>
        <v>0</v>
      </c>
      <c r="U21" s="11">
        <f t="shared" ca="1" si="9"/>
        <v>0.2857142857142857</v>
      </c>
      <c r="V21" s="10">
        <f t="shared" si="10"/>
        <v>0</v>
      </c>
      <c r="W21" s="12" t="e">
        <f t="shared" ca="1" si="11"/>
        <v>#N/A</v>
      </c>
      <c r="X21" s="10">
        <f t="shared" si="12"/>
        <v>0</v>
      </c>
      <c r="Y21" s="12" t="e">
        <f t="shared" ca="1" si="13"/>
        <v>#N/A</v>
      </c>
      <c r="Z21" s="10" t="str">
        <f t="shared" si="14"/>
        <v/>
      </c>
      <c r="AA21" s="11" t="e">
        <f t="shared" ca="1" si="15"/>
        <v>#N/A</v>
      </c>
      <c r="AB21" s="10">
        <f t="shared" si="16"/>
        <v>0</v>
      </c>
      <c r="AC21" s="11" t="e">
        <f t="shared" ca="1" si="17"/>
        <v>#N/A</v>
      </c>
    </row>
    <row r="22" spans="1:29" x14ac:dyDescent="0.25">
      <c r="A22" s="8">
        <f t="shared" si="1"/>
        <v>16</v>
      </c>
      <c r="B22" s="5">
        <v>2016</v>
      </c>
      <c r="C22" s="5" t="s">
        <v>56</v>
      </c>
      <c r="D22" s="5">
        <v>16</v>
      </c>
      <c r="E22" s="15">
        <v>42728</v>
      </c>
      <c r="F22" s="5" t="s">
        <v>5</v>
      </c>
      <c r="G22" s="5" t="s">
        <v>22</v>
      </c>
      <c r="H22" s="9">
        <v>1</v>
      </c>
      <c r="I22" s="5" t="s">
        <v>45</v>
      </c>
      <c r="J22" s="5" t="s">
        <v>46</v>
      </c>
      <c r="K22" s="5" t="s">
        <v>47</v>
      </c>
      <c r="L22" s="5">
        <v>21</v>
      </c>
      <c r="M22" s="5">
        <v>22</v>
      </c>
      <c r="N22" s="6">
        <f t="shared" si="2"/>
        <v>-1</v>
      </c>
      <c r="O22" s="7" t="str">
        <f t="shared" si="3"/>
        <v>L</v>
      </c>
      <c r="P22" s="5" t="str">
        <f t="shared" ca="1" si="4"/>
        <v>(4-11)</v>
      </c>
      <c r="Q22" s="5">
        <f t="shared" ca="1" si="5"/>
        <v>218</v>
      </c>
      <c r="R22" s="5">
        <f t="shared" ca="1" si="6"/>
        <v>347</v>
      </c>
      <c r="S22" s="6">
        <f t="shared" ca="1" si="7"/>
        <v>-129</v>
      </c>
      <c r="T22" s="10">
        <f t="shared" si="8"/>
        <v>0</v>
      </c>
      <c r="U22" s="11">
        <f t="shared" ca="1" si="9"/>
        <v>0.26666666666666666</v>
      </c>
      <c r="V22" s="10">
        <f t="shared" si="10"/>
        <v>0</v>
      </c>
      <c r="W22" s="12" t="e">
        <f t="shared" ca="1" si="11"/>
        <v>#N/A</v>
      </c>
      <c r="X22" s="10">
        <f t="shared" si="12"/>
        <v>0</v>
      </c>
      <c r="Y22" s="12" t="e">
        <f t="shared" ca="1" si="13"/>
        <v>#N/A</v>
      </c>
      <c r="Z22" s="10">
        <f t="shared" si="14"/>
        <v>0</v>
      </c>
      <c r="AA22" s="11" t="e">
        <f t="shared" ca="1" si="15"/>
        <v>#N/A</v>
      </c>
      <c r="AB22" s="10" t="str">
        <f t="shared" si="16"/>
        <v/>
      </c>
      <c r="AC22" s="11" t="e">
        <f t="shared" ca="1" si="17"/>
        <v>#N/A</v>
      </c>
    </row>
    <row r="23" spans="1:29" x14ac:dyDescent="0.25">
      <c r="A23" s="8">
        <f t="shared" si="1"/>
        <v>17</v>
      </c>
      <c r="B23" s="5">
        <v>2016</v>
      </c>
      <c r="C23" s="5" t="s">
        <v>56</v>
      </c>
      <c r="D23" s="5">
        <v>17</v>
      </c>
      <c r="E23" s="15">
        <v>42736</v>
      </c>
      <c r="F23" s="5" t="s">
        <v>5</v>
      </c>
      <c r="G23" s="5" t="s">
        <v>25</v>
      </c>
      <c r="H23" s="9">
        <v>1</v>
      </c>
      <c r="I23" s="5" t="s">
        <v>45</v>
      </c>
      <c r="J23" s="5" t="s">
        <v>46</v>
      </c>
      <c r="K23" s="5" t="s">
        <v>49</v>
      </c>
      <c r="L23" s="5">
        <v>6</v>
      </c>
      <c r="M23" s="5">
        <v>44</v>
      </c>
      <c r="N23" s="6">
        <f t="shared" si="2"/>
        <v>-38</v>
      </c>
      <c r="O23" s="7" t="str">
        <f t="shared" si="3"/>
        <v>L</v>
      </c>
      <c r="P23" s="5" t="str">
        <f t="shared" ca="1" si="4"/>
        <v>(4-12)</v>
      </c>
      <c r="Q23" s="5">
        <f t="shared" ca="1" si="5"/>
        <v>224</v>
      </c>
      <c r="R23" s="5">
        <f t="shared" ca="1" si="6"/>
        <v>391</v>
      </c>
      <c r="S23" s="6">
        <f t="shared" ca="1" si="7"/>
        <v>-167</v>
      </c>
      <c r="T23" s="10">
        <f t="shared" si="8"/>
        <v>0</v>
      </c>
      <c r="U23" s="11">
        <f t="shared" ca="1" si="9"/>
        <v>0.25</v>
      </c>
      <c r="V23" s="10">
        <f t="shared" si="10"/>
        <v>0</v>
      </c>
      <c r="W23" s="12">
        <f t="shared" ca="1" si="11"/>
        <v>0.23529411764705882</v>
      </c>
      <c r="X23" s="10">
        <f t="shared" si="12"/>
        <v>0</v>
      </c>
      <c r="Y23" s="12">
        <f t="shared" ca="1" si="13"/>
        <v>0.29411764705882354</v>
      </c>
      <c r="Z23" s="10">
        <f t="shared" si="14"/>
        <v>0</v>
      </c>
      <c r="AA23" s="11" t="e">
        <f t="shared" ca="1" si="15"/>
        <v>#N/A</v>
      </c>
      <c r="AB23" s="10" t="str">
        <f t="shared" si="16"/>
        <v/>
      </c>
      <c r="AC23" s="11" t="e">
        <f t="shared" ca="1" si="17"/>
        <v>#N/A</v>
      </c>
    </row>
    <row r="24" spans="1:29" x14ac:dyDescent="0.25">
      <c r="A24" s="8">
        <f t="shared" si="1"/>
        <v>1</v>
      </c>
      <c r="B24" s="5">
        <v>2016</v>
      </c>
      <c r="C24" s="5" t="s">
        <v>57</v>
      </c>
      <c r="D24" s="5" t="s">
        <v>64</v>
      </c>
      <c r="E24" s="15" t="s">
        <v>16</v>
      </c>
      <c r="N24" s="6" t="str">
        <f t="shared" si="2"/>
        <v/>
      </c>
      <c r="O24" s="7" t="str">
        <f t="shared" si="3"/>
        <v/>
      </c>
      <c r="P24" s="5" t="str">
        <f t="shared" ca="1" si="4"/>
        <v/>
      </c>
      <c r="Q24" s="5" t="str">
        <f t="shared" ca="1" si="5"/>
        <v/>
      </c>
      <c r="R24" s="5" t="str">
        <f t="shared" ca="1" si="6"/>
        <v/>
      </c>
      <c r="S24" s="6" t="str">
        <f t="shared" si="7"/>
        <v/>
      </c>
      <c r="T24" s="10" t="str">
        <f t="shared" si="8"/>
        <v/>
      </c>
      <c r="U24" s="11" t="e">
        <f t="shared" ca="1" si="9"/>
        <v>#N/A</v>
      </c>
      <c r="V24" s="10">
        <f t="shared" si="10"/>
        <v>0</v>
      </c>
      <c r="W24" s="12">
        <f t="shared" ca="1" si="11"/>
        <v>0</v>
      </c>
      <c r="X24" s="10">
        <f t="shared" si="12"/>
        <v>1</v>
      </c>
      <c r="Y24" s="12">
        <f t="shared" ca="1" si="13"/>
        <v>1</v>
      </c>
      <c r="Z24" s="10" t="e">
        <f t="shared" si="14"/>
        <v>#N/A</v>
      </c>
      <c r="AA24" s="11" t="e">
        <f t="shared" ca="1" si="15"/>
        <v>#N/A</v>
      </c>
      <c r="AB24" s="10" t="e">
        <f t="shared" si="16"/>
        <v>#N/A</v>
      </c>
      <c r="AC24" s="11" t="e">
        <f t="shared" ca="1" si="17"/>
        <v>#N/A</v>
      </c>
    </row>
    <row r="25" spans="1:29" x14ac:dyDescent="0.25">
      <c r="A25" s="8">
        <f t="shared" si="1"/>
        <v>2</v>
      </c>
      <c r="B25" s="5">
        <v>2016</v>
      </c>
      <c r="C25" s="5" t="s">
        <v>57</v>
      </c>
      <c r="D25" s="5" t="s">
        <v>65</v>
      </c>
      <c r="E25" s="15" t="s">
        <v>16</v>
      </c>
      <c r="N25" s="6" t="str">
        <f t="shared" si="2"/>
        <v/>
      </c>
      <c r="O25" s="7" t="str">
        <f t="shared" si="3"/>
        <v/>
      </c>
      <c r="P25" s="5" t="str">
        <f t="shared" ca="1" si="4"/>
        <v/>
      </c>
      <c r="Q25" s="5" t="str">
        <f t="shared" ca="1" si="5"/>
        <v/>
      </c>
      <c r="R25" s="5" t="str">
        <f t="shared" ca="1" si="6"/>
        <v/>
      </c>
      <c r="S25" s="6" t="str">
        <f t="shared" si="7"/>
        <v/>
      </c>
      <c r="T25" s="10" t="str">
        <f t="shared" si="8"/>
        <v/>
      </c>
      <c r="U25" s="11" t="e">
        <f t="shared" ca="1" si="9"/>
        <v>#N/A</v>
      </c>
      <c r="V25" s="10">
        <f t="shared" si="10"/>
        <v>0</v>
      </c>
      <c r="W25" s="12">
        <f t="shared" ca="1" si="11"/>
        <v>0</v>
      </c>
      <c r="X25" s="10">
        <f t="shared" si="12"/>
        <v>1</v>
      </c>
      <c r="Y25" s="12">
        <f t="shared" ca="1" si="13"/>
        <v>1</v>
      </c>
      <c r="Z25" s="10" t="e">
        <f t="shared" si="14"/>
        <v>#N/A</v>
      </c>
      <c r="AA25" s="11" t="e">
        <f t="shared" ca="1" si="15"/>
        <v>#N/A</v>
      </c>
      <c r="AB25" s="10" t="e">
        <f t="shared" si="16"/>
        <v>#N/A</v>
      </c>
      <c r="AC25" s="11" t="e">
        <f t="shared" ca="1" si="17"/>
        <v>#N/A</v>
      </c>
    </row>
    <row r="26" spans="1:29" x14ac:dyDescent="0.25">
      <c r="A26" s="8">
        <f t="shared" si="1"/>
        <v>3</v>
      </c>
      <c r="B26" s="5">
        <v>2016</v>
      </c>
      <c r="C26" s="5" t="s">
        <v>57</v>
      </c>
      <c r="D26" s="5" t="s">
        <v>66</v>
      </c>
      <c r="E26" s="15" t="s">
        <v>16</v>
      </c>
      <c r="N26" s="6" t="str">
        <f t="shared" si="2"/>
        <v/>
      </c>
      <c r="O26" s="7" t="str">
        <f t="shared" si="3"/>
        <v/>
      </c>
      <c r="P26" s="5" t="str">
        <f t="shared" ca="1" si="4"/>
        <v/>
      </c>
      <c r="Q26" s="5" t="str">
        <f t="shared" ca="1" si="5"/>
        <v/>
      </c>
      <c r="R26" s="5" t="str">
        <f t="shared" ca="1" si="6"/>
        <v/>
      </c>
      <c r="S26" s="6" t="str">
        <f t="shared" si="7"/>
        <v/>
      </c>
      <c r="T26" s="10" t="str">
        <f t="shared" si="8"/>
        <v/>
      </c>
      <c r="U26" s="11" t="e">
        <f t="shared" ca="1" si="9"/>
        <v>#N/A</v>
      </c>
      <c r="V26" s="10">
        <f t="shared" si="10"/>
        <v>0</v>
      </c>
      <c r="W26" s="12">
        <f t="shared" ca="1" si="11"/>
        <v>0</v>
      </c>
      <c r="X26" s="10">
        <f t="shared" si="12"/>
        <v>1</v>
      </c>
      <c r="Y26" s="12">
        <f t="shared" ca="1" si="13"/>
        <v>1</v>
      </c>
      <c r="Z26" s="10" t="e">
        <f t="shared" si="14"/>
        <v>#N/A</v>
      </c>
      <c r="AA26" s="11" t="e">
        <f t="shared" ca="1" si="15"/>
        <v>#N/A</v>
      </c>
      <c r="AB26" s="10" t="e">
        <f t="shared" si="16"/>
        <v>#N/A</v>
      </c>
      <c r="AC26" s="11" t="e">
        <f t="shared" ca="1" si="17"/>
        <v>#N/A</v>
      </c>
    </row>
    <row r="27" spans="1:29" x14ac:dyDescent="0.25">
      <c r="A27" s="8">
        <f t="shared" si="1"/>
        <v>4</v>
      </c>
      <c r="B27" s="5">
        <v>2016</v>
      </c>
      <c r="C27" s="5" t="s">
        <v>57</v>
      </c>
      <c r="D27" s="5" t="s">
        <v>67</v>
      </c>
      <c r="E27" s="15" t="s">
        <v>16</v>
      </c>
      <c r="N27" s="6" t="str">
        <f t="shared" si="2"/>
        <v/>
      </c>
      <c r="O27" s="7" t="str">
        <f t="shared" si="3"/>
        <v/>
      </c>
      <c r="P27" s="5" t="str">
        <f t="shared" ca="1" si="4"/>
        <v/>
      </c>
      <c r="Q27" s="5" t="str">
        <f t="shared" ca="1" si="5"/>
        <v/>
      </c>
      <c r="R27" s="5" t="str">
        <f t="shared" ca="1" si="6"/>
        <v/>
      </c>
      <c r="S27" s="6" t="str">
        <f t="shared" si="7"/>
        <v/>
      </c>
      <c r="T27" s="10" t="str">
        <f t="shared" si="8"/>
        <v/>
      </c>
      <c r="U27" s="11" t="e">
        <f t="shared" ca="1" si="9"/>
        <v>#N/A</v>
      </c>
      <c r="V27" s="10">
        <f t="shared" si="10"/>
        <v>0</v>
      </c>
      <c r="W27" s="12">
        <f t="shared" ca="1" si="11"/>
        <v>0</v>
      </c>
      <c r="X27" s="10">
        <f t="shared" si="12"/>
        <v>1</v>
      </c>
      <c r="Y27" s="12">
        <f t="shared" ca="1" si="13"/>
        <v>1</v>
      </c>
      <c r="Z27" s="10" t="e">
        <f t="shared" si="14"/>
        <v>#N/A</v>
      </c>
      <c r="AA27" s="11" t="e">
        <f t="shared" ca="1" si="15"/>
        <v>#N/A</v>
      </c>
      <c r="AB27" s="10" t="e">
        <f t="shared" si="16"/>
        <v>#N/A</v>
      </c>
      <c r="AC27" s="11" t="e">
        <f t="shared" ca="1" si="17"/>
        <v>#N/A</v>
      </c>
    </row>
    <row r="28" spans="1:29" collapsed="1" x14ac:dyDescent="0.25">
      <c r="A28" s="8">
        <f t="shared" si="1"/>
        <v>1</v>
      </c>
      <c r="B28" s="5">
        <v>2017</v>
      </c>
      <c r="C28" s="5" t="s">
        <v>3</v>
      </c>
      <c r="D28" s="5" t="s">
        <v>70</v>
      </c>
      <c r="E28" s="15" t="s">
        <v>17</v>
      </c>
      <c r="N28" s="6" t="str">
        <f t="shared" si="2"/>
        <v/>
      </c>
      <c r="O28" s="7" t="str">
        <f t="shared" si="3"/>
        <v/>
      </c>
      <c r="P28" s="5" t="str">
        <f t="shared" ca="1" si="4"/>
        <v/>
      </c>
      <c r="Q28" s="5" t="str">
        <f t="shared" ca="1" si="5"/>
        <v/>
      </c>
      <c r="R28" s="5" t="str">
        <f t="shared" ca="1" si="6"/>
        <v/>
      </c>
      <c r="S28" s="6" t="str">
        <f t="shared" si="7"/>
        <v/>
      </c>
      <c r="T28" s="10" t="str">
        <f t="shared" si="8"/>
        <v/>
      </c>
      <c r="U28" s="11" t="e">
        <f t="shared" ca="1" si="9"/>
        <v>#N/A</v>
      </c>
      <c r="V28" s="10">
        <f t="shared" si="10"/>
        <v>0</v>
      </c>
      <c r="W28" s="12">
        <f t="shared" ca="1" si="11"/>
        <v>0</v>
      </c>
      <c r="X28" s="10">
        <f t="shared" si="12"/>
        <v>1</v>
      </c>
      <c r="Y28" s="12">
        <f t="shared" ca="1" si="13"/>
        <v>1</v>
      </c>
      <c r="Z28" s="10" t="e">
        <f t="shared" si="14"/>
        <v>#N/A</v>
      </c>
      <c r="AA28" s="11" t="e">
        <f t="shared" ca="1" si="15"/>
        <v>#N/A</v>
      </c>
      <c r="AB28" s="10" t="e">
        <f t="shared" si="16"/>
        <v>#N/A</v>
      </c>
      <c r="AC28" s="11" t="e">
        <f t="shared" ca="1" si="17"/>
        <v>#N/A</v>
      </c>
    </row>
    <row r="29" spans="1:29" x14ac:dyDescent="0.25">
      <c r="A29" s="8">
        <f t="shared" si="1"/>
        <v>2</v>
      </c>
      <c r="B29" s="5">
        <v>2017</v>
      </c>
      <c r="C29" s="5" t="s">
        <v>3</v>
      </c>
      <c r="D29" s="5">
        <v>1</v>
      </c>
      <c r="E29" s="15">
        <v>42959</v>
      </c>
      <c r="F29" s="5" t="s">
        <v>5</v>
      </c>
      <c r="G29" s="5" t="s">
        <v>18</v>
      </c>
      <c r="I29" s="5" t="s">
        <v>45</v>
      </c>
      <c r="L29" s="5">
        <v>13</v>
      </c>
      <c r="M29" s="5">
        <v>10</v>
      </c>
      <c r="N29" s="6">
        <f t="shared" si="2"/>
        <v>3</v>
      </c>
      <c r="O29" s="7" t="str">
        <f t="shared" si="3"/>
        <v>W</v>
      </c>
      <c r="P29" s="5" t="str">
        <f t="shared" ca="1" si="4"/>
        <v>(1-0)</v>
      </c>
      <c r="Q29" s="5">
        <f t="shared" ca="1" si="5"/>
        <v>13</v>
      </c>
      <c r="R29" s="5">
        <f t="shared" ca="1" si="6"/>
        <v>10</v>
      </c>
      <c r="S29" s="6">
        <f t="shared" ca="1" si="7"/>
        <v>3</v>
      </c>
      <c r="T29" s="10">
        <f t="shared" si="8"/>
        <v>1</v>
      </c>
      <c r="U29" s="11">
        <f t="shared" ca="1" si="9"/>
        <v>1</v>
      </c>
      <c r="V29" s="10">
        <f t="shared" si="10"/>
        <v>1</v>
      </c>
      <c r="W29" s="12" t="e">
        <f t="shared" ca="1" si="11"/>
        <v>#N/A</v>
      </c>
      <c r="X29" s="10">
        <f t="shared" si="12"/>
        <v>1</v>
      </c>
      <c r="Y29" s="12" t="e">
        <f t="shared" ca="1" si="13"/>
        <v>#N/A</v>
      </c>
      <c r="Z29" s="10">
        <f t="shared" si="14"/>
        <v>1</v>
      </c>
      <c r="AA29" s="11" t="e">
        <f t="shared" ca="1" si="15"/>
        <v>#N/A</v>
      </c>
      <c r="AB29" s="10" t="str">
        <f t="shared" si="16"/>
        <v/>
      </c>
      <c r="AC29" s="11" t="e">
        <f t="shared" ca="1" si="17"/>
        <v>#N/A</v>
      </c>
    </row>
    <row r="30" spans="1:29" x14ac:dyDescent="0.25">
      <c r="A30" s="8">
        <f t="shared" si="1"/>
        <v>3</v>
      </c>
      <c r="B30" s="5">
        <v>2017</v>
      </c>
      <c r="C30" s="5" t="s">
        <v>3</v>
      </c>
      <c r="D30" s="5">
        <v>2</v>
      </c>
      <c r="E30" s="15">
        <v>42966</v>
      </c>
      <c r="F30" s="5" t="s">
        <v>6</v>
      </c>
      <c r="G30" s="5" t="s">
        <v>36</v>
      </c>
      <c r="I30" s="5" t="s">
        <v>54</v>
      </c>
      <c r="L30" s="5">
        <v>24</v>
      </c>
      <c r="M30" s="5">
        <v>21</v>
      </c>
      <c r="N30" s="6">
        <f t="shared" si="2"/>
        <v>3</v>
      </c>
      <c r="O30" s="7" t="str">
        <f t="shared" si="3"/>
        <v>W</v>
      </c>
      <c r="P30" s="5" t="str">
        <f t="shared" ca="1" si="4"/>
        <v>(2-0)</v>
      </c>
      <c r="Q30" s="5">
        <f t="shared" ca="1" si="5"/>
        <v>37</v>
      </c>
      <c r="R30" s="5">
        <f t="shared" ca="1" si="6"/>
        <v>31</v>
      </c>
      <c r="S30" s="6">
        <f t="shared" ca="1" si="7"/>
        <v>6</v>
      </c>
      <c r="T30" s="10">
        <f t="shared" si="8"/>
        <v>1</v>
      </c>
      <c r="U30" s="11">
        <f t="shared" ca="1" si="9"/>
        <v>1</v>
      </c>
      <c r="V30" s="10">
        <f t="shared" si="10"/>
        <v>1</v>
      </c>
      <c r="W30" s="12" t="e">
        <f t="shared" ca="1" si="11"/>
        <v>#N/A</v>
      </c>
      <c r="X30" s="10">
        <f t="shared" si="12"/>
        <v>1</v>
      </c>
      <c r="Y30" s="12" t="e">
        <f t="shared" ca="1" si="13"/>
        <v>#N/A</v>
      </c>
      <c r="Z30" s="10" t="str">
        <f t="shared" si="14"/>
        <v/>
      </c>
      <c r="AA30" s="11" t="e">
        <f t="shared" ca="1" si="15"/>
        <v>#N/A</v>
      </c>
      <c r="AB30" s="10">
        <f t="shared" si="16"/>
        <v>1</v>
      </c>
      <c r="AC30" s="11" t="e">
        <f t="shared" ca="1" si="17"/>
        <v>#N/A</v>
      </c>
    </row>
    <row r="31" spans="1:29" x14ac:dyDescent="0.25">
      <c r="A31" s="8">
        <f t="shared" si="1"/>
        <v>4</v>
      </c>
      <c r="B31" s="5">
        <v>2017</v>
      </c>
      <c r="C31" s="5" t="s">
        <v>3</v>
      </c>
      <c r="D31" s="5">
        <v>3</v>
      </c>
      <c r="E31" s="15">
        <v>43703</v>
      </c>
      <c r="F31" s="5" t="s">
        <v>5</v>
      </c>
      <c r="G31" s="5" t="s">
        <v>37</v>
      </c>
      <c r="I31" s="5" t="s">
        <v>54</v>
      </c>
      <c r="L31" s="5">
        <v>19</v>
      </c>
      <c r="M31" s="5">
        <v>21</v>
      </c>
      <c r="N31" s="6">
        <f t="shared" si="2"/>
        <v>-2</v>
      </c>
      <c r="O31" s="7" t="str">
        <f t="shared" si="3"/>
        <v>L</v>
      </c>
      <c r="P31" s="5" t="str">
        <f t="shared" ca="1" si="4"/>
        <v>(2-1)</v>
      </c>
      <c r="Q31" s="5">
        <f t="shared" ca="1" si="5"/>
        <v>56</v>
      </c>
      <c r="R31" s="5">
        <f t="shared" ca="1" si="6"/>
        <v>52</v>
      </c>
      <c r="S31" s="6">
        <f t="shared" ca="1" si="7"/>
        <v>4</v>
      </c>
      <c r="T31" s="10">
        <f t="shared" si="8"/>
        <v>0</v>
      </c>
      <c r="U31" s="11">
        <f t="shared" ca="1" si="9"/>
        <v>0.66666666666666663</v>
      </c>
      <c r="V31" s="10">
        <f t="shared" si="10"/>
        <v>0</v>
      </c>
      <c r="W31" s="12" t="e">
        <f t="shared" ca="1" si="11"/>
        <v>#N/A</v>
      </c>
      <c r="X31" s="10">
        <f t="shared" si="12"/>
        <v>0</v>
      </c>
      <c r="Y31" s="12" t="e">
        <f t="shared" ca="1" si="13"/>
        <v>#N/A</v>
      </c>
      <c r="Z31" s="10">
        <f t="shared" si="14"/>
        <v>0</v>
      </c>
      <c r="AA31" s="11" t="e">
        <f t="shared" ca="1" si="15"/>
        <v>#N/A</v>
      </c>
      <c r="AB31" s="10" t="str">
        <f t="shared" si="16"/>
        <v/>
      </c>
      <c r="AC31" s="11" t="e">
        <f t="shared" ca="1" si="17"/>
        <v>#N/A</v>
      </c>
    </row>
    <row r="32" spans="1:29" x14ac:dyDescent="0.25">
      <c r="A32" s="8">
        <f t="shared" si="1"/>
        <v>5</v>
      </c>
      <c r="B32" s="5">
        <v>2017</v>
      </c>
      <c r="C32" s="5" t="s">
        <v>3</v>
      </c>
      <c r="D32" s="5">
        <v>4</v>
      </c>
      <c r="E32" s="15">
        <v>43708</v>
      </c>
      <c r="F32" s="5" t="s">
        <v>6</v>
      </c>
      <c r="G32" s="5" t="s">
        <v>38</v>
      </c>
      <c r="I32" s="5" t="s">
        <v>45</v>
      </c>
      <c r="L32" s="5">
        <v>10</v>
      </c>
      <c r="M32" s="5">
        <v>24</v>
      </c>
      <c r="N32" s="6">
        <f t="shared" si="2"/>
        <v>-14</v>
      </c>
      <c r="O32" s="7" t="str">
        <f t="shared" si="3"/>
        <v>L</v>
      </c>
      <c r="P32" s="5" t="str">
        <f t="shared" ca="1" si="4"/>
        <v>(2-2)</v>
      </c>
      <c r="Q32" s="5">
        <f t="shared" ca="1" si="5"/>
        <v>66</v>
      </c>
      <c r="R32" s="5">
        <f t="shared" ca="1" si="6"/>
        <v>76</v>
      </c>
      <c r="S32" s="6">
        <f t="shared" ca="1" si="7"/>
        <v>-10</v>
      </c>
      <c r="T32" s="10">
        <f t="shared" si="8"/>
        <v>0</v>
      </c>
      <c r="U32" s="11">
        <f t="shared" ca="1" si="9"/>
        <v>0.5</v>
      </c>
      <c r="V32" s="10">
        <f t="shared" si="10"/>
        <v>0</v>
      </c>
      <c r="W32" s="12" t="e">
        <f t="shared" ca="1" si="11"/>
        <v>#N/A</v>
      </c>
      <c r="X32" s="10">
        <f t="shared" si="12"/>
        <v>0</v>
      </c>
      <c r="Y32" s="12" t="e">
        <f t="shared" ca="1" si="13"/>
        <v>#N/A</v>
      </c>
      <c r="Z32" s="10" t="str">
        <f t="shared" si="14"/>
        <v/>
      </c>
      <c r="AA32" s="11" t="e">
        <f t="shared" ca="1" si="15"/>
        <v>#N/A</v>
      </c>
      <c r="AB32" s="10">
        <f t="shared" si="16"/>
        <v>0</v>
      </c>
      <c r="AC32" s="11" t="e">
        <f t="shared" ca="1" si="17"/>
        <v>#N/A</v>
      </c>
    </row>
    <row r="33" spans="1:29" x14ac:dyDescent="0.25">
      <c r="A33" s="8">
        <f t="shared" si="1"/>
        <v>1</v>
      </c>
      <c r="B33" s="5">
        <v>2017</v>
      </c>
      <c r="C33" s="5" t="s">
        <v>56</v>
      </c>
      <c r="D33" s="5">
        <v>1</v>
      </c>
      <c r="E33" s="15">
        <v>42988</v>
      </c>
      <c r="F33" s="5" t="s">
        <v>5</v>
      </c>
      <c r="G33" s="5" t="s">
        <v>39</v>
      </c>
      <c r="H33" s="9">
        <v>4</v>
      </c>
      <c r="I33" s="5" t="s">
        <v>54</v>
      </c>
      <c r="J33" s="5" t="s">
        <v>52</v>
      </c>
      <c r="K33" s="5" t="s">
        <v>48</v>
      </c>
      <c r="L33" s="5">
        <v>46</v>
      </c>
      <c r="M33" s="5">
        <v>9</v>
      </c>
      <c r="N33" s="6">
        <f t="shared" si="2"/>
        <v>37</v>
      </c>
      <c r="O33" s="7" t="str">
        <f t="shared" si="3"/>
        <v>W</v>
      </c>
      <c r="P33" s="5" t="str">
        <f t="shared" ca="1" si="4"/>
        <v>(1-0)</v>
      </c>
      <c r="Q33" s="5">
        <f t="shared" ca="1" si="5"/>
        <v>46</v>
      </c>
      <c r="R33" s="5">
        <f t="shared" ca="1" si="6"/>
        <v>9</v>
      </c>
      <c r="S33" s="6">
        <f t="shared" ca="1" si="7"/>
        <v>37</v>
      </c>
      <c r="T33" s="10">
        <f t="shared" si="8"/>
        <v>1</v>
      </c>
      <c r="U33" s="11">
        <f t="shared" ca="1" si="9"/>
        <v>1</v>
      </c>
      <c r="V33" s="10">
        <f t="shared" si="10"/>
        <v>1</v>
      </c>
      <c r="W33" s="12" t="e">
        <f t="shared" ca="1" si="11"/>
        <v>#N/A</v>
      </c>
      <c r="X33" s="10">
        <f t="shared" si="12"/>
        <v>1</v>
      </c>
      <c r="Y33" s="12" t="e">
        <f t="shared" ca="1" si="13"/>
        <v>#N/A</v>
      </c>
      <c r="Z33" s="10">
        <f t="shared" si="14"/>
        <v>1</v>
      </c>
      <c r="AA33" s="11">
        <f t="shared" ca="1" si="15"/>
        <v>1</v>
      </c>
      <c r="AB33" s="10" t="str">
        <f t="shared" si="16"/>
        <v/>
      </c>
      <c r="AC33" s="11" t="e">
        <f t="shared" ca="1" si="17"/>
        <v>#N/A</v>
      </c>
    </row>
    <row r="34" spans="1:29" x14ac:dyDescent="0.25">
      <c r="A34" s="8">
        <f t="shared" si="1"/>
        <v>2</v>
      </c>
      <c r="B34" s="5">
        <v>2017</v>
      </c>
      <c r="C34" s="5" t="s">
        <v>56</v>
      </c>
      <c r="D34" s="5">
        <v>2</v>
      </c>
      <c r="E34" s="15">
        <v>42995</v>
      </c>
      <c r="F34" s="5" t="s">
        <v>5</v>
      </c>
      <c r="G34" s="5" t="s">
        <v>40</v>
      </c>
      <c r="H34" s="9">
        <v>2</v>
      </c>
      <c r="I34" s="5" t="s">
        <v>45</v>
      </c>
      <c r="J34" s="5" t="s">
        <v>51</v>
      </c>
      <c r="K34" s="5" t="s">
        <v>48</v>
      </c>
      <c r="L34" s="5">
        <v>20</v>
      </c>
      <c r="M34" s="5">
        <v>27</v>
      </c>
      <c r="N34" s="6">
        <f t="shared" si="2"/>
        <v>-7</v>
      </c>
      <c r="O34" s="7" t="str">
        <f t="shared" si="3"/>
        <v>L</v>
      </c>
      <c r="P34" s="5" t="str">
        <f t="shared" ca="1" si="4"/>
        <v>(1-1)</v>
      </c>
      <c r="Q34" s="5">
        <f t="shared" ca="1" si="5"/>
        <v>66</v>
      </c>
      <c r="R34" s="5">
        <f t="shared" ca="1" si="6"/>
        <v>36</v>
      </c>
      <c r="S34" s="6">
        <f t="shared" ca="1" si="7"/>
        <v>30</v>
      </c>
      <c r="T34" s="10">
        <f t="shared" si="8"/>
        <v>0</v>
      </c>
      <c r="U34" s="11">
        <f t="shared" ca="1" si="9"/>
        <v>0.5</v>
      </c>
      <c r="V34" s="10">
        <f t="shared" si="10"/>
        <v>0</v>
      </c>
      <c r="W34" s="12" t="e">
        <f t="shared" ca="1" si="11"/>
        <v>#N/A</v>
      </c>
      <c r="X34" s="10">
        <f t="shared" si="12"/>
        <v>0</v>
      </c>
      <c r="Y34" s="12" t="e">
        <f t="shared" ca="1" si="13"/>
        <v>#N/A</v>
      </c>
      <c r="Z34" s="10">
        <f t="shared" si="14"/>
        <v>0</v>
      </c>
      <c r="AA34" s="11">
        <f t="shared" ca="1" si="15"/>
        <v>0.5</v>
      </c>
      <c r="AB34" s="10" t="str">
        <f t="shared" si="16"/>
        <v/>
      </c>
      <c r="AC34" s="11" t="e">
        <f t="shared" ca="1" si="17"/>
        <v>#N/A</v>
      </c>
    </row>
    <row r="35" spans="1:29" x14ac:dyDescent="0.25">
      <c r="A35" s="8">
        <f t="shared" si="1"/>
        <v>3</v>
      </c>
      <c r="B35" s="5">
        <v>2017</v>
      </c>
      <c r="C35" s="5" t="s">
        <v>56</v>
      </c>
      <c r="D35" s="5">
        <v>3</v>
      </c>
      <c r="E35" s="15">
        <v>42968</v>
      </c>
      <c r="F35" s="5" t="s">
        <v>6</v>
      </c>
      <c r="G35" s="5" t="s">
        <v>22</v>
      </c>
      <c r="H35" s="9">
        <v>1</v>
      </c>
      <c r="I35" s="5" t="s">
        <v>45</v>
      </c>
      <c r="J35" s="5" t="s">
        <v>46</v>
      </c>
      <c r="K35" s="5" t="s">
        <v>47</v>
      </c>
      <c r="L35" s="5">
        <v>41</v>
      </c>
      <c r="M35" s="5">
        <v>39</v>
      </c>
      <c r="N35" s="6">
        <f t="shared" si="2"/>
        <v>2</v>
      </c>
      <c r="O35" s="7" t="str">
        <f t="shared" si="3"/>
        <v>W</v>
      </c>
      <c r="P35" s="5" t="str">
        <f t="shared" ca="1" si="4"/>
        <v>(2-1)</v>
      </c>
      <c r="Q35" s="5">
        <f t="shared" ca="1" si="5"/>
        <v>107</v>
      </c>
      <c r="R35" s="5">
        <f t="shared" ca="1" si="6"/>
        <v>75</v>
      </c>
      <c r="S35" s="6">
        <f t="shared" ca="1" si="7"/>
        <v>32</v>
      </c>
      <c r="T35" s="10">
        <f t="shared" si="8"/>
        <v>1</v>
      </c>
      <c r="U35" s="11">
        <f t="shared" ca="1" si="9"/>
        <v>0.66666666666666663</v>
      </c>
      <c r="V35" s="10">
        <f t="shared" si="10"/>
        <v>1</v>
      </c>
      <c r="W35" s="12" t="e">
        <f t="shared" ca="1" si="11"/>
        <v>#N/A</v>
      </c>
      <c r="X35" s="10">
        <f t="shared" si="12"/>
        <v>1</v>
      </c>
      <c r="Y35" s="12" t="e">
        <f t="shared" ca="1" si="13"/>
        <v>#N/A</v>
      </c>
      <c r="Z35" s="10" t="str">
        <f t="shared" si="14"/>
        <v/>
      </c>
      <c r="AA35" s="11" t="e">
        <f t="shared" ca="1" si="15"/>
        <v>#N/A</v>
      </c>
      <c r="AB35" s="10">
        <f t="shared" si="16"/>
        <v>1</v>
      </c>
      <c r="AC35" s="11">
        <f t="shared" ca="1" si="17"/>
        <v>1</v>
      </c>
    </row>
    <row r="36" spans="1:29" x14ac:dyDescent="0.25">
      <c r="A36" s="8">
        <f t="shared" si="1"/>
        <v>4</v>
      </c>
      <c r="B36" s="5">
        <v>2017</v>
      </c>
      <c r="C36" s="5" t="s">
        <v>56</v>
      </c>
      <c r="D36" s="5">
        <v>4</v>
      </c>
      <c r="E36" s="15">
        <v>43009</v>
      </c>
      <c r="F36" s="5" t="s">
        <v>6</v>
      </c>
      <c r="G36" s="5" t="s">
        <v>18</v>
      </c>
      <c r="H36" s="9">
        <v>2</v>
      </c>
      <c r="I36" s="5" t="s">
        <v>45</v>
      </c>
      <c r="J36" s="5" t="s">
        <v>51</v>
      </c>
      <c r="K36" s="5" t="s">
        <v>49</v>
      </c>
      <c r="L36" s="5">
        <v>35</v>
      </c>
      <c r="M36" s="5">
        <v>30</v>
      </c>
      <c r="N36" s="6">
        <f t="shared" si="2"/>
        <v>5</v>
      </c>
      <c r="O36" s="7" t="str">
        <f t="shared" si="3"/>
        <v>W</v>
      </c>
      <c r="P36" s="5" t="str">
        <f t="shared" ca="1" si="4"/>
        <v>(3-1)</v>
      </c>
      <c r="Q36" s="5">
        <f t="shared" ca="1" si="5"/>
        <v>142</v>
      </c>
      <c r="R36" s="5">
        <f t="shared" ca="1" si="6"/>
        <v>105</v>
      </c>
      <c r="S36" s="6">
        <f t="shared" ca="1" si="7"/>
        <v>37</v>
      </c>
      <c r="T36" s="10">
        <f t="shared" si="8"/>
        <v>1</v>
      </c>
      <c r="U36" s="11">
        <f t="shared" ca="1" si="9"/>
        <v>0.75</v>
      </c>
      <c r="V36" s="10">
        <f t="shared" si="10"/>
        <v>1</v>
      </c>
      <c r="W36" s="12" t="e">
        <f t="shared" ca="1" si="11"/>
        <v>#N/A</v>
      </c>
      <c r="X36" s="10">
        <f t="shared" si="12"/>
        <v>1</v>
      </c>
      <c r="Y36" s="12" t="e">
        <f t="shared" ca="1" si="13"/>
        <v>#N/A</v>
      </c>
      <c r="Z36" s="10" t="str">
        <f t="shared" si="14"/>
        <v/>
      </c>
      <c r="AA36" s="11" t="e">
        <f t="shared" ca="1" si="15"/>
        <v>#N/A</v>
      </c>
      <c r="AB36" s="10">
        <f t="shared" si="16"/>
        <v>1</v>
      </c>
      <c r="AC36" s="11">
        <f t="shared" ca="1" si="17"/>
        <v>1</v>
      </c>
    </row>
    <row r="37" spans="1:29" x14ac:dyDescent="0.25">
      <c r="A37" s="8">
        <f t="shared" si="1"/>
        <v>5</v>
      </c>
      <c r="B37" s="5">
        <v>2017</v>
      </c>
      <c r="C37" s="5" t="s">
        <v>56</v>
      </c>
      <c r="D37" s="5">
        <v>5</v>
      </c>
      <c r="E37" s="15">
        <v>43016</v>
      </c>
      <c r="F37" s="5" t="s">
        <v>5</v>
      </c>
      <c r="G37" s="5" t="s">
        <v>23</v>
      </c>
      <c r="H37" s="9">
        <v>1</v>
      </c>
      <c r="I37" s="5" t="s">
        <v>45</v>
      </c>
      <c r="J37" s="5" t="s">
        <v>46</v>
      </c>
      <c r="K37" s="5" t="s">
        <v>49</v>
      </c>
      <c r="L37" s="5">
        <v>10</v>
      </c>
      <c r="M37" s="5">
        <v>16</v>
      </c>
      <c r="N37" s="6">
        <f t="shared" si="2"/>
        <v>-6</v>
      </c>
      <c r="O37" s="7" t="str">
        <f t="shared" si="3"/>
        <v>L</v>
      </c>
      <c r="P37" s="5" t="str">
        <f t="shared" ca="1" si="4"/>
        <v>(3-2)</v>
      </c>
      <c r="Q37" s="5">
        <f t="shared" ca="1" si="5"/>
        <v>152</v>
      </c>
      <c r="R37" s="5">
        <f t="shared" ca="1" si="6"/>
        <v>121</v>
      </c>
      <c r="S37" s="6">
        <f t="shared" ca="1" si="7"/>
        <v>31</v>
      </c>
      <c r="T37" s="10">
        <f t="shared" si="8"/>
        <v>0</v>
      </c>
      <c r="U37" s="11">
        <f t="shared" ca="1" si="9"/>
        <v>0.6</v>
      </c>
      <c r="V37" s="10">
        <f t="shared" si="10"/>
        <v>0</v>
      </c>
      <c r="W37" s="12" t="e">
        <f t="shared" ca="1" si="11"/>
        <v>#N/A</v>
      </c>
      <c r="X37" s="10">
        <f t="shared" si="12"/>
        <v>0</v>
      </c>
      <c r="Y37" s="12" t="e">
        <f t="shared" ca="1" si="13"/>
        <v>#N/A</v>
      </c>
      <c r="Z37" s="10">
        <f t="shared" si="14"/>
        <v>0</v>
      </c>
      <c r="AA37" s="11">
        <f t="shared" ca="1" si="15"/>
        <v>0.33333333333333331</v>
      </c>
      <c r="AB37" s="10" t="str">
        <f t="shared" si="16"/>
        <v/>
      </c>
      <c r="AC37" s="11" t="e">
        <f t="shared" ca="1" si="17"/>
        <v>#N/A</v>
      </c>
    </row>
    <row r="38" spans="1:29" x14ac:dyDescent="0.25">
      <c r="A38" s="8">
        <f t="shared" si="1"/>
        <v>6</v>
      </c>
      <c r="B38" s="5">
        <v>2017</v>
      </c>
      <c r="C38" s="5" t="s">
        <v>56</v>
      </c>
      <c r="D38" s="5">
        <v>6</v>
      </c>
      <c r="E38" s="15">
        <v>43023</v>
      </c>
      <c r="F38" s="5" t="s">
        <v>6</v>
      </c>
      <c r="G38" s="5" t="s">
        <v>41</v>
      </c>
      <c r="H38" s="9">
        <v>4</v>
      </c>
      <c r="I38" s="5" t="s">
        <v>54</v>
      </c>
      <c r="J38" s="5" t="s">
        <v>52</v>
      </c>
      <c r="K38" s="5" t="s">
        <v>47</v>
      </c>
      <c r="L38" s="5">
        <v>27</v>
      </c>
      <c r="M38" s="5">
        <v>17</v>
      </c>
      <c r="N38" s="6">
        <f t="shared" si="2"/>
        <v>10</v>
      </c>
      <c r="O38" s="7" t="str">
        <f t="shared" si="3"/>
        <v>W</v>
      </c>
      <c r="P38" s="5" t="str">
        <f t="shared" ca="1" si="4"/>
        <v>(4-2)</v>
      </c>
      <c r="Q38" s="5">
        <f t="shared" ca="1" si="5"/>
        <v>179</v>
      </c>
      <c r="R38" s="5">
        <f t="shared" ca="1" si="6"/>
        <v>138</v>
      </c>
      <c r="S38" s="6">
        <f t="shared" ca="1" si="7"/>
        <v>41</v>
      </c>
      <c r="T38" s="10">
        <f t="shared" si="8"/>
        <v>1</v>
      </c>
      <c r="U38" s="11">
        <f t="shared" ca="1" si="9"/>
        <v>0.66666666666666663</v>
      </c>
      <c r="V38" s="10">
        <f t="shared" si="10"/>
        <v>1</v>
      </c>
      <c r="W38" s="12" t="e">
        <f t="shared" ca="1" si="11"/>
        <v>#N/A</v>
      </c>
      <c r="X38" s="10">
        <f t="shared" si="12"/>
        <v>1</v>
      </c>
      <c r="Y38" s="12" t="e">
        <f t="shared" ca="1" si="13"/>
        <v>#N/A</v>
      </c>
      <c r="Z38" s="10" t="str">
        <f t="shared" si="14"/>
        <v/>
      </c>
      <c r="AA38" s="11" t="e">
        <f t="shared" ca="1" si="15"/>
        <v>#N/A</v>
      </c>
      <c r="AB38" s="10">
        <f t="shared" si="16"/>
        <v>1</v>
      </c>
      <c r="AC38" s="11">
        <f t="shared" ca="1" si="17"/>
        <v>1</v>
      </c>
    </row>
    <row r="39" spans="1:29" x14ac:dyDescent="0.25">
      <c r="A39" s="8">
        <f t="shared" si="1"/>
        <v>7</v>
      </c>
      <c r="B39" s="5">
        <v>2017</v>
      </c>
      <c r="C39" s="5" t="s">
        <v>56</v>
      </c>
      <c r="D39" s="5">
        <v>7</v>
      </c>
      <c r="E39" s="15">
        <v>43030</v>
      </c>
      <c r="F39" s="5" t="s">
        <v>5</v>
      </c>
      <c r="G39" s="5" t="s">
        <v>25</v>
      </c>
      <c r="H39" s="9">
        <v>1</v>
      </c>
      <c r="I39" s="5" t="s">
        <v>45</v>
      </c>
      <c r="J39" s="5" t="s">
        <v>46</v>
      </c>
      <c r="K39" s="5" t="s">
        <v>53</v>
      </c>
      <c r="L39" s="5">
        <v>33</v>
      </c>
      <c r="M39" s="5">
        <v>0</v>
      </c>
      <c r="N39" s="6">
        <f t="shared" si="2"/>
        <v>33</v>
      </c>
      <c r="O39" s="7" t="str">
        <f t="shared" si="3"/>
        <v>W</v>
      </c>
      <c r="P39" s="5" t="str">
        <f t="shared" ca="1" si="4"/>
        <v>(5-2)</v>
      </c>
      <c r="Q39" s="5">
        <f t="shared" ca="1" si="5"/>
        <v>212</v>
      </c>
      <c r="R39" s="5">
        <f t="shared" ca="1" si="6"/>
        <v>138</v>
      </c>
      <c r="S39" s="6">
        <f t="shared" ca="1" si="7"/>
        <v>74</v>
      </c>
      <c r="T39" s="10">
        <f t="shared" si="8"/>
        <v>1</v>
      </c>
      <c r="U39" s="11">
        <f t="shared" ca="1" si="9"/>
        <v>0.7142857142857143</v>
      </c>
      <c r="V39" s="10">
        <f t="shared" si="10"/>
        <v>1</v>
      </c>
      <c r="W39" s="12">
        <f t="shared" ca="1" si="11"/>
        <v>0.7142857142857143</v>
      </c>
      <c r="X39" s="10">
        <f t="shared" si="12"/>
        <v>1</v>
      </c>
      <c r="Y39" s="12">
        <f t="shared" ca="1" si="13"/>
        <v>0.7142857142857143</v>
      </c>
      <c r="Z39" s="10">
        <f t="shared" si="14"/>
        <v>1</v>
      </c>
      <c r="AA39" s="11">
        <f t="shared" ca="1" si="15"/>
        <v>0.5</v>
      </c>
      <c r="AB39" s="10" t="str">
        <f t="shared" si="16"/>
        <v/>
      </c>
      <c r="AC39" s="11" t="e">
        <f t="shared" ca="1" si="17"/>
        <v>#N/A</v>
      </c>
    </row>
    <row r="40" spans="1:29" x14ac:dyDescent="0.25">
      <c r="A40" s="8">
        <f t="shared" si="1"/>
        <v>8</v>
      </c>
      <c r="B40" s="5">
        <v>2017</v>
      </c>
      <c r="C40" s="5" t="s">
        <v>56</v>
      </c>
      <c r="D40" s="5">
        <v>8</v>
      </c>
      <c r="E40" s="15" t="s">
        <v>17</v>
      </c>
      <c r="N40" s="6" t="str">
        <f t="shared" si="2"/>
        <v/>
      </c>
      <c r="O40" s="7" t="str">
        <f t="shared" si="3"/>
        <v/>
      </c>
      <c r="P40" s="5" t="str">
        <f t="shared" ca="1" si="4"/>
        <v/>
      </c>
      <c r="Q40" s="5" t="str">
        <f t="shared" ca="1" si="5"/>
        <v/>
      </c>
      <c r="R40" s="5" t="str">
        <f t="shared" ca="1" si="6"/>
        <v/>
      </c>
      <c r="S40" s="6" t="str">
        <f t="shared" si="7"/>
        <v/>
      </c>
      <c r="T40" s="10" t="str">
        <f t="shared" si="8"/>
        <v/>
      </c>
      <c r="U40" s="11" t="e">
        <f t="shared" ca="1" si="9"/>
        <v>#N/A</v>
      </c>
      <c r="V40" s="10">
        <f t="shared" si="10"/>
        <v>0</v>
      </c>
      <c r="W40" s="12">
        <f t="shared" ca="1" si="11"/>
        <v>0.625</v>
      </c>
      <c r="X40" s="10">
        <f t="shared" si="12"/>
        <v>1</v>
      </c>
      <c r="Y40" s="12">
        <f t="shared" ca="1" si="13"/>
        <v>0.75</v>
      </c>
      <c r="Z40" s="10" t="e">
        <f t="shared" si="14"/>
        <v>#N/A</v>
      </c>
      <c r="AA40" s="11" t="e">
        <f t="shared" ca="1" si="15"/>
        <v>#N/A</v>
      </c>
      <c r="AB40" s="10" t="e">
        <f t="shared" si="16"/>
        <v>#N/A</v>
      </c>
      <c r="AC40" s="11" t="e">
        <f t="shared" ca="1" si="17"/>
        <v>#N/A</v>
      </c>
    </row>
    <row r="41" spans="1:29" x14ac:dyDescent="0.25">
      <c r="A41" s="8">
        <f t="shared" si="1"/>
        <v>9</v>
      </c>
      <c r="B41" s="5">
        <v>2017</v>
      </c>
      <c r="C41" s="5" t="s">
        <v>56</v>
      </c>
      <c r="D41" s="5">
        <v>9</v>
      </c>
      <c r="E41" s="15">
        <v>43044</v>
      </c>
      <c r="F41" s="5" t="s">
        <v>6</v>
      </c>
      <c r="G41" s="5" t="s">
        <v>28</v>
      </c>
      <c r="H41" s="9">
        <v>2</v>
      </c>
      <c r="I41" s="5" t="s">
        <v>45</v>
      </c>
      <c r="J41" s="5" t="s">
        <v>51</v>
      </c>
      <c r="K41" s="5" t="s">
        <v>53</v>
      </c>
      <c r="L41" s="5">
        <v>51</v>
      </c>
      <c r="M41" s="5">
        <v>17</v>
      </c>
      <c r="N41" s="6">
        <f t="shared" si="2"/>
        <v>34</v>
      </c>
      <c r="O41" s="7" t="str">
        <f t="shared" si="3"/>
        <v>W</v>
      </c>
      <c r="P41" s="5" t="str">
        <f t="shared" ca="1" si="4"/>
        <v>(6-2)</v>
      </c>
      <c r="Q41" s="5">
        <f t="shared" ca="1" si="5"/>
        <v>263</v>
      </c>
      <c r="R41" s="5">
        <f t="shared" ca="1" si="6"/>
        <v>155</v>
      </c>
      <c r="S41" s="6">
        <f t="shared" ca="1" si="7"/>
        <v>108</v>
      </c>
      <c r="T41" s="10">
        <f t="shared" si="8"/>
        <v>1</v>
      </c>
      <c r="U41" s="11">
        <f t="shared" ca="1" si="9"/>
        <v>0.75</v>
      </c>
      <c r="V41" s="10">
        <f t="shared" si="10"/>
        <v>1</v>
      </c>
      <c r="W41" s="12" t="e">
        <f t="shared" ca="1" si="11"/>
        <v>#N/A</v>
      </c>
      <c r="X41" s="10">
        <f t="shared" si="12"/>
        <v>1</v>
      </c>
      <c r="Y41" s="12" t="e">
        <f t="shared" ca="1" si="13"/>
        <v>#N/A</v>
      </c>
      <c r="Z41" s="10" t="str">
        <f t="shared" si="14"/>
        <v/>
      </c>
      <c r="AA41" s="11" t="e">
        <f t="shared" ca="1" si="15"/>
        <v>#N/A</v>
      </c>
      <c r="AB41" s="10">
        <f t="shared" si="16"/>
        <v>1</v>
      </c>
      <c r="AC41" s="11" t="e">
        <f t="shared" ca="1" si="17"/>
        <v>#N/A</v>
      </c>
    </row>
    <row r="42" spans="1:29" x14ac:dyDescent="0.25">
      <c r="A42" s="8">
        <f t="shared" si="1"/>
        <v>10</v>
      </c>
      <c r="B42" s="5">
        <v>2017</v>
      </c>
      <c r="C42" s="5" t="s">
        <v>56</v>
      </c>
      <c r="D42" s="5">
        <v>10</v>
      </c>
      <c r="E42" s="15">
        <v>43051</v>
      </c>
      <c r="F42" s="5" t="s">
        <v>5</v>
      </c>
      <c r="G42" s="5" t="s">
        <v>42</v>
      </c>
      <c r="H42" s="9">
        <v>4</v>
      </c>
      <c r="I42" s="5" t="s">
        <v>54</v>
      </c>
      <c r="J42" s="5" t="s">
        <v>52</v>
      </c>
      <c r="K42" s="5" t="s">
        <v>49</v>
      </c>
      <c r="L42" s="5">
        <v>33</v>
      </c>
      <c r="M42" s="5">
        <v>7</v>
      </c>
      <c r="N42" s="6">
        <f t="shared" si="2"/>
        <v>26</v>
      </c>
      <c r="O42" s="7" t="str">
        <f t="shared" si="3"/>
        <v>W</v>
      </c>
      <c r="P42" s="5" t="str">
        <f t="shared" ca="1" si="4"/>
        <v>(7-2)</v>
      </c>
      <c r="Q42" s="5">
        <f t="shared" ca="1" si="5"/>
        <v>296</v>
      </c>
      <c r="R42" s="5">
        <f t="shared" ca="1" si="6"/>
        <v>162</v>
      </c>
      <c r="S42" s="6">
        <f t="shared" ca="1" si="7"/>
        <v>134</v>
      </c>
      <c r="T42" s="10">
        <f t="shared" si="8"/>
        <v>1</v>
      </c>
      <c r="U42" s="11">
        <f t="shared" ca="1" si="9"/>
        <v>0.77777777777777779</v>
      </c>
      <c r="V42" s="10">
        <f t="shared" si="10"/>
        <v>1</v>
      </c>
      <c r="W42" s="12" t="e">
        <f t="shared" ca="1" si="11"/>
        <v>#N/A</v>
      </c>
      <c r="X42" s="10">
        <f t="shared" si="12"/>
        <v>1</v>
      </c>
      <c r="Y42" s="12" t="e">
        <f t="shared" ca="1" si="13"/>
        <v>#N/A</v>
      </c>
      <c r="Z42" s="10">
        <f t="shared" si="14"/>
        <v>1</v>
      </c>
      <c r="AA42" s="11" t="e">
        <f t="shared" ca="1" si="15"/>
        <v>#N/A</v>
      </c>
      <c r="AB42" s="10" t="str">
        <f t="shared" si="16"/>
        <v/>
      </c>
      <c r="AC42" s="11" t="e">
        <f t="shared" ca="1" si="17"/>
        <v>#N/A</v>
      </c>
    </row>
    <row r="43" spans="1:29" x14ac:dyDescent="0.25">
      <c r="A43" s="8">
        <f t="shared" si="1"/>
        <v>11</v>
      </c>
      <c r="B43" s="5">
        <v>2017</v>
      </c>
      <c r="C43" s="5" t="s">
        <v>56</v>
      </c>
      <c r="D43" s="5">
        <v>11</v>
      </c>
      <c r="E43" s="15">
        <v>43058</v>
      </c>
      <c r="F43" s="5" t="s">
        <v>6</v>
      </c>
      <c r="G43" s="5" t="s">
        <v>21</v>
      </c>
      <c r="H43" s="9">
        <v>3</v>
      </c>
      <c r="I43" s="5" t="s">
        <v>45</v>
      </c>
      <c r="J43" s="5" t="s">
        <v>50</v>
      </c>
      <c r="K43" s="5" t="s">
        <v>48</v>
      </c>
      <c r="L43" s="5">
        <v>7</v>
      </c>
      <c r="M43" s="5">
        <v>24</v>
      </c>
      <c r="N43" s="6">
        <f t="shared" si="2"/>
        <v>-17</v>
      </c>
      <c r="O43" s="7" t="str">
        <f t="shared" si="3"/>
        <v>L</v>
      </c>
      <c r="P43" s="5" t="str">
        <f t="shared" ca="1" si="4"/>
        <v>(7-3)</v>
      </c>
      <c r="Q43" s="5">
        <f t="shared" ca="1" si="5"/>
        <v>303</v>
      </c>
      <c r="R43" s="5">
        <f t="shared" ca="1" si="6"/>
        <v>186</v>
      </c>
      <c r="S43" s="6">
        <f t="shared" ca="1" si="7"/>
        <v>117</v>
      </c>
      <c r="T43" s="10">
        <f t="shared" si="8"/>
        <v>0</v>
      </c>
      <c r="U43" s="11">
        <f t="shared" ca="1" si="9"/>
        <v>0.7</v>
      </c>
      <c r="V43" s="10">
        <f t="shared" si="10"/>
        <v>0</v>
      </c>
      <c r="W43" s="12" t="e">
        <f t="shared" ca="1" si="11"/>
        <v>#N/A</v>
      </c>
      <c r="X43" s="10">
        <f t="shared" si="12"/>
        <v>0</v>
      </c>
      <c r="Y43" s="12" t="e">
        <f t="shared" ca="1" si="13"/>
        <v>#N/A</v>
      </c>
      <c r="Z43" s="10" t="str">
        <f t="shared" si="14"/>
        <v/>
      </c>
      <c r="AA43" s="11" t="e">
        <f t="shared" ca="1" si="15"/>
        <v>#N/A</v>
      </c>
      <c r="AB43" s="10">
        <f t="shared" si="16"/>
        <v>0</v>
      </c>
      <c r="AC43" s="11" t="e">
        <f t="shared" ca="1" si="17"/>
        <v>#N/A</v>
      </c>
    </row>
    <row r="44" spans="1:29" x14ac:dyDescent="0.25">
      <c r="A44" s="8">
        <f t="shared" si="1"/>
        <v>12</v>
      </c>
      <c r="B44" s="5">
        <v>2017</v>
      </c>
      <c r="C44" s="5" t="s">
        <v>56</v>
      </c>
      <c r="D44" s="5">
        <v>12</v>
      </c>
      <c r="E44" s="15">
        <v>43065</v>
      </c>
      <c r="F44" s="5" t="s">
        <v>5</v>
      </c>
      <c r="G44" s="5" t="s">
        <v>32</v>
      </c>
      <c r="H44" s="9">
        <v>3</v>
      </c>
      <c r="I44" s="5" t="s">
        <v>45</v>
      </c>
      <c r="J44" s="5" t="s">
        <v>52</v>
      </c>
      <c r="K44" s="5" t="s">
        <v>48</v>
      </c>
      <c r="L44" s="5">
        <v>26</v>
      </c>
      <c r="M44" s="5">
        <v>20</v>
      </c>
      <c r="N44" s="6">
        <f t="shared" si="2"/>
        <v>6</v>
      </c>
      <c r="O44" s="7" t="str">
        <f t="shared" si="3"/>
        <v>W</v>
      </c>
      <c r="P44" s="5" t="str">
        <f t="shared" ca="1" si="4"/>
        <v>(8-3)</v>
      </c>
      <c r="Q44" s="5">
        <f t="shared" ca="1" si="5"/>
        <v>329</v>
      </c>
      <c r="R44" s="5">
        <f t="shared" ca="1" si="6"/>
        <v>206</v>
      </c>
      <c r="S44" s="6">
        <f t="shared" ca="1" si="7"/>
        <v>123</v>
      </c>
      <c r="T44" s="10">
        <f t="shared" si="8"/>
        <v>1</v>
      </c>
      <c r="U44" s="11">
        <f t="shared" ca="1" si="9"/>
        <v>0.72727272727272729</v>
      </c>
      <c r="V44" s="10">
        <f t="shared" si="10"/>
        <v>1</v>
      </c>
      <c r="W44" s="12" t="e">
        <f t="shared" ca="1" si="11"/>
        <v>#N/A</v>
      </c>
      <c r="X44" s="10">
        <f t="shared" si="12"/>
        <v>1</v>
      </c>
      <c r="Y44" s="12" t="e">
        <f t="shared" ca="1" si="13"/>
        <v>#N/A</v>
      </c>
      <c r="Z44" s="10">
        <f t="shared" si="14"/>
        <v>1</v>
      </c>
      <c r="AA44" s="11" t="e">
        <f t="shared" ca="1" si="15"/>
        <v>#N/A</v>
      </c>
      <c r="AB44" s="10" t="str">
        <f t="shared" si="16"/>
        <v/>
      </c>
      <c r="AC44" s="11" t="e">
        <f t="shared" ca="1" si="17"/>
        <v>#N/A</v>
      </c>
    </row>
    <row r="45" spans="1:29" x14ac:dyDescent="0.25">
      <c r="A45" s="8">
        <f t="shared" si="1"/>
        <v>13</v>
      </c>
      <c r="B45" s="5">
        <v>2017</v>
      </c>
      <c r="C45" s="5" t="s">
        <v>56</v>
      </c>
      <c r="D45" s="5">
        <v>13</v>
      </c>
      <c r="E45" s="15">
        <v>43072</v>
      </c>
      <c r="F45" s="5" t="s">
        <v>6</v>
      </c>
      <c r="G45" s="5" t="s">
        <v>25</v>
      </c>
      <c r="H45" s="9">
        <v>1</v>
      </c>
      <c r="I45" s="5" t="s">
        <v>45</v>
      </c>
      <c r="J45" s="5" t="s">
        <v>46</v>
      </c>
      <c r="K45" s="5" t="s">
        <v>53</v>
      </c>
      <c r="L45" s="5">
        <v>32</v>
      </c>
      <c r="M45" s="5">
        <v>16</v>
      </c>
      <c r="N45" s="6">
        <f t="shared" si="2"/>
        <v>16</v>
      </c>
      <c r="O45" s="7" t="str">
        <f t="shared" si="3"/>
        <v>W</v>
      </c>
      <c r="P45" s="5" t="str">
        <f t="shared" ca="1" si="4"/>
        <v>(9-3)</v>
      </c>
      <c r="Q45" s="5">
        <f t="shared" ca="1" si="5"/>
        <v>361</v>
      </c>
      <c r="R45" s="5">
        <f t="shared" ca="1" si="6"/>
        <v>222</v>
      </c>
      <c r="S45" s="6">
        <f t="shared" ca="1" si="7"/>
        <v>139</v>
      </c>
      <c r="T45" s="10">
        <f t="shared" si="8"/>
        <v>1</v>
      </c>
      <c r="U45" s="11">
        <f t="shared" ca="1" si="9"/>
        <v>0.75</v>
      </c>
      <c r="V45" s="10">
        <f t="shared" si="10"/>
        <v>1</v>
      </c>
      <c r="W45" s="12" t="e">
        <f t="shared" ca="1" si="11"/>
        <v>#N/A</v>
      </c>
      <c r="X45" s="10">
        <f t="shared" si="12"/>
        <v>1</v>
      </c>
      <c r="Y45" s="12" t="e">
        <f t="shared" ca="1" si="13"/>
        <v>#N/A</v>
      </c>
      <c r="Z45" s="10" t="str">
        <f t="shared" si="14"/>
        <v/>
      </c>
      <c r="AA45" s="11" t="e">
        <f t="shared" ca="1" si="15"/>
        <v>#N/A</v>
      </c>
      <c r="AB45" s="10">
        <f t="shared" si="16"/>
        <v>1</v>
      </c>
      <c r="AC45" s="11" t="e">
        <f t="shared" ca="1" si="17"/>
        <v>#N/A</v>
      </c>
    </row>
    <row r="46" spans="1:29" x14ac:dyDescent="0.25">
      <c r="A46" s="8">
        <f t="shared" si="1"/>
        <v>14</v>
      </c>
      <c r="B46" s="5">
        <v>2017</v>
      </c>
      <c r="C46" s="5" t="s">
        <v>56</v>
      </c>
      <c r="D46" s="5">
        <v>14</v>
      </c>
      <c r="E46" s="15">
        <v>43079</v>
      </c>
      <c r="F46" s="5" t="s">
        <v>5</v>
      </c>
      <c r="G46" s="5" t="s">
        <v>43</v>
      </c>
      <c r="H46" s="9">
        <v>2</v>
      </c>
      <c r="I46" s="5" t="s">
        <v>45</v>
      </c>
      <c r="J46" s="5" t="s">
        <v>51</v>
      </c>
      <c r="K46" s="5" t="s">
        <v>47</v>
      </c>
      <c r="L46" s="5">
        <v>35</v>
      </c>
      <c r="M46" s="5">
        <v>43</v>
      </c>
      <c r="N46" s="6">
        <f t="shared" si="2"/>
        <v>-8</v>
      </c>
      <c r="O46" s="7" t="str">
        <f t="shared" si="3"/>
        <v>L</v>
      </c>
      <c r="P46" s="5" t="str">
        <f t="shared" ca="1" si="4"/>
        <v>(9-4)</v>
      </c>
      <c r="Q46" s="5">
        <f t="shared" ca="1" si="5"/>
        <v>396</v>
      </c>
      <c r="R46" s="5">
        <f t="shared" ca="1" si="6"/>
        <v>265</v>
      </c>
      <c r="S46" s="6">
        <f t="shared" ca="1" si="7"/>
        <v>131</v>
      </c>
      <c r="T46" s="10">
        <f t="shared" si="8"/>
        <v>0</v>
      </c>
      <c r="U46" s="11">
        <f t="shared" ca="1" si="9"/>
        <v>0.69230769230769229</v>
      </c>
      <c r="V46" s="10">
        <f t="shared" si="10"/>
        <v>0</v>
      </c>
      <c r="W46" s="12" t="e">
        <f t="shared" ca="1" si="11"/>
        <v>#N/A</v>
      </c>
      <c r="X46" s="10">
        <f t="shared" si="12"/>
        <v>0</v>
      </c>
      <c r="Y46" s="12" t="e">
        <f t="shared" ca="1" si="13"/>
        <v>#N/A</v>
      </c>
      <c r="Z46" s="10">
        <f t="shared" si="14"/>
        <v>0</v>
      </c>
      <c r="AA46" s="11" t="e">
        <f t="shared" ca="1" si="15"/>
        <v>#N/A</v>
      </c>
      <c r="AB46" s="10" t="str">
        <f t="shared" si="16"/>
        <v/>
      </c>
      <c r="AC46" s="11" t="e">
        <f t="shared" ca="1" si="17"/>
        <v>#N/A</v>
      </c>
    </row>
    <row r="47" spans="1:29" x14ac:dyDescent="0.25">
      <c r="A47" s="8">
        <f t="shared" si="1"/>
        <v>15</v>
      </c>
      <c r="B47" s="5">
        <v>2017</v>
      </c>
      <c r="C47" s="5" t="s">
        <v>56</v>
      </c>
      <c r="D47" s="5">
        <v>15</v>
      </c>
      <c r="E47" s="15">
        <v>43086</v>
      </c>
      <c r="F47" s="5" t="s">
        <v>6</v>
      </c>
      <c r="G47" s="5" t="s">
        <v>23</v>
      </c>
      <c r="H47" s="9">
        <v>1</v>
      </c>
      <c r="I47" s="5" t="s">
        <v>45</v>
      </c>
      <c r="J47" s="5" t="s">
        <v>46</v>
      </c>
      <c r="K47" s="5" t="s">
        <v>49</v>
      </c>
      <c r="L47" s="5">
        <v>42</v>
      </c>
      <c r="M47" s="5">
        <v>7</v>
      </c>
      <c r="N47" s="6">
        <f t="shared" si="2"/>
        <v>35</v>
      </c>
      <c r="O47" s="7" t="str">
        <f t="shared" si="3"/>
        <v>W</v>
      </c>
      <c r="P47" s="5" t="str">
        <f t="shared" ca="1" si="4"/>
        <v>(10-4)</v>
      </c>
      <c r="Q47" s="5">
        <f t="shared" ca="1" si="5"/>
        <v>438</v>
      </c>
      <c r="R47" s="5">
        <f t="shared" ca="1" si="6"/>
        <v>272</v>
      </c>
      <c r="S47" s="6">
        <f t="shared" ca="1" si="7"/>
        <v>166</v>
      </c>
      <c r="T47" s="10">
        <f t="shared" si="8"/>
        <v>1</v>
      </c>
      <c r="U47" s="11">
        <f t="shared" ca="1" si="9"/>
        <v>0.7142857142857143</v>
      </c>
      <c r="V47" s="10">
        <f t="shared" si="10"/>
        <v>1</v>
      </c>
      <c r="W47" s="12" t="e">
        <f t="shared" ca="1" si="11"/>
        <v>#N/A</v>
      </c>
      <c r="X47" s="10">
        <f t="shared" si="12"/>
        <v>1</v>
      </c>
      <c r="Y47" s="12" t="e">
        <f t="shared" ca="1" si="13"/>
        <v>#N/A</v>
      </c>
      <c r="Z47" s="10" t="str">
        <f t="shared" si="14"/>
        <v/>
      </c>
      <c r="AA47" s="11" t="e">
        <f t="shared" ca="1" si="15"/>
        <v>#N/A</v>
      </c>
      <c r="AB47" s="10">
        <f t="shared" si="16"/>
        <v>1</v>
      </c>
      <c r="AC47" s="11" t="e">
        <f t="shared" ca="1" si="17"/>
        <v>#N/A</v>
      </c>
    </row>
    <row r="48" spans="1:29" x14ac:dyDescent="0.25">
      <c r="A48" s="8">
        <f t="shared" si="1"/>
        <v>16</v>
      </c>
      <c r="B48" s="5">
        <v>2017</v>
      </c>
      <c r="C48" s="5" t="s">
        <v>56</v>
      </c>
      <c r="D48" s="5">
        <v>16</v>
      </c>
      <c r="E48" s="15">
        <v>43093</v>
      </c>
      <c r="F48" s="5" t="s">
        <v>6</v>
      </c>
      <c r="G48" s="5" t="s">
        <v>44</v>
      </c>
      <c r="H48" s="9">
        <v>4</v>
      </c>
      <c r="I48" s="5" t="s">
        <v>54</v>
      </c>
      <c r="J48" s="5" t="s">
        <v>52</v>
      </c>
      <c r="K48" s="5" t="s">
        <v>53</v>
      </c>
      <c r="L48" s="5">
        <v>27</v>
      </c>
      <c r="M48" s="5">
        <v>23</v>
      </c>
      <c r="N48" s="6">
        <f t="shared" si="2"/>
        <v>4</v>
      </c>
      <c r="O48" s="7" t="str">
        <f t="shared" si="3"/>
        <v>W</v>
      </c>
      <c r="P48" s="5" t="str">
        <f t="shared" ca="1" si="4"/>
        <v>(11-4)</v>
      </c>
      <c r="Q48" s="5">
        <f t="shared" ca="1" si="5"/>
        <v>465</v>
      </c>
      <c r="R48" s="5">
        <f t="shared" ca="1" si="6"/>
        <v>295</v>
      </c>
      <c r="S48" s="6">
        <f t="shared" ca="1" si="7"/>
        <v>170</v>
      </c>
      <c r="T48" s="10">
        <f t="shared" si="8"/>
        <v>1</v>
      </c>
      <c r="U48" s="11">
        <f t="shared" ca="1" si="9"/>
        <v>0.73333333333333328</v>
      </c>
      <c r="V48" s="10">
        <f t="shared" si="10"/>
        <v>1</v>
      </c>
      <c r="W48" s="12" t="e">
        <f t="shared" ca="1" si="11"/>
        <v>#N/A</v>
      </c>
      <c r="X48" s="10">
        <f t="shared" si="12"/>
        <v>1</v>
      </c>
      <c r="Y48" s="12" t="e">
        <f t="shared" ca="1" si="13"/>
        <v>#N/A</v>
      </c>
      <c r="Z48" s="10" t="str">
        <f t="shared" si="14"/>
        <v/>
      </c>
      <c r="AA48" s="11" t="e">
        <f t="shared" ca="1" si="15"/>
        <v>#N/A</v>
      </c>
      <c r="AB48" s="10">
        <f t="shared" si="16"/>
        <v>1</v>
      </c>
      <c r="AC48" s="11" t="e">
        <f t="shared" ca="1" si="17"/>
        <v>#N/A</v>
      </c>
    </row>
    <row r="49" spans="1:29" x14ac:dyDescent="0.25">
      <c r="A49" s="8">
        <f t="shared" si="1"/>
        <v>17</v>
      </c>
      <c r="B49" s="5">
        <v>2017</v>
      </c>
      <c r="C49" s="5" t="s">
        <v>56</v>
      </c>
      <c r="D49" s="5">
        <v>17</v>
      </c>
      <c r="E49" s="15">
        <v>43100</v>
      </c>
      <c r="F49" s="5" t="s">
        <v>5</v>
      </c>
      <c r="G49" s="5" t="s">
        <v>22</v>
      </c>
      <c r="H49" s="9">
        <v>1</v>
      </c>
      <c r="I49" s="5" t="s">
        <v>45</v>
      </c>
      <c r="J49" s="5" t="s">
        <v>46</v>
      </c>
      <c r="K49" s="5" t="s">
        <v>47</v>
      </c>
      <c r="L49" s="5">
        <v>34</v>
      </c>
      <c r="M49" s="5">
        <v>13</v>
      </c>
      <c r="N49" s="6">
        <f t="shared" si="2"/>
        <v>21</v>
      </c>
      <c r="O49" s="7" t="str">
        <f t="shared" si="3"/>
        <v>W</v>
      </c>
      <c r="P49" s="5" t="str">
        <f t="shared" ca="1" si="4"/>
        <v>(12-4)</v>
      </c>
      <c r="Q49" s="5">
        <f t="shared" ca="1" si="5"/>
        <v>499</v>
      </c>
      <c r="R49" s="5">
        <f t="shared" ca="1" si="6"/>
        <v>308</v>
      </c>
      <c r="S49" s="6">
        <f t="shared" ca="1" si="7"/>
        <v>191</v>
      </c>
      <c r="T49" s="10">
        <f t="shared" si="8"/>
        <v>1</v>
      </c>
      <c r="U49" s="11">
        <f t="shared" ca="1" si="9"/>
        <v>0.75</v>
      </c>
      <c r="V49" s="10">
        <f t="shared" si="10"/>
        <v>1</v>
      </c>
      <c r="W49" s="12" t="e">
        <f t="shared" ca="1" si="11"/>
        <v>#N/A</v>
      </c>
      <c r="X49" s="10">
        <f t="shared" si="12"/>
        <v>1</v>
      </c>
      <c r="Y49" s="12" t="e">
        <f t="shared" ca="1" si="13"/>
        <v>#N/A</v>
      </c>
      <c r="Z49" s="10">
        <f t="shared" si="14"/>
        <v>1</v>
      </c>
      <c r="AA49" s="11" t="e">
        <f t="shared" ca="1" si="15"/>
        <v>#N/A</v>
      </c>
      <c r="AB49" s="10" t="str">
        <f t="shared" si="16"/>
        <v/>
      </c>
      <c r="AC49" s="11" t="e">
        <f t="shared" ca="1" si="17"/>
        <v>#N/A</v>
      </c>
    </row>
    <row r="50" spans="1:29" x14ac:dyDescent="0.25">
      <c r="A50" s="8">
        <f t="shared" si="1"/>
        <v>1</v>
      </c>
      <c r="B50" s="5">
        <v>2017</v>
      </c>
      <c r="C50" s="5" t="s">
        <v>57</v>
      </c>
      <c r="D50" s="5" t="s">
        <v>64</v>
      </c>
      <c r="E50" s="15">
        <v>43106</v>
      </c>
      <c r="F50" s="5" t="s">
        <v>5</v>
      </c>
      <c r="G50" s="5" t="s">
        <v>34</v>
      </c>
      <c r="L50" s="5">
        <v>13</v>
      </c>
      <c r="M50" s="5">
        <v>26</v>
      </c>
      <c r="N50" s="6">
        <f t="shared" si="2"/>
        <v>-13</v>
      </c>
      <c r="O50" s="7" t="str">
        <f t="shared" si="3"/>
        <v>L</v>
      </c>
      <c r="P50" s="5" t="str">
        <f t="shared" ca="1" si="4"/>
        <v>(0-1)</v>
      </c>
      <c r="Q50" s="5">
        <f t="shared" ca="1" si="5"/>
        <v>13</v>
      </c>
      <c r="R50" s="5">
        <f t="shared" ca="1" si="6"/>
        <v>26</v>
      </c>
      <c r="S50" s="6">
        <f t="shared" ca="1" si="7"/>
        <v>-13</v>
      </c>
      <c r="T50" s="10">
        <f t="shared" si="8"/>
        <v>0</v>
      </c>
      <c r="U50" s="11">
        <f t="shared" ca="1" si="9"/>
        <v>0</v>
      </c>
      <c r="V50" s="10">
        <f t="shared" si="10"/>
        <v>0</v>
      </c>
      <c r="W50" s="12">
        <f t="shared" ca="1" si="11"/>
        <v>0</v>
      </c>
      <c r="X50" s="10">
        <f t="shared" si="12"/>
        <v>0</v>
      </c>
      <c r="Y50" s="12">
        <f t="shared" ca="1" si="13"/>
        <v>0</v>
      </c>
      <c r="Z50" s="10">
        <f t="shared" si="14"/>
        <v>0</v>
      </c>
      <c r="AA50" s="11">
        <f t="shared" ca="1" si="15"/>
        <v>0</v>
      </c>
      <c r="AB50" s="10" t="str">
        <f t="shared" si="16"/>
        <v/>
      </c>
      <c r="AC50" s="11" t="e">
        <f t="shared" ca="1" si="17"/>
        <v>#N/A</v>
      </c>
    </row>
    <row r="51" spans="1:29" x14ac:dyDescent="0.25">
      <c r="A51" s="8">
        <f t="shared" si="1"/>
        <v>2</v>
      </c>
      <c r="B51" s="5">
        <v>2017</v>
      </c>
      <c r="C51" s="5" t="s">
        <v>57</v>
      </c>
      <c r="D51" s="5" t="s">
        <v>65</v>
      </c>
      <c r="E51" s="15" t="s">
        <v>16</v>
      </c>
      <c r="N51" s="6" t="str">
        <f t="shared" si="2"/>
        <v/>
      </c>
      <c r="O51" s="7" t="str">
        <f t="shared" si="3"/>
        <v/>
      </c>
      <c r="P51" s="5" t="str">
        <f t="shared" ca="1" si="4"/>
        <v/>
      </c>
      <c r="Q51" s="5" t="str">
        <f t="shared" ca="1" si="5"/>
        <v/>
      </c>
      <c r="R51" s="5" t="str">
        <f t="shared" ca="1" si="6"/>
        <v/>
      </c>
      <c r="S51" s="6" t="str">
        <f t="shared" si="7"/>
        <v/>
      </c>
      <c r="T51" s="10" t="str">
        <f t="shared" si="8"/>
        <v/>
      </c>
      <c r="U51" s="11" t="e">
        <f t="shared" ca="1" si="9"/>
        <v>#N/A</v>
      </c>
      <c r="V51" s="10">
        <f t="shared" si="10"/>
        <v>0</v>
      </c>
      <c r="W51" s="12">
        <f t="shared" ca="1" si="11"/>
        <v>0</v>
      </c>
      <c r="X51" s="10">
        <f t="shared" si="12"/>
        <v>1</v>
      </c>
      <c r="Y51" s="12">
        <f t="shared" ca="1" si="13"/>
        <v>0.5</v>
      </c>
      <c r="Z51" s="10" t="e">
        <f t="shared" si="14"/>
        <v>#N/A</v>
      </c>
      <c r="AA51" s="11" t="e">
        <f t="shared" ca="1" si="15"/>
        <v>#N/A</v>
      </c>
      <c r="AB51" s="10" t="e">
        <f t="shared" si="16"/>
        <v>#N/A</v>
      </c>
      <c r="AC51" s="11" t="e">
        <f t="shared" ca="1" si="17"/>
        <v>#N/A</v>
      </c>
    </row>
    <row r="52" spans="1:29" x14ac:dyDescent="0.25">
      <c r="A52" s="8">
        <f t="shared" si="1"/>
        <v>3</v>
      </c>
      <c r="B52" s="5">
        <v>2017</v>
      </c>
      <c r="C52" s="5" t="s">
        <v>57</v>
      </c>
      <c r="D52" s="5" t="s">
        <v>66</v>
      </c>
      <c r="E52" s="15" t="s">
        <v>16</v>
      </c>
      <c r="N52" s="6" t="str">
        <f t="shared" si="2"/>
        <v/>
      </c>
      <c r="O52" s="7" t="str">
        <f t="shared" si="3"/>
        <v/>
      </c>
      <c r="P52" s="5" t="str">
        <f t="shared" ca="1" si="4"/>
        <v/>
      </c>
      <c r="Q52" s="5" t="str">
        <f t="shared" ca="1" si="5"/>
        <v/>
      </c>
      <c r="R52" s="5" t="str">
        <f t="shared" ca="1" si="6"/>
        <v/>
      </c>
      <c r="S52" s="6" t="str">
        <f t="shared" si="7"/>
        <v/>
      </c>
      <c r="T52" s="10" t="str">
        <f t="shared" si="8"/>
        <v/>
      </c>
      <c r="U52" s="11" t="e">
        <f t="shared" ca="1" si="9"/>
        <v>#N/A</v>
      </c>
      <c r="V52" s="10">
        <f t="shared" si="10"/>
        <v>0</v>
      </c>
      <c r="W52" s="12">
        <f t="shared" ca="1" si="11"/>
        <v>0</v>
      </c>
      <c r="X52" s="10">
        <f t="shared" si="12"/>
        <v>1</v>
      </c>
      <c r="Y52" s="12">
        <f t="shared" ca="1" si="13"/>
        <v>0.66666666666666663</v>
      </c>
      <c r="Z52" s="10" t="e">
        <f t="shared" si="14"/>
        <v>#N/A</v>
      </c>
      <c r="AA52" s="11" t="e">
        <f t="shared" ca="1" si="15"/>
        <v>#N/A</v>
      </c>
      <c r="AB52" s="10" t="e">
        <f t="shared" si="16"/>
        <v>#N/A</v>
      </c>
      <c r="AC52" s="11" t="e">
        <f t="shared" ca="1" si="17"/>
        <v>#N/A</v>
      </c>
    </row>
    <row r="53" spans="1:29" x14ac:dyDescent="0.25">
      <c r="A53" s="8">
        <f t="shared" si="1"/>
        <v>4</v>
      </c>
      <c r="B53" s="5">
        <v>2017</v>
      </c>
      <c r="C53" s="5" t="s">
        <v>57</v>
      </c>
      <c r="D53" s="5" t="s">
        <v>67</v>
      </c>
      <c r="E53" s="15" t="s">
        <v>16</v>
      </c>
      <c r="N53" s="6" t="str">
        <f t="shared" si="2"/>
        <v/>
      </c>
      <c r="O53" s="7" t="str">
        <f t="shared" si="3"/>
        <v/>
      </c>
      <c r="P53" s="5" t="str">
        <f t="shared" ca="1" si="4"/>
        <v/>
      </c>
      <c r="Q53" s="5" t="str">
        <f t="shared" ca="1" si="5"/>
        <v/>
      </c>
      <c r="R53" s="5" t="str">
        <f t="shared" ca="1" si="6"/>
        <v/>
      </c>
      <c r="S53" s="6" t="str">
        <f t="shared" si="7"/>
        <v/>
      </c>
      <c r="T53" s="10" t="str">
        <f t="shared" si="8"/>
        <v/>
      </c>
      <c r="U53" s="11" t="e">
        <f t="shared" ca="1" si="9"/>
        <v>#N/A</v>
      </c>
      <c r="V53" s="10">
        <f t="shared" si="10"/>
        <v>0</v>
      </c>
      <c r="W53" s="12">
        <f t="shared" ca="1" si="11"/>
        <v>0</v>
      </c>
      <c r="X53" s="10">
        <f t="shared" si="12"/>
        <v>1</v>
      </c>
      <c r="Y53" s="12">
        <f t="shared" ca="1" si="13"/>
        <v>0.75</v>
      </c>
      <c r="Z53" s="10" t="e">
        <f t="shared" si="14"/>
        <v>#N/A</v>
      </c>
      <c r="AA53" s="11" t="e">
        <f t="shared" ca="1" si="15"/>
        <v>#N/A</v>
      </c>
      <c r="AB53" s="10" t="e">
        <f t="shared" si="16"/>
        <v>#N/A</v>
      </c>
      <c r="AC53" s="11" t="e">
        <f t="shared" ca="1" si="17"/>
        <v>#N/A</v>
      </c>
    </row>
    <row r="54" spans="1:29" x14ac:dyDescent="0.25">
      <c r="A54" s="8">
        <f t="shared" si="1"/>
        <v>1</v>
      </c>
      <c r="B54" s="5">
        <v>2018</v>
      </c>
      <c r="C54" s="5" t="s">
        <v>3</v>
      </c>
      <c r="D54" s="5" t="s">
        <v>70</v>
      </c>
      <c r="E54" s="15" t="s">
        <v>17</v>
      </c>
      <c r="N54" s="6" t="str">
        <f t="shared" si="2"/>
        <v/>
      </c>
      <c r="O54" s="7" t="str">
        <f t="shared" si="3"/>
        <v/>
      </c>
      <c r="P54" s="5" t="str">
        <f t="shared" ca="1" si="4"/>
        <v/>
      </c>
      <c r="Q54" s="5" t="str">
        <f t="shared" ca="1" si="5"/>
        <v/>
      </c>
      <c r="R54" s="5" t="str">
        <f t="shared" ca="1" si="6"/>
        <v/>
      </c>
      <c r="S54" s="6" t="str">
        <f t="shared" si="7"/>
        <v/>
      </c>
      <c r="T54" s="10" t="str">
        <f t="shared" si="8"/>
        <v/>
      </c>
      <c r="U54" s="11" t="e">
        <f t="shared" ca="1" si="9"/>
        <v>#N/A</v>
      </c>
      <c r="V54" s="10">
        <f t="shared" si="10"/>
        <v>0</v>
      </c>
      <c r="W54" s="12">
        <f t="shared" ca="1" si="11"/>
        <v>0</v>
      </c>
      <c r="X54" s="10">
        <f t="shared" si="12"/>
        <v>1</v>
      </c>
      <c r="Y54" s="12">
        <f t="shared" ca="1" si="13"/>
        <v>1</v>
      </c>
      <c r="Z54" s="10" t="e">
        <f t="shared" si="14"/>
        <v>#N/A</v>
      </c>
      <c r="AA54" s="11" t="e">
        <f t="shared" ca="1" si="15"/>
        <v>#N/A</v>
      </c>
      <c r="AB54" s="10" t="e">
        <f t="shared" si="16"/>
        <v>#N/A</v>
      </c>
      <c r="AC54" s="11" t="e">
        <f t="shared" ca="1" si="17"/>
        <v>#N/A</v>
      </c>
    </row>
    <row r="55" spans="1:29" x14ac:dyDescent="0.25">
      <c r="A55" s="8">
        <f t="shared" si="1"/>
        <v>2</v>
      </c>
      <c r="B55" s="5">
        <v>2018</v>
      </c>
      <c r="C55" s="5" t="s">
        <v>3</v>
      </c>
      <c r="D55" s="5">
        <v>1</v>
      </c>
      <c r="E55" s="15">
        <v>43321</v>
      </c>
      <c r="F55" s="5" t="s">
        <v>6</v>
      </c>
      <c r="G55" s="5" t="s">
        <v>58</v>
      </c>
      <c r="I55" s="5" t="s">
        <v>54</v>
      </c>
      <c r="L55" s="5">
        <v>7</v>
      </c>
      <c r="M55" s="5">
        <v>33</v>
      </c>
      <c r="N55" s="6">
        <f t="shared" si="2"/>
        <v>-26</v>
      </c>
      <c r="O55" s="7" t="str">
        <f t="shared" si="3"/>
        <v>L</v>
      </c>
      <c r="P55" s="5" t="str">
        <f t="shared" ca="1" si="4"/>
        <v>(0-1)</v>
      </c>
      <c r="Q55" s="5">
        <f t="shared" ca="1" si="5"/>
        <v>7</v>
      </c>
      <c r="R55" s="5">
        <f t="shared" ca="1" si="6"/>
        <v>33</v>
      </c>
      <c r="S55" s="6">
        <f t="shared" ca="1" si="7"/>
        <v>-26</v>
      </c>
      <c r="T55" s="10">
        <f t="shared" si="8"/>
        <v>0</v>
      </c>
      <c r="U55" s="11">
        <f t="shared" ca="1" si="9"/>
        <v>0</v>
      </c>
      <c r="V55" s="10">
        <f t="shared" si="10"/>
        <v>0</v>
      </c>
      <c r="W55" s="12" t="e">
        <f t="shared" ca="1" si="11"/>
        <v>#N/A</v>
      </c>
      <c r="X55" s="10">
        <f t="shared" si="12"/>
        <v>0</v>
      </c>
      <c r="Y55" s="12" t="e">
        <f t="shared" ca="1" si="13"/>
        <v>#N/A</v>
      </c>
      <c r="Z55" s="10" t="str">
        <f t="shared" si="14"/>
        <v/>
      </c>
      <c r="AA55" s="11" t="e">
        <f t="shared" ca="1" si="15"/>
        <v>#N/A</v>
      </c>
      <c r="AB55" s="10">
        <f t="shared" si="16"/>
        <v>0</v>
      </c>
      <c r="AC55" s="11" t="e">
        <f t="shared" ca="1" si="17"/>
        <v>#N/A</v>
      </c>
    </row>
    <row r="56" spans="1:29" x14ac:dyDescent="0.25">
      <c r="A56" s="8">
        <f t="shared" si="1"/>
        <v>3</v>
      </c>
      <c r="B56" s="5">
        <v>2018</v>
      </c>
      <c r="C56" s="5" t="s">
        <v>3</v>
      </c>
      <c r="D56" s="5">
        <v>2</v>
      </c>
      <c r="E56" s="15">
        <v>43330</v>
      </c>
      <c r="F56" s="5" t="s">
        <v>5</v>
      </c>
      <c r="G56" s="5" t="s">
        <v>36</v>
      </c>
      <c r="I56" s="5" t="s">
        <v>54</v>
      </c>
      <c r="L56" s="5">
        <v>19</v>
      </c>
      <c r="M56" s="5">
        <v>15</v>
      </c>
      <c r="N56" s="6">
        <f t="shared" si="2"/>
        <v>4</v>
      </c>
      <c r="O56" s="7" t="str">
        <f t="shared" si="3"/>
        <v>W</v>
      </c>
      <c r="P56" s="5" t="str">
        <f t="shared" ca="1" si="4"/>
        <v>(1-1)</v>
      </c>
      <c r="Q56" s="5">
        <f t="shared" ca="1" si="5"/>
        <v>26</v>
      </c>
      <c r="R56" s="5">
        <f t="shared" ca="1" si="6"/>
        <v>48</v>
      </c>
      <c r="S56" s="6">
        <f t="shared" ca="1" si="7"/>
        <v>-22</v>
      </c>
      <c r="T56" s="10">
        <f t="shared" si="8"/>
        <v>1</v>
      </c>
      <c r="U56" s="11">
        <f t="shared" ca="1" si="9"/>
        <v>0.5</v>
      </c>
      <c r="V56" s="10">
        <f t="shared" si="10"/>
        <v>1</v>
      </c>
      <c r="W56" s="12" t="e">
        <f t="shared" ca="1" si="11"/>
        <v>#N/A</v>
      </c>
      <c r="X56" s="10">
        <f t="shared" si="12"/>
        <v>1</v>
      </c>
      <c r="Y56" s="12" t="e">
        <f t="shared" ca="1" si="13"/>
        <v>#N/A</v>
      </c>
      <c r="Z56" s="10">
        <f t="shared" si="14"/>
        <v>1</v>
      </c>
      <c r="AA56" s="11" t="e">
        <f t="shared" ca="1" si="15"/>
        <v>#N/A</v>
      </c>
      <c r="AB56" s="10" t="str">
        <f t="shared" si="16"/>
        <v/>
      </c>
      <c r="AC56" s="11" t="e">
        <f t="shared" ca="1" si="17"/>
        <v>#N/A</v>
      </c>
    </row>
    <row r="57" spans="1:29" x14ac:dyDescent="0.25">
      <c r="A57" s="8">
        <f t="shared" si="1"/>
        <v>4</v>
      </c>
      <c r="B57" s="5">
        <v>2018</v>
      </c>
      <c r="C57" s="5" t="s">
        <v>3</v>
      </c>
      <c r="D57" s="5">
        <v>3</v>
      </c>
      <c r="E57" s="15">
        <v>43337</v>
      </c>
      <c r="F57" s="5" t="s">
        <v>5</v>
      </c>
      <c r="G57" s="5" t="s">
        <v>42</v>
      </c>
      <c r="I57" s="5" t="s">
        <v>54</v>
      </c>
      <c r="L57" s="5">
        <v>21</v>
      </c>
      <c r="M57" s="5">
        <v>20</v>
      </c>
      <c r="N57" s="6">
        <f t="shared" si="2"/>
        <v>1</v>
      </c>
      <c r="O57" s="7" t="str">
        <f t="shared" si="3"/>
        <v>W</v>
      </c>
      <c r="P57" s="5" t="str">
        <f t="shared" ca="1" si="4"/>
        <v>(2-1)</v>
      </c>
      <c r="Q57" s="5">
        <f t="shared" ca="1" si="5"/>
        <v>47</v>
      </c>
      <c r="R57" s="5">
        <f t="shared" ca="1" si="6"/>
        <v>68</v>
      </c>
      <c r="S57" s="6">
        <f t="shared" ca="1" si="7"/>
        <v>-21</v>
      </c>
      <c r="T57" s="10">
        <f t="shared" si="8"/>
        <v>1</v>
      </c>
      <c r="U57" s="11">
        <f t="shared" ca="1" si="9"/>
        <v>0.66666666666666663</v>
      </c>
      <c r="V57" s="10">
        <f t="shared" si="10"/>
        <v>1</v>
      </c>
      <c r="W57" s="12" t="e">
        <f t="shared" ca="1" si="11"/>
        <v>#N/A</v>
      </c>
      <c r="X57" s="10">
        <f t="shared" si="12"/>
        <v>1</v>
      </c>
      <c r="Y57" s="12" t="e">
        <f t="shared" ca="1" si="13"/>
        <v>#N/A</v>
      </c>
      <c r="Z57" s="10">
        <f t="shared" si="14"/>
        <v>1</v>
      </c>
      <c r="AA57" s="11" t="e">
        <f t="shared" ca="1" si="15"/>
        <v>#N/A</v>
      </c>
      <c r="AB57" s="10" t="str">
        <f t="shared" si="16"/>
        <v/>
      </c>
      <c r="AC57" s="11" t="e">
        <f t="shared" ca="1" si="17"/>
        <v>#N/A</v>
      </c>
    </row>
    <row r="58" spans="1:29" x14ac:dyDescent="0.25">
      <c r="A58" s="8">
        <f t="shared" si="1"/>
        <v>5</v>
      </c>
      <c r="B58" s="5">
        <v>2018</v>
      </c>
      <c r="C58" s="5" t="s">
        <v>3</v>
      </c>
      <c r="D58" s="5">
        <v>4</v>
      </c>
      <c r="E58" s="15">
        <v>43342</v>
      </c>
      <c r="F58" s="5" t="s">
        <v>6</v>
      </c>
      <c r="G58" s="5" t="s">
        <v>32</v>
      </c>
      <c r="I58" s="5" t="s">
        <v>45</v>
      </c>
      <c r="L58" s="5">
        <v>0</v>
      </c>
      <c r="M58" s="5">
        <v>28</v>
      </c>
      <c r="N58" s="6">
        <f t="shared" si="2"/>
        <v>-28</v>
      </c>
      <c r="O58" s="7" t="str">
        <f t="shared" si="3"/>
        <v>L</v>
      </c>
      <c r="P58" s="5" t="str">
        <f t="shared" ca="1" si="4"/>
        <v>(2-2)</v>
      </c>
      <c r="Q58" s="5">
        <f t="shared" ca="1" si="5"/>
        <v>47</v>
      </c>
      <c r="R58" s="5">
        <f t="shared" ca="1" si="6"/>
        <v>96</v>
      </c>
      <c r="S58" s="6">
        <f t="shared" ca="1" si="7"/>
        <v>-49</v>
      </c>
      <c r="T58" s="10">
        <f t="shared" si="8"/>
        <v>0</v>
      </c>
      <c r="U58" s="11">
        <f t="shared" ca="1" si="9"/>
        <v>0.5</v>
      </c>
      <c r="V58" s="10">
        <f t="shared" si="10"/>
        <v>0</v>
      </c>
      <c r="W58" s="12" t="e">
        <f t="shared" ca="1" si="11"/>
        <v>#N/A</v>
      </c>
      <c r="X58" s="10">
        <f t="shared" si="12"/>
        <v>0</v>
      </c>
      <c r="Y58" s="12" t="e">
        <f t="shared" ca="1" si="13"/>
        <v>#N/A</v>
      </c>
      <c r="Z58" s="10" t="str">
        <f t="shared" si="14"/>
        <v/>
      </c>
      <c r="AA58" s="11" t="e">
        <f t="shared" ca="1" si="15"/>
        <v>#N/A</v>
      </c>
      <c r="AB58" s="10">
        <f t="shared" si="16"/>
        <v>0</v>
      </c>
      <c r="AC58" s="11" t="e">
        <f t="shared" ca="1" si="17"/>
        <v>#N/A</v>
      </c>
    </row>
    <row r="59" spans="1:29" x14ac:dyDescent="0.25">
      <c r="A59" s="8">
        <f t="shared" si="1"/>
        <v>1</v>
      </c>
      <c r="B59" s="5">
        <v>2018</v>
      </c>
      <c r="C59" s="5" t="s">
        <v>56</v>
      </c>
      <c r="D59" s="5">
        <v>1</v>
      </c>
      <c r="E59" s="15">
        <v>43353</v>
      </c>
      <c r="F59" s="5" t="s">
        <v>6</v>
      </c>
      <c r="G59" s="5" t="s">
        <v>36</v>
      </c>
      <c r="H59" s="9">
        <v>4</v>
      </c>
      <c r="I59" s="5" t="s">
        <v>54</v>
      </c>
      <c r="J59" s="5" t="s">
        <v>46</v>
      </c>
      <c r="K59" s="5" t="s">
        <v>48</v>
      </c>
      <c r="L59" s="5">
        <v>33</v>
      </c>
      <c r="M59" s="5">
        <v>13</v>
      </c>
      <c r="N59" s="6">
        <f t="shared" si="2"/>
        <v>20</v>
      </c>
      <c r="O59" s="7" t="str">
        <f t="shared" si="3"/>
        <v>W</v>
      </c>
      <c r="P59" s="5" t="str">
        <f t="shared" ca="1" si="4"/>
        <v>(1-0)</v>
      </c>
      <c r="Q59" s="5">
        <f t="shared" ca="1" si="5"/>
        <v>33</v>
      </c>
      <c r="R59" s="5">
        <f t="shared" ca="1" si="6"/>
        <v>13</v>
      </c>
      <c r="S59" s="6">
        <f t="shared" ca="1" si="7"/>
        <v>20</v>
      </c>
      <c r="T59" s="10">
        <f t="shared" si="8"/>
        <v>1</v>
      </c>
      <c r="U59" s="11">
        <f t="shared" ca="1" si="9"/>
        <v>1</v>
      </c>
      <c r="V59" s="10">
        <f t="shared" si="10"/>
        <v>1</v>
      </c>
      <c r="W59" s="12" t="e">
        <f t="shared" ca="1" si="11"/>
        <v>#N/A</v>
      </c>
      <c r="X59" s="10">
        <f t="shared" si="12"/>
        <v>1</v>
      </c>
      <c r="Y59" s="12" t="e">
        <f t="shared" ca="1" si="13"/>
        <v>#N/A</v>
      </c>
      <c r="Z59" s="10" t="str">
        <f t="shared" si="14"/>
        <v/>
      </c>
      <c r="AA59" s="11" t="e">
        <f t="shared" ca="1" si="15"/>
        <v>#N/A</v>
      </c>
      <c r="AB59" s="10">
        <f t="shared" si="16"/>
        <v>1</v>
      </c>
      <c r="AC59" s="11">
        <f t="shared" ca="1" si="17"/>
        <v>1</v>
      </c>
    </row>
    <row r="60" spans="1:29" x14ac:dyDescent="0.25">
      <c r="A60" s="8">
        <f t="shared" si="1"/>
        <v>2</v>
      </c>
      <c r="B60" s="5">
        <v>2018</v>
      </c>
      <c r="C60" s="5" t="s">
        <v>56</v>
      </c>
      <c r="D60" s="5">
        <v>2</v>
      </c>
      <c r="E60" s="15">
        <v>43359</v>
      </c>
      <c r="F60" s="5" t="s">
        <v>5</v>
      </c>
      <c r="G60" s="5" t="s">
        <v>25</v>
      </c>
      <c r="H60" s="9">
        <v>1</v>
      </c>
      <c r="I60" s="5" t="s">
        <v>45</v>
      </c>
      <c r="J60" s="5" t="s">
        <v>46</v>
      </c>
      <c r="K60" s="5" t="s">
        <v>48</v>
      </c>
      <c r="L60" s="5">
        <v>34</v>
      </c>
      <c r="M60" s="5">
        <v>0</v>
      </c>
      <c r="N60" s="6">
        <f t="shared" si="2"/>
        <v>34</v>
      </c>
      <c r="O60" s="7" t="str">
        <f t="shared" si="3"/>
        <v>W</v>
      </c>
      <c r="P60" s="5" t="str">
        <f t="shared" ca="1" si="4"/>
        <v>(2-0)</v>
      </c>
      <c r="Q60" s="5">
        <f t="shared" ca="1" si="5"/>
        <v>67</v>
      </c>
      <c r="R60" s="5">
        <f t="shared" ca="1" si="6"/>
        <v>13</v>
      </c>
      <c r="S60" s="6">
        <f t="shared" ca="1" si="7"/>
        <v>54</v>
      </c>
      <c r="T60" s="10">
        <f t="shared" si="8"/>
        <v>1</v>
      </c>
      <c r="U60" s="11">
        <f t="shared" ca="1" si="9"/>
        <v>1</v>
      </c>
      <c r="V60" s="10">
        <f t="shared" si="10"/>
        <v>1</v>
      </c>
      <c r="W60" s="12" t="e">
        <f t="shared" ca="1" si="11"/>
        <v>#N/A</v>
      </c>
      <c r="X60" s="10">
        <f t="shared" si="12"/>
        <v>1</v>
      </c>
      <c r="Y60" s="12" t="e">
        <f t="shared" ca="1" si="13"/>
        <v>#N/A</v>
      </c>
      <c r="Z60" s="10">
        <f t="shared" si="14"/>
        <v>1</v>
      </c>
      <c r="AA60" s="11">
        <f t="shared" ca="1" si="15"/>
        <v>1</v>
      </c>
      <c r="AB60" s="10" t="str">
        <f t="shared" si="16"/>
        <v/>
      </c>
      <c r="AC60" s="11" t="e">
        <f t="shared" ca="1" si="17"/>
        <v>#N/A</v>
      </c>
    </row>
    <row r="61" spans="1:29" x14ac:dyDescent="0.25">
      <c r="A61" s="8">
        <f t="shared" si="1"/>
        <v>3</v>
      </c>
      <c r="B61" s="5">
        <v>2018</v>
      </c>
      <c r="C61" s="5" t="s">
        <v>56</v>
      </c>
      <c r="D61" s="5">
        <v>3</v>
      </c>
      <c r="E61" s="15">
        <v>43366</v>
      </c>
      <c r="F61" s="5" t="s">
        <v>5</v>
      </c>
      <c r="G61" s="5" t="s">
        <v>37</v>
      </c>
      <c r="H61" s="9">
        <v>4</v>
      </c>
      <c r="I61" s="5" t="s">
        <v>54</v>
      </c>
      <c r="J61" s="5" t="s">
        <v>46</v>
      </c>
      <c r="K61" s="5" t="s">
        <v>53</v>
      </c>
      <c r="L61" s="5">
        <v>35</v>
      </c>
      <c r="M61" s="5">
        <v>23</v>
      </c>
      <c r="N61" s="6">
        <f t="shared" si="2"/>
        <v>12</v>
      </c>
      <c r="O61" s="7" t="str">
        <f t="shared" si="3"/>
        <v>W</v>
      </c>
      <c r="P61" s="5" t="str">
        <f t="shared" ca="1" si="4"/>
        <v>(3-0)</v>
      </c>
      <c r="Q61" s="5">
        <f t="shared" ca="1" si="5"/>
        <v>102</v>
      </c>
      <c r="R61" s="5">
        <f t="shared" ca="1" si="6"/>
        <v>36</v>
      </c>
      <c r="S61" s="6">
        <f t="shared" ca="1" si="7"/>
        <v>66</v>
      </c>
      <c r="T61" s="10">
        <f t="shared" si="8"/>
        <v>1</v>
      </c>
      <c r="U61" s="11">
        <f t="shared" ca="1" si="9"/>
        <v>1</v>
      </c>
      <c r="V61" s="10">
        <f t="shared" si="10"/>
        <v>1</v>
      </c>
      <c r="W61" s="12" t="e">
        <f t="shared" ca="1" si="11"/>
        <v>#N/A</v>
      </c>
      <c r="X61" s="10">
        <f t="shared" si="12"/>
        <v>1</v>
      </c>
      <c r="Y61" s="12" t="e">
        <f t="shared" ca="1" si="13"/>
        <v>#N/A</v>
      </c>
      <c r="Z61" s="10">
        <f t="shared" si="14"/>
        <v>1</v>
      </c>
      <c r="AA61" s="11">
        <f t="shared" ca="1" si="15"/>
        <v>1</v>
      </c>
      <c r="AB61" s="10" t="str">
        <f t="shared" si="16"/>
        <v/>
      </c>
      <c r="AC61" s="11" t="e">
        <f t="shared" ca="1" si="17"/>
        <v>#N/A</v>
      </c>
    </row>
    <row r="62" spans="1:29" x14ac:dyDescent="0.25">
      <c r="A62" s="8">
        <f t="shared" si="1"/>
        <v>4</v>
      </c>
      <c r="B62" s="5">
        <v>2018</v>
      </c>
      <c r="C62" s="5" t="s">
        <v>56</v>
      </c>
      <c r="D62" s="5">
        <v>4</v>
      </c>
      <c r="E62" s="15">
        <v>43370</v>
      </c>
      <c r="F62" s="5" t="s">
        <v>5</v>
      </c>
      <c r="G62" s="5" t="s">
        <v>21</v>
      </c>
      <c r="H62" s="9">
        <v>2</v>
      </c>
      <c r="I62" s="5" t="s">
        <v>45</v>
      </c>
      <c r="J62" s="5" t="s">
        <v>50</v>
      </c>
      <c r="K62" s="5" t="s">
        <v>49</v>
      </c>
      <c r="L62" s="5">
        <v>38</v>
      </c>
      <c r="M62" s="5">
        <v>31</v>
      </c>
      <c r="N62" s="6">
        <f t="shared" si="2"/>
        <v>7</v>
      </c>
      <c r="O62" s="7" t="str">
        <f t="shared" si="3"/>
        <v>W</v>
      </c>
      <c r="P62" s="5" t="str">
        <f t="shared" ca="1" si="4"/>
        <v>(4-0)</v>
      </c>
      <c r="Q62" s="5">
        <f t="shared" ca="1" si="5"/>
        <v>140</v>
      </c>
      <c r="R62" s="5">
        <f t="shared" ca="1" si="6"/>
        <v>67</v>
      </c>
      <c r="S62" s="6">
        <f t="shared" ca="1" si="7"/>
        <v>73</v>
      </c>
      <c r="T62" s="10">
        <f t="shared" si="8"/>
        <v>1</v>
      </c>
      <c r="U62" s="11">
        <f t="shared" ca="1" si="9"/>
        <v>1</v>
      </c>
      <c r="V62" s="10">
        <f t="shared" si="10"/>
        <v>1</v>
      </c>
      <c r="W62" s="12" t="e">
        <f t="shared" ca="1" si="11"/>
        <v>#N/A</v>
      </c>
      <c r="X62" s="10">
        <f t="shared" si="12"/>
        <v>1</v>
      </c>
      <c r="Y62" s="12" t="e">
        <f t="shared" ca="1" si="13"/>
        <v>#N/A</v>
      </c>
      <c r="Z62" s="10">
        <f t="shared" si="14"/>
        <v>1</v>
      </c>
      <c r="AA62" s="11">
        <f t="shared" ca="1" si="15"/>
        <v>1</v>
      </c>
      <c r="AB62" s="10" t="str">
        <f t="shared" si="16"/>
        <v/>
      </c>
      <c r="AC62" s="11" t="e">
        <f t="shared" ca="1" si="17"/>
        <v>#N/A</v>
      </c>
    </row>
    <row r="63" spans="1:29" x14ac:dyDescent="0.25">
      <c r="A63" s="8">
        <f t="shared" si="1"/>
        <v>5</v>
      </c>
      <c r="B63" s="5">
        <v>2018</v>
      </c>
      <c r="C63" s="5" t="s">
        <v>56</v>
      </c>
      <c r="D63" s="5">
        <v>5</v>
      </c>
      <c r="E63" s="15">
        <v>43380</v>
      </c>
      <c r="F63" s="5" t="s">
        <v>6</v>
      </c>
      <c r="G63" s="5" t="s">
        <v>23</v>
      </c>
      <c r="H63" s="9">
        <v>1</v>
      </c>
      <c r="I63" s="5" t="s">
        <v>45</v>
      </c>
      <c r="J63" s="5" t="s">
        <v>46</v>
      </c>
      <c r="K63" s="5" t="s">
        <v>53</v>
      </c>
      <c r="L63" s="5">
        <v>33</v>
      </c>
      <c r="M63" s="5">
        <v>31</v>
      </c>
      <c r="N63" s="6">
        <f t="shared" si="2"/>
        <v>2</v>
      </c>
      <c r="O63" s="7" t="str">
        <f t="shared" si="3"/>
        <v>W</v>
      </c>
      <c r="P63" s="5" t="str">
        <f t="shared" ca="1" si="4"/>
        <v>(5-0)</v>
      </c>
      <c r="Q63" s="5">
        <f t="shared" ca="1" si="5"/>
        <v>173</v>
      </c>
      <c r="R63" s="5">
        <f t="shared" ca="1" si="6"/>
        <v>98</v>
      </c>
      <c r="S63" s="6">
        <f t="shared" ca="1" si="7"/>
        <v>75</v>
      </c>
      <c r="T63" s="10">
        <f t="shared" si="8"/>
        <v>1</v>
      </c>
      <c r="U63" s="11">
        <f t="shared" ca="1" si="9"/>
        <v>1</v>
      </c>
      <c r="V63" s="10">
        <f t="shared" si="10"/>
        <v>1</v>
      </c>
      <c r="W63" s="12" t="e">
        <f t="shared" ca="1" si="11"/>
        <v>#N/A</v>
      </c>
      <c r="X63" s="10">
        <f t="shared" si="12"/>
        <v>1</v>
      </c>
      <c r="Y63" s="12" t="e">
        <f t="shared" ca="1" si="13"/>
        <v>#N/A</v>
      </c>
      <c r="Z63" s="10" t="str">
        <f t="shared" si="14"/>
        <v/>
      </c>
      <c r="AA63" s="11" t="e">
        <f t="shared" ca="1" si="15"/>
        <v>#N/A</v>
      </c>
      <c r="AB63" s="10">
        <f t="shared" si="16"/>
        <v>1</v>
      </c>
      <c r="AC63" s="11">
        <f t="shared" ca="1" si="17"/>
        <v>1</v>
      </c>
    </row>
    <row r="64" spans="1:29" x14ac:dyDescent="0.25">
      <c r="A64" s="8">
        <f t="shared" si="1"/>
        <v>6</v>
      </c>
      <c r="B64" s="5">
        <v>2018</v>
      </c>
      <c r="C64" s="5" t="s">
        <v>56</v>
      </c>
      <c r="D64" s="5">
        <v>6</v>
      </c>
      <c r="E64" s="15">
        <v>43387</v>
      </c>
      <c r="F64" s="5" t="s">
        <v>6</v>
      </c>
      <c r="G64" s="5" t="s">
        <v>20</v>
      </c>
      <c r="H64" s="9">
        <v>4</v>
      </c>
      <c r="I64" s="5" t="s">
        <v>54</v>
      </c>
      <c r="J64" s="5" t="s">
        <v>46</v>
      </c>
      <c r="K64" s="5" t="s">
        <v>47</v>
      </c>
      <c r="L64" s="5">
        <v>23</v>
      </c>
      <c r="M64" s="5">
        <v>20</v>
      </c>
      <c r="N64" s="6">
        <f t="shared" si="2"/>
        <v>3</v>
      </c>
      <c r="O64" s="7" t="str">
        <f t="shared" si="3"/>
        <v>W</v>
      </c>
      <c r="P64" s="5" t="str">
        <f t="shared" ca="1" si="4"/>
        <v>(6-0)</v>
      </c>
      <c r="Q64" s="5">
        <f t="shared" ca="1" si="5"/>
        <v>196</v>
      </c>
      <c r="R64" s="5">
        <f t="shared" ca="1" si="6"/>
        <v>118</v>
      </c>
      <c r="S64" s="6">
        <f t="shared" ca="1" si="7"/>
        <v>78</v>
      </c>
      <c r="T64" s="10">
        <f t="shared" si="8"/>
        <v>1</v>
      </c>
      <c r="U64" s="11">
        <f t="shared" ca="1" si="9"/>
        <v>1</v>
      </c>
      <c r="V64" s="10">
        <f t="shared" si="10"/>
        <v>1</v>
      </c>
      <c r="W64" s="12" t="e">
        <f t="shared" ca="1" si="11"/>
        <v>#N/A</v>
      </c>
      <c r="X64" s="10">
        <f t="shared" si="12"/>
        <v>1</v>
      </c>
      <c r="Y64" s="12" t="e">
        <f t="shared" ca="1" si="13"/>
        <v>#N/A</v>
      </c>
      <c r="Z64" s="10" t="str">
        <f t="shared" si="14"/>
        <v/>
      </c>
      <c r="AA64" s="11" t="e">
        <f t="shared" ca="1" si="15"/>
        <v>#N/A</v>
      </c>
      <c r="AB64" s="10">
        <f t="shared" si="16"/>
        <v>1</v>
      </c>
      <c r="AC64" s="11">
        <f t="shared" ca="1" si="17"/>
        <v>1</v>
      </c>
    </row>
    <row r="65" spans="1:29" x14ac:dyDescent="0.25">
      <c r="A65" s="8">
        <f t="shared" si="1"/>
        <v>7</v>
      </c>
      <c r="B65" s="5">
        <v>2018</v>
      </c>
      <c r="C65" s="5" t="s">
        <v>56</v>
      </c>
      <c r="D65" s="5">
        <v>7</v>
      </c>
      <c r="E65" s="15">
        <v>43394</v>
      </c>
      <c r="F65" s="5" t="s">
        <v>6</v>
      </c>
      <c r="G65" s="5" t="s">
        <v>22</v>
      </c>
      <c r="H65" s="9">
        <v>1</v>
      </c>
      <c r="I65" s="5" t="s">
        <v>45</v>
      </c>
      <c r="J65" s="5" t="s">
        <v>46</v>
      </c>
      <c r="K65" s="5" t="s">
        <v>47</v>
      </c>
      <c r="L65" s="5">
        <v>39</v>
      </c>
      <c r="M65" s="5">
        <v>10</v>
      </c>
      <c r="N65" s="6">
        <f t="shared" si="2"/>
        <v>29</v>
      </c>
      <c r="O65" s="7" t="str">
        <f t="shared" si="3"/>
        <v>W</v>
      </c>
      <c r="P65" s="5" t="str">
        <f t="shared" ca="1" si="4"/>
        <v>(7-0)</v>
      </c>
      <c r="Q65" s="5">
        <f t="shared" ca="1" si="5"/>
        <v>235</v>
      </c>
      <c r="R65" s="5">
        <f t="shared" ca="1" si="6"/>
        <v>128</v>
      </c>
      <c r="S65" s="6">
        <f t="shared" ca="1" si="7"/>
        <v>107</v>
      </c>
      <c r="T65" s="10">
        <f t="shared" si="8"/>
        <v>1</v>
      </c>
      <c r="U65" s="11">
        <f t="shared" ca="1" si="9"/>
        <v>1</v>
      </c>
      <c r="V65" s="10">
        <f t="shared" si="10"/>
        <v>1</v>
      </c>
      <c r="W65" s="12" t="e">
        <f t="shared" ca="1" si="11"/>
        <v>#N/A</v>
      </c>
      <c r="X65" s="10">
        <f t="shared" si="12"/>
        <v>1</v>
      </c>
      <c r="Y65" s="12" t="e">
        <f t="shared" ca="1" si="13"/>
        <v>#N/A</v>
      </c>
      <c r="Z65" s="10" t="str">
        <f t="shared" si="14"/>
        <v/>
      </c>
      <c r="AA65" s="11" t="e">
        <f t="shared" ca="1" si="15"/>
        <v>#N/A</v>
      </c>
      <c r="AB65" s="10">
        <f t="shared" si="16"/>
        <v>1</v>
      </c>
      <c r="AC65" s="11">
        <f t="shared" ca="1" si="17"/>
        <v>1</v>
      </c>
    </row>
    <row r="66" spans="1:29" x14ac:dyDescent="0.25">
      <c r="A66" s="8">
        <f t="shared" si="1"/>
        <v>8</v>
      </c>
      <c r="B66" s="5">
        <v>2018</v>
      </c>
      <c r="C66" s="5" t="s">
        <v>56</v>
      </c>
      <c r="D66" s="5">
        <v>8</v>
      </c>
      <c r="E66" s="15">
        <v>43401</v>
      </c>
      <c r="F66" s="5" t="s">
        <v>5</v>
      </c>
      <c r="G66" s="5" t="s">
        <v>38</v>
      </c>
      <c r="H66" s="9">
        <v>2</v>
      </c>
      <c r="I66" s="5" t="s">
        <v>45</v>
      </c>
      <c r="J66" s="5" t="s">
        <v>50</v>
      </c>
      <c r="K66" s="5" t="s">
        <v>48</v>
      </c>
      <c r="L66" s="5">
        <v>29</v>
      </c>
      <c r="M66" s="5">
        <v>27</v>
      </c>
      <c r="N66" s="6">
        <f t="shared" si="2"/>
        <v>2</v>
      </c>
      <c r="O66" s="7" t="str">
        <f t="shared" si="3"/>
        <v>W</v>
      </c>
      <c r="P66" s="5" t="str">
        <f t="shared" ca="1" si="4"/>
        <v>(8-0)</v>
      </c>
      <c r="Q66" s="5">
        <f t="shared" ca="1" si="5"/>
        <v>264</v>
      </c>
      <c r="R66" s="5">
        <f t="shared" ca="1" si="6"/>
        <v>155</v>
      </c>
      <c r="S66" s="6">
        <f t="shared" ca="1" si="7"/>
        <v>109</v>
      </c>
      <c r="T66" s="10">
        <f t="shared" si="8"/>
        <v>1</v>
      </c>
      <c r="U66" s="11">
        <f t="shared" ca="1" si="9"/>
        <v>1</v>
      </c>
      <c r="V66" s="10">
        <f t="shared" si="10"/>
        <v>1</v>
      </c>
      <c r="W66" s="12" t="e">
        <f t="shared" ca="1" si="11"/>
        <v>#N/A</v>
      </c>
      <c r="X66" s="10">
        <f t="shared" si="12"/>
        <v>1</v>
      </c>
      <c r="Y66" s="12" t="e">
        <f t="shared" ca="1" si="13"/>
        <v>#N/A</v>
      </c>
      <c r="Z66" s="10">
        <f t="shared" si="14"/>
        <v>1</v>
      </c>
      <c r="AA66" s="11">
        <f t="shared" ca="1" si="15"/>
        <v>1</v>
      </c>
      <c r="AB66" s="10" t="str">
        <f t="shared" si="16"/>
        <v/>
      </c>
      <c r="AC66" s="11" t="e">
        <f t="shared" ca="1" si="17"/>
        <v>#N/A</v>
      </c>
    </row>
    <row r="67" spans="1:29" x14ac:dyDescent="0.25">
      <c r="A67" s="8">
        <f t="shared" ref="A67:A130" si="18">IF(B67&amp;C67&lt;&gt;B66&amp;C66,1,A66+1)</f>
        <v>9</v>
      </c>
      <c r="B67" s="5">
        <v>2018</v>
      </c>
      <c r="C67" s="5" t="s">
        <v>56</v>
      </c>
      <c r="D67" s="5">
        <v>9</v>
      </c>
      <c r="E67" s="15">
        <v>43408</v>
      </c>
      <c r="F67" s="5" t="s">
        <v>6</v>
      </c>
      <c r="G67" s="5" t="s">
        <v>32</v>
      </c>
      <c r="H67" s="9">
        <v>3</v>
      </c>
      <c r="I67" s="5" t="s">
        <v>45</v>
      </c>
      <c r="J67" s="5" t="s">
        <v>52</v>
      </c>
      <c r="K67" s="5" t="s">
        <v>49</v>
      </c>
      <c r="L67" s="5">
        <v>35</v>
      </c>
      <c r="M67" s="5">
        <v>45</v>
      </c>
      <c r="N67" s="6">
        <f t="shared" ref="N67:N130" si="19">IF(OR(L67="",M67=""),"",L67-M67)</f>
        <v>-10</v>
      </c>
      <c r="O67" s="7" t="str">
        <f t="shared" ref="O67:O130" si="20">IF(N67="","",IF(N67=0,"T",IF(N67&lt;0,"L","W")))</f>
        <v>L</v>
      </c>
      <c r="P67" s="5" t="str">
        <f t="shared" ref="P67:P130" ca="1" si="21">IF(N67="","","("&amp;COUNTIF(OFFSET(O67,,,-$A67),"W")&amp;"-"&amp;COUNTIF(OFFSET(O67,,,-$A67),"L")&amp;IF(COUNTIF(OFFSET(O67,,,-$A67),"T")&gt;0,"-"&amp;COUNTIF(OFFSET(O67,,,-$A67),"T"),"")&amp;")")</f>
        <v>(8-1)</v>
      </c>
      <c r="Q67" s="5">
        <f t="shared" ref="Q67:Q130" ca="1" si="22">IF(N67="","",SUM(OFFSET(L67,,,-$A67)))</f>
        <v>299</v>
      </c>
      <c r="R67" s="5">
        <f t="shared" ref="R67:R130" ca="1" si="23">IF(N67="","",SUM(OFFSET(M67,,,-$A67)))</f>
        <v>200</v>
      </c>
      <c r="S67" s="6">
        <f t="shared" ref="S67:S130" ca="1" si="24">IF(N67="","",Q67-R67)</f>
        <v>99</v>
      </c>
      <c r="T67" s="10">
        <f t="shared" ref="T67:T130" si="25">IF(N67="","",IF(M67=L67,0.5,IF(M67&lt;L67,1,0)))</f>
        <v>0</v>
      </c>
      <c r="U67" s="11">
        <f t="shared" ref="U67:U130" ca="1" si="26">IF(OR(F67="bye",T67=""),#N/A,SUM(OFFSET(T67,,,-$A67))/COUNT(OFFSET(T67,,,-$A67)))</f>
        <v>0.88888888888888884</v>
      </c>
      <c r="V67" s="10">
        <f t="shared" ref="V67:V130" si="27">IF(OR(F67="bye",F67="dnq"),"",IF(N67="",0,T67))</f>
        <v>0</v>
      </c>
      <c r="W67" s="12" t="e">
        <f t="shared" ref="W67:W130" ca="1" si="28">IF(OR(F67="bye",F67="dnq"),#N/A,IF(OR(N67="",AND(O68="",F68&lt;&gt;"bye",F68&lt;&gt;"dnq")),SUM(OFFSET(V67,,,-$A67))/COUNT(OFFSET(V67,,,-$A67)),#N/A))</f>
        <v>#N/A</v>
      </c>
      <c r="X67" s="10">
        <f t="shared" ref="X67:X130" si="29">IF(OR(F67="bye",F67="dnq"),"",IF(N67="",1,T67))</f>
        <v>0</v>
      </c>
      <c r="Y67" s="12" t="e">
        <f t="shared" ref="Y67:Y130" ca="1" si="30">IF(OR(F67="bye",F67="dnq"),#N/A,IF(OR(O67="",AND(N68="",F68&lt;&gt;"bye",F68&lt;&gt;"dnq")),SUM(OFFSET(X67,,,-$A67))/COUNT(OFFSET(X67,,,-$A67)),#N/A))</f>
        <v>#N/A</v>
      </c>
      <c r="Z67" s="10" t="str">
        <f t="shared" ref="Z67:Z130" si="31">IF(OR(F67="bye",F67="dnq"),"",IF(N67="",#N/A,IF(F67="H",T67,"")))</f>
        <v/>
      </c>
      <c r="AA67" s="11" t="e">
        <f t="shared" ref="AA67:AA130" ca="1" si="32">IF(Z67="",#N/A,SUM(OFFSET(Z67,,,-$A67))/COUNT(OFFSET(Z67,,,-$A67)))</f>
        <v>#N/A</v>
      </c>
      <c r="AB67" s="10">
        <f t="shared" ref="AB67:AB130" si="33">IF(OR(F67="bye",F67="dnq"),"",IF(N67="",#N/A,IF(F67="A",T67,"")))</f>
        <v>0</v>
      </c>
      <c r="AC67" s="11">
        <f t="shared" ref="AC67:AC130" ca="1" si="34">IF(AB67="",#N/A,SUM(OFFSET(AB67,,,-$A67))/COUNT(OFFSET(AB67,,,-$A67)))</f>
        <v>0.8</v>
      </c>
    </row>
    <row r="68" spans="1:29" x14ac:dyDescent="0.25">
      <c r="A68" s="8">
        <f t="shared" si="18"/>
        <v>10</v>
      </c>
      <c r="B68" s="5">
        <v>2018</v>
      </c>
      <c r="C68" s="5" t="s">
        <v>56</v>
      </c>
      <c r="D68" s="5">
        <v>10</v>
      </c>
      <c r="E68" s="15">
        <v>43415</v>
      </c>
      <c r="F68" s="5" t="s">
        <v>5</v>
      </c>
      <c r="G68" s="5" t="s">
        <v>23</v>
      </c>
      <c r="H68" s="9">
        <v>1</v>
      </c>
      <c r="I68" s="5" t="s">
        <v>45</v>
      </c>
      <c r="J68" s="5" t="s">
        <v>46</v>
      </c>
      <c r="K68" s="5" t="s">
        <v>53</v>
      </c>
      <c r="L68" s="5">
        <v>36</v>
      </c>
      <c r="M68" s="5">
        <v>31</v>
      </c>
      <c r="N68" s="6">
        <f t="shared" si="19"/>
        <v>5</v>
      </c>
      <c r="O68" s="7" t="str">
        <f t="shared" si="20"/>
        <v>W</v>
      </c>
      <c r="P68" s="5" t="str">
        <f t="shared" ca="1" si="21"/>
        <v>(9-1)</v>
      </c>
      <c r="Q68" s="5">
        <f t="shared" ca="1" si="22"/>
        <v>335</v>
      </c>
      <c r="R68" s="5">
        <f t="shared" ca="1" si="23"/>
        <v>231</v>
      </c>
      <c r="S68" s="6">
        <f t="shared" ca="1" si="24"/>
        <v>104</v>
      </c>
      <c r="T68" s="10">
        <f t="shared" si="25"/>
        <v>1</v>
      </c>
      <c r="U68" s="11">
        <f t="shared" ca="1" si="26"/>
        <v>0.9</v>
      </c>
      <c r="V68" s="10">
        <f t="shared" si="27"/>
        <v>1</v>
      </c>
      <c r="W68" s="12" t="e">
        <f t="shared" ca="1" si="28"/>
        <v>#N/A</v>
      </c>
      <c r="X68" s="10">
        <f t="shared" si="29"/>
        <v>1</v>
      </c>
      <c r="Y68" s="12" t="e">
        <f t="shared" ca="1" si="30"/>
        <v>#N/A</v>
      </c>
      <c r="Z68" s="10">
        <f t="shared" si="31"/>
        <v>1</v>
      </c>
      <c r="AA68" s="11">
        <f t="shared" ca="1" si="32"/>
        <v>1</v>
      </c>
      <c r="AB68" s="10" t="str">
        <f t="shared" si="33"/>
        <v/>
      </c>
      <c r="AC68" s="11" t="e">
        <f t="shared" ca="1" si="34"/>
        <v>#N/A</v>
      </c>
    </row>
    <row r="69" spans="1:29" x14ac:dyDescent="0.25">
      <c r="A69" s="8">
        <f t="shared" si="18"/>
        <v>11</v>
      </c>
      <c r="B69" s="5">
        <v>2018</v>
      </c>
      <c r="C69" s="5" t="s">
        <v>56</v>
      </c>
      <c r="D69" s="5">
        <v>11</v>
      </c>
      <c r="E69" s="15">
        <v>43423</v>
      </c>
      <c r="F69" s="5" t="s">
        <v>5</v>
      </c>
      <c r="G69" s="5" t="s">
        <v>19</v>
      </c>
      <c r="H69" s="9">
        <v>4</v>
      </c>
      <c r="I69" s="5" t="s">
        <v>54</v>
      </c>
      <c r="J69" s="5" t="s">
        <v>46</v>
      </c>
      <c r="K69" s="5" t="s">
        <v>49</v>
      </c>
      <c r="L69" s="5">
        <v>54</v>
      </c>
      <c r="M69" s="5">
        <v>51</v>
      </c>
      <c r="N69" s="6">
        <f t="shared" si="19"/>
        <v>3</v>
      </c>
      <c r="O69" s="7" t="str">
        <f t="shared" si="20"/>
        <v>W</v>
      </c>
      <c r="P69" s="5" t="str">
        <f t="shared" ca="1" si="21"/>
        <v>(10-1)</v>
      </c>
      <c r="Q69" s="5">
        <f t="shared" ca="1" si="22"/>
        <v>389</v>
      </c>
      <c r="R69" s="5">
        <f t="shared" ca="1" si="23"/>
        <v>282</v>
      </c>
      <c r="S69" s="6">
        <f t="shared" ca="1" si="24"/>
        <v>107</v>
      </c>
      <c r="T69" s="10">
        <f t="shared" si="25"/>
        <v>1</v>
      </c>
      <c r="U69" s="11">
        <f t="shared" ca="1" si="26"/>
        <v>0.90909090909090906</v>
      </c>
      <c r="V69" s="10">
        <f t="shared" si="27"/>
        <v>1</v>
      </c>
      <c r="W69" s="12">
        <f t="shared" ca="1" si="28"/>
        <v>0.90909090909090906</v>
      </c>
      <c r="X69" s="10">
        <f t="shared" si="29"/>
        <v>1</v>
      </c>
      <c r="Y69" s="12">
        <f t="shared" ca="1" si="30"/>
        <v>0.90909090909090906</v>
      </c>
      <c r="Z69" s="10">
        <f t="shared" si="31"/>
        <v>1</v>
      </c>
      <c r="AA69" s="11">
        <f t="shared" ca="1" si="32"/>
        <v>1</v>
      </c>
      <c r="AB69" s="10" t="str">
        <f t="shared" si="33"/>
        <v/>
      </c>
      <c r="AC69" s="11" t="e">
        <f t="shared" ca="1" si="34"/>
        <v>#N/A</v>
      </c>
    </row>
    <row r="70" spans="1:29" x14ac:dyDescent="0.25">
      <c r="A70" s="8">
        <f t="shared" si="18"/>
        <v>12</v>
      </c>
      <c r="B70" s="5">
        <v>2018</v>
      </c>
      <c r="C70" s="5" t="s">
        <v>56</v>
      </c>
      <c r="D70" s="5">
        <v>12</v>
      </c>
      <c r="E70" s="15" t="s">
        <v>17</v>
      </c>
      <c r="N70" s="6" t="str">
        <f t="shared" si="19"/>
        <v/>
      </c>
      <c r="O70" s="7" t="str">
        <f t="shared" si="20"/>
        <v/>
      </c>
      <c r="P70" s="5" t="str">
        <f t="shared" ca="1" si="21"/>
        <v/>
      </c>
      <c r="Q70" s="5" t="str">
        <f t="shared" ca="1" si="22"/>
        <v/>
      </c>
      <c r="R70" s="5" t="str">
        <f t="shared" ca="1" si="23"/>
        <v/>
      </c>
      <c r="S70" s="6" t="str">
        <f t="shared" si="24"/>
        <v/>
      </c>
      <c r="T70" s="10" t="str">
        <f t="shared" si="25"/>
        <v/>
      </c>
      <c r="U70" s="11" t="e">
        <f t="shared" ca="1" si="26"/>
        <v>#N/A</v>
      </c>
      <c r="V70" s="10">
        <f t="shared" si="27"/>
        <v>0</v>
      </c>
      <c r="W70" s="12">
        <f t="shared" ca="1" si="28"/>
        <v>0.83333333333333337</v>
      </c>
      <c r="X70" s="10">
        <f t="shared" si="29"/>
        <v>1</v>
      </c>
      <c r="Y70" s="12">
        <f t="shared" ca="1" si="30"/>
        <v>0.91666666666666663</v>
      </c>
      <c r="Z70" s="10" t="e">
        <f t="shared" si="31"/>
        <v>#N/A</v>
      </c>
      <c r="AA70" s="11" t="e">
        <f t="shared" ca="1" si="32"/>
        <v>#N/A</v>
      </c>
      <c r="AB70" s="10" t="e">
        <f t="shared" si="33"/>
        <v>#N/A</v>
      </c>
      <c r="AC70" s="11" t="e">
        <f t="shared" ca="1" si="34"/>
        <v>#N/A</v>
      </c>
    </row>
    <row r="71" spans="1:29" x14ac:dyDescent="0.25">
      <c r="A71" s="8">
        <f t="shared" si="18"/>
        <v>13</v>
      </c>
      <c r="B71" s="5">
        <v>2018</v>
      </c>
      <c r="C71" s="5" t="s">
        <v>56</v>
      </c>
      <c r="D71" s="5">
        <v>13</v>
      </c>
      <c r="E71" s="15">
        <v>43436</v>
      </c>
      <c r="F71" s="5" t="s">
        <v>6</v>
      </c>
      <c r="G71" s="5" t="s">
        <v>27</v>
      </c>
      <c r="H71" s="9">
        <v>2</v>
      </c>
      <c r="I71" s="5" t="s">
        <v>45</v>
      </c>
      <c r="J71" s="5" t="s">
        <v>50</v>
      </c>
      <c r="K71" s="5" t="s">
        <v>53</v>
      </c>
      <c r="L71" s="5">
        <v>30</v>
      </c>
      <c r="M71" s="5">
        <v>16</v>
      </c>
      <c r="N71" s="6">
        <f t="shared" si="19"/>
        <v>14</v>
      </c>
      <c r="O71" s="7" t="str">
        <f t="shared" si="20"/>
        <v>W</v>
      </c>
      <c r="P71" s="5" t="str">
        <f t="shared" ca="1" si="21"/>
        <v>(11-1)</v>
      </c>
      <c r="Q71" s="5">
        <f t="shared" ca="1" si="22"/>
        <v>419</v>
      </c>
      <c r="R71" s="5">
        <f t="shared" ca="1" si="23"/>
        <v>298</v>
      </c>
      <c r="S71" s="6">
        <f t="shared" ca="1" si="24"/>
        <v>121</v>
      </c>
      <c r="T71" s="10">
        <f t="shared" si="25"/>
        <v>1</v>
      </c>
      <c r="U71" s="11">
        <f t="shared" ca="1" si="26"/>
        <v>0.91666666666666663</v>
      </c>
      <c r="V71" s="10">
        <f t="shared" si="27"/>
        <v>1</v>
      </c>
      <c r="W71" s="12" t="e">
        <f t="shared" ca="1" si="28"/>
        <v>#N/A</v>
      </c>
      <c r="X71" s="10">
        <f t="shared" si="29"/>
        <v>1</v>
      </c>
      <c r="Y71" s="12" t="e">
        <f t="shared" ca="1" si="30"/>
        <v>#N/A</v>
      </c>
      <c r="Z71" s="10" t="str">
        <f t="shared" si="31"/>
        <v/>
      </c>
      <c r="AA71" s="11" t="e">
        <f t="shared" ca="1" si="32"/>
        <v>#N/A</v>
      </c>
      <c r="AB71" s="10">
        <f t="shared" si="33"/>
        <v>1</v>
      </c>
      <c r="AC71" s="11" t="e">
        <f t="shared" ca="1" si="34"/>
        <v>#N/A</v>
      </c>
    </row>
    <row r="72" spans="1:29" x14ac:dyDescent="0.25">
      <c r="A72" s="8">
        <f t="shared" si="18"/>
        <v>14</v>
      </c>
      <c r="B72" s="5">
        <v>2018</v>
      </c>
      <c r="C72" s="5" t="s">
        <v>56</v>
      </c>
      <c r="D72" s="5">
        <v>14</v>
      </c>
      <c r="E72" s="15">
        <v>43443</v>
      </c>
      <c r="F72" s="5" t="s">
        <v>6</v>
      </c>
      <c r="G72" s="5" t="s">
        <v>59</v>
      </c>
      <c r="H72" s="9">
        <v>2</v>
      </c>
      <c r="I72" s="5" t="s">
        <v>45</v>
      </c>
      <c r="J72" s="5" t="s">
        <v>50</v>
      </c>
      <c r="K72" s="5" t="s">
        <v>47</v>
      </c>
      <c r="L72" s="5">
        <v>6</v>
      </c>
      <c r="M72" s="5">
        <v>15</v>
      </c>
      <c r="N72" s="6">
        <f t="shared" si="19"/>
        <v>-9</v>
      </c>
      <c r="O72" s="7" t="str">
        <f t="shared" si="20"/>
        <v>L</v>
      </c>
      <c r="P72" s="5" t="str">
        <f t="shared" ca="1" si="21"/>
        <v>(11-2)</v>
      </c>
      <c r="Q72" s="5">
        <f t="shared" ca="1" si="22"/>
        <v>425</v>
      </c>
      <c r="R72" s="5">
        <f t="shared" ca="1" si="23"/>
        <v>313</v>
      </c>
      <c r="S72" s="6">
        <f t="shared" ca="1" si="24"/>
        <v>112</v>
      </c>
      <c r="T72" s="10">
        <f t="shared" si="25"/>
        <v>0</v>
      </c>
      <c r="U72" s="11">
        <f t="shared" ca="1" si="26"/>
        <v>0.84615384615384615</v>
      </c>
      <c r="V72" s="10">
        <f t="shared" si="27"/>
        <v>0</v>
      </c>
      <c r="W72" s="12" t="e">
        <f t="shared" ca="1" si="28"/>
        <v>#N/A</v>
      </c>
      <c r="X72" s="10">
        <f t="shared" si="29"/>
        <v>0</v>
      </c>
      <c r="Y72" s="12" t="e">
        <f t="shared" ca="1" si="30"/>
        <v>#N/A</v>
      </c>
      <c r="Z72" s="10" t="str">
        <f t="shared" si="31"/>
        <v/>
      </c>
      <c r="AA72" s="11" t="e">
        <f t="shared" ca="1" si="32"/>
        <v>#N/A</v>
      </c>
      <c r="AB72" s="10">
        <f t="shared" si="33"/>
        <v>0</v>
      </c>
      <c r="AC72" s="11" t="e">
        <f t="shared" ca="1" si="34"/>
        <v>#N/A</v>
      </c>
    </row>
    <row r="73" spans="1:29" x14ac:dyDescent="0.25">
      <c r="A73" s="8">
        <f t="shared" si="18"/>
        <v>15</v>
      </c>
      <c r="B73" s="5">
        <v>2018</v>
      </c>
      <c r="C73" s="5" t="s">
        <v>56</v>
      </c>
      <c r="D73" s="5">
        <v>15</v>
      </c>
      <c r="E73" s="15">
        <v>43450</v>
      </c>
      <c r="F73" s="5" t="s">
        <v>5</v>
      </c>
      <c r="G73" s="5" t="s">
        <v>43</v>
      </c>
      <c r="H73" s="9">
        <v>3</v>
      </c>
      <c r="I73" s="5" t="s">
        <v>45</v>
      </c>
      <c r="J73" s="5" t="s">
        <v>51</v>
      </c>
      <c r="K73" s="5" t="s">
        <v>49</v>
      </c>
      <c r="L73" s="5">
        <v>23</v>
      </c>
      <c r="M73" s="5">
        <v>30</v>
      </c>
      <c r="N73" s="6">
        <f t="shared" si="19"/>
        <v>-7</v>
      </c>
      <c r="O73" s="7" t="str">
        <f t="shared" si="20"/>
        <v>L</v>
      </c>
      <c r="P73" s="5" t="str">
        <f t="shared" ca="1" si="21"/>
        <v>(11-3)</v>
      </c>
      <c r="Q73" s="5">
        <f t="shared" ca="1" si="22"/>
        <v>448</v>
      </c>
      <c r="R73" s="5">
        <f t="shared" ca="1" si="23"/>
        <v>343</v>
      </c>
      <c r="S73" s="6">
        <f t="shared" ca="1" si="24"/>
        <v>105</v>
      </c>
      <c r="T73" s="10">
        <f t="shared" si="25"/>
        <v>0</v>
      </c>
      <c r="U73" s="11">
        <f t="shared" ca="1" si="26"/>
        <v>0.7857142857142857</v>
      </c>
      <c r="V73" s="10">
        <f t="shared" si="27"/>
        <v>0</v>
      </c>
      <c r="W73" s="12" t="e">
        <f t="shared" ca="1" si="28"/>
        <v>#N/A</v>
      </c>
      <c r="X73" s="10">
        <f t="shared" si="29"/>
        <v>0</v>
      </c>
      <c r="Y73" s="12" t="e">
        <f t="shared" ca="1" si="30"/>
        <v>#N/A</v>
      </c>
      <c r="Z73" s="10">
        <f t="shared" si="31"/>
        <v>0</v>
      </c>
      <c r="AA73" s="11" t="e">
        <f t="shared" ca="1" si="32"/>
        <v>#N/A</v>
      </c>
      <c r="AB73" s="10" t="str">
        <f t="shared" si="33"/>
        <v/>
      </c>
      <c r="AC73" s="11" t="e">
        <f t="shared" ca="1" si="34"/>
        <v>#N/A</v>
      </c>
    </row>
    <row r="74" spans="1:29" x14ac:dyDescent="0.25">
      <c r="A74" s="8">
        <f t="shared" si="18"/>
        <v>16</v>
      </c>
      <c r="B74" s="5">
        <v>2018</v>
      </c>
      <c r="C74" s="5" t="s">
        <v>56</v>
      </c>
      <c r="D74" s="5">
        <v>16</v>
      </c>
      <c r="E74" s="15">
        <v>43457</v>
      </c>
      <c r="F74" s="5" t="s">
        <v>6</v>
      </c>
      <c r="G74" s="5" t="s">
        <v>25</v>
      </c>
      <c r="H74" s="9">
        <v>1</v>
      </c>
      <c r="I74" s="5" t="s">
        <v>45</v>
      </c>
      <c r="J74" s="5" t="s">
        <v>46</v>
      </c>
      <c r="K74" s="5" t="s">
        <v>48</v>
      </c>
      <c r="L74" s="5">
        <v>31</v>
      </c>
      <c r="M74" s="5">
        <v>9</v>
      </c>
      <c r="N74" s="6">
        <f t="shared" si="19"/>
        <v>22</v>
      </c>
      <c r="O74" s="7" t="str">
        <f t="shared" si="20"/>
        <v>W</v>
      </c>
      <c r="P74" s="5" t="str">
        <f t="shared" ca="1" si="21"/>
        <v>(12-3)</v>
      </c>
      <c r="Q74" s="5">
        <f t="shared" ca="1" si="22"/>
        <v>479</v>
      </c>
      <c r="R74" s="5">
        <f t="shared" ca="1" si="23"/>
        <v>352</v>
      </c>
      <c r="S74" s="6">
        <f t="shared" ca="1" si="24"/>
        <v>127</v>
      </c>
      <c r="T74" s="10">
        <f t="shared" si="25"/>
        <v>1</v>
      </c>
      <c r="U74" s="11">
        <f t="shared" ca="1" si="26"/>
        <v>0.8</v>
      </c>
      <c r="V74" s="10">
        <f t="shared" si="27"/>
        <v>1</v>
      </c>
      <c r="W74" s="12" t="e">
        <f t="shared" ca="1" si="28"/>
        <v>#N/A</v>
      </c>
      <c r="X74" s="10">
        <f t="shared" si="29"/>
        <v>1</v>
      </c>
      <c r="Y74" s="12" t="e">
        <f t="shared" ca="1" si="30"/>
        <v>#N/A</v>
      </c>
      <c r="Z74" s="10" t="str">
        <f t="shared" si="31"/>
        <v/>
      </c>
      <c r="AA74" s="11" t="e">
        <f t="shared" ca="1" si="32"/>
        <v>#N/A</v>
      </c>
      <c r="AB74" s="10">
        <f t="shared" si="33"/>
        <v>1</v>
      </c>
      <c r="AC74" s="11" t="e">
        <f t="shared" ca="1" si="34"/>
        <v>#N/A</v>
      </c>
    </row>
    <row r="75" spans="1:29" x14ac:dyDescent="0.25">
      <c r="A75" s="8">
        <f t="shared" si="18"/>
        <v>17</v>
      </c>
      <c r="B75" s="5">
        <v>2018</v>
      </c>
      <c r="C75" s="5" t="s">
        <v>56</v>
      </c>
      <c r="D75" s="5">
        <v>17</v>
      </c>
      <c r="E75" s="15">
        <v>43464</v>
      </c>
      <c r="F75" s="5" t="s">
        <v>5</v>
      </c>
      <c r="G75" s="5" t="s">
        <v>22</v>
      </c>
      <c r="H75" s="9">
        <v>1</v>
      </c>
      <c r="I75" s="5" t="s">
        <v>45</v>
      </c>
      <c r="J75" s="5" t="s">
        <v>46</v>
      </c>
      <c r="K75" s="5" t="s">
        <v>47</v>
      </c>
      <c r="L75" s="5">
        <v>48</v>
      </c>
      <c r="M75" s="5">
        <v>32</v>
      </c>
      <c r="N75" s="6">
        <f t="shared" si="19"/>
        <v>16</v>
      </c>
      <c r="O75" s="7" t="str">
        <f t="shared" si="20"/>
        <v>W</v>
      </c>
      <c r="P75" s="5" t="str">
        <f t="shared" ca="1" si="21"/>
        <v>(13-3)</v>
      </c>
      <c r="Q75" s="5">
        <f t="shared" ca="1" si="22"/>
        <v>527</v>
      </c>
      <c r="R75" s="5">
        <f t="shared" ca="1" si="23"/>
        <v>384</v>
      </c>
      <c r="S75" s="6">
        <f t="shared" ca="1" si="24"/>
        <v>143</v>
      </c>
      <c r="T75" s="10">
        <f t="shared" si="25"/>
        <v>1</v>
      </c>
      <c r="U75" s="11">
        <f t="shared" ca="1" si="26"/>
        <v>0.8125</v>
      </c>
      <c r="V75" s="10">
        <f t="shared" si="27"/>
        <v>1</v>
      </c>
      <c r="W75" s="12">
        <f t="shared" ca="1" si="28"/>
        <v>0.76470588235294112</v>
      </c>
      <c r="X75" s="10">
        <f t="shared" si="29"/>
        <v>1</v>
      </c>
      <c r="Y75" s="12">
        <f t="shared" ca="1" si="30"/>
        <v>0.82352941176470584</v>
      </c>
      <c r="Z75" s="10">
        <f t="shared" si="31"/>
        <v>1</v>
      </c>
      <c r="AA75" s="11" t="e">
        <f t="shared" ca="1" si="32"/>
        <v>#N/A</v>
      </c>
      <c r="AB75" s="10" t="str">
        <f t="shared" si="33"/>
        <v/>
      </c>
      <c r="AC75" s="11" t="e">
        <f t="shared" ca="1" si="34"/>
        <v>#N/A</v>
      </c>
    </row>
    <row r="76" spans="1:29" x14ac:dyDescent="0.25">
      <c r="A76" s="8">
        <f t="shared" si="18"/>
        <v>1</v>
      </c>
      <c r="B76" s="5">
        <v>2018</v>
      </c>
      <c r="C76" s="5" t="s">
        <v>57</v>
      </c>
      <c r="D76" s="5" t="s">
        <v>64</v>
      </c>
      <c r="E76" s="15" t="s">
        <v>17</v>
      </c>
      <c r="N76" s="6" t="str">
        <f t="shared" si="19"/>
        <v/>
      </c>
      <c r="O76" s="7" t="str">
        <f t="shared" si="20"/>
        <v/>
      </c>
      <c r="P76" s="5" t="str">
        <f t="shared" ca="1" si="21"/>
        <v/>
      </c>
      <c r="Q76" s="5" t="str">
        <f t="shared" ca="1" si="22"/>
        <v/>
      </c>
      <c r="R76" s="5" t="str">
        <f t="shared" ca="1" si="23"/>
        <v/>
      </c>
      <c r="S76" s="6" t="str">
        <f t="shared" si="24"/>
        <v/>
      </c>
      <c r="T76" s="10" t="str">
        <f t="shared" si="25"/>
        <v/>
      </c>
      <c r="U76" s="11" t="e">
        <f t="shared" ca="1" si="26"/>
        <v>#N/A</v>
      </c>
      <c r="V76" s="10">
        <f t="shared" si="27"/>
        <v>0</v>
      </c>
      <c r="W76" s="12">
        <f t="shared" ca="1" si="28"/>
        <v>0</v>
      </c>
      <c r="X76" s="10">
        <f t="shared" si="29"/>
        <v>1</v>
      </c>
      <c r="Y76" s="12">
        <f t="shared" ca="1" si="30"/>
        <v>1</v>
      </c>
      <c r="Z76" s="10" t="e">
        <f t="shared" si="31"/>
        <v>#N/A</v>
      </c>
      <c r="AA76" s="11" t="e">
        <f t="shared" ca="1" si="32"/>
        <v>#N/A</v>
      </c>
      <c r="AB76" s="10" t="e">
        <f t="shared" si="33"/>
        <v>#N/A</v>
      </c>
      <c r="AC76" s="11" t="e">
        <f t="shared" ca="1" si="34"/>
        <v>#N/A</v>
      </c>
    </row>
    <row r="77" spans="1:29" x14ac:dyDescent="0.25">
      <c r="A77" s="8">
        <f t="shared" si="18"/>
        <v>2</v>
      </c>
      <c r="B77" s="5">
        <v>2018</v>
      </c>
      <c r="C77" s="5" t="s">
        <v>57</v>
      </c>
      <c r="D77" s="5" t="s">
        <v>65</v>
      </c>
      <c r="E77" s="15">
        <v>43477</v>
      </c>
      <c r="F77" s="5" t="s">
        <v>5</v>
      </c>
      <c r="G77" s="5" t="s">
        <v>18</v>
      </c>
      <c r="I77" s="5" t="s">
        <v>45</v>
      </c>
      <c r="J77" s="5" t="s">
        <v>83</v>
      </c>
      <c r="L77" s="5">
        <v>30</v>
      </c>
      <c r="M77" s="5">
        <v>22</v>
      </c>
      <c r="N77" s="6">
        <f t="shared" si="19"/>
        <v>8</v>
      </c>
      <c r="O77" s="7" t="str">
        <f t="shared" si="20"/>
        <v>W</v>
      </c>
      <c r="P77" s="5" t="str">
        <f t="shared" ca="1" si="21"/>
        <v>(1-0)</v>
      </c>
      <c r="Q77" s="5">
        <f t="shared" ca="1" si="22"/>
        <v>30</v>
      </c>
      <c r="R77" s="5">
        <f t="shared" ca="1" si="23"/>
        <v>22</v>
      </c>
      <c r="S77" s="6">
        <f t="shared" ca="1" si="24"/>
        <v>8</v>
      </c>
      <c r="T77" s="10">
        <f t="shared" si="25"/>
        <v>1</v>
      </c>
      <c r="U77" s="11">
        <f t="shared" ca="1" si="26"/>
        <v>1</v>
      </c>
      <c r="V77" s="10">
        <f t="shared" si="27"/>
        <v>1</v>
      </c>
      <c r="W77" s="12" t="e">
        <f t="shared" ca="1" si="28"/>
        <v>#N/A</v>
      </c>
      <c r="X77" s="10">
        <f t="shared" si="29"/>
        <v>1</v>
      </c>
      <c r="Y77" s="12" t="e">
        <f t="shared" ca="1" si="30"/>
        <v>#N/A</v>
      </c>
      <c r="Z77" s="10">
        <f t="shared" si="31"/>
        <v>1</v>
      </c>
      <c r="AA77" s="11" t="e">
        <f t="shared" ca="1" si="32"/>
        <v>#N/A</v>
      </c>
      <c r="AB77" s="10" t="str">
        <f t="shared" si="33"/>
        <v/>
      </c>
      <c r="AC77" s="11" t="e">
        <f t="shared" ca="1" si="34"/>
        <v>#N/A</v>
      </c>
    </row>
    <row r="78" spans="1:29" x14ac:dyDescent="0.25">
      <c r="A78" s="8">
        <f t="shared" si="18"/>
        <v>3</v>
      </c>
      <c r="B78" s="5">
        <v>2018</v>
      </c>
      <c r="C78" s="5" t="s">
        <v>57</v>
      </c>
      <c r="D78" s="5" t="s">
        <v>66</v>
      </c>
      <c r="E78" s="15">
        <v>43485</v>
      </c>
      <c r="F78" s="5" t="s">
        <v>6</v>
      </c>
      <c r="G78" s="5" t="s">
        <v>32</v>
      </c>
      <c r="I78" s="5" t="s">
        <v>45</v>
      </c>
      <c r="J78" s="5" t="s">
        <v>84</v>
      </c>
      <c r="L78" s="5">
        <v>26</v>
      </c>
      <c r="M78" s="5">
        <v>23</v>
      </c>
      <c r="N78" s="6">
        <f t="shared" si="19"/>
        <v>3</v>
      </c>
      <c r="O78" s="7" t="str">
        <f t="shared" si="20"/>
        <v>W</v>
      </c>
      <c r="P78" s="5" t="str">
        <f t="shared" ca="1" si="21"/>
        <v>(2-0)</v>
      </c>
      <c r="Q78" s="5">
        <f t="shared" ca="1" si="22"/>
        <v>56</v>
      </c>
      <c r="R78" s="5">
        <f t="shared" ca="1" si="23"/>
        <v>45</v>
      </c>
      <c r="S78" s="6">
        <f t="shared" ca="1" si="24"/>
        <v>11</v>
      </c>
      <c r="T78" s="10">
        <f t="shared" si="25"/>
        <v>1</v>
      </c>
      <c r="U78" s="11">
        <f t="shared" ca="1" si="26"/>
        <v>1</v>
      </c>
      <c r="V78" s="10">
        <f t="shared" si="27"/>
        <v>1</v>
      </c>
      <c r="W78" s="12" t="e">
        <f t="shared" ca="1" si="28"/>
        <v>#N/A</v>
      </c>
      <c r="X78" s="10">
        <f t="shared" si="29"/>
        <v>1</v>
      </c>
      <c r="Y78" s="12" t="e">
        <f t="shared" ca="1" si="30"/>
        <v>#N/A</v>
      </c>
      <c r="Z78" s="10" t="str">
        <f t="shared" si="31"/>
        <v/>
      </c>
      <c r="AA78" s="11" t="e">
        <f t="shared" ca="1" si="32"/>
        <v>#N/A</v>
      </c>
      <c r="AB78" s="10">
        <f t="shared" si="33"/>
        <v>1</v>
      </c>
      <c r="AC78" s="11" t="e">
        <f t="shared" ca="1" si="34"/>
        <v>#N/A</v>
      </c>
    </row>
    <row r="79" spans="1:29" x14ac:dyDescent="0.25">
      <c r="A79" s="8">
        <f t="shared" si="18"/>
        <v>4</v>
      </c>
      <c r="B79" s="5">
        <v>2018</v>
      </c>
      <c r="C79" s="5" t="s">
        <v>57</v>
      </c>
      <c r="D79" s="5" t="s">
        <v>67</v>
      </c>
      <c r="E79" s="15">
        <v>43499</v>
      </c>
      <c r="F79" s="5" t="s">
        <v>5</v>
      </c>
      <c r="G79" s="5" t="s">
        <v>33</v>
      </c>
      <c r="I79" s="5" t="s">
        <v>54</v>
      </c>
      <c r="J79" s="5" t="s">
        <v>81</v>
      </c>
      <c r="L79" s="5">
        <v>3</v>
      </c>
      <c r="M79" s="5">
        <v>13</v>
      </c>
      <c r="N79" s="6">
        <f t="shared" si="19"/>
        <v>-10</v>
      </c>
      <c r="O79" s="7" t="str">
        <f t="shared" si="20"/>
        <v>L</v>
      </c>
      <c r="P79" s="5" t="str">
        <f t="shared" ca="1" si="21"/>
        <v>(2-1)</v>
      </c>
      <c r="Q79" s="5">
        <f t="shared" ca="1" si="22"/>
        <v>59</v>
      </c>
      <c r="R79" s="5">
        <f t="shared" ca="1" si="23"/>
        <v>58</v>
      </c>
      <c r="S79" s="6">
        <f t="shared" ca="1" si="24"/>
        <v>1</v>
      </c>
      <c r="T79" s="10">
        <f t="shared" si="25"/>
        <v>0</v>
      </c>
      <c r="U79" s="11">
        <f t="shared" ca="1" si="26"/>
        <v>0.66666666666666663</v>
      </c>
      <c r="V79" s="10">
        <f t="shared" si="27"/>
        <v>0</v>
      </c>
      <c r="W79" s="12">
        <f t="shared" ca="1" si="28"/>
        <v>0.5</v>
      </c>
      <c r="X79" s="10">
        <f t="shared" si="29"/>
        <v>0</v>
      </c>
      <c r="Y79" s="12">
        <f t="shared" ca="1" si="30"/>
        <v>0.75</v>
      </c>
      <c r="Z79" s="10">
        <f t="shared" si="31"/>
        <v>0</v>
      </c>
      <c r="AA79" s="11" t="e">
        <f t="shared" ca="1" si="32"/>
        <v>#N/A</v>
      </c>
      <c r="AB79" s="10" t="str">
        <f t="shared" si="33"/>
        <v/>
      </c>
      <c r="AC79" s="11" t="e">
        <f t="shared" ca="1" si="34"/>
        <v>#N/A</v>
      </c>
    </row>
    <row r="80" spans="1:29" x14ac:dyDescent="0.25">
      <c r="A80" s="8">
        <f t="shared" si="18"/>
        <v>1</v>
      </c>
      <c r="B80" s="5">
        <v>2019</v>
      </c>
      <c r="C80" s="5" t="s">
        <v>3</v>
      </c>
      <c r="D80" s="5" t="s">
        <v>70</v>
      </c>
      <c r="E80" s="15" t="s">
        <v>17</v>
      </c>
      <c r="N80" s="6" t="str">
        <f t="shared" si="19"/>
        <v/>
      </c>
      <c r="O80" s="7" t="str">
        <f t="shared" si="20"/>
        <v/>
      </c>
      <c r="P80" s="5" t="str">
        <f t="shared" ca="1" si="21"/>
        <v/>
      </c>
      <c r="Q80" s="5" t="str">
        <f t="shared" ca="1" si="22"/>
        <v/>
      </c>
      <c r="R80" s="5" t="str">
        <f t="shared" ca="1" si="23"/>
        <v/>
      </c>
      <c r="S80" s="6" t="str">
        <f t="shared" si="24"/>
        <v/>
      </c>
      <c r="T80" s="10" t="str">
        <f t="shared" si="25"/>
        <v/>
      </c>
      <c r="U80" s="11" t="e">
        <f t="shared" ca="1" si="26"/>
        <v>#N/A</v>
      </c>
      <c r="V80" s="10">
        <f t="shared" si="27"/>
        <v>0</v>
      </c>
      <c r="W80" s="12">
        <f t="shared" ca="1" si="28"/>
        <v>0</v>
      </c>
      <c r="X80" s="10">
        <f t="shared" si="29"/>
        <v>1</v>
      </c>
      <c r="Y80" s="12">
        <f t="shared" ca="1" si="30"/>
        <v>1</v>
      </c>
      <c r="Z80" s="10" t="e">
        <f t="shared" si="31"/>
        <v>#N/A</v>
      </c>
      <c r="AA80" s="11" t="e">
        <f t="shared" ca="1" si="32"/>
        <v>#N/A</v>
      </c>
      <c r="AB80" s="10" t="e">
        <f t="shared" si="33"/>
        <v>#N/A</v>
      </c>
      <c r="AC80" s="11" t="e">
        <f t="shared" ca="1" si="34"/>
        <v>#N/A</v>
      </c>
    </row>
    <row r="81" spans="1:29" x14ac:dyDescent="0.25">
      <c r="A81" s="8">
        <f t="shared" si="18"/>
        <v>2</v>
      </c>
      <c r="B81" s="5">
        <v>2019</v>
      </c>
      <c r="C81" s="5" t="s">
        <v>3</v>
      </c>
      <c r="D81" s="5">
        <v>1</v>
      </c>
      <c r="E81" s="15">
        <v>43687</v>
      </c>
      <c r="F81" s="5" t="s">
        <v>6</v>
      </c>
      <c r="G81" s="5" t="s">
        <v>36</v>
      </c>
      <c r="I81" s="5" t="s">
        <v>54</v>
      </c>
      <c r="L81" s="5">
        <v>3</v>
      </c>
      <c r="M81" s="5">
        <v>14</v>
      </c>
      <c r="N81" s="6">
        <f t="shared" si="19"/>
        <v>-11</v>
      </c>
      <c r="O81" s="7" t="str">
        <f t="shared" si="20"/>
        <v>L</v>
      </c>
      <c r="P81" s="5" t="str">
        <f t="shared" ca="1" si="21"/>
        <v>(0-1)</v>
      </c>
      <c r="Q81" s="5">
        <f t="shared" ca="1" si="22"/>
        <v>3</v>
      </c>
      <c r="R81" s="5">
        <f t="shared" ca="1" si="23"/>
        <v>14</v>
      </c>
      <c r="S81" s="6">
        <f t="shared" ca="1" si="24"/>
        <v>-11</v>
      </c>
      <c r="T81" s="10">
        <f t="shared" si="25"/>
        <v>0</v>
      </c>
      <c r="U81" s="11">
        <f t="shared" ca="1" si="26"/>
        <v>0</v>
      </c>
      <c r="V81" s="10">
        <f t="shared" si="27"/>
        <v>0</v>
      </c>
      <c r="W81" s="12" t="e">
        <f t="shared" ca="1" si="28"/>
        <v>#N/A</v>
      </c>
      <c r="X81" s="10">
        <f t="shared" si="29"/>
        <v>0</v>
      </c>
      <c r="Y81" s="12" t="e">
        <f t="shared" ca="1" si="30"/>
        <v>#N/A</v>
      </c>
      <c r="Z81" s="10" t="str">
        <f t="shared" si="31"/>
        <v/>
      </c>
      <c r="AA81" s="11" t="e">
        <f t="shared" ca="1" si="32"/>
        <v>#N/A</v>
      </c>
      <c r="AB81" s="10">
        <f t="shared" si="33"/>
        <v>0</v>
      </c>
      <c r="AC81" s="11" t="e">
        <f t="shared" ca="1" si="34"/>
        <v>#N/A</v>
      </c>
    </row>
    <row r="82" spans="1:29" x14ac:dyDescent="0.25">
      <c r="A82" s="8">
        <f t="shared" si="18"/>
        <v>3</v>
      </c>
      <c r="B82" s="5">
        <v>2019</v>
      </c>
      <c r="C82" s="5" t="s">
        <v>3</v>
      </c>
      <c r="D82" s="5">
        <v>2</v>
      </c>
      <c r="E82" s="15">
        <v>43694</v>
      </c>
      <c r="F82" s="5" t="s">
        <v>5</v>
      </c>
      <c r="G82" s="5" t="s">
        <v>18</v>
      </c>
      <c r="I82" s="5" t="s">
        <v>45</v>
      </c>
      <c r="L82" s="5">
        <v>10</v>
      </c>
      <c r="M82" s="5">
        <v>14</v>
      </c>
      <c r="N82" s="6">
        <f t="shared" si="19"/>
        <v>-4</v>
      </c>
      <c r="O82" s="7" t="str">
        <f t="shared" si="20"/>
        <v>L</v>
      </c>
      <c r="P82" s="5" t="str">
        <f t="shared" ca="1" si="21"/>
        <v>(0-2)</v>
      </c>
      <c r="Q82" s="5">
        <f t="shared" ca="1" si="22"/>
        <v>13</v>
      </c>
      <c r="R82" s="5">
        <f t="shared" ca="1" si="23"/>
        <v>28</v>
      </c>
      <c r="S82" s="6">
        <f t="shared" ca="1" si="24"/>
        <v>-15</v>
      </c>
      <c r="T82" s="10">
        <f t="shared" si="25"/>
        <v>0</v>
      </c>
      <c r="U82" s="11">
        <f t="shared" ca="1" si="26"/>
        <v>0</v>
      </c>
      <c r="V82" s="10">
        <f t="shared" si="27"/>
        <v>0</v>
      </c>
      <c r="W82" s="12" t="e">
        <f t="shared" ca="1" si="28"/>
        <v>#N/A</v>
      </c>
      <c r="X82" s="10">
        <f t="shared" si="29"/>
        <v>0</v>
      </c>
      <c r="Y82" s="12" t="e">
        <f t="shared" ca="1" si="30"/>
        <v>#N/A</v>
      </c>
      <c r="Z82" s="10">
        <f t="shared" si="31"/>
        <v>0</v>
      </c>
      <c r="AA82" s="11" t="e">
        <f t="shared" ca="1" si="32"/>
        <v>#N/A</v>
      </c>
      <c r="AB82" s="10" t="str">
        <f t="shared" si="33"/>
        <v/>
      </c>
      <c r="AC82" s="11" t="e">
        <f t="shared" ca="1" si="34"/>
        <v>#N/A</v>
      </c>
    </row>
    <row r="83" spans="1:29" x14ac:dyDescent="0.25">
      <c r="A83" s="8">
        <f t="shared" si="18"/>
        <v>4</v>
      </c>
      <c r="B83" s="5">
        <v>2019</v>
      </c>
      <c r="C83" s="5" t="s">
        <v>3</v>
      </c>
      <c r="D83" s="5">
        <v>3</v>
      </c>
      <c r="E83" s="15">
        <v>43701</v>
      </c>
      <c r="F83" s="5" t="s">
        <v>5</v>
      </c>
      <c r="G83" s="5" t="s">
        <v>20</v>
      </c>
      <c r="I83" s="5" t="s">
        <v>54</v>
      </c>
      <c r="L83" s="5">
        <v>10</v>
      </c>
      <c r="M83" s="5">
        <v>6</v>
      </c>
      <c r="N83" s="6">
        <f t="shared" si="19"/>
        <v>4</v>
      </c>
      <c r="O83" s="7" t="str">
        <f t="shared" si="20"/>
        <v>W</v>
      </c>
      <c r="P83" s="5" t="str">
        <f t="shared" ca="1" si="21"/>
        <v>(1-2)</v>
      </c>
      <c r="Q83" s="5">
        <f t="shared" ca="1" si="22"/>
        <v>23</v>
      </c>
      <c r="R83" s="5">
        <f t="shared" ca="1" si="23"/>
        <v>34</v>
      </c>
      <c r="S83" s="6">
        <f t="shared" ca="1" si="24"/>
        <v>-11</v>
      </c>
      <c r="T83" s="10">
        <f t="shared" si="25"/>
        <v>1</v>
      </c>
      <c r="U83" s="11">
        <f t="shared" ca="1" si="26"/>
        <v>0.33333333333333331</v>
      </c>
      <c r="V83" s="10">
        <f t="shared" si="27"/>
        <v>1</v>
      </c>
      <c r="W83" s="12" t="e">
        <f t="shared" ca="1" si="28"/>
        <v>#N/A</v>
      </c>
      <c r="X83" s="10">
        <f t="shared" si="29"/>
        <v>1</v>
      </c>
      <c r="Y83" s="12" t="e">
        <f t="shared" ca="1" si="30"/>
        <v>#N/A</v>
      </c>
      <c r="Z83" s="10">
        <f t="shared" si="31"/>
        <v>1</v>
      </c>
      <c r="AA83" s="11" t="e">
        <f t="shared" ca="1" si="32"/>
        <v>#N/A</v>
      </c>
      <c r="AB83" s="10" t="str">
        <f t="shared" si="33"/>
        <v/>
      </c>
      <c r="AC83" s="11" t="e">
        <f t="shared" ca="1" si="34"/>
        <v>#N/A</v>
      </c>
    </row>
    <row r="84" spans="1:29" x14ac:dyDescent="0.25">
      <c r="A84" s="8">
        <f t="shared" si="18"/>
        <v>5</v>
      </c>
      <c r="B84" s="5">
        <v>2019</v>
      </c>
      <c r="C84" s="5" t="s">
        <v>3</v>
      </c>
      <c r="D84" s="5">
        <v>4</v>
      </c>
      <c r="E84" s="15">
        <v>43706</v>
      </c>
      <c r="F84" s="5" t="s">
        <v>6</v>
      </c>
      <c r="G84" s="5" t="s">
        <v>42</v>
      </c>
      <c r="I84" s="5" t="s">
        <v>54</v>
      </c>
      <c r="L84" s="5">
        <v>22</v>
      </c>
      <c r="M84" s="5">
        <v>10</v>
      </c>
      <c r="N84" s="6">
        <f t="shared" si="19"/>
        <v>12</v>
      </c>
      <c r="O84" s="7" t="str">
        <f t="shared" si="20"/>
        <v>W</v>
      </c>
      <c r="P84" s="5" t="str">
        <f t="shared" ca="1" si="21"/>
        <v>(2-2)</v>
      </c>
      <c r="Q84" s="5">
        <f t="shared" ca="1" si="22"/>
        <v>45</v>
      </c>
      <c r="R84" s="5">
        <f t="shared" ca="1" si="23"/>
        <v>44</v>
      </c>
      <c r="S84" s="6">
        <f t="shared" ca="1" si="24"/>
        <v>1</v>
      </c>
      <c r="T84" s="10">
        <f t="shared" si="25"/>
        <v>1</v>
      </c>
      <c r="U84" s="11">
        <f t="shared" ca="1" si="26"/>
        <v>0.5</v>
      </c>
      <c r="V84" s="10">
        <f t="shared" si="27"/>
        <v>1</v>
      </c>
      <c r="W84" s="12" t="e">
        <f t="shared" ca="1" si="28"/>
        <v>#N/A</v>
      </c>
      <c r="X84" s="10">
        <f t="shared" si="29"/>
        <v>1</v>
      </c>
      <c r="Y84" s="12" t="e">
        <f t="shared" ca="1" si="30"/>
        <v>#N/A</v>
      </c>
      <c r="Z84" s="10" t="str">
        <f t="shared" si="31"/>
        <v/>
      </c>
      <c r="AA84" s="11" t="e">
        <f t="shared" ca="1" si="32"/>
        <v>#N/A</v>
      </c>
      <c r="AB84" s="10">
        <f t="shared" si="33"/>
        <v>1</v>
      </c>
      <c r="AC84" s="11" t="e">
        <f t="shared" ca="1" si="34"/>
        <v>#N/A</v>
      </c>
    </row>
    <row r="85" spans="1:29" x14ac:dyDescent="0.25">
      <c r="A85" s="8">
        <f t="shared" si="18"/>
        <v>1</v>
      </c>
      <c r="B85" s="5">
        <v>2019</v>
      </c>
      <c r="C85" s="5" t="s">
        <v>56</v>
      </c>
      <c r="D85" s="5">
        <v>1</v>
      </c>
      <c r="E85" s="15">
        <v>43716</v>
      </c>
      <c r="F85" s="5" t="s">
        <v>6</v>
      </c>
      <c r="G85" s="5" t="s">
        <v>29</v>
      </c>
      <c r="H85" s="9">
        <v>2</v>
      </c>
      <c r="I85" s="5" t="s">
        <v>45</v>
      </c>
      <c r="J85" s="5" t="s">
        <v>52</v>
      </c>
      <c r="K85" s="5" t="s">
        <v>48</v>
      </c>
      <c r="L85" s="5">
        <v>30</v>
      </c>
      <c r="M85" s="5">
        <v>27</v>
      </c>
      <c r="N85" s="6">
        <f t="shared" si="19"/>
        <v>3</v>
      </c>
      <c r="O85" s="7" t="str">
        <f t="shared" si="20"/>
        <v>W</v>
      </c>
      <c r="P85" s="5" t="str">
        <f t="shared" ca="1" si="21"/>
        <v>(1-0)</v>
      </c>
      <c r="Q85" s="5">
        <f t="shared" ca="1" si="22"/>
        <v>30</v>
      </c>
      <c r="R85" s="5">
        <f t="shared" ca="1" si="23"/>
        <v>27</v>
      </c>
      <c r="S85" s="6">
        <f t="shared" ca="1" si="24"/>
        <v>3</v>
      </c>
      <c r="T85" s="10">
        <f t="shared" si="25"/>
        <v>1</v>
      </c>
      <c r="U85" s="11">
        <f t="shared" ca="1" si="26"/>
        <v>1</v>
      </c>
      <c r="V85" s="10">
        <f t="shared" si="27"/>
        <v>1</v>
      </c>
      <c r="W85" s="12" t="e">
        <f t="shared" ca="1" si="28"/>
        <v>#N/A</v>
      </c>
      <c r="X85" s="10">
        <f t="shared" si="29"/>
        <v>1</v>
      </c>
      <c r="Y85" s="12" t="e">
        <f t="shared" ca="1" si="30"/>
        <v>#N/A</v>
      </c>
      <c r="Z85" s="10" t="str">
        <f t="shared" si="31"/>
        <v/>
      </c>
      <c r="AA85" s="11" t="e">
        <f t="shared" ca="1" si="32"/>
        <v>#N/A</v>
      </c>
      <c r="AB85" s="10">
        <f t="shared" si="33"/>
        <v>1</v>
      </c>
      <c r="AC85" s="11">
        <f t="shared" ca="1" si="34"/>
        <v>1</v>
      </c>
    </row>
    <row r="86" spans="1:29" x14ac:dyDescent="0.25">
      <c r="A86" s="8">
        <f t="shared" si="18"/>
        <v>2</v>
      </c>
      <c r="B86" s="5">
        <v>2019</v>
      </c>
      <c r="C86" s="5" t="s">
        <v>56</v>
      </c>
      <c r="D86" s="5">
        <v>2</v>
      </c>
      <c r="E86" s="15">
        <v>43723</v>
      </c>
      <c r="F86" s="5" t="s">
        <v>5</v>
      </c>
      <c r="G86" s="5" t="s">
        <v>32</v>
      </c>
      <c r="H86" s="9">
        <v>2</v>
      </c>
      <c r="I86" s="5" t="s">
        <v>45</v>
      </c>
      <c r="J86" s="5" t="s">
        <v>52</v>
      </c>
      <c r="K86" s="5" t="s">
        <v>49</v>
      </c>
      <c r="L86" s="5">
        <v>27</v>
      </c>
      <c r="M86" s="5">
        <v>9</v>
      </c>
      <c r="N86" s="6">
        <f t="shared" si="19"/>
        <v>18</v>
      </c>
      <c r="O86" s="7" t="str">
        <f t="shared" si="20"/>
        <v>W</v>
      </c>
      <c r="P86" s="5" t="str">
        <f t="shared" ca="1" si="21"/>
        <v>(2-0)</v>
      </c>
      <c r="Q86" s="5">
        <f t="shared" ca="1" si="22"/>
        <v>57</v>
      </c>
      <c r="R86" s="5">
        <f t="shared" ca="1" si="23"/>
        <v>36</v>
      </c>
      <c r="S86" s="6">
        <f t="shared" ca="1" si="24"/>
        <v>21</v>
      </c>
      <c r="T86" s="10">
        <f t="shared" si="25"/>
        <v>1</v>
      </c>
      <c r="U86" s="11">
        <f t="shared" ca="1" si="26"/>
        <v>1</v>
      </c>
      <c r="V86" s="10">
        <f t="shared" si="27"/>
        <v>1</v>
      </c>
      <c r="W86" s="12" t="e">
        <f t="shared" ca="1" si="28"/>
        <v>#N/A</v>
      </c>
      <c r="X86" s="10">
        <f t="shared" si="29"/>
        <v>1</v>
      </c>
      <c r="Y86" s="12" t="e">
        <f t="shared" ca="1" si="30"/>
        <v>#N/A</v>
      </c>
      <c r="Z86" s="10">
        <f t="shared" si="31"/>
        <v>1</v>
      </c>
      <c r="AA86" s="11">
        <f t="shared" ca="1" si="32"/>
        <v>1</v>
      </c>
      <c r="AB86" s="10" t="str">
        <f t="shared" si="33"/>
        <v/>
      </c>
      <c r="AC86" s="11" t="e">
        <f t="shared" ca="1" si="34"/>
        <v>#N/A</v>
      </c>
    </row>
    <row r="87" spans="1:29" x14ac:dyDescent="0.25">
      <c r="A87" s="8">
        <f t="shared" si="18"/>
        <v>3</v>
      </c>
      <c r="B87" s="5">
        <v>2019</v>
      </c>
      <c r="C87" s="5" t="s">
        <v>56</v>
      </c>
      <c r="D87" s="5">
        <v>3</v>
      </c>
      <c r="E87" s="15">
        <v>43730</v>
      </c>
      <c r="F87" s="5" t="s">
        <v>6</v>
      </c>
      <c r="G87" s="5" t="s">
        <v>60</v>
      </c>
      <c r="H87" s="9">
        <v>4</v>
      </c>
      <c r="I87" s="5" t="s">
        <v>54</v>
      </c>
      <c r="K87" s="5" t="s">
        <v>48</v>
      </c>
      <c r="L87" s="5">
        <v>20</v>
      </c>
      <c r="M87" s="5">
        <v>13</v>
      </c>
      <c r="N87" s="6">
        <f t="shared" si="19"/>
        <v>7</v>
      </c>
      <c r="O87" s="7" t="str">
        <f t="shared" si="20"/>
        <v>W</v>
      </c>
      <c r="P87" s="5" t="str">
        <f t="shared" ca="1" si="21"/>
        <v>(3-0)</v>
      </c>
      <c r="Q87" s="5">
        <f t="shared" ca="1" si="22"/>
        <v>77</v>
      </c>
      <c r="R87" s="5">
        <f t="shared" ca="1" si="23"/>
        <v>49</v>
      </c>
      <c r="S87" s="6">
        <f t="shared" ca="1" si="24"/>
        <v>28</v>
      </c>
      <c r="T87" s="10">
        <f t="shared" si="25"/>
        <v>1</v>
      </c>
      <c r="U87" s="11">
        <f t="shared" ca="1" si="26"/>
        <v>1</v>
      </c>
      <c r="V87" s="10">
        <f t="shared" si="27"/>
        <v>1</v>
      </c>
      <c r="W87" s="12" t="e">
        <f t="shared" ca="1" si="28"/>
        <v>#N/A</v>
      </c>
      <c r="X87" s="10">
        <f t="shared" si="29"/>
        <v>1</v>
      </c>
      <c r="Y87" s="12" t="e">
        <f t="shared" ca="1" si="30"/>
        <v>#N/A</v>
      </c>
      <c r="Z87" s="10" t="str">
        <f t="shared" si="31"/>
        <v/>
      </c>
      <c r="AA87" s="11" t="e">
        <f t="shared" ca="1" si="32"/>
        <v>#N/A</v>
      </c>
      <c r="AB87" s="10">
        <f t="shared" si="33"/>
        <v>1</v>
      </c>
      <c r="AC87" s="11">
        <f t="shared" ca="1" si="34"/>
        <v>1</v>
      </c>
    </row>
    <row r="88" spans="1:29" x14ac:dyDescent="0.25">
      <c r="A88" s="8">
        <f t="shared" si="18"/>
        <v>4</v>
      </c>
      <c r="B88" s="5">
        <v>2019</v>
      </c>
      <c r="C88" s="5" t="s">
        <v>56</v>
      </c>
      <c r="D88" s="5">
        <v>4</v>
      </c>
      <c r="E88" s="15">
        <v>43737</v>
      </c>
      <c r="F88" s="5" t="s">
        <v>5</v>
      </c>
      <c r="G88" s="5" t="s">
        <v>24</v>
      </c>
      <c r="H88" s="9">
        <v>2</v>
      </c>
      <c r="I88" s="5" t="s">
        <v>45</v>
      </c>
      <c r="J88" s="5" t="s">
        <v>52</v>
      </c>
      <c r="K88" s="5" t="s">
        <v>47</v>
      </c>
      <c r="L88" s="5">
        <v>40</v>
      </c>
      <c r="M88" s="5">
        <v>55</v>
      </c>
      <c r="N88" s="6">
        <f t="shared" si="19"/>
        <v>-15</v>
      </c>
      <c r="O88" s="7" t="str">
        <f t="shared" si="20"/>
        <v>L</v>
      </c>
      <c r="P88" s="5" t="str">
        <f t="shared" ca="1" si="21"/>
        <v>(3-1)</v>
      </c>
      <c r="Q88" s="5">
        <f t="shared" ca="1" si="22"/>
        <v>117</v>
      </c>
      <c r="R88" s="5">
        <f t="shared" ca="1" si="23"/>
        <v>104</v>
      </c>
      <c r="S88" s="6">
        <f t="shared" ca="1" si="24"/>
        <v>13</v>
      </c>
      <c r="T88" s="10">
        <f t="shared" si="25"/>
        <v>0</v>
      </c>
      <c r="U88" s="11">
        <f t="shared" ca="1" si="26"/>
        <v>0.75</v>
      </c>
      <c r="V88" s="10">
        <f t="shared" si="27"/>
        <v>0</v>
      </c>
      <c r="W88" s="12" t="e">
        <f t="shared" ca="1" si="28"/>
        <v>#N/A</v>
      </c>
      <c r="X88" s="10">
        <f t="shared" si="29"/>
        <v>0</v>
      </c>
      <c r="Y88" s="12" t="e">
        <f t="shared" ca="1" si="30"/>
        <v>#N/A</v>
      </c>
      <c r="Z88" s="10">
        <f t="shared" si="31"/>
        <v>0</v>
      </c>
      <c r="AA88" s="11">
        <f t="shared" ca="1" si="32"/>
        <v>0.5</v>
      </c>
      <c r="AB88" s="10" t="str">
        <f t="shared" si="33"/>
        <v/>
      </c>
      <c r="AC88" s="11" t="e">
        <f t="shared" ca="1" si="34"/>
        <v>#N/A</v>
      </c>
    </row>
    <row r="89" spans="1:29" x14ac:dyDescent="0.25">
      <c r="A89" s="8">
        <f t="shared" si="18"/>
        <v>5</v>
      </c>
      <c r="B89" s="5">
        <v>2019</v>
      </c>
      <c r="C89" s="5" t="s">
        <v>56</v>
      </c>
      <c r="D89" s="5">
        <v>5</v>
      </c>
      <c r="E89" s="15">
        <v>43741</v>
      </c>
      <c r="F89" s="5" t="s">
        <v>6</v>
      </c>
      <c r="G89" s="5" t="s">
        <v>23</v>
      </c>
      <c r="H89" s="9">
        <v>1</v>
      </c>
      <c r="I89" s="5" t="s">
        <v>45</v>
      </c>
      <c r="J89" s="5" t="s">
        <v>46</v>
      </c>
      <c r="K89" s="5" t="s">
        <v>53</v>
      </c>
      <c r="L89" s="5">
        <v>29</v>
      </c>
      <c r="M89" s="5">
        <v>30</v>
      </c>
      <c r="N89" s="6">
        <f t="shared" si="19"/>
        <v>-1</v>
      </c>
      <c r="O89" s="7" t="str">
        <f t="shared" si="20"/>
        <v>L</v>
      </c>
      <c r="P89" s="5" t="str">
        <f t="shared" ca="1" si="21"/>
        <v>(3-2)</v>
      </c>
      <c r="Q89" s="5">
        <f t="shared" ca="1" si="22"/>
        <v>146</v>
      </c>
      <c r="R89" s="5">
        <f t="shared" ca="1" si="23"/>
        <v>134</v>
      </c>
      <c r="S89" s="6">
        <f t="shared" ca="1" si="24"/>
        <v>12</v>
      </c>
      <c r="T89" s="10">
        <f t="shared" si="25"/>
        <v>0</v>
      </c>
      <c r="U89" s="11">
        <f t="shared" ca="1" si="26"/>
        <v>0.6</v>
      </c>
      <c r="V89" s="10">
        <f t="shared" si="27"/>
        <v>0</v>
      </c>
      <c r="W89" s="12" t="e">
        <f t="shared" ca="1" si="28"/>
        <v>#N/A</v>
      </c>
      <c r="X89" s="10">
        <f t="shared" si="29"/>
        <v>0</v>
      </c>
      <c r="Y89" s="12" t="e">
        <f t="shared" ca="1" si="30"/>
        <v>#N/A</v>
      </c>
      <c r="Z89" s="10" t="str">
        <f t="shared" si="31"/>
        <v/>
      </c>
      <c r="AA89" s="11" t="e">
        <f t="shared" ca="1" si="32"/>
        <v>#N/A</v>
      </c>
      <c r="AB89" s="10">
        <f t="shared" si="33"/>
        <v>0</v>
      </c>
      <c r="AC89" s="11">
        <f t="shared" ca="1" si="34"/>
        <v>0.66666666666666663</v>
      </c>
    </row>
    <row r="90" spans="1:29" x14ac:dyDescent="0.25">
      <c r="A90" s="8">
        <f t="shared" si="18"/>
        <v>6</v>
      </c>
      <c r="B90" s="5">
        <v>2019</v>
      </c>
      <c r="C90" s="5" t="s">
        <v>56</v>
      </c>
      <c r="D90" s="5">
        <v>6</v>
      </c>
      <c r="E90" s="15">
        <v>43751</v>
      </c>
      <c r="F90" s="5" t="s">
        <v>5</v>
      </c>
      <c r="G90" s="5" t="s">
        <v>22</v>
      </c>
      <c r="H90" s="9">
        <v>1</v>
      </c>
      <c r="I90" s="5" t="s">
        <v>45</v>
      </c>
      <c r="J90" s="5" t="s">
        <v>46</v>
      </c>
      <c r="K90" s="5" t="s">
        <v>48</v>
      </c>
      <c r="L90" s="5">
        <v>7</v>
      </c>
      <c r="M90" s="5">
        <v>20</v>
      </c>
      <c r="N90" s="6">
        <f t="shared" si="19"/>
        <v>-13</v>
      </c>
      <c r="O90" s="7" t="str">
        <f t="shared" si="20"/>
        <v>L</v>
      </c>
      <c r="P90" s="5" t="str">
        <f t="shared" ca="1" si="21"/>
        <v>(3-3)</v>
      </c>
      <c r="Q90" s="5">
        <f t="shared" ca="1" si="22"/>
        <v>153</v>
      </c>
      <c r="R90" s="5">
        <f t="shared" ca="1" si="23"/>
        <v>154</v>
      </c>
      <c r="S90" s="6">
        <f t="shared" ca="1" si="24"/>
        <v>-1</v>
      </c>
      <c r="T90" s="10">
        <f t="shared" si="25"/>
        <v>0</v>
      </c>
      <c r="U90" s="11">
        <f t="shared" ca="1" si="26"/>
        <v>0.5</v>
      </c>
      <c r="V90" s="10">
        <f t="shared" si="27"/>
        <v>0</v>
      </c>
      <c r="W90" s="12" t="e">
        <f t="shared" ca="1" si="28"/>
        <v>#N/A</v>
      </c>
      <c r="X90" s="10">
        <f t="shared" si="29"/>
        <v>0</v>
      </c>
      <c r="Y90" s="12" t="e">
        <f t="shared" ca="1" si="30"/>
        <v>#N/A</v>
      </c>
      <c r="Z90" s="10">
        <f t="shared" si="31"/>
        <v>0</v>
      </c>
      <c r="AA90" s="11">
        <f t="shared" ca="1" si="32"/>
        <v>0.33333333333333331</v>
      </c>
      <c r="AB90" s="10" t="str">
        <f t="shared" si="33"/>
        <v/>
      </c>
      <c r="AC90" s="11" t="e">
        <f t="shared" ca="1" si="34"/>
        <v>#N/A</v>
      </c>
    </row>
    <row r="91" spans="1:29" x14ac:dyDescent="0.25">
      <c r="A91" s="8">
        <f t="shared" si="18"/>
        <v>7</v>
      </c>
      <c r="B91" s="5">
        <v>2019</v>
      </c>
      <c r="C91" s="5" t="s">
        <v>56</v>
      </c>
      <c r="D91" s="5">
        <v>7</v>
      </c>
      <c r="E91" s="15">
        <v>43758</v>
      </c>
      <c r="F91" s="5" t="s">
        <v>6</v>
      </c>
      <c r="G91" s="5" t="s">
        <v>34</v>
      </c>
      <c r="H91" s="9">
        <v>2</v>
      </c>
      <c r="I91" s="5" t="s">
        <v>45</v>
      </c>
      <c r="J91" s="5" t="s">
        <v>52</v>
      </c>
      <c r="K91" s="5" t="s">
        <v>53</v>
      </c>
      <c r="L91" s="5">
        <v>37</v>
      </c>
      <c r="M91" s="5">
        <v>10</v>
      </c>
      <c r="N91" s="6">
        <f t="shared" si="19"/>
        <v>27</v>
      </c>
      <c r="O91" s="7" t="str">
        <f t="shared" si="20"/>
        <v>W</v>
      </c>
      <c r="P91" s="5" t="str">
        <f t="shared" ca="1" si="21"/>
        <v>(4-3)</v>
      </c>
      <c r="Q91" s="5">
        <f t="shared" ca="1" si="22"/>
        <v>190</v>
      </c>
      <c r="R91" s="5">
        <f t="shared" ca="1" si="23"/>
        <v>164</v>
      </c>
      <c r="S91" s="6">
        <f t="shared" ca="1" si="24"/>
        <v>26</v>
      </c>
      <c r="T91" s="10">
        <f t="shared" si="25"/>
        <v>1</v>
      </c>
      <c r="U91" s="11">
        <f t="shared" ca="1" si="26"/>
        <v>0.5714285714285714</v>
      </c>
      <c r="V91" s="10">
        <f t="shared" si="27"/>
        <v>1</v>
      </c>
      <c r="W91" s="12" t="e">
        <f t="shared" ca="1" si="28"/>
        <v>#N/A</v>
      </c>
      <c r="X91" s="10">
        <f t="shared" si="29"/>
        <v>1</v>
      </c>
      <c r="Y91" s="12" t="e">
        <f t="shared" ca="1" si="30"/>
        <v>#N/A</v>
      </c>
      <c r="Z91" s="10" t="str">
        <f t="shared" si="31"/>
        <v/>
      </c>
      <c r="AA91" s="11" t="e">
        <f t="shared" ca="1" si="32"/>
        <v>#N/A</v>
      </c>
      <c r="AB91" s="10">
        <f t="shared" si="33"/>
        <v>1</v>
      </c>
      <c r="AC91" s="11">
        <f t="shared" ca="1" si="34"/>
        <v>0.75</v>
      </c>
    </row>
    <row r="92" spans="1:29" x14ac:dyDescent="0.25">
      <c r="A92" s="8">
        <f t="shared" si="18"/>
        <v>8</v>
      </c>
      <c r="B92" s="5">
        <v>2019</v>
      </c>
      <c r="C92" s="5" t="s">
        <v>56</v>
      </c>
      <c r="D92" s="5">
        <v>8</v>
      </c>
      <c r="E92" s="15">
        <v>43765</v>
      </c>
      <c r="F92" s="5" t="s">
        <v>5</v>
      </c>
      <c r="G92" s="5" t="s">
        <v>61</v>
      </c>
      <c r="H92" s="9">
        <v>4</v>
      </c>
      <c r="I92" s="5" t="s">
        <v>54</v>
      </c>
      <c r="K92" s="5" t="s">
        <v>47</v>
      </c>
      <c r="L92" s="5">
        <v>24</v>
      </c>
      <c r="M92" s="5">
        <v>10</v>
      </c>
      <c r="N92" s="6">
        <f t="shared" si="19"/>
        <v>14</v>
      </c>
      <c r="O92" s="7" t="str">
        <f t="shared" si="20"/>
        <v>W</v>
      </c>
      <c r="P92" s="5" t="str">
        <f t="shared" ca="1" si="21"/>
        <v>(5-3)</v>
      </c>
      <c r="Q92" s="5">
        <f t="shared" ca="1" si="22"/>
        <v>214</v>
      </c>
      <c r="R92" s="5">
        <f t="shared" ca="1" si="23"/>
        <v>174</v>
      </c>
      <c r="S92" s="6">
        <f t="shared" ca="1" si="24"/>
        <v>40</v>
      </c>
      <c r="T92" s="10">
        <f t="shared" si="25"/>
        <v>1</v>
      </c>
      <c r="U92" s="11">
        <f t="shared" ca="1" si="26"/>
        <v>0.625</v>
      </c>
      <c r="V92" s="10">
        <f t="shared" si="27"/>
        <v>1</v>
      </c>
      <c r="W92" s="12">
        <f t="shared" ca="1" si="28"/>
        <v>0.625</v>
      </c>
      <c r="X92" s="10">
        <f t="shared" si="29"/>
        <v>1</v>
      </c>
      <c r="Y92" s="12">
        <f t="shared" ca="1" si="30"/>
        <v>0.625</v>
      </c>
      <c r="Z92" s="10">
        <f t="shared" si="31"/>
        <v>1</v>
      </c>
      <c r="AA92" s="11">
        <f t="shared" ca="1" si="32"/>
        <v>0.5</v>
      </c>
      <c r="AB92" s="10" t="str">
        <f t="shared" si="33"/>
        <v/>
      </c>
      <c r="AC92" s="11" t="e">
        <f t="shared" ca="1" si="34"/>
        <v>#N/A</v>
      </c>
    </row>
    <row r="93" spans="1:29" x14ac:dyDescent="0.25">
      <c r="A93" s="8">
        <f t="shared" si="18"/>
        <v>9</v>
      </c>
      <c r="B93" s="5">
        <v>2019</v>
      </c>
      <c r="C93" s="5" t="s">
        <v>56</v>
      </c>
      <c r="D93" s="5">
        <v>9</v>
      </c>
      <c r="E93" s="15" t="s">
        <v>17</v>
      </c>
      <c r="N93" s="6" t="str">
        <f t="shared" si="19"/>
        <v/>
      </c>
      <c r="O93" s="7" t="str">
        <f t="shared" si="20"/>
        <v/>
      </c>
      <c r="P93" s="5" t="str">
        <f t="shared" ca="1" si="21"/>
        <v/>
      </c>
      <c r="Q93" s="5" t="str">
        <f t="shared" ca="1" si="22"/>
        <v/>
      </c>
      <c r="R93" s="5" t="str">
        <f t="shared" ca="1" si="23"/>
        <v/>
      </c>
      <c r="S93" s="6" t="str">
        <f t="shared" si="24"/>
        <v/>
      </c>
      <c r="T93" s="10" t="str">
        <f t="shared" si="25"/>
        <v/>
      </c>
      <c r="U93" s="11" t="e">
        <f t="shared" ca="1" si="26"/>
        <v>#N/A</v>
      </c>
      <c r="V93" s="10">
        <f t="shared" si="27"/>
        <v>0</v>
      </c>
      <c r="W93" s="12">
        <f t="shared" ca="1" si="28"/>
        <v>0.55555555555555558</v>
      </c>
      <c r="X93" s="10">
        <f t="shared" si="29"/>
        <v>1</v>
      </c>
      <c r="Y93" s="12">
        <f t="shared" ca="1" si="30"/>
        <v>0.66666666666666663</v>
      </c>
      <c r="Z93" s="10" t="e">
        <f t="shared" si="31"/>
        <v>#N/A</v>
      </c>
      <c r="AA93" s="11" t="e">
        <f t="shared" ca="1" si="32"/>
        <v>#N/A</v>
      </c>
      <c r="AB93" s="10" t="e">
        <f t="shared" si="33"/>
        <v>#N/A</v>
      </c>
      <c r="AC93" s="11" t="e">
        <f t="shared" ca="1" si="34"/>
        <v>#N/A</v>
      </c>
    </row>
    <row r="94" spans="1:29" x14ac:dyDescent="0.25">
      <c r="A94" s="8">
        <f t="shared" si="18"/>
        <v>10</v>
      </c>
      <c r="B94" s="5">
        <v>2019</v>
      </c>
      <c r="C94" s="5" t="s">
        <v>56</v>
      </c>
      <c r="D94" s="5">
        <v>10</v>
      </c>
      <c r="E94" s="15">
        <v>43779</v>
      </c>
      <c r="F94" s="5" t="s">
        <v>6</v>
      </c>
      <c r="G94" s="5" t="s">
        <v>62</v>
      </c>
      <c r="H94" s="9">
        <v>4</v>
      </c>
      <c r="I94" s="5" t="s">
        <v>54</v>
      </c>
      <c r="K94" s="5" t="s">
        <v>53</v>
      </c>
      <c r="L94" s="5">
        <v>12</v>
      </c>
      <c r="M94" s="5">
        <v>17</v>
      </c>
      <c r="N94" s="6">
        <f t="shared" si="19"/>
        <v>-5</v>
      </c>
      <c r="O94" s="7" t="str">
        <f t="shared" si="20"/>
        <v>L</v>
      </c>
      <c r="P94" s="5" t="str">
        <f t="shared" ca="1" si="21"/>
        <v>(5-4)</v>
      </c>
      <c r="Q94" s="5">
        <f t="shared" ca="1" si="22"/>
        <v>226</v>
      </c>
      <c r="R94" s="5">
        <f t="shared" ca="1" si="23"/>
        <v>191</v>
      </c>
      <c r="S94" s="6">
        <f t="shared" ca="1" si="24"/>
        <v>35</v>
      </c>
      <c r="T94" s="10">
        <f t="shared" si="25"/>
        <v>0</v>
      </c>
      <c r="U94" s="11">
        <f t="shared" ca="1" si="26"/>
        <v>0.55555555555555558</v>
      </c>
      <c r="V94" s="10">
        <f t="shared" si="27"/>
        <v>0</v>
      </c>
      <c r="W94" s="12" t="e">
        <f t="shared" ca="1" si="28"/>
        <v>#N/A</v>
      </c>
      <c r="X94" s="10">
        <f t="shared" si="29"/>
        <v>0</v>
      </c>
      <c r="Y94" s="12" t="e">
        <f t="shared" ca="1" si="30"/>
        <v>#N/A</v>
      </c>
      <c r="Z94" s="10" t="str">
        <f t="shared" si="31"/>
        <v/>
      </c>
      <c r="AA94" s="11" t="e">
        <f t="shared" ca="1" si="32"/>
        <v>#N/A</v>
      </c>
      <c r="AB94" s="10">
        <f t="shared" si="33"/>
        <v>0</v>
      </c>
      <c r="AC94" s="11" t="e">
        <f t="shared" ca="1" si="34"/>
        <v>#N/A</v>
      </c>
    </row>
    <row r="95" spans="1:29" x14ac:dyDescent="0.25">
      <c r="A95" s="8">
        <f t="shared" si="18"/>
        <v>11</v>
      </c>
      <c r="B95" s="5">
        <v>2019</v>
      </c>
      <c r="C95" s="5" t="s">
        <v>56</v>
      </c>
      <c r="D95" s="5">
        <v>11</v>
      </c>
      <c r="E95" s="15">
        <v>43786</v>
      </c>
      <c r="F95" s="5" t="s">
        <v>5</v>
      </c>
      <c r="G95" s="5" t="s">
        <v>59</v>
      </c>
      <c r="H95" s="9">
        <v>3</v>
      </c>
      <c r="I95" s="5" t="s">
        <v>45</v>
      </c>
      <c r="J95" s="5" t="s">
        <v>50</v>
      </c>
      <c r="K95" s="5" t="s">
        <v>49</v>
      </c>
      <c r="L95" s="5">
        <v>17</v>
      </c>
      <c r="M95" s="5">
        <v>7</v>
      </c>
      <c r="N95" s="6">
        <f t="shared" si="19"/>
        <v>10</v>
      </c>
      <c r="O95" s="7" t="str">
        <f t="shared" si="20"/>
        <v>W</v>
      </c>
      <c r="P95" s="5" t="str">
        <f t="shared" ca="1" si="21"/>
        <v>(6-4)</v>
      </c>
      <c r="Q95" s="5">
        <f t="shared" ca="1" si="22"/>
        <v>243</v>
      </c>
      <c r="R95" s="5">
        <f t="shared" ca="1" si="23"/>
        <v>198</v>
      </c>
      <c r="S95" s="6">
        <f t="shared" ca="1" si="24"/>
        <v>45</v>
      </c>
      <c r="T95" s="10">
        <f t="shared" si="25"/>
        <v>1</v>
      </c>
      <c r="U95" s="11">
        <f t="shared" ca="1" si="26"/>
        <v>0.6</v>
      </c>
      <c r="V95" s="10">
        <f t="shared" si="27"/>
        <v>1</v>
      </c>
      <c r="W95" s="12" t="e">
        <f t="shared" ca="1" si="28"/>
        <v>#N/A</v>
      </c>
      <c r="X95" s="10">
        <f t="shared" si="29"/>
        <v>1</v>
      </c>
      <c r="Y95" s="12" t="e">
        <f t="shared" ca="1" si="30"/>
        <v>#N/A</v>
      </c>
      <c r="Z95" s="10">
        <f t="shared" si="31"/>
        <v>1</v>
      </c>
      <c r="AA95" s="11" t="e">
        <f t="shared" ca="1" si="32"/>
        <v>#N/A</v>
      </c>
      <c r="AB95" s="10" t="str">
        <f t="shared" si="33"/>
        <v/>
      </c>
      <c r="AC95" s="11" t="e">
        <f t="shared" ca="1" si="34"/>
        <v>#N/A</v>
      </c>
    </row>
    <row r="96" spans="1:29" x14ac:dyDescent="0.25">
      <c r="A96" s="8">
        <f t="shared" si="18"/>
        <v>12</v>
      </c>
      <c r="B96" s="5">
        <v>2019</v>
      </c>
      <c r="C96" s="5" t="s">
        <v>56</v>
      </c>
      <c r="D96" s="5">
        <v>12</v>
      </c>
      <c r="E96" s="15">
        <v>43794</v>
      </c>
      <c r="F96" s="5" t="s">
        <v>5</v>
      </c>
      <c r="G96" s="5" t="s">
        <v>58</v>
      </c>
      <c r="H96" s="9">
        <v>4</v>
      </c>
      <c r="I96" s="5" t="s">
        <v>54</v>
      </c>
      <c r="K96" s="5" t="s">
        <v>49</v>
      </c>
      <c r="L96" s="5">
        <v>6</v>
      </c>
      <c r="M96" s="5">
        <v>45</v>
      </c>
      <c r="N96" s="6">
        <f t="shared" si="19"/>
        <v>-39</v>
      </c>
      <c r="O96" s="7" t="str">
        <f t="shared" si="20"/>
        <v>L</v>
      </c>
      <c r="P96" s="5" t="str">
        <f t="shared" ca="1" si="21"/>
        <v>(6-5)</v>
      </c>
      <c r="Q96" s="5">
        <f t="shared" ca="1" si="22"/>
        <v>249</v>
      </c>
      <c r="R96" s="5">
        <f t="shared" ca="1" si="23"/>
        <v>243</v>
      </c>
      <c r="S96" s="6">
        <f t="shared" ca="1" si="24"/>
        <v>6</v>
      </c>
      <c r="T96" s="10">
        <f t="shared" si="25"/>
        <v>0</v>
      </c>
      <c r="U96" s="11">
        <f t="shared" ca="1" si="26"/>
        <v>0.54545454545454541</v>
      </c>
      <c r="V96" s="10">
        <f t="shared" si="27"/>
        <v>0</v>
      </c>
      <c r="W96" s="12" t="e">
        <f t="shared" ca="1" si="28"/>
        <v>#N/A</v>
      </c>
      <c r="X96" s="10">
        <f t="shared" si="29"/>
        <v>0</v>
      </c>
      <c r="Y96" s="12" t="e">
        <f t="shared" ca="1" si="30"/>
        <v>#N/A</v>
      </c>
      <c r="Z96" s="10">
        <f t="shared" si="31"/>
        <v>0</v>
      </c>
      <c r="AA96" s="11" t="e">
        <f t="shared" ca="1" si="32"/>
        <v>#N/A</v>
      </c>
      <c r="AB96" s="10" t="str">
        <f t="shared" si="33"/>
        <v/>
      </c>
      <c r="AC96" s="11" t="e">
        <f t="shared" ca="1" si="34"/>
        <v>#N/A</v>
      </c>
    </row>
    <row r="97" spans="1:29" x14ac:dyDescent="0.25">
      <c r="A97" s="8">
        <f t="shared" si="18"/>
        <v>13</v>
      </c>
      <c r="B97" s="5">
        <v>2019</v>
      </c>
      <c r="C97" s="5" t="s">
        <v>56</v>
      </c>
      <c r="D97" s="5">
        <v>13</v>
      </c>
      <c r="E97" s="15">
        <v>43800</v>
      </c>
      <c r="F97" s="5" t="s">
        <v>6</v>
      </c>
      <c r="G97" s="5" t="s">
        <v>25</v>
      </c>
      <c r="H97" s="9">
        <v>1</v>
      </c>
      <c r="I97" s="5" t="s">
        <v>45</v>
      </c>
      <c r="J97" s="5" t="s">
        <v>46</v>
      </c>
      <c r="K97" s="5" t="s">
        <v>47</v>
      </c>
      <c r="L97" s="5">
        <v>34</v>
      </c>
      <c r="M97" s="5">
        <v>7</v>
      </c>
      <c r="N97" s="6">
        <f t="shared" si="19"/>
        <v>27</v>
      </c>
      <c r="O97" s="7" t="str">
        <f t="shared" si="20"/>
        <v>W</v>
      </c>
      <c r="P97" s="5" t="str">
        <f t="shared" ca="1" si="21"/>
        <v>(7-5)</v>
      </c>
      <c r="Q97" s="5">
        <f t="shared" ca="1" si="22"/>
        <v>283</v>
      </c>
      <c r="R97" s="5">
        <f t="shared" ca="1" si="23"/>
        <v>250</v>
      </c>
      <c r="S97" s="6">
        <f t="shared" ca="1" si="24"/>
        <v>33</v>
      </c>
      <c r="T97" s="10">
        <f t="shared" si="25"/>
        <v>1</v>
      </c>
      <c r="U97" s="11">
        <f t="shared" ca="1" si="26"/>
        <v>0.58333333333333337</v>
      </c>
      <c r="V97" s="10">
        <f t="shared" si="27"/>
        <v>1</v>
      </c>
      <c r="W97" s="12" t="e">
        <f t="shared" ca="1" si="28"/>
        <v>#N/A</v>
      </c>
      <c r="X97" s="10">
        <f t="shared" si="29"/>
        <v>1</v>
      </c>
      <c r="Y97" s="12" t="e">
        <f t="shared" ca="1" si="30"/>
        <v>#N/A</v>
      </c>
      <c r="Z97" s="10" t="str">
        <f t="shared" si="31"/>
        <v/>
      </c>
      <c r="AA97" s="11" t="e">
        <f t="shared" ca="1" si="32"/>
        <v>#N/A</v>
      </c>
      <c r="AB97" s="10">
        <f t="shared" si="33"/>
        <v>1</v>
      </c>
      <c r="AC97" s="11" t="e">
        <f t="shared" ca="1" si="34"/>
        <v>#N/A</v>
      </c>
    </row>
    <row r="98" spans="1:29" x14ac:dyDescent="0.25">
      <c r="A98" s="8">
        <f t="shared" si="18"/>
        <v>14</v>
      </c>
      <c r="B98" s="5">
        <v>2019</v>
      </c>
      <c r="C98" s="5" t="s">
        <v>56</v>
      </c>
      <c r="D98" s="5">
        <v>14</v>
      </c>
      <c r="E98" s="15">
        <v>43807</v>
      </c>
      <c r="F98" s="5" t="s">
        <v>5</v>
      </c>
      <c r="G98" s="5" t="s">
        <v>23</v>
      </c>
      <c r="H98" s="9">
        <v>1</v>
      </c>
      <c r="I98" s="5" t="s">
        <v>45</v>
      </c>
      <c r="J98" s="5" t="s">
        <v>46</v>
      </c>
      <c r="K98" s="5" t="s">
        <v>53</v>
      </c>
      <c r="L98" s="5">
        <v>28</v>
      </c>
      <c r="M98" s="5">
        <v>12</v>
      </c>
      <c r="N98" s="6">
        <f t="shared" si="19"/>
        <v>16</v>
      </c>
      <c r="O98" s="7" t="str">
        <f t="shared" si="20"/>
        <v>W</v>
      </c>
      <c r="P98" s="5" t="str">
        <f t="shared" ca="1" si="21"/>
        <v>(8-5)</v>
      </c>
      <c r="Q98" s="5">
        <f t="shared" ca="1" si="22"/>
        <v>311</v>
      </c>
      <c r="R98" s="5">
        <f t="shared" ca="1" si="23"/>
        <v>262</v>
      </c>
      <c r="S98" s="6">
        <f t="shared" ca="1" si="24"/>
        <v>49</v>
      </c>
      <c r="T98" s="10">
        <f t="shared" si="25"/>
        <v>1</v>
      </c>
      <c r="U98" s="11">
        <f t="shared" ca="1" si="26"/>
        <v>0.61538461538461542</v>
      </c>
      <c r="V98" s="10">
        <f t="shared" si="27"/>
        <v>1</v>
      </c>
      <c r="W98" s="12" t="e">
        <f t="shared" ca="1" si="28"/>
        <v>#N/A</v>
      </c>
      <c r="X98" s="10">
        <f t="shared" si="29"/>
        <v>1</v>
      </c>
      <c r="Y98" s="12" t="e">
        <f t="shared" ca="1" si="30"/>
        <v>#N/A</v>
      </c>
      <c r="Z98" s="10">
        <f t="shared" si="31"/>
        <v>1</v>
      </c>
      <c r="AA98" s="11" t="e">
        <f t="shared" ca="1" si="32"/>
        <v>#N/A</v>
      </c>
      <c r="AB98" s="10" t="str">
        <f t="shared" si="33"/>
        <v/>
      </c>
      <c r="AC98" s="11" t="e">
        <f t="shared" ca="1" si="34"/>
        <v>#N/A</v>
      </c>
    </row>
    <row r="99" spans="1:29" x14ac:dyDescent="0.25">
      <c r="A99" s="8">
        <f t="shared" si="18"/>
        <v>15</v>
      </c>
      <c r="B99" s="5">
        <v>2019</v>
      </c>
      <c r="C99" s="5" t="s">
        <v>56</v>
      </c>
      <c r="D99" s="5">
        <v>15</v>
      </c>
      <c r="E99" s="15">
        <v>43814</v>
      </c>
      <c r="F99" s="5" t="s">
        <v>6</v>
      </c>
      <c r="G99" s="5" t="s">
        <v>18</v>
      </c>
      <c r="H99" s="9">
        <v>3</v>
      </c>
      <c r="I99" s="5" t="s">
        <v>45</v>
      </c>
      <c r="J99" s="5" t="s">
        <v>51</v>
      </c>
      <c r="K99" s="5" t="s">
        <v>49</v>
      </c>
      <c r="L99" s="5">
        <v>21</v>
      </c>
      <c r="M99" s="5">
        <v>44</v>
      </c>
      <c r="N99" s="6">
        <f t="shared" si="19"/>
        <v>-23</v>
      </c>
      <c r="O99" s="7" t="str">
        <f t="shared" si="20"/>
        <v>L</v>
      </c>
      <c r="P99" s="5" t="str">
        <f t="shared" ca="1" si="21"/>
        <v>(8-6)</v>
      </c>
      <c r="Q99" s="5">
        <f t="shared" ca="1" si="22"/>
        <v>332</v>
      </c>
      <c r="R99" s="5">
        <f t="shared" ca="1" si="23"/>
        <v>306</v>
      </c>
      <c r="S99" s="6">
        <f t="shared" ca="1" si="24"/>
        <v>26</v>
      </c>
      <c r="T99" s="10">
        <f t="shared" si="25"/>
        <v>0</v>
      </c>
      <c r="U99" s="11">
        <f t="shared" ca="1" si="26"/>
        <v>0.5714285714285714</v>
      </c>
      <c r="V99" s="10">
        <f t="shared" si="27"/>
        <v>0</v>
      </c>
      <c r="W99" s="12" t="e">
        <f t="shared" ca="1" si="28"/>
        <v>#N/A</v>
      </c>
      <c r="X99" s="10">
        <f t="shared" si="29"/>
        <v>0</v>
      </c>
      <c r="Y99" s="12" t="e">
        <f t="shared" ca="1" si="30"/>
        <v>#N/A</v>
      </c>
      <c r="Z99" s="10" t="str">
        <f t="shared" si="31"/>
        <v/>
      </c>
      <c r="AA99" s="11" t="e">
        <f t="shared" ca="1" si="32"/>
        <v>#N/A</v>
      </c>
      <c r="AB99" s="10">
        <f t="shared" si="33"/>
        <v>0</v>
      </c>
      <c r="AC99" s="11" t="e">
        <f t="shared" ca="1" si="34"/>
        <v>#N/A</v>
      </c>
    </row>
    <row r="100" spans="1:29" x14ac:dyDescent="0.25">
      <c r="A100" s="8">
        <f t="shared" si="18"/>
        <v>16</v>
      </c>
      <c r="B100" s="5">
        <v>2019</v>
      </c>
      <c r="C100" s="5" t="s">
        <v>56</v>
      </c>
      <c r="D100" s="5">
        <v>16</v>
      </c>
      <c r="E100" s="15">
        <v>43820</v>
      </c>
      <c r="F100" s="5" t="s">
        <v>6</v>
      </c>
      <c r="G100" s="5" t="s">
        <v>22</v>
      </c>
      <c r="H100" s="9">
        <v>1</v>
      </c>
      <c r="I100" s="5" t="s">
        <v>45</v>
      </c>
      <c r="J100" s="5" t="s">
        <v>46</v>
      </c>
      <c r="K100" s="5" t="s">
        <v>48</v>
      </c>
      <c r="L100" s="5">
        <v>31</v>
      </c>
      <c r="M100" s="5">
        <v>34</v>
      </c>
      <c r="N100" s="6">
        <f t="shared" si="19"/>
        <v>-3</v>
      </c>
      <c r="O100" s="7" t="str">
        <f t="shared" si="20"/>
        <v>L</v>
      </c>
      <c r="P100" s="5" t="str">
        <f t="shared" ca="1" si="21"/>
        <v>(8-7)</v>
      </c>
      <c r="Q100" s="5">
        <f t="shared" ca="1" si="22"/>
        <v>363</v>
      </c>
      <c r="R100" s="5">
        <f t="shared" ca="1" si="23"/>
        <v>340</v>
      </c>
      <c r="S100" s="6">
        <f t="shared" ca="1" si="24"/>
        <v>23</v>
      </c>
      <c r="T100" s="10">
        <f t="shared" si="25"/>
        <v>0</v>
      </c>
      <c r="U100" s="11">
        <f t="shared" ca="1" si="26"/>
        <v>0.53333333333333333</v>
      </c>
      <c r="V100" s="10">
        <f t="shared" si="27"/>
        <v>0</v>
      </c>
      <c r="W100" s="12" t="e">
        <f t="shared" ca="1" si="28"/>
        <v>#N/A</v>
      </c>
      <c r="X100" s="10">
        <f t="shared" si="29"/>
        <v>0</v>
      </c>
      <c r="Y100" s="12" t="e">
        <f t="shared" ca="1" si="30"/>
        <v>#N/A</v>
      </c>
      <c r="Z100" s="10" t="str">
        <f t="shared" si="31"/>
        <v/>
      </c>
      <c r="AA100" s="11" t="e">
        <f t="shared" ca="1" si="32"/>
        <v>#N/A</v>
      </c>
      <c r="AB100" s="10">
        <f t="shared" si="33"/>
        <v>0</v>
      </c>
      <c r="AC100" s="11" t="e">
        <f t="shared" ca="1" si="34"/>
        <v>#N/A</v>
      </c>
    </row>
    <row r="101" spans="1:29" x14ac:dyDescent="0.25">
      <c r="A101" s="8">
        <f t="shared" si="18"/>
        <v>17</v>
      </c>
      <c r="B101" s="5">
        <v>2019</v>
      </c>
      <c r="C101" s="5" t="s">
        <v>56</v>
      </c>
      <c r="D101" s="5">
        <v>17</v>
      </c>
      <c r="E101" s="15">
        <v>43828</v>
      </c>
      <c r="F101" s="5" t="s">
        <v>5</v>
      </c>
      <c r="G101" s="5" t="s">
        <v>25</v>
      </c>
      <c r="H101" s="9">
        <v>1</v>
      </c>
      <c r="I101" s="5" t="s">
        <v>45</v>
      </c>
      <c r="J101" s="5" t="s">
        <v>46</v>
      </c>
      <c r="K101" s="5" t="s">
        <v>47</v>
      </c>
      <c r="L101" s="5">
        <v>31</v>
      </c>
      <c r="M101" s="5">
        <v>24</v>
      </c>
      <c r="N101" s="6">
        <f t="shared" si="19"/>
        <v>7</v>
      </c>
      <c r="O101" s="7" t="str">
        <f t="shared" si="20"/>
        <v>W</v>
      </c>
      <c r="P101" s="5" t="str">
        <f t="shared" ca="1" si="21"/>
        <v>(9-7)</v>
      </c>
      <c r="Q101" s="5">
        <f t="shared" ca="1" si="22"/>
        <v>394</v>
      </c>
      <c r="R101" s="5">
        <f t="shared" ca="1" si="23"/>
        <v>364</v>
      </c>
      <c r="S101" s="6">
        <f t="shared" ca="1" si="24"/>
        <v>30</v>
      </c>
      <c r="T101" s="10">
        <f t="shared" si="25"/>
        <v>1</v>
      </c>
      <c r="U101" s="11">
        <f t="shared" ca="1" si="26"/>
        <v>0.5625</v>
      </c>
      <c r="V101" s="10">
        <f t="shared" si="27"/>
        <v>1</v>
      </c>
      <c r="W101" s="12">
        <f t="shared" ca="1" si="28"/>
        <v>0.52941176470588236</v>
      </c>
      <c r="X101" s="10">
        <f t="shared" si="29"/>
        <v>1</v>
      </c>
      <c r="Y101" s="12">
        <f t="shared" ca="1" si="30"/>
        <v>0.58823529411764708</v>
      </c>
      <c r="Z101" s="10">
        <f t="shared" si="31"/>
        <v>1</v>
      </c>
      <c r="AA101" s="11" t="e">
        <f t="shared" ca="1" si="32"/>
        <v>#N/A</v>
      </c>
      <c r="AB101" s="10" t="str">
        <f t="shared" si="33"/>
        <v/>
      </c>
      <c r="AC101" s="11" t="e">
        <f t="shared" ca="1" si="34"/>
        <v>#N/A</v>
      </c>
    </row>
    <row r="102" spans="1:29" x14ac:dyDescent="0.25">
      <c r="A102" s="8">
        <f t="shared" si="18"/>
        <v>1</v>
      </c>
      <c r="B102" s="5">
        <v>2019</v>
      </c>
      <c r="C102" s="5" t="s">
        <v>57</v>
      </c>
      <c r="D102" s="5" t="s">
        <v>64</v>
      </c>
      <c r="E102" s="15" t="s">
        <v>16</v>
      </c>
      <c r="N102" s="6" t="str">
        <f t="shared" si="19"/>
        <v/>
      </c>
      <c r="O102" s="7" t="str">
        <f t="shared" si="20"/>
        <v/>
      </c>
      <c r="P102" s="5" t="str">
        <f t="shared" ca="1" si="21"/>
        <v/>
      </c>
      <c r="Q102" s="5" t="str">
        <f t="shared" ca="1" si="22"/>
        <v/>
      </c>
      <c r="R102" s="5" t="str">
        <f t="shared" ca="1" si="23"/>
        <v/>
      </c>
      <c r="S102" s="6" t="str">
        <f t="shared" si="24"/>
        <v/>
      </c>
      <c r="T102" s="10" t="str">
        <f t="shared" si="25"/>
        <v/>
      </c>
      <c r="U102" s="11" t="e">
        <f t="shared" ca="1" si="26"/>
        <v>#N/A</v>
      </c>
      <c r="V102" s="10">
        <f t="shared" si="27"/>
        <v>0</v>
      </c>
      <c r="W102" s="12">
        <f t="shared" ca="1" si="28"/>
        <v>0</v>
      </c>
      <c r="X102" s="10">
        <f t="shared" si="29"/>
        <v>1</v>
      </c>
      <c r="Y102" s="12">
        <f t="shared" ca="1" si="30"/>
        <v>1</v>
      </c>
      <c r="Z102" s="10" t="e">
        <f t="shared" si="31"/>
        <v>#N/A</v>
      </c>
      <c r="AA102" s="11" t="e">
        <f t="shared" ca="1" si="32"/>
        <v>#N/A</v>
      </c>
      <c r="AB102" s="10" t="e">
        <f t="shared" si="33"/>
        <v>#N/A</v>
      </c>
      <c r="AC102" s="11" t="e">
        <f t="shared" ca="1" si="34"/>
        <v>#N/A</v>
      </c>
    </row>
    <row r="103" spans="1:29" x14ac:dyDescent="0.25">
      <c r="A103" s="8">
        <f t="shared" si="18"/>
        <v>2</v>
      </c>
      <c r="B103" s="5">
        <v>2019</v>
      </c>
      <c r="C103" s="5" t="s">
        <v>57</v>
      </c>
      <c r="D103" s="5" t="s">
        <v>65</v>
      </c>
      <c r="E103" s="15" t="s">
        <v>16</v>
      </c>
      <c r="N103" s="6" t="str">
        <f t="shared" si="19"/>
        <v/>
      </c>
      <c r="O103" s="7" t="str">
        <f t="shared" si="20"/>
        <v/>
      </c>
      <c r="P103" s="5" t="str">
        <f t="shared" ca="1" si="21"/>
        <v/>
      </c>
      <c r="Q103" s="5" t="str">
        <f t="shared" ca="1" si="22"/>
        <v/>
      </c>
      <c r="R103" s="5" t="str">
        <f t="shared" ca="1" si="23"/>
        <v/>
      </c>
      <c r="S103" s="6" t="str">
        <f t="shared" si="24"/>
        <v/>
      </c>
      <c r="T103" s="10" t="str">
        <f t="shared" si="25"/>
        <v/>
      </c>
      <c r="U103" s="11" t="e">
        <f t="shared" ca="1" si="26"/>
        <v>#N/A</v>
      </c>
      <c r="V103" s="10">
        <f t="shared" si="27"/>
        <v>0</v>
      </c>
      <c r="W103" s="12">
        <f t="shared" ca="1" si="28"/>
        <v>0</v>
      </c>
      <c r="X103" s="10">
        <f t="shared" si="29"/>
        <v>1</v>
      </c>
      <c r="Y103" s="12">
        <f t="shared" ca="1" si="30"/>
        <v>1</v>
      </c>
      <c r="Z103" s="10" t="e">
        <f t="shared" si="31"/>
        <v>#N/A</v>
      </c>
      <c r="AA103" s="11" t="e">
        <f t="shared" ca="1" si="32"/>
        <v>#N/A</v>
      </c>
      <c r="AB103" s="10" t="e">
        <f t="shared" si="33"/>
        <v>#N/A</v>
      </c>
      <c r="AC103" s="11" t="e">
        <f t="shared" ca="1" si="34"/>
        <v>#N/A</v>
      </c>
    </row>
    <row r="104" spans="1:29" x14ac:dyDescent="0.25">
      <c r="A104" s="8">
        <f t="shared" si="18"/>
        <v>3</v>
      </c>
      <c r="B104" s="5">
        <v>2019</v>
      </c>
      <c r="C104" s="5" t="s">
        <v>57</v>
      </c>
      <c r="D104" s="5" t="s">
        <v>66</v>
      </c>
      <c r="E104" s="15" t="s">
        <v>16</v>
      </c>
      <c r="N104" s="6" t="str">
        <f t="shared" si="19"/>
        <v/>
      </c>
      <c r="O104" s="7" t="str">
        <f t="shared" si="20"/>
        <v/>
      </c>
      <c r="P104" s="5" t="str">
        <f t="shared" ca="1" si="21"/>
        <v/>
      </c>
      <c r="Q104" s="5" t="str">
        <f t="shared" ca="1" si="22"/>
        <v/>
      </c>
      <c r="R104" s="5" t="str">
        <f t="shared" ca="1" si="23"/>
        <v/>
      </c>
      <c r="S104" s="6" t="str">
        <f t="shared" si="24"/>
        <v/>
      </c>
      <c r="T104" s="10" t="str">
        <f t="shared" si="25"/>
        <v/>
      </c>
      <c r="U104" s="11" t="e">
        <f t="shared" ca="1" si="26"/>
        <v>#N/A</v>
      </c>
      <c r="V104" s="10">
        <f t="shared" si="27"/>
        <v>0</v>
      </c>
      <c r="W104" s="12">
        <f t="shared" ca="1" si="28"/>
        <v>0</v>
      </c>
      <c r="X104" s="10">
        <f t="shared" si="29"/>
        <v>1</v>
      </c>
      <c r="Y104" s="12">
        <f t="shared" ca="1" si="30"/>
        <v>1</v>
      </c>
      <c r="Z104" s="10" t="e">
        <f t="shared" si="31"/>
        <v>#N/A</v>
      </c>
      <c r="AA104" s="11" t="e">
        <f t="shared" ca="1" si="32"/>
        <v>#N/A</v>
      </c>
      <c r="AB104" s="10" t="e">
        <f t="shared" si="33"/>
        <v>#N/A</v>
      </c>
      <c r="AC104" s="11" t="e">
        <f t="shared" ca="1" si="34"/>
        <v>#N/A</v>
      </c>
    </row>
    <row r="105" spans="1:29" x14ac:dyDescent="0.25">
      <c r="A105" s="8">
        <f t="shared" si="18"/>
        <v>4</v>
      </c>
      <c r="B105" s="5">
        <v>2019</v>
      </c>
      <c r="C105" s="5" t="s">
        <v>57</v>
      </c>
      <c r="D105" s="5" t="s">
        <v>67</v>
      </c>
      <c r="E105" s="15" t="s">
        <v>16</v>
      </c>
      <c r="N105" s="6" t="str">
        <f t="shared" si="19"/>
        <v/>
      </c>
      <c r="O105" s="7" t="str">
        <f t="shared" si="20"/>
        <v/>
      </c>
      <c r="P105" s="5" t="str">
        <f t="shared" ca="1" si="21"/>
        <v/>
      </c>
      <c r="Q105" s="5" t="str">
        <f t="shared" ca="1" si="22"/>
        <v/>
      </c>
      <c r="R105" s="5" t="str">
        <f t="shared" ca="1" si="23"/>
        <v/>
      </c>
      <c r="S105" s="6" t="str">
        <f t="shared" si="24"/>
        <v/>
      </c>
      <c r="T105" s="10" t="str">
        <f t="shared" si="25"/>
        <v/>
      </c>
      <c r="U105" s="11" t="e">
        <f t="shared" ca="1" si="26"/>
        <v>#N/A</v>
      </c>
      <c r="V105" s="10">
        <f t="shared" si="27"/>
        <v>0</v>
      </c>
      <c r="W105" s="12">
        <f t="shared" ca="1" si="28"/>
        <v>0</v>
      </c>
      <c r="X105" s="10">
        <f t="shared" si="29"/>
        <v>1</v>
      </c>
      <c r="Y105" s="12">
        <f t="shared" ca="1" si="30"/>
        <v>1</v>
      </c>
      <c r="Z105" s="10" t="e">
        <f t="shared" si="31"/>
        <v>#N/A</v>
      </c>
      <c r="AA105" s="11" t="e">
        <f t="shared" ca="1" si="32"/>
        <v>#N/A</v>
      </c>
      <c r="AB105" s="10" t="e">
        <f t="shared" si="33"/>
        <v>#N/A</v>
      </c>
      <c r="AC105" s="11" t="e">
        <f t="shared" ca="1" si="34"/>
        <v>#N/A</v>
      </c>
    </row>
    <row r="106" spans="1:29" x14ac:dyDescent="0.25">
      <c r="A106" s="8">
        <f t="shared" si="18"/>
        <v>1</v>
      </c>
      <c r="B106" s="5">
        <v>2020</v>
      </c>
      <c r="C106" s="5" t="s">
        <v>3</v>
      </c>
      <c r="D106" s="5" t="s">
        <v>70</v>
      </c>
      <c r="E106" s="15" t="s">
        <v>17</v>
      </c>
      <c r="N106" s="6" t="str">
        <f t="shared" si="19"/>
        <v/>
      </c>
      <c r="O106" s="7" t="str">
        <f t="shared" si="20"/>
        <v/>
      </c>
      <c r="P106" s="5" t="str">
        <f t="shared" ca="1" si="21"/>
        <v/>
      </c>
      <c r="Q106" s="5" t="str">
        <f t="shared" ca="1" si="22"/>
        <v/>
      </c>
      <c r="R106" s="5" t="str">
        <f t="shared" ca="1" si="23"/>
        <v/>
      </c>
      <c r="S106" s="6" t="str">
        <f t="shared" si="24"/>
        <v/>
      </c>
      <c r="T106" s="10" t="str">
        <f t="shared" si="25"/>
        <v/>
      </c>
      <c r="U106" s="11" t="e">
        <f t="shared" ca="1" si="26"/>
        <v>#N/A</v>
      </c>
      <c r="V106" s="10">
        <f t="shared" si="27"/>
        <v>0</v>
      </c>
      <c r="W106" s="12">
        <f t="shared" ca="1" si="28"/>
        <v>0</v>
      </c>
      <c r="X106" s="10">
        <f t="shared" si="29"/>
        <v>1</v>
      </c>
      <c r="Y106" s="12">
        <f t="shared" ca="1" si="30"/>
        <v>1</v>
      </c>
      <c r="Z106" s="10" t="e">
        <f t="shared" si="31"/>
        <v>#N/A</v>
      </c>
      <c r="AA106" s="11" t="e">
        <f t="shared" ca="1" si="32"/>
        <v>#N/A</v>
      </c>
      <c r="AB106" s="10" t="e">
        <f t="shared" si="33"/>
        <v>#N/A</v>
      </c>
      <c r="AC106" s="11" t="e">
        <f t="shared" ca="1" si="34"/>
        <v>#N/A</v>
      </c>
    </row>
    <row r="107" spans="1:29" x14ac:dyDescent="0.25">
      <c r="A107" s="8">
        <f t="shared" si="18"/>
        <v>2</v>
      </c>
      <c r="B107" s="5">
        <v>2020</v>
      </c>
      <c r="C107" s="5" t="s">
        <v>3</v>
      </c>
      <c r="D107" s="5">
        <v>1</v>
      </c>
      <c r="E107" s="15">
        <v>44057</v>
      </c>
      <c r="F107" s="5" t="s">
        <v>5</v>
      </c>
      <c r="G107" s="5" t="s">
        <v>32</v>
      </c>
      <c r="I107" s="5" t="s">
        <v>45</v>
      </c>
      <c r="L107" s="5" t="s">
        <v>63</v>
      </c>
      <c r="N107" s="6" t="str">
        <f t="shared" si="19"/>
        <v/>
      </c>
      <c r="O107" s="7" t="str">
        <f t="shared" si="20"/>
        <v/>
      </c>
      <c r="P107" s="5" t="str">
        <f t="shared" ca="1" si="21"/>
        <v/>
      </c>
      <c r="Q107" s="5" t="str">
        <f t="shared" ca="1" si="22"/>
        <v/>
      </c>
      <c r="R107" s="5" t="str">
        <f t="shared" ca="1" si="23"/>
        <v/>
      </c>
      <c r="S107" s="6" t="str">
        <f t="shared" si="24"/>
        <v/>
      </c>
      <c r="T107" s="10" t="str">
        <f t="shared" si="25"/>
        <v/>
      </c>
      <c r="U107" s="11" t="e">
        <f t="shared" ca="1" si="26"/>
        <v>#N/A</v>
      </c>
      <c r="V107" s="10">
        <f t="shared" si="27"/>
        <v>0</v>
      </c>
      <c r="W107" s="12">
        <f t="shared" ca="1" si="28"/>
        <v>0</v>
      </c>
      <c r="X107" s="10">
        <f t="shared" si="29"/>
        <v>1</v>
      </c>
      <c r="Y107" s="12">
        <f t="shared" ca="1" si="30"/>
        <v>1</v>
      </c>
      <c r="Z107" s="10" t="e">
        <f t="shared" si="31"/>
        <v>#N/A</v>
      </c>
      <c r="AA107" s="11" t="e">
        <f t="shared" ca="1" si="32"/>
        <v>#N/A</v>
      </c>
      <c r="AB107" s="10" t="e">
        <f t="shared" si="33"/>
        <v>#N/A</v>
      </c>
      <c r="AC107" s="11" t="e">
        <f t="shared" ca="1" si="34"/>
        <v>#N/A</v>
      </c>
    </row>
    <row r="108" spans="1:29" x14ac:dyDescent="0.25">
      <c r="A108" s="8">
        <f t="shared" si="18"/>
        <v>3</v>
      </c>
      <c r="B108" s="5">
        <v>2020</v>
      </c>
      <c r="C108" s="5" t="s">
        <v>3</v>
      </c>
      <c r="D108" s="5">
        <v>2</v>
      </c>
      <c r="E108" s="15">
        <v>44065</v>
      </c>
      <c r="F108" s="5" t="s">
        <v>6</v>
      </c>
      <c r="G108" s="5" t="s">
        <v>37</v>
      </c>
      <c r="I108" s="5" t="s">
        <v>54</v>
      </c>
      <c r="L108" s="5" t="s">
        <v>63</v>
      </c>
      <c r="N108" s="6" t="str">
        <f t="shared" si="19"/>
        <v/>
      </c>
      <c r="O108" s="7" t="str">
        <f t="shared" si="20"/>
        <v/>
      </c>
      <c r="P108" s="5" t="str">
        <f t="shared" ca="1" si="21"/>
        <v/>
      </c>
      <c r="Q108" s="5" t="str">
        <f t="shared" ca="1" si="22"/>
        <v/>
      </c>
      <c r="R108" s="5" t="str">
        <f t="shared" ca="1" si="23"/>
        <v/>
      </c>
      <c r="S108" s="6" t="str">
        <f t="shared" si="24"/>
        <v/>
      </c>
      <c r="T108" s="10" t="str">
        <f t="shared" si="25"/>
        <v/>
      </c>
      <c r="U108" s="11" t="e">
        <f t="shared" ca="1" si="26"/>
        <v>#N/A</v>
      </c>
      <c r="V108" s="10">
        <f t="shared" si="27"/>
        <v>0</v>
      </c>
      <c r="W108" s="12">
        <f t="shared" ca="1" si="28"/>
        <v>0</v>
      </c>
      <c r="X108" s="10">
        <f t="shared" si="29"/>
        <v>1</v>
      </c>
      <c r="Y108" s="12">
        <f t="shared" ca="1" si="30"/>
        <v>1</v>
      </c>
      <c r="Z108" s="10" t="e">
        <f t="shared" si="31"/>
        <v>#N/A</v>
      </c>
      <c r="AA108" s="11" t="e">
        <f t="shared" ca="1" si="32"/>
        <v>#N/A</v>
      </c>
      <c r="AB108" s="10" t="e">
        <f t="shared" si="33"/>
        <v>#N/A</v>
      </c>
      <c r="AC108" s="11" t="e">
        <f t="shared" ca="1" si="34"/>
        <v>#N/A</v>
      </c>
    </row>
    <row r="109" spans="1:29" x14ac:dyDescent="0.25">
      <c r="A109" s="8">
        <f t="shared" si="18"/>
        <v>4</v>
      </c>
      <c r="B109" s="5">
        <v>2020</v>
      </c>
      <c r="C109" s="5" t="s">
        <v>3</v>
      </c>
      <c r="D109" s="5">
        <v>3</v>
      </c>
      <c r="E109" s="15">
        <v>44072</v>
      </c>
      <c r="F109" s="5" t="s">
        <v>5</v>
      </c>
      <c r="G109" s="5" t="s">
        <v>20</v>
      </c>
      <c r="I109" s="5" t="s">
        <v>54</v>
      </c>
      <c r="L109" s="5" t="s">
        <v>63</v>
      </c>
      <c r="N109" s="6" t="str">
        <f t="shared" si="19"/>
        <v/>
      </c>
      <c r="O109" s="7" t="str">
        <f t="shared" si="20"/>
        <v/>
      </c>
      <c r="P109" s="5" t="str">
        <f t="shared" ca="1" si="21"/>
        <v/>
      </c>
      <c r="Q109" s="5" t="str">
        <f t="shared" ca="1" si="22"/>
        <v/>
      </c>
      <c r="R109" s="5" t="str">
        <f t="shared" ca="1" si="23"/>
        <v/>
      </c>
      <c r="S109" s="6" t="str">
        <f t="shared" si="24"/>
        <v/>
      </c>
      <c r="T109" s="10" t="str">
        <f t="shared" si="25"/>
        <v/>
      </c>
      <c r="U109" s="11" t="e">
        <f t="shared" ca="1" si="26"/>
        <v>#N/A</v>
      </c>
      <c r="V109" s="10">
        <f t="shared" si="27"/>
        <v>0</v>
      </c>
      <c r="W109" s="12">
        <f t="shared" ca="1" si="28"/>
        <v>0</v>
      </c>
      <c r="X109" s="10">
        <f t="shared" si="29"/>
        <v>1</v>
      </c>
      <c r="Y109" s="12">
        <f t="shared" ca="1" si="30"/>
        <v>1</v>
      </c>
      <c r="Z109" s="10" t="e">
        <f t="shared" si="31"/>
        <v>#N/A</v>
      </c>
      <c r="AA109" s="11" t="e">
        <f t="shared" ca="1" si="32"/>
        <v>#N/A</v>
      </c>
      <c r="AB109" s="10" t="e">
        <f t="shared" si="33"/>
        <v>#N/A</v>
      </c>
      <c r="AC109" s="11" t="e">
        <f t="shared" ca="1" si="34"/>
        <v>#N/A</v>
      </c>
    </row>
    <row r="110" spans="1:29" x14ac:dyDescent="0.25">
      <c r="A110" s="8">
        <f t="shared" si="18"/>
        <v>5</v>
      </c>
      <c r="B110" s="5">
        <v>2020</v>
      </c>
      <c r="C110" s="5" t="s">
        <v>3</v>
      </c>
      <c r="D110" s="5">
        <v>4</v>
      </c>
      <c r="E110" s="15">
        <v>44077</v>
      </c>
      <c r="F110" s="5" t="s">
        <v>6</v>
      </c>
      <c r="G110" s="5" t="s">
        <v>36</v>
      </c>
      <c r="I110" s="5" t="s">
        <v>54</v>
      </c>
      <c r="L110" s="5" t="s">
        <v>63</v>
      </c>
      <c r="N110" s="6" t="str">
        <f t="shared" si="19"/>
        <v/>
      </c>
      <c r="O110" s="7" t="str">
        <f t="shared" si="20"/>
        <v/>
      </c>
      <c r="P110" s="5" t="str">
        <f t="shared" ca="1" si="21"/>
        <v/>
      </c>
      <c r="Q110" s="5" t="str">
        <f t="shared" ca="1" si="22"/>
        <v/>
      </c>
      <c r="R110" s="5" t="str">
        <f t="shared" ca="1" si="23"/>
        <v/>
      </c>
      <c r="S110" s="6" t="str">
        <f t="shared" si="24"/>
        <v/>
      </c>
      <c r="T110" s="10" t="str">
        <f t="shared" si="25"/>
        <v/>
      </c>
      <c r="U110" s="11" t="e">
        <f t="shared" ca="1" si="26"/>
        <v>#N/A</v>
      </c>
      <c r="V110" s="10">
        <f t="shared" si="27"/>
        <v>0</v>
      </c>
      <c r="W110" s="12">
        <f t="shared" ca="1" si="28"/>
        <v>0</v>
      </c>
      <c r="X110" s="10">
        <f t="shared" si="29"/>
        <v>1</v>
      </c>
      <c r="Y110" s="12">
        <f t="shared" ca="1" si="30"/>
        <v>1</v>
      </c>
      <c r="Z110" s="10" t="e">
        <f t="shared" si="31"/>
        <v>#N/A</v>
      </c>
      <c r="AA110" s="11" t="e">
        <f t="shared" ca="1" si="32"/>
        <v>#N/A</v>
      </c>
      <c r="AB110" s="10" t="e">
        <f t="shared" si="33"/>
        <v>#N/A</v>
      </c>
      <c r="AC110" s="11" t="e">
        <f t="shared" ca="1" si="34"/>
        <v>#N/A</v>
      </c>
    </row>
    <row r="111" spans="1:29" x14ac:dyDescent="0.25">
      <c r="A111" s="8">
        <f t="shared" si="18"/>
        <v>1</v>
      </c>
      <c r="B111" s="5">
        <v>2020</v>
      </c>
      <c r="C111" s="5" t="s">
        <v>56</v>
      </c>
      <c r="D111" s="5">
        <v>1</v>
      </c>
      <c r="E111" s="15">
        <v>44087</v>
      </c>
      <c r="F111" s="5" t="s">
        <v>5</v>
      </c>
      <c r="G111" s="5" t="s">
        <v>18</v>
      </c>
      <c r="H111" s="9">
        <v>2</v>
      </c>
      <c r="I111" s="5" t="s">
        <v>45</v>
      </c>
      <c r="J111" s="5" t="s">
        <v>51</v>
      </c>
      <c r="K111" s="5" t="s">
        <v>53</v>
      </c>
      <c r="L111" s="5">
        <v>20</v>
      </c>
      <c r="M111" s="5">
        <v>17</v>
      </c>
      <c r="N111" s="6">
        <f t="shared" si="19"/>
        <v>3</v>
      </c>
      <c r="O111" s="7" t="str">
        <f t="shared" si="20"/>
        <v>W</v>
      </c>
      <c r="P111" s="5" t="str">
        <f t="shared" ca="1" si="21"/>
        <v>(1-0)</v>
      </c>
      <c r="Q111" s="5">
        <f t="shared" ca="1" si="22"/>
        <v>20</v>
      </c>
      <c r="R111" s="5">
        <f t="shared" ca="1" si="23"/>
        <v>17</v>
      </c>
      <c r="S111" s="6">
        <f t="shared" ca="1" si="24"/>
        <v>3</v>
      </c>
      <c r="T111" s="10">
        <f t="shared" si="25"/>
        <v>1</v>
      </c>
      <c r="U111" s="11">
        <f t="shared" ca="1" si="26"/>
        <v>1</v>
      </c>
      <c r="V111" s="10">
        <f t="shared" si="27"/>
        <v>1</v>
      </c>
      <c r="W111" s="12" t="e">
        <f t="shared" ca="1" si="28"/>
        <v>#N/A</v>
      </c>
      <c r="X111" s="10">
        <f t="shared" si="29"/>
        <v>1</v>
      </c>
      <c r="Y111" s="12" t="e">
        <f t="shared" ca="1" si="30"/>
        <v>#N/A</v>
      </c>
      <c r="Z111" s="10">
        <f t="shared" si="31"/>
        <v>1</v>
      </c>
      <c r="AA111" s="11">
        <f t="shared" ca="1" si="32"/>
        <v>1</v>
      </c>
      <c r="AB111" s="10" t="str">
        <f t="shared" si="33"/>
        <v/>
      </c>
      <c r="AC111" s="11" t="e">
        <f t="shared" ca="1" si="34"/>
        <v>#N/A</v>
      </c>
    </row>
    <row r="112" spans="1:29" x14ac:dyDescent="0.25">
      <c r="A112" s="8">
        <f t="shared" si="18"/>
        <v>2</v>
      </c>
      <c r="B112" s="5">
        <v>2020</v>
      </c>
      <c r="C112" s="5" t="s">
        <v>56</v>
      </c>
      <c r="D112" s="5">
        <v>2</v>
      </c>
      <c r="E112" s="15">
        <v>44094</v>
      </c>
      <c r="F112" s="5" t="s">
        <v>6</v>
      </c>
      <c r="G112" s="5" t="s">
        <v>43</v>
      </c>
      <c r="H112" s="9">
        <v>2</v>
      </c>
      <c r="I112" s="5" t="s">
        <v>45</v>
      </c>
      <c r="J112" s="5" t="s">
        <v>51</v>
      </c>
      <c r="K112" s="5" t="s">
        <v>49</v>
      </c>
      <c r="L112" s="5">
        <v>37</v>
      </c>
      <c r="M112" s="5">
        <v>19</v>
      </c>
      <c r="N112" s="6">
        <f t="shared" si="19"/>
        <v>18</v>
      </c>
      <c r="O112" s="7" t="str">
        <f t="shared" si="20"/>
        <v>W</v>
      </c>
      <c r="P112" s="5" t="str">
        <f t="shared" ca="1" si="21"/>
        <v>(2-0)</v>
      </c>
      <c r="Q112" s="5">
        <f t="shared" ca="1" si="22"/>
        <v>57</v>
      </c>
      <c r="R112" s="5">
        <f t="shared" ca="1" si="23"/>
        <v>36</v>
      </c>
      <c r="S112" s="6">
        <f t="shared" ca="1" si="24"/>
        <v>21</v>
      </c>
      <c r="T112" s="10">
        <f t="shared" si="25"/>
        <v>1</v>
      </c>
      <c r="U112" s="11">
        <f t="shared" ca="1" si="26"/>
        <v>1</v>
      </c>
      <c r="V112" s="10">
        <f t="shared" si="27"/>
        <v>1</v>
      </c>
      <c r="W112" s="12" t="e">
        <f t="shared" ca="1" si="28"/>
        <v>#N/A</v>
      </c>
      <c r="X112" s="10">
        <f t="shared" si="29"/>
        <v>1</v>
      </c>
      <c r="Y112" s="12" t="e">
        <f t="shared" ca="1" si="30"/>
        <v>#N/A</v>
      </c>
      <c r="Z112" s="10" t="str">
        <f t="shared" si="31"/>
        <v/>
      </c>
      <c r="AA112" s="11" t="e">
        <f t="shared" ca="1" si="32"/>
        <v>#N/A</v>
      </c>
      <c r="AB112" s="10">
        <f t="shared" si="33"/>
        <v>1</v>
      </c>
      <c r="AC112" s="11">
        <f t="shared" ca="1" si="34"/>
        <v>1</v>
      </c>
    </row>
    <row r="113" spans="1:29" x14ac:dyDescent="0.25">
      <c r="A113" s="8">
        <f t="shared" si="18"/>
        <v>3</v>
      </c>
      <c r="B113" s="5">
        <v>2020</v>
      </c>
      <c r="C113" s="5" t="s">
        <v>56</v>
      </c>
      <c r="D113" s="5">
        <v>3</v>
      </c>
      <c r="E113" s="15">
        <v>44101</v>
      </c>
      <c r="F113" s="5" t="s">
        <v>6</v>
      </c>
      <c r="G113" s="5" t="s">
        <v>26</v>
      </c>
      <c r="H113" s="9">
        <v>4</v>
      </c>
      <c r="I113" s="5" t="s">
        <v>54</v>
      </c>
      <c r="J113" s="5" t="s">
        <v>51</v>
      </c>
      <c r="K113" s="5" t="s">
        <v>53</v>
      </c>
      <c r="L113" s="5">
        <v>32</v>
      </c>
      <c r="M113" s="5">
        <v>35</v>
      </c>
      <c r="N113" s="6">
        <f t="shared" si="19"/>
        <v>-3</v>
      </c>
      <c r="O113" s="7" t="str">
        <f t="shared" si="20"/>
        <v>L</v>
      </c>
      <c r="P113" s="5" t="str">
        <f t="shared" ca="1" si="21"/>
        <v>(2-1)</v>
      </c>
      <c r="Q113" s="5">
        <f t="shared" ca="1" si="22"/>
        <v>89</v>
      </c>
      <c r="R113" s="5">
        <f t="shared" ca="1" si="23"/>
        <v>71</v>
      </c>
      <c r="S113" s="6">
        <f t="shared" ca="1" si="24"/>
        <v>18</v>
      </c>
      <c r="T113" s="10">
        <f t="shared" si="25"/>
        <v>0</v>
      </c>
      <c r="U113" s="11">
        <f t="shared" ca="1" si="26"/>
        <v>0.66666666666666663</v>
      </c>
      <c r="V113" s="10">
        <f t="shared" si="27"/>
        <v>0</v>
      </c>
      <c r="W113" s="12" t="e">
        <f t="shared" ca="1" si="28"/>
        <v>#N/A</v>
      </c>
      <c r="X113" s="10">
        <f t="shared" si="29"/>
        <v>0</v>
      </c>
      <c r="Y113" s="12" t="e">
        <f t="shared" ca="1" si="30"/>
        <v>#N/A</v>
      </c>
      <c r="Z113" s="10" t="str">
        <f t="shared" si="31"/>
        <v/>
      </c>
      <c r="AA113" s="11" t="e">
        <f t="shared" ca="1" si="32"/>
        <v>#N/A</v>
      </c>
      <c r="AB113" s="10">
        <f t="shared" si="33"/>
        <v>0</v>
      </c>
      <c r="AC113" s="11">
        <f t="shared" ca="1" si="34"/>
        <v>0.5</v>
      </c>
    </row>
    <row r="114" spans="1:29" x14ac:dyDescent="0.25">
      <c r="A114" s="8">
        <f t="shared" si="18"/>
        <v>4</v>
      </c>
      <c r="B114" s="5">
        <v>2020</v>
      </c>
      <c r="C114" s="5" t="s">
        <v>56</v>
      </c>
      <c r="D114" s="5">
        <v>4</v>
      </c>
      <c r="E114" s="15">
        <v>44108</v>
      </c>
      <c r="F114" s="5" t="s">
        <v>5</v>
      </c>
      <c r="G114" s="5" t="s">
        <v>28</v>
      </c>
      <c r="H114" s="9">
        <v>2</v>
      </c>
      <c r="I114" s="5" t="s">
        <v>45</v>
      </c>
      <c r="J114" s="5" t="s">
        <v>51</v>
      </c>
      <c r="K114" s="5" t="s">
        <v>48</v>
      </c>
      <c r="L114" s="5">
        <v>17</v>
      </c>
      <c r="M114" s="5">
        <v>9</v>
      </c>
      <c r="N114" s="6">
        <f t="shared" si="19"/>
        <v>8</v>
      </c>
      <c r="O114" s="7" t="str">
        <f t="shared" si="20"/>
        <v>W</v>
      </c>
      <c r="P114" s="5" t="str">
        <f t="shared" ca="1" si="21"/>
        <v>(3-1)</v>
      </c>
      <c r="Q114" s="5">
        <f t="shared" ca="1" si="22"/>
        <v>106</v>
      </c>
      <c r="R114" s="5">
        <f t="shared" ca="1" si="23"/>
        <v>80</v>
      </c>
      <c r="S114" s="6">
        <f t="shared" ca="1" si="24"/>
        <v>26</v>
      </c>
      <c r="T114" s="10">
        <f t="shared" si="25"/>
        <v>1</v>
      </c>
      <c r="U114" s="11">
        <f t="shared" ca="1" si="26"/>
        <v>0.75</v>
      </c>
      <c r="V114" s="10">
        <f t="shared" si="27"/>
        <v>1</v>
      </c>
      <c r="W114" s="12" t="e">
        <f t="shared" ca="1" si="28"/>
        <v>#N/A</v>
      </c>
      <c r="X114" s="10">
        <f t="shared" si="29"/>
        <v>1</v>
      </c>
      <c r="Y114" s="12" t="e">
        <f t="shared" ca="1" si="30"/>
        <v>#N/A</v>
      </c>
      <c r="Z114" s="10">
        <f t="shared" si="31"/>
        <v>1</v>
      </c>
      <c r="AA114" s="11">
        <f t="shared" ca="1" si="32"/>
        <v>1</v>
      </c>
      <c r="AB114" s="10" t="str">
        <f t="shared" si="33"/>
        <v/>
      </c>
      <c r="AC114" s="11" t="e">
        <f t="shared" ca="1" si="34"/>
        <v>#N/A</v>
      </c>
    </row>
    <row r="115" spans="1:29" x14ac:dyDescent="0.25">
      <c r="A115" s="8">
        <f t="shared" si="18"/>
        <v>5</v>
      </c>
      <c r="B115" s="5">
        <v>2020</v>
      </c>
      <c r="C115" s="5" t="s">
        <v>56</v>
      </c>
      <c r="D115" s="5">
        <v>5</v>
      </c>
      <c r="E115" s="15">
        <v>44115</v>
      </c>
      <c r="F115" s="5" t="s">
        <v>6</v>
      </c>
      <c r="G115" s="5" t="s">
        <v>40</v>
      </c>
      <c r="H115" s="9">
        <v>2</v>
      </c>
      <c r="I115" s="5" t="s">
        <v>45</v>
      </c>
      <c r="J115" s="5" t="s">
        <v>51</v>
      </c>
      <c r="K115" s="5" t="s">
        <v>47</v>
      </c>
      <c r="L115" s="5">
        <v>30</v>
      </c>
      <c r="M115" s="5">
        <v>10</v>
      </c>
      <c r="N115" s="6">
        <f t="shared" si="19"/>
        <v>20</v>
      </c>
      <c r="O115" s="7" t="str">
        <f t="shared" si="20"/>
        <v>W</v>
      </c>
      <c r="P115" s="5" t="str">
        <f t="shared" ca="1" si="21"/>
        <v>(4-1)</v>
      </c>
      <c r="Q115" s="5">
        <f t="shared" ca="1" si="22"/>
        <v>136</v>
      </c>
      <c r="R115" s="5">
        <f t="shared" ca="1" si="23"/>
        <v>90</v>
      </c>
      <c r="S115" s="6">
        <f t="shared" ca="1" si="24"/>
        <v>46</v>
      </c>
      <c r="T115" s="10">
        <f t="shared" si="25"/>
        <v>1</v>
      </c>
      <c r="U115" s="11">
        <f t="shared" ca="1" si="26"/>
        <v>0.8</v>
      </c>
      <c r="V115" s="10">
        <f t="shared" si="27"/>
        <v>1</v>
      </c>
      <c r="W115" s="12" t="e">
        <f t="shared" ca="1" si="28"/>
        <v>#N/A</v>
      </c>
      <c r="X115" s="10">
        <f t="shared" si="29"/>
        <v>1</v>
      </c>
      <c r="Y115" s="12" t="e">
        <f t="shared" ca="1" si="30"/>
        <v>#N/A</v>
      </c>
      <c r="Z115" s="10" t="str">
        <f t="shared" si="31"/>
        <v/>
      </c>
      <c r="AA115" s="11" t="e">
        <f t="shared" ca="1" si="32"/>
        <v>#N/A</v>
      </c>
      <c r="AB115" s="10">
        <f t="shared" si="33"/>
        <v>1</v>
      </c>
      <c r="AC115" s="11">
        <f t="shared" ca="1" si="34"/>
        <v>0.66666666666666663</v>
      </c>
    </row>
    <row r="116" spans="1:29" x14ac:dyDescent="0.25">
      <c r="A116" s="8">
        <f t="shared" si="18"/>
        <v>6</v>
      </c>
      <c r="B116" s="5">
        <v>2020</v>
      </c>
      <c r="C116" s="5" t="s">
        <v>56</v>
      </c>
      <c r="D116" s="5">
        <v>6</v>
      </c>
      <c r="E116" s="15">
        <v>44122</v>
      </c>
      <c r="F116" s="5" t="s">
        <v>6</v>
      </c>
      <c r="G116" s="5" t="s">
        <v>22</v>
      </c>
      <c r="H116" s="9">
        <v>1</v>
      </c>
      <c r="I116" s="5" t="s">
        <v>45</v>
      </c>
      <c r="J116" s="5" t="s">
        <v>46</v>
      </c>
      <c r="K116" s="5" t="s">
        <v>49</v>
      </c>
      <c r="L116" s="5">
        <v>16</v>
      </c>
      <c r="M116" s="5">
        <v>24</v>
      </c>
      <c r="N116" s="6">
        <f t="shared" si="19"/>
        <v>-8</v>
      </c>
      <c r="O116" s="7" t="str">
        <f t="shared" si="20"/>
        <v>L</v>
      </c>
      <c r="P116" s="5" t="str">
        <f t="shared" ca="1" si="21"/>
        <v>(4-2)</v>
      </c>
      <c r="Q116" s="5">
        <f t="shared" ca="1" si="22"/>
        <v>152</v>
      </c>
      <c r="R116" s="5">
        <f t="shared" ca="1" si="23"/>
        <v>114</v>
      </c>
      <c r="S116" s="6">
        <f t="shared" ca="1" si="24"/>
        <v>38</v>
      </c>
      <c r="T116" s="10">
        <f t="shared" si="25"/>
        <v>0</v>
      </c>
      <c r="U116" s="11">
        <f t="shared" ca="1" si="26"/>
        <v>0.66666666666666663</v>
      </c>
      <c r="V116" s="10">
        <f t="shared" si="27"/>
        <v>0</v>
      </c>
      <c r="W116" s="12" t="e">
        <f t="shared" ca="1" si="28"/>
        <v>#N/A</v>
      </c>
      <c r="X116" s="10">
        <f t="shared" si="29"/>
        <v>0</v>
      </c>
      <c r="Y116" s="12" t="e">
        <f t="shared" ca="1" si="30"/>
        <v>#N/A</v>
      </c>
      <c r="Z116" s="10" t="str">
        <f t="shared" si="31"/>
        <v/>
      </c>
      <c r="AA116" s="11" t="e">
        <f t="shared" ca="1" si="32"/>
        <v>#N/A</v>
      </c>
      <c r="AB116" s="10">
        <f t="shared" si="33"/>
        <v>0</v>
      </c>
      <c r="AC116" s="11">
        <f t="shared" ca="1" si="34"/>
        <v>0.5</v>
      </c>
    </row>
    <row r="117" spans="1:29" x14ac:dyDescent="0.25">
      <c r="A117" s="8">
        <f t="shared" si="18"/>
        <v>7</v>
      </c>
      <c r="B117" s="5">
        <v>2020</v>
      </c>
      <c r="C117" s="5" t="s">
        <v>56</v>
      </c>
      <c r="D117" s="5">
        <v>7</v>
      </c>
      <c r="E117" s="15">
        <v>44130</v>
      </c>
      <c r="F117" s="5" t="s">
        <v>5</v>
      </c>
      <c r="G117" s="5" t="s">
        <v>59</v>
      </c>
      <c r="H117" s="9">
        <v>3</v>
      </c>
      <c r="I117" s="5" t="s">
        <v>45</v>
      </c>
      <c r="J117" s="5" t="s">
        <v>50</v>
      </c>
      <c r="K117" s="5" t="s">
        <v>48</v>
      </c>
      <c r="L117" s="5">
        <v>24</v>
      </c>
      <c r="M117" s="5">
        <v>10</v>
      </c>
      <c r="N117" s="6">
        <f t="shared" si="19"/>
        <v>14</v>
      </c>
      <c r="O117" s="7" t="str">
        <f t="shared" si="20"/>
        <v>W</v>
      </c>
      <c r="P117" s="5" t="str">
        <f t="shared" ca="1" si="21"/>
        <v>(5-2)</v>
      </c>
      <c r="Q117" s="5">
        <f t="shared" ca="1" si="22"/>
        <v>176</v>
      </c>
      <c r="R117" s="5">
        <f t="shared" ca="1" si="23"/>
        <v>124</v>
      </c>
      <c r="S117" s="6">
        <f t="shared" ca="1" si="24"/>
        <v>52</v>
      </c>
      <c r="T117" s="10">
        <f t="shared" si="25"/>
        <v>1</v>
      </c>
      <c r="U117" s="11">
        <f t="shared" ca="1" si="26"/>
        <v>0.7142857142857143</v>
      </c>
      <c r="V117" s="10">
        <f t="shared" si="27"/>
        <v>1</v>
      </c>
      <c r="W117" s="12" t="e">
        <f t="shared" ca="1" si="28"/>
        <v>#N/A</v>
      </c>
      <c r="X117" s="10">
        <f t="shared" si="29"/>
        <v>1</v>
      </c>
      <c r="Y117" s="12" t="e">
        <f t="shared" ca="1" si="30"/>
        <v>#N/A</v>
      </c>
      <c r="Z117" s="10">
        <f t="shared" si="31"/>
        <v>1</v>
      </c>
      <c r="AA117" s="11">
        <f t="shared" ca="1" si="32"/>
        <v>1</v>
      </c>
      <c r="AB117" s="10" t="str">
        <f t="shared" si="33"/>
        <v/>
      </c>
      <c r="AC117" s="11" t="e">
        <f t="shared" ca="1" si="34"/>
        <v>#N/A</v>
      </c>
    </row>
    <row r="118" spans="1:29" x14ac:dyDescent="0.25">
      <c r="A118" s="8">
        <f t="shared" si="18"/>
        <v>8</v>
      </c>
      <c r="B118" s="5">
        <v>2020</v>
      </c>
      <c r="C118" s="5" t="s">
        <v>56</v>
      </c>
      <c r="D118" s="5">
        <v>8</v>
      </c>
      <c r="E118" s="15">
        <v>44136</v>
      </c>
      <c r="F118" s="5" t="s">
        <v>6</v>
      </c>
      <c r="G118" s="5" t="s">
        <v>31</v>
      </c>
      <c r="H118" s="9">
        <v>4</v>
      </c>
      <c r="I118" s="5" t="s">
        <v>54</v>
      </c>
      <c r="J118" s="5" t="s">
        <v>51</v>
      </c>
      <c r="K118" s="5" t="s">
        <v>47</v>
      </c>
      <c r="L118" s="5">
        <v>17</v>
      </c>
      <c r="M118" s="5">
        <v>28</v>
      </c>
      <c r="N118" s="6">
        <f t="shared" si="19"/>
        <v>-11</v>
      </c>
      <c r="O118" s="7" t="str">
        <f t="shared" si="20"/>
        <v>L</v>
      </c>
      <c r="P118" s="5" t="str">
        <f t="shared" ca="1" si="21"/>
        <v>(5-3)</v>
      </c>
      <c r="Q118" s="5">
        <f t="shared" ca="1" si="22"/>
        <v>193</v>
      </c>
      <c r="R118" s="5">
        <f t="shared" ca="1" si="23"/>
        <v>152</v>
      </c>
      <c r="S118" s="6">
        <f t="shared" ca="1" si="24"/>
        <v>41</v>
      </c>
      <c r="T118" s="10">
        <f t="shared" si="25"/>
        <v>0</v>
      </c>
      <c r="U118" s="11">
        <f t="shared" ca="1" si="26"/>
        <v>0.625</v>
      </c>
      <c r="V118" s="10">
        <f t="shared" si="27"/>
        <v>0</v>
      </c>
      <c r="W118" s="12">
        <f t="shared" ca="1" si="28"/>
        <v>0.625</v>
      </c>
      <c r="X118" s="10">
        <f t="shared" si="29"/>
        <v>0</v>
      </c>
      <c r="Y118" s="12">
        <f t="shared" ca="1" si="30"/>
        <v>0.625</v>
      </c>
      <c r="Z118" s="10" t="str">
        <f t="shared" si="31"/>
        <v/>
      </c>
      <c r="AA118" s="11" t="e">
        <f t="shared" ca="1" si="32"/>
        <v>#N/A</v>
      </c>
      <c r="AB118" s="10">
        <f t="shared" si="33"/>
        <v>0</v>
      </c>
      <c r="AC118" s="11">
        <f t="shared" ca="1" si="34"/>
        <v>0.4</v>
      </c>
    </row>
    <row r="119" spans="1:29" x14ac:dyDescent="0.25">
      <c r="A119" s="8">
        <f t="shared" si="18"/>
        <v>9</v>
      </c>
      <c r="B119" s="5">
        <v>2020</v>
      </c>
      <c r="C119" s="5" t="s">
        <v>56</v>
      </c>
      <c r="D119" s="5">
        <v>9</v>
      </c>
      <c r="E119" s="15" t="s">
        <v>17</v>
      </c>
      <c r="N119" s="6" t="str">
        <f t="shared" si="19"/>
        <v/>
      </c>
      <c r="O119" s="7" t="str">
        <f t="shared" si="20"/>
        <v/>
      </c>
      <c r="P119" s="5" t="str">
        <f t="shared" ca="1" si="21"/>
        <v/>
      </c>
      <c r="Q119" s="5" t="str">
        <f t="shared" ca="1" si="22"/>
        <v/>
      </c>
      <c r="R119" s="5" t="str">
        <f t="shared" ca="1" si="23"/>
        <v/>
      </c>
      <c r="S119" s="6" t="str">
        <f t="shared" si="24"/>
        <v/>
      </c>
      <c r="T119" s="10" t="str">
        <f t="shared" si="25"/>
        <v/>
      </c>
      <c r="U119" s="11" t="e">
        <f t="shared" ca="1" si="26"/>
        <v>#N/A</v>
      </c>
      <c r="V119" s="10">
        <f t="shared" si="27"/>
        <v>0</v>
      </c>
      <c r="W119" s="12">
        <f t="shared" ca="1" si="28"/>
        <v>0.55555555555555558</v>
      </c>
      <c r="X119" s="10">
        <f t="shared" si="29"/>
        <v>1</v>
      </c>
      <c r="Y119" s="12">
        <f t="shared" ca="1" si="30"/>
        <v>0.66666666666666663</v>
      </c>
      <c r="Z119" s="10" t="e">
        <f t="shared" si="31"/>
        <v>#N/A</v>
      </c>
      <c r="AA119" s="11" t="e">
        <f t="shared" ca="1" si="32"/>
        <v>#N/A</v>
      </c>
      <c r="AB119" s="10" t="e">
        <f t="shared" si="33"/>
        <v>#N/A</v>
      </c>
      <c r="AC119" s="11" t="e">
        <f t="shared" ca="1" si="34"/>
        <v>#N/A</v>
      </c>
    </row>
    <row r="120" spans="1:29" x14ac:dyDescent="0.25">
      <c r="A120" s="8">
        <f t="shared" si="18"/>
        <v>10</v>
      </c>
      <c r="B120" s="5">
        <v>2020</v>
      </c>
      <c r="C120" s="5" t="s">
        <v>56</v>
      </c>
      <c r="D120" s="5">
        <v>10</v>
      </c>
      <c r="E120" s="15">
        <v>44150</v>
      </c>
      <c r="F120" s="5" t="s">
        <v>5</v>
      </c>
      <c r="G120" s="5" t="s">
        <v>23</v>
      </c>
      <c r="H120" s="9">
        <v>1</v>
      </c>
      <c r="I120" s="5" t="s">
        <v>45</v>
      </c>
      <c r="J120" s="5" t="s">
        <v>46</v>
      </c>
      <c r="K120" s="5" t="s">
        <v>53</v>
      </c>
      <c r="L120" s="5">
        <v>23</v>
      </c>
      <c r="M120" s="5">
        <v>16</v>
      </c>
      <c r="N120" s="6">
        <f t="shared" si="19"/>
        <v>7</v>
      </c>
      <c r="O120" s="7" t="str">
        <f t="shared" si="20"/>
        <v>W</v>
      </c>
      <c r="P120" s="5" t="str">
        <f t="shared" ca="1" si="21"/>
        <v>(6-3)</v>
      </c>
      <c r="Q120" s="5">
        <f t="shared" ca="1" si="22"/>
        <v>216</v>
      </c>
      <c r="R120" s="5">
        <f t="shared" ca="1" si="23"/>
        <v>168</v>
      </c>
      <c r="S120" s="6">
        <f t="shared" ca="1" si="24"/>
        <v>48</v>
      </c>
      <c r="T120" s="10">
        <f t="shared" si="25"/>
        <v>1</v>
      </c>
      <c r="U120" s="11">
        <f t="shared" ca="1" si="26"/>
        <v>0.66666666666666663</v>
      </c>
      <c r="V120" s="10">
        <f t="shared" si="27"/>
        <v>1</v>
      </c>
      <c r="W120" s="12" t="e">
        <f t="shared" ca="1" si="28"/>
        <v>#N/A</v>
      </c>
      <c r="X120" s="10">
        <f t="shared" si="29"/>
        <v>1</v>
      </c>
      <c r="Y120" s="12" t="e">
        <f t="shared" ca="1" si="30"/>
        <v>#N/A</v>
      </c>
      <c r="Z120" s="10">
        <f t="shared" si="31"/>
        <v>1</v>
      </c>
      <c r="AA120" s="11" t="e">
        <f t="shared" ca="1" si="32"/>
        <v>#N/A</v>
      </c>
      <c r="AB120" s="10" t="str">
        <f t="shared" si="33"/>
        <v/>
      </c>
      <c r="AC120" s="11" t="e">
        <f t="shared" ca="1" si="34"/>
        <v>#N/A</v>
      </c>
    </row>
    <row r="121" spans="1:29" x14ac:dyDescent="0.25">
      <c r="A121" s="8">
        <f t="shared" si="18"/>
        <v>11</v>
      </c>
      <c r="B121" s="5">
        <v>2020</v>
      </c>
      <c r="C121" s="5" t="s">
        <v>56</v>
      </c>
      <c r="D121" s="5">
        <v>11</v>
      </c>
      <c r="E121" s="15">
        <v>44158</v>
      </c>
      <c r="F121" s="5" t="s">
        <v>6</v>
      </c>
      <c r="G121" s="5" t="s">
        <v>24</v>
      </c>
      <c r="H121" s="9">
        <v>3</v>
      </c>
      <c r="I121" s="5" t="s">
        <v>45</v>
      </c>
      <c r="J121" s="5" t="s">
        <v>52</v>
      </c>
      <c r="K121" s="5" t="s">
        <v>48</v>
      </c>
      <c r="L121" s="5">
        <v>27</v>
      </c>
      <c r="M121" s="5">
        <v>24</v>
      </c>
      <c r="N121" s="6">
        <f t="shared" si="19"/>
        <v>3</v>
      </c>
      <c r="O121" s="7" t="str">
        <f t="shared" si="20"/>
        <v>W</v>
      </c>
      <c r="P121" s="5" t="str">
        <f t="shared" ca="1" si="21"/>
        <v>(7-3)</v>
      </c>
      <c r="Q121" s="5">
        <f t="shared" ca="1" si="22"/>
        <v>243</v>
      </c>
      <c r="R121" s="5">
        <f t="shared" ca="1" si="23"/>
        <v>192</v>
      </c>
      <c r="S121" s="6">
        <f t="shared" ca="1" si="24"/>
        <v>51</v>
      </c>
      <c r="T121" s="10">
        <f t="shared" si="25"/>
        <v>1</v>
      </c>
      <c r="U121" s="11">
        <f t="shared" ca="1" si="26"/>
        <v>0.7</v>
      </c>
      <c r="V121" s="10">
        <f t="shared" si="27"/>
        <v>1</v>
      </c>
      <c r="W121" s="12" t="e">
        <f t="shared" ca="1" si="28"/>
        <v>#N/A</v>
      </c>
      <c r="X121" s="10">
        <f t="shared" si="29"/>
        <v>1</v>
      </c>
      <c r="Y121" s="12" t="e">
        <f t="shared" ca="1" si="30"/>
        <v>#N/A</v>
      </c>
      <c r="Z121" s="10" t="str">
        <f t="shared" si="31"/>
        <v/>
      </c>
      <c r="AA121" s="11" t="e">
        <f t="shared" ca="1" si="32"/>
        <v>#N/A</v>
      </c>
      <c r="AB121" s="10">
        <f t="shared" si="33"/>
        <v>1</v>
      </c>
      <c r="AC121" s="11" t="e">
        <f t="shared" ca="1" si="34"/>
        <v>#N/A</v>
      </c>
    </row>
    <row r="122" spans="1:29" x14ac:dyDescent="0.25">
      <c r="A122" s="8">
        <f t="shared" si="18"/>
        <v>12</v>
      </c>
      <c r="B122" s="5">
        <v>2020</v>
      </c>
      <c r="C122" s="5" t="s">
        <v>56</v>
      </c>
      <c r="D122" s="5">
        <v>12</v>
      </c>
      <c r="E122" s="15">
        <v>44164</v>
      </c>
      <c r="F122" s="5" t="s">
        <v>5</v>
      </c>
      <c r="G122" s="5" t="s">
        <v>22</v>
      </c>
      <c r="H122" s="9">
        <v>1</v>
      </c>
      <c r="I122" s="5" t="s">
        <v>45</v>
      </c>
      <c r="J122" s="5" t="s">
        <v>46</v>
      </c>
      <c r="K122" s="5" t="s">
        <v>49</v>
      </c>
      <c r="L122" s="5">
        <v>20</v>
      </c>
      <c r="M122" s="5">
        <v>23</v>
      </c>
      <c r="N122" s="6">
        <f t="shared" si="19"/>
        <v>-3</v>
      </c>
      <c r="O122" s="7" t="str">
        <f t="shared" si="20"/>
        <v>L</v>
      </c>
      <c r="P122" s="5" t="str">
        <f t="shared" ca="1" si="21"/>
        <v>(7-4)</v>
      </c>
      <c r="Q122" s="5">
        <f t="shared" ca="1" si="22"/>
        <v>263</v>
      </c>
      <c r="R122" s="5">
        <f t="shared" ca="1" si="23"/>
        <v>215</v>
      </c>
      <c r="S122" s="6">
        <f t="shared" ca="1" si="24"/>
        <v>48</v>
      </c>
      <c r="T122" s="10">
        <f t="shared" si="25"/>
        <v>0</v>
      </c>
      <c r="U122" s="11">
        <f t="shared" ca="1" si="26"/>
        <v>0.63636363636363635</v>
      </c>
      <c r="V122" s="10">
        <f t="shared" si="27"/>
        <v>0</v>
      </c>
      <c r="W122" s="12" t="e">
        <f t="shared" ca="1" si="28"/>
        <v>#N/A</v>
      </c>
      <c r="X122" s="10">
        <f t="shared" si="29"/>
        <v>0</v>
      </c>
      <c r="Y122" s="12" t="e">
        <f t="shared" ca="1" si="30"/>
        <v>#N/A</v>
      </c>
      <c r="Z122" s="10">
        <f t="shared" si="31"/>
        <v>0</v>
      </c>
      <c r="AA122" s="11" t="e">
        <f t="shared" ca="1" si="32"/>
        <v>#N/A</v>
      </c>
      <c r="AB122" s="10" t="str">
        <f t="shared" si="33"/>
        <v/>
      </c>
      <c r="AC122" s="11" t="e">
        <f t="shared" ca="1" si="34"/>
        <v>#N/A</v>
      </c>
    </row>
    <row r="123" spans="1:29" x14ac:dyDescent="0.25">
      <c r="A123" s="8">
        <f t="shared" si="18"/>
        <v>13</v>
      </c>
      <c r="B123" s="5">
        <v>2020</v>
      </c>
      <c r="C123" s="5" t="s">
        <v>56</v>
      </c>
      <c r="D123" s="5">
        <v>13</v>
      </c>
      <c r="E123" s="15">
        <v>44171</v>
      </c>
      <c r="F123" s="5" t="s">
        <v>6</v>
      </c>
      <c r="G123" s="5" t="s">
        <v>25</v>
      </c>
      <c r="H123" s="9">
        <v>1</v>
      </c>
      <c r="I123" s="5" t="s">
        <v>45</v>
      </c>
      <c r="J123" s="5" t="s">
        <v>46</v>
      </c>
      <c r="K123" s="5" t="s">
        <v>47</v>
      </c>
      <c r="L123" s="5">
        <v>38</v>
      </c>
      <c r="M123" s="5">
        <v>28</v>
      </c>
      <c r="N123" s="6">
        <f t="shared" si="19"/>
        <v>10</v>
      </c>
      <c r="O123" s="7" t="str">
        <f t="shared" si="20"/>
        <v>W</v>
      </c>
      <c r="P123" s="5" t="str">
        <f t="shared" ca="1" si="21"/>
        <v>(8-4)</v>
      </c>
      <c r="Q123" s="5">
        <f t="shared" ca="1" si="22"/>
        <v>301</v>
      </c>
      <c r="R123" s="5">
        <f t="shared" ca="1" si="23"/>
        <v>243</v>
      </c>
      <c r="S123" s="6">
        <f t="shared" ca="1" si="24"/>
        <v>58</v>
      </c>
      <c r="T123" s="10">
        <f t="shared" si="25"/>
        <v>1</v>
      </c>
      <c r="U123" s="11">
        <f t="shared" ca="1" si="26"/>
        <v>0.66666666666666663</v>
      </c>
      <c r="V123" s="10">
        <f t="shared" si="27"/>
        <v>1</v>
      </c>
      <c r="W123" s="12" t="e">
        <f t="shared" ca="1" si="28"/>
        <v>#N/A</v>
      </c>
      <c r="X123" s="10">
        <f t="shared" si="29"/>
        <v>1</v>
      </c>
      <c r="Y123" s="12" t="e">
        <f t="shared" ca="1" si="30"/>
        <v>#N/A</v>
      </c>
      <c r="Z123" s="10" t="str">
        <f t="shared" si="31"/>
        <v/>
      </c>
      <c r="AA123" s="11" t="e">
        <f t="shared" ca="1" si="32"/>
        <v>#N/A</v>
      </c>
      <c r="AB123" s="10">
        <f t="shared" si="33"/>
        <v>1</v>
      </c>
      <c r="AC123" s="11" t="e">
        <f t="shared" ca="1" si="34"/>
        <v>#N/A</v>
      </c>
    </row>
    <row r="124" spans="1:29" x14ac:dyDescent="0.25">
      <c r="A124" s="8">
        <f t="shared" si="18"/>
        <v>14</v>
      </c>
      <c r="B124" s="5">
        <v>2020</v>
      </c>
      <c r="C124" s="5" t="s">
        <v>56</v>
      </c>
      <c r="D124" s="5">
        <v>14</v>
      </c>
      <c r="E124" s="15">
        <v>44175</v>
      </c>
      <c r="F124" s="5" t="s">
        <v>5</v>
      </c>
      <c r="G124" s="5" t="s">
        <v>33</v>
      </c>
      <c r="H124" s="9">
        <v>4</v>
      </c>
      <c r="I124" s="5" t="s">
        <v>54</v>
      </c>
      <c r="J124" s="5" t="s">
        <v>51</v>
      </c>
      <c r="K124" s="5" t="s">
        <v>49</v>
      </c>
      <c r="L124" s="5">
        <v>24</v>
      </c>
      <c r="M124" s="5">
        <v>3</v>
      </c>
      <c r="N124" s="6">
        <f t="shared" si="19"/>
        <v>21</v>
      </c>
      <c r="O124" s="7" t="str">
        <f t="shared" si="20"/>
        <v>W</v>
      </c>
      <c r="P124" s="5" t="str">
        <f t="shared" ca="1" si="21"/>
        <v>(9-4)</v>
      </c>
      <c r="Q124" s="5">
        <f t="shared" ca="1" si="22"/>
        <v>325</v>
      </c>
      <c r="R124" s="5">
        <f t="shared" ca="1" si="23"/>
        <v>246</v>
      </c>
      <c r="S124" s="6">
        <f t="shared" ca="1" si="24"/>
        <v>79</v>
      </c>
      <c r="T124" s="10">
        <f t="shared" si="25"/>
        <v>1</v>
      </c>
      <c r="U124" s="11">
        <f t="shared" ca="1" si="26"/>
        <v>0.69230769230769229</v>
      </c>
      <c r="V124" s="10">
        <f t="shared" si="27"/>
        <v>1</v>
      </c>
      <c r="W124" s="12" t="e">
        <f t="shared" ca="1" si="28"/>
        <v>#N/A</v>
      </c>
      <c r="X124" s="10">
        <f t="shared" si="29"/>
        <v>1</v>
      </c>
      <c r="Y124" s="12" t="e">
        <f t="shared" ca="1" si="30"/>
        <v>#N/A</v>
      </c>
      <c r="Z124" s="10">
        <f t="shared" si="31"/>
        <v>1</v>
      </c>
      <c r="AA124" s="11" t="e">
        <f t="shared" ca="1" si="32"/>
        <v>#N/A</v>
      </c>
      <c r="AB124" s="10" t="str">
        <f t="shared" si="33"/>
        <v/>
      </c>
      <c r="AC124" s="11" t="e">
        <f t="shared" ca="1" si="34"/>
        <v>#N/A</v>
      </c>
    </row>
    <row r="125" spans="1:29" x14ac:dyDescent="0.25">
      <c r="A125" s="8">
        <f t="shared" si="18"/>
        <v>15</v>
      </c>
      <c r="B125" s="5">
        <v>2020</v>
      </c>
      <c r="C125" s="5" t="s">
        <v>56</v>
      </c>
      <c r="D125" s="5">
        <v>15</v>
      </c>
      <c r="E125" s="15">
        <v>44185</v>
      </c>
      <c r="F125" s="5" t="s">
        <v>5</v>
      </c>
      <c r="G125" s="5" t="s">
        <v>30</v>
      </c>
      <c r="H125" s="9">
        <v>4</v>
      </c>
      <c r="I125" s="5" t="s">
        <v>54</v>
      </c>
      <c r="J125" s="5" t="s">
        <v>51</v>
      </c>
      <c r="K125" s="5" t="s">
        <v>48</v>
      </c>
      <c r="L125" s="5">
        <v>20</v>
      </c>
      <c r="M125" s="5">
        <v>23</v>
      </c>
      <c r="N125" s="6">
        <f t="shared" si="19"/>
        <v>-3</v>
      </c>
      <c r="O125" s="7" t="str">
        <f t="shared" si="20"/>
        <v>L</v>
      </c>
      <c r="P125" s="5" t="str">
        <f t="shared" ca="1" si="21"/>
        <v>(9-5)</v>
      </c>
      <c r="Q125" s="5">
        <f t="shared" ca="1" si="22"/>
        <v>345</v>
      </c>
      <c r="R125" s="5">
        <f t="shared" ca="1" si="23"/>
        <v>269</v>
      </c>
      <c r="S125" s="6">
        <f t="shared" ca="1" si="24"/>
        <v>76</v>
      </c>
      <c r="T125" s="10">
        <f t="shared" si="25"/>
        <v>0</v>
      </c>
      <c r="U125" s="11">
        <f t="shared" ca="1" si="26"/>
        <v>0.6428571428571429</v>
      </c>
      <c r="V125" s="10">
        <f t="shared" si="27"/>
        <v>0</v>
      </c>
      <c r="W125" s="12" t="e">
        <f t="shared" ca="1" si="28"/>
        <v>#N/A</v>
      </c>
      <c r="X125" s="10">
        <f t="shared" si="29"/>
        <v>0</v>
      </c>
      <c r="Y125" s="12" t="e">
        <f t="shared" ca="1" si="30"/>
        <v>#N/A</v>
      </c>
      <c r="Z125" s="10">
        <f t="shared" si="31"/>
        <v>0</v>
      </c>
      <c r="AA125" s="11" t="e">
        <f t="shared" ca="1" si="32"/>
        <v>#N/A</v>
      </c>
      <c r="AB125" s="10" t="str">
        <f t="shared" si="33"/>
        <v/>
      </c>
      <c r="AC125" s="11" t="e">
        <f t="shared" ca="1" si="34"/>
        <v>#N/A</v>
      </c>
    </row>
    <row r="126" spans="1:29" x14ac:dyDescent="0.25">
      <c r="A126" s="8">
        <f t="shared" si="18"/>
        <v>16</v>
      </c>
      <c r="B126" s="5">
        <v>2020</v>
      </c>
      <c r="C126" s="5" t="s">
        <v>56</v>
      </c>
      <c r="D126" s="5">
        <v>16</v>
      </c>
      <c r="E126" s="15">
        <v>44192</v>
      </c>
      <c r="F126" s="5" t="s">
        <v>6</v>
      </c>
      <c r="G126" s="5" t="s">
        <v>23</v>
      </c>
      <c r="H126" s="9">
        <v>1</v>
      </c>
      <c r="I126" s="5" t="s">
        <v>45</v>
      </c>
      <c r="J126" s="5" t="s">
        <v>46</v>
      </c>
      <c r="K126" s="5" t="s">
        <v>53</v>
      </c>
      <c r="L126" s="5">
        <v>9</v>
      </c>
      <c r="M126" s="5">
        <v>20</v>
      </c>
      <c r="N126" s="6">
        <f t="shared" si="19"/>
        <v>-11</v>
      </c>
      <c r="O126" s="7" t="str">
        <f t="shared" si="20"/>
        <v>L</v>
      </c>
      <c r="P126" s="5" t="str">
        <f t="shared" ca="1" si="21"/>
        <v>(9-6)</v>
      </c>
      <c r="Q126" s="5">
        <f t="shared" ca="1" si="22"/>
        <v>354</v>
      </c>
      <c r="R126" s="5">
        <f t="shared" ca="1" si="23"/>
        <v>289</v>
      </c>
      <c r="S126" s="6">
        <f t="shared" ca="1" si="24"/>
        <v>65</v>
      </c>
      <c r="T126" s="10">
        <f t="shared" si="25"/>
        <v>0</v>
      </c>
      <c r="U126" s="11">
        <f t="shared" ca="1" si="26"/>
        <v>0.6</v>
      </c>
      <c r="V126" s="10">
        <f t="shared" si="27"/>
        <v>0</v>
      </c>
      <c r="W126" s="12" t="e">
        <f t="shared" ca="1" si="28"/>
        <v>#N/A</v>
      </c>
      <c r="X126" s="10">
        <f t="shared" si="29"/>
        <v>0</v>
      </c>
      <c r="Y126" s="12" t="e">
        <f t="shared" ca="1" si="30"/>
        <v>#N/A</v>
      </c>
      <c r="Z126" s="10" t="str">
        <f t="shared" si="31"/>
        <v/>
      </c>
      <c r="AA126" s="11" t="e">
        <f t="shared" ca="1" si="32"/>
        <v>#N/A</v>
      </c>
      <c r="AB126" s="10">
        <f t="shared" si="33"/>
        <v>0</v>
      </c>
      <c r="AC126" s="11" t="e">
        <f t="shared" ca="1" si="34"/>
        <v>#N/A</v>
      </c>
    </row>
    <row r="127" spans="1:29" x14ac:dyDescent="0.25">
      <c r="A127" s="8">
        <f t="shared" si="18"/>
        <v>17</v>
      </c>
      <c r="B127" s="5">
        <v>2020</v>
      </c>
      <c r="C127" s="5" t="s">
        <v>56</v>
      </c>
      <c r="D127" s="5">
        <v>17</v>
      </c>
      <c r="E127" s="15">
        <v>44199</v>
      </c>
      <c r="F127" s="5" t="s">
        <v>5</v>
      </c>
      <c r="G127" s="5" t="s">
        <v>25</v>
      </c>
      <c r="H127" s="9">
        <v>1</v>
      </c>
      <c r="I127" s="5" t="s">
        <v>45</v>
      </c>
      <c r="J127" s="5" t="s">
        <v>46</v>
      </c>
      <c r="K127" s="5" t="s">
        <v>47</v>
      </c>
      <c r="L127" s="5">
        <v>18</v>
      </c>
      <c r="M127" s="5">
        <v>7</v>
      </c>
      <c r="N127" s="6">
        <f t="shared" si="19"/>
        <v>11</v>
      </c>
      <c r="O127" s="7" t="str">
        <f t="shared" si="20"/>
        <v>W</v>
      </c>
      <c r="P127" s="5" t="str">
        <f t="shared" ca="1" si="21"/>
        <v>(10-6)</v>
      </c>
      <c r="Q127" s="5">
        <f t="shared" ca="1" si="22"/>
        <v>372</v>
      </c>
      <c r="R127" s="5">
        <f t="shared" ca="1" si="23"/>
        <v>296</v>
      </c>
      <c r="S127" s="6">
        <f t="shared" ca="1" si="24"/>
        <v>76</v>
      </c>
      <c r="T127" s="10">
        <f t="shared" si="25"/>
        <v>1</v>
      </c>
      <c r="U127" s="11">
        <f t="shared" ca="1" si="26"/>
        <v>0.625</v>
      </c>
      <c r="V127" s="10">
        <f t="shared" si="27"/>
        <v>1</v>
      </c>
      <c r="W127" s="12" t="e">
        <f t="shared" ca="1" si="28"/>
        <v>#N/A</v>
      </c>
      <c r="X127" s="10">
        <f t="shared" si="29"/>
        <v>1</v>
      </c>
      <c r="Y127" s="12" t="e">
        <f t="shared" ca="1" si="30"/>
        <v>#N/A</v>
      </c>
      <c r="Z127" s="10">
        <f t="shared" si="31"/>
        <v>1</v>
      </c>
      <c r="AA127" s="11" t="e">
        <f t="shared" ca="1" si="32"/>
        <v>#N/A</v>
      </c>
      <c r="AB127" s="10" t="str">
        <f t="shared" si="33"/>
        <v/>
      </c>
      <c r="AC127" s="11" t="e">
        <f t="shared" ca="1" si="34"/>
        <v>#N/A</v>
      </c>
    </row>
    <row r="128" spans="1:29" x14ac:dyDescent="0.25">
      <c r="A128" s="8">
        <f t="shared" si="18"/>
        <v>1</v>
      </c>
      <c r="B128" s="5">
        <v>2020</v>
      </c>
      <c r="C128" s="5" t="s">
        <v>57</v>
      </c>
      <c r="D128" s="5" t="s">
        <v>64</v>
      </c>
      <c r="E128" s="15">
        <v>44205</v>
      </c>
      <c r="F128" s="5" t="s">
        <v>6</v>
      </c>
      <c r="G128" s="5" t="s">
        <v>23</v>
      </c>
      <c r="I128" s="5" t="s">
        <v>45</v>
      </c>
      <c r="J128" s="5" t="s">
        <v>79</v>
      </c>
      <c r="L128" s="5">
        <v>30</v>
      </c>
      <c r="M128" s="5">
        <v>20</v>
      </c>
      <c r="N128" s="6">
        <f t="shared" si="19"/>
        <v>10</v>
      </c>
      <c r="O128" s="7" t="str">
        <f t="shared" si="20"/>
        <v>W</v>
      </c>
      <c r="P128" s="5" t="str">
        <f t="shared" ca="1" si="21"/>
        <v>(1-0)</v>
      </c>
      <c r="Q128" s="5">
        <f t="shared" ca="1" si="22"/>
        <v>30</v>
      </c>
      <c r="R128" s="5">
        <f t="shared" ca="1" si="23"/>
        <v>20</v>
      </c>
      <c r="S128" s="6">
        <f t="shared" ca="1" si="24"/>
        <v>10</v>
      </c>
      <c r="T128" s="10">
        <f t="shared" si="25"/>
        <v>1</v>
      </c>
      <c r="U128" s="11">
        <f t="shared" ca="1" si="26"/>
        <v>1</v>
      </c>
      <c r="V128" s="10">
        <f t="shared" si="27"/>
        <v>1</v>
      </c>
      <c r="W128" s="12" t="e">
        <f t="shared" ca="1" si="28"/>
        <v>#N/A</v>
      </c>
      <c r="X128" s="10">
        <f t="shared" si="29"/>
        <v>1</v>
      </c>
      <c r="Y128" s="12" t="e">
        <f t="shared" ca="1" si="30"/>
        <v>#N/A</v>
      </c>
      <c r="Z128" s="10" t="str">
        <f t="shared" si="31"/>
        <v/>
      </c>
      <c r="AA128" s="11" t="e">
        <f t="shared" ca="1" si="32"/>
        <v>#N/A</v>
      </c>
      <c r="AB128" s="10">
        <f t="shared" si="33"/>
        <v>1</v>
      </c>
      <c r="AC128" s="11">
        <f t="shared" ca="1" si="34"/>
        <v>1</v>
      </c>
    </row>
    <row r="129" spans="1:29" x14ac:dyDescent="0.25">
      <c r="A129" s="8">
        <f t="shared" si="18"/>
        <v>2</v>
      </c>
      <c r="B129" s="5">
        <v>2020</v>
      </c>
      <c r="C129" s="5" t="s">
        <v>57</v>
      </c>
      <c r="D129" s="5" t="s">
        <v>65</v>
      </c>
      <c r="E129" s="15">
        <v>44212</v>
      </c>
      <c r="F129" s="5" t="s">
        <v>6</v>
      </c>
      <c r="G129" s="5" t="s">
        <v>38</v>
      </c>
      <c r="I129" s="5" t="s">
        <v>45</v>
      </c>
      <c r="J129" s="5" t="s">
        <v>84</v>
      </c>
      <c r="L129" s="5">
        <v>18</v>
      </c>
      <c r="M129" s="5">
        <v>32</v>
      </c>
      <c r="N129" s="6">
        <f t="shared" si="19"/>
        <v>-14</v>
      </c>
      <c r="O129" s="7" t="str">
        <f t="shared" si="20"/>
        <v>L</v>
      </c>
      <c r="P129" s="5" t="str">
        <f t="shared" ca="1" si="21"/>
        <v>(1-1)</v>
      </c>
      <c r="Q129" s="5">
        <f t="shared" ca="1" si="22"/>
        <v>48</v>
      </c>
      <c r="R129" s="5">
        <f t="shared" ca="1" si="23"/>
        <v>52</v>
      </c>
      <c r="S129" s="6">
        <f t="shared" ca="1" si="24"/>
        <v>-4</v>
      </c>
      <c r="T129" s="10">
        <f t="shared" si="25"/>
        <v>0</v>
      </c>
      <c r="U129" s="11">
        <f t="shared" ca="1" si="26"/>
        <v>0.5</v>
      </c>
      <c r="V129" s="10">
        <f t="shared" si="27"/>
        <v>0</v>
      </c>
      <c r="W129" s="12">
        <f t="shared" ca="1" si="28"/>
        <v>0.5</v>
      </c>
      <c r="X129" s="10">
        <f t="shared" si="29"/>
        <v>0</v>
      </c>
      <c r="Y129" s="12">
        <f t="shared" ca="1" si="30"/>
        <v>0.5</v>
      </c>
      <c r="Z129" s="10" t="str">
        <f t="shared" si="31"/>
        <v/>
      </c>
      <c r="AA129" s="11" t="e">
        <f t="shared" ca="1" si="32"/>
        <v>#N/A</v>
      </c>
      <c r="AB129" s="10">
        <f t="shared" si="33"/>
        <v>0</v>
      </c>
      <c r="AC129" s="11">
        <f t="shared" ca="1" si="34"/>
        <v>0.5</v>
      </c>
    </row>
    <row r="130" spans="1:29" x14ac:dyDescent="0.25">
      <c r="A130" s="8">
        <f t="shared" si="18"/>
        <v>3</v>
      </c>
      <c r="B130" s="5">
        <v>2020</v>
      </c>
      <c r="C130" s="5" t="s">
        <v>57</v>
      </c>
      <c r="D130" s="5" t="s">
        <v>66</v>
      </c>
      <c r="E130" s="15" t="s">
        <v>16</v>
      </c>
      <c r="N130" s="6" t="str">
        <f t="shared" si="19"/>
        <v/>
      </c>
      <c r="O130" s="7" t="str">
        <f t="shared" si="20"/>
        <v/>
      </c>
      <c r="P130" s="5" t="str">
        <f t="shared" ca="1" si="21"/>
        <v/>
      </c>
      <c r="Q130" s="5" t="str">
        <f t="shared" ca="1" si="22"/>
        <v/>
      </c>
      <c r="R130" s="5" t="str">
        <f t="shared" ca="1" si="23"/>
        <v/>
      </c>
      <c r="S130" s="6" t="str">
        <f t="shared" si="24"/>
        <v/>
      </c>
      <c r="T130" s="10" t="str">
        <f t="shared" si="25"/>
        <v/>
      </c>
      <c r="U130" s="11" t="e">
        <f t="shared" ca="1" si="26"/>
        <v>#N/A</v>
      </c>
      <c r="V130" s="10">
        <f t="shared" si="27"/>
        <v>0</v>
      </c>
      <c r="W130" s="12">
        <f t="shared" ca="1" si="28"/>
        <v>0.33333333333333331</v>
      </c>
      <c r="X130" s="10">
        <f t="shared" si="29"/>
        <v>1</v>
      </c>
      <c r="Y130" s="12">
        <f t="shared" ca="1" si="30"/>
        <v>0.66666666666666663</v>
      </c>
      <c r="Z130" s="10" t="e">
        <f t="shared" si="31"/>
        <v>#N/A</v>
      </c>
      <c r="AA130" s="11" t="e">
        <f t="shared" ca="1" si="32"/>
        <v>#N/A</v>
      </c>
      <c r="AB130" s="10" t="e">
        <f t="shared" si="33"/>
        <v>#N/A</v>
      </c>
      <c r="AC130" s="11" t="e">
        <f t="shared" ca="1" si="34"/>
        <v>#N/A</v>
      </c>
    </row>
    <row r="131" spans="1:29" x14ac:dyDescent="0.25">
      <c r="A131" s="8">
        <f t="shared" ref="A131:A194" si="35">IF(B131&amp;C131&lt;&gt;B130&amp;C130,1,A130+1)</f>
        <v>4</v>
      </c>
      <c r="B131" s="5">
        <v>2020</v>
      </c>
      <c r="C131" s="5" t="s">
        <v>57</v>
      </c>
      <c r="D131" s="5" t="s">
        <v>67</v>
      </c>
      <c r="E131" s="15" t="s">
        <v>16</v>
      </c>
      <c r="N131" s="6" t="str">
        <f t="shared" ref="N131:N194" si="36">IF(OR(L131="",M131=""),"",L131-M131)</f>
        <v/>
      </c>
      <c r="O131" s="7" t="str">
        <f t="shared" ref="O131:O194" si="37">IF(N131="","",IF(N131=0,"T",IF(N131&lt;0,"L","W")))</f>
        <v/>
      </c>
      <c r="P131" s="5" t="str">
        <f t="shared" ref="P131:P194" ca="1" si="38">IF(N131="","","("&amp;COUNTIF(OFFSET(O131,,,-$A131),"W")&amp;"-"&amp;COUNTIF(OFFSET(O131,,,-$A131),"L")&amp;IF(COUNTIF(OFFSET(O131,,,-$A131),"T")&gt;0,"-"&amp;COUNTIF(OFFSET(O131,,,-$A131),"T"),"")&amp;")")</f>
        <v/>
      </c>
      <c r="Q131" s="5" t="str">
        <f t="shared" ref="Q131:Q194" ca="1" si="39">IF(N131="","",SUM(OFFSET(L131,,,-$A131)))</f>
        <v/>
      </c>
      <c r="R131" s="5" t="str">
        <f t="shared" ref="R131:R194" ca="1" si="40">IF(N131="","",SUM(OFFSET(M131,,,-$A131)))</f>
        <v/>
      </c>
      <c r="S131" s="6" t="str">
        <f t="shared" ref="S131:S194" si="41">IF(N131="","",Q131-R131)</f>
        <v/>
      </c>
      <c r="T131" s="10" t="str">
        <f t="shared" ref="T131:T194" si="42">IF(N131="","",IF(M131=L131,0.5,IF(M131&lt;L131,1,0)))</f>
        <v/>
      </c>
      <c r="U131" s="11" t="e">
        <f t="shared" ref="U131:U194" ca="1" si="43">IF(OR(F131="bye",T131=""),#N/A,SUM(OFFSET(T131,,,-$A131))/COUNT(OFFSET(T131,,,-$A131)))</f>
        <v>#N/A</v>
      </c>
      <c r="V131" s="10">
        <f t="shared" ref="V131:V194" si="44">IF(OR(F131="bye",F131="dnq"),"",IF(N131="",0,T131))</f>
        <v>0</v>
      </c>
      <c r="W131" s="12">
        <f t="shared" ref="W131:W194" ca="1" si="45">IF(OR(F131="bye",F131="dnq"),#N/A,IF(OR(N131="",AND(O132="",F132&lt;&gt;"bye",F132&lt;&gt;"dnq")),SUM(OFFSET(V131,,,-$A131))/COUNT(OFFSET(V131,,,-$A131)),#N/A))</f>
        <v>0.25</v>
      </c>
      <c r="X131" s="10">
        <f t="shared" ref="X131:X194" si="46">IF(OR(F131="bye",F131="dnq"),"",IF(N131="",1,T131))</f>
        <v>1</v>
      </c>
      <c r="Y131" s="12">
        <f t="shared" ref="Y131:Y194" ca="1" si="47">IF(OR(F131="bye",F131="dnq"),#N/A,IF(OR(O131="",AND(N132="",F132&lt;&gt;"bye",F132&lt;&gt;"dnq")),SUM(OFFSET(X131,,,-$A131))/COUNT(OFFSET(X131,,,-$A131)),#N/A))</f>
        <v>0.75</v>
      </c>
      <c r="Z131" s="10" t="e">
        <f t="shared" ref="Z131:Z194" si="48">IF(OR(F131="bye",F131="dnq"),"",IF(N131="",#N/A,IF(F131="H",T131,"")))</f>
        <v>#N/A</v>
      </c>
      <c r="AA131" s="11" t="e">
        <f t="shared" ref="AA131:AA194" ca="1" si="49">IF(Z131="",#N/A,SUM(OFFSET(Z131,,,-$A131))/COUNT(OFFSET(Z131,,,-$A131)))</f>
        <v>#N/A</v>
      </c>
      <c r="AB131" s="10" t="e">
        <f t="shared" ref="AB131:AB194" si="50">IF(OR(F131="bye",F131="dnq"),"",IF(N131="",#N/A,IF(F131="A",T131,"")))</f>
        <v>#N/A</v>
      </c>
      <c r="AC131" s="11" t="e">
        <f t="shared" ref="AC131:AC194" ca="1" si="51">IF(AB131="",#N/A,SUM(OFFSET(AB131,,,-$A131))/COUNT(OFFSET(AB131,,,-$A131)))</f>
        <v>#N/A</v>
      </c>
    </row>
    <row r="132" spans="1:29" x14ac:dyDescent="0.25">
      <c r="A132" s="8">
        <f t="shared" si="35"/>
        <v>1</v>
      </c>
      <c r="B132" s="5">
        <v>2021</v>
      </c>
      <c r="C132" s="5" t="s">
        <v>3</v>
      </c>
      <c r="D132" s="5" t="s">
        <v>70</v>
      </c>
      <c r="E132" s="15" t="s">
        <v>17</v>
      </c>
      <c r="N132" s="6" t="str">
        <f t="shared" si="36"/>
        <v/>
      </c>
      <c r="O132" s="7" t="str">
        <f t="shared" si="37"/>
        <v/>
      </c>
      <c r="P132" s="5" t="str">
        <f t="shared" ca="1" si="38"/>
        <v/>
      </c>
      <c r="Q132" s="5" t="str">
        <f t="shared" ca="1" si="39"/>
        <v/>
      </c>
      <c r="R132" s="5" t="str">
        <f t="shared" ca="1" si="40"/>
        <v/>
      </c>
      <c r="S132" s="6" t="str">
        <f t="shared" si="41"/>
        <v/>
      </c>
      <c r="T132" s="10" t="str">
        <f t="shared" si="42"/>
        <v/>
      </c>
      <c r="U132" s="11" t="e">
        <f t="shared" ca="1" si="43"/>
        <v>#N/A</v>
      </c>
      <c r="V132" s="10">
        <f t="shared" si="44"/>
        <v>0</v>
      </c>
      <c r="W132" s="12">
        <f t="shared" ca="1" si="45"/>
        <v>0</v>
      </c>
      <c r="X132" s="10">
        <f t="shared" si="46"/>
        <v>1</v>
      </c>
      <c r="Y132" s="12">
        <f t="shared" ca="1" si="47"/>
        <v>1</v>
      </c>
      <c r="Z132" s="10" t="e">
        <f t="shared" si="48"/>
        <v>#N/A</v>
      </c>
      <c r="AA132" s="11" t="e">
        <f t="shared" ca="1" si="49"/>
        <v>#N/A</v>
      </c>
      <c r="AB132" s="10" t="e">
        <f t="shared" si="50"/>
        <v>#N/A</v>
      </c>
      <c r="AC132" s="11" t="e">
        <f t="shared" ca="1" si="51"/>
        <v>#N/A</v>
      </c>
    </row>
    <row r="133" spans="1:29" x14ac:dyDescent="0.25">
      <c r="A133" s="8">
        <f t="shared" si="35"/>
        <v>2</v>
      </c>
      <c r="B133" s="5">
        <v>2021</v>
      </c>
      <c r="C133" s="5" t="s">
        <v>3</v>
      </c>
      <c r="D133" s="5">
        <v>1</v>
      </c>
      <c r="E133" s="15">
        <v>44422</v>
      </c>
      <c r="F133" s="5" t="s">
        <v>5</v>
      </c>
      <c r="G133" s="5" t="s">
        <v>37</v>
      </c>
      <c r="I133" s="5" t="s">
        <v>54</v>
      </c>
      <c r="L133" s="5">
        <v>6</v>
      </c>
      <c r="M133" s="5">
        <v>13</v>
      </c>
      <c r="N133" s="6">
        <f t="shared" si="36"/>
        <v>-7</v>
      </c>
      <c r="O133" s="7" t="str">
        <f t="shared" si="37"/>
        <v>L</v>
      </c>
      <c r="P133" s="5" t="str">
        <f t="shared" ca="1" si="38"/>
        <v>(0-1)</v>
      </c>
      <c r="Q133" s="5">
        <f t="shared" ca="1" si="39"/>
        <v>6</v>
      </c>
      <c r="R133" s="5">
        <f t="shared" ca="1" si="40"/>
        <v>13</v>
      </c>
      <c r="S133" s="6">
        <f t="shared" ca="1" si="41"/>
        <v>-7</v>
      </c>
      <c r="T133" s="10">
        <f t="shared" si="42"/>
        <v>0</v>
      </c>
      <c r="U133" s="11">
        <f t="shared" ca="1" si="43"/>
        <v>0</v>
      </c>
      <c r="V133" s="10">
        <f t="shared" si="44"/>
        <v>0</v>
      </c>
      <c r="W133" s="12" t="e">
        <f t="shared" ca="1" si="45"/>
        <v>#N/A</v>
      </c>
      <c r="X133" s="10">
        <f t="shared" si="46"/>
        <v>0</v>
      </c>
      <c r="Y133" s="12" t="e">
        <f t="shared" ca="1" si="47"/>
        <v>#N/A</v>
      </c>
      <c r="Z133" s="10">
        <f t="shared" si="48"/>
        <v>0</v>
      </c>
      <c r="AA133" s="11" t="e">
        <f t="shared" ca="1" si="49"/>
        <v>#N/A</v>
      </c>
      <c r="AB133" s="10" t="str">
        <f t="shared" si="50"/>
        <v/>
      </c>
      <c r="AC133" s="11" t="e">
        <f t="shared" ca="1" si="51"/>
        <v>#N/A</v>
      </c>
    </row>
    <row r="134" spans="1:29" x14ac:dyDescent="0.25">
      <c r="A134" s="8">
        <f t="shared" si="35"/>
        <v>3</v>
      </c>
      <c r="B134" s="5">
        <v>2021</v>
      </c>
      <c r="C134" s="5" t="s">
        <v>3</v>
      </c>
      <c r="D134" s="5">
        <v>2</v>
      </c>
      <c r="E134" s="15">
        <v>44429</v>
      </c>
      <c r="F134" s="5" t="s">
        <v>5</v>
      </c>
      <c r="G134" s="5" t="s">
        <v>36</v>
      </c>
      <c r="I134" s="5" t="s">
        <v>54</v>
      </c>
      <c r="L134" s="5">
        <v>16</v>
      </c>
      <c r="M134" s="5">
        <v>17</v>
      </c>
      <c r="N134" s="6">
        <f t="shared" si="36"/>
        <v>-1</v>
      </c>
      <c r="O134" s="7" t="str">
        <f t="shared" si="37"/>
        <v>L</v>
      </c>
      <c r="P134" s="5" t="str">
        <f t="shared" ca="1" si="38"/>
        <v>(0-2)</v>
      </c>
      <c r="Q134" s="5">
        <f t="shared" ca="1" si="39"/>
        <v>22</v>
      </c>
      <c r="R134" s="5">
        <f t="shared" ca="1" si="40"/>
        <v>30</v>
      </c>
      <c r="S134" s="6">
        <f t="shared" ca="1" si="41"/>
        <v>-8</v>
      </c>
      <c r="T134" s="10">
        <f t="shared" si="42"/>
        <v>0</v>
      </c>
      <c r="U134" s="11">
        <f t="shared" ca="1" si="43"/>
        <v>0</v>
      </c>
      <c r="V134" s="10">
        <f t="shared" si="44"/>
        <v>0</v>
      </c>
      <c r="W134" s="12" t="e">
        <f t="shared" ca="1" si="45"/>
        <v>#N/A</v>
      </c>
      <c r="X134" s="10">
        <f t="shared" si="46"/>
        <v>0</v>
      </c>
      <c r="Y134" s="12" t="e">
        <f t="shared" ca="1" si="47"/>
        <v>#N/A</v>
      </c>
      <c r="Z134" s="10">
        <f t="shared" si="48"/>
        <v>0</v>
      </c>
      <c r="AA134" s="11" t="e">
        <f t="shared" ca="1" si="49"/>
        <v>#N/A</v>
      </c>
      <c r="AB134" s="10" t="str">
        <f t="shared" si="50"/>
        <v/>
      </c>
      <c r="AC134" s="11" t="e">
        <f t="shared" ca="1" si="51"/>
        <v>#N/A</v>
      </c>
    </row>
    <row r="135" spans="1:29" x14ac:dyDescent="0.25">
      <c r="A135" s="8">
        <f t="shared" si="35"/>
        <v>4</v>
      </c>
      <c r="B135" s="5">
        <v>2021</v>
      </c>
      <c r="C135" s="5" t="s">
        <v>3</v>
      </c>
      <c r="D135" s="5">
        <v>3</v>
      </c>
      <c r="E135" s="15">
        <v>44436</v>
      </c>
      <c r="F135" s="5" t="s">
        <v>6</v>
      </c>
      <c r="G135" s="5" t="s">
        <v>20</v>
      </c>
      <c r="I135" s="5" t="s">
        <v>54</v>
      </c>
      <c r="L135" s="5">
        <v>12</v>
      </c>
      <c r="M135" s="5">
        <v>17</v>
      </c>
      <c r="N135" s="6">
        <f t="shared" si="36"/>
        <v>-5</v>
      </c>
      <c r="O135" s="7" t="str">
        <f t="shared" si="37"/>
        <v>L</v>
      </c>
      <c r="P135" s="5" t="str">
        <f t="shared" ca="1" si="38"/>
        <v>(0-3)</v>
      </c>
      <c r="Q135" s="5">
        <f t="shared" ca="1" si="39"/>
        <v>34</v>
      </c>
      <c r="R135" s="5">
        <f t="shared" ca="1" si="40"/>
        <v>47</v>
      </c>
      <c r="S135" s="6">
        <f t="shared" ca="1" si="41"/>
        <v>-13</v>
      </c>
      <c r="T135" s="10">
        <f t="shared" si="42"/>
        <v>0</v>
      </c>
      <c r="U135" s="11">
        <f t="shared" ca="1" si="43"/>
        <v>0</v>
      </c>
      <c r="V135" s="10">
        <f t="shared" si="44"/>
        <v>0</v>
      </c>
      <c r="W135" s="12" t="e">
        <f t="shared" ca="1" si="45"/>
        <v>#N/A</v>
      </c>
      <c r="X135" s="10">
        <f t="shared" si="46"/>
        <v>0</v>
      </c>
      <c r="Y135" s="12" t="e">
        <f t="shared" ca="1" si="47"/>
        <v>#N/A</v>
      </c>
      <c r="Z135" s="10" t="str">
        <f t="shared" si="48"/>
        <v/>
      </c>
      <c r="AA135" s="11" t="e">
        <f t="shared" ca="1" si="49"/>
        <v>#N/A</v>
      </c>
      <c r="AB135" s="10">
        <f t="shared" si="50"/>
        <v>0</v>
      </c>
      <c r="AC135" s="11" t="e">
        <f t="shared" ca="1" si="51"/>
        <v>#N/A</v>
      </c>
    </row>
    <row r="136" spans="1:29" x14ac:dyDescent="0.25">
      <c r="A136" s="8">
        <f t="shared" si="35"/>
        <v>1</v>
      </c>
      <c r="B136" s="5">
        <v>2021</v>
      </c>
      <c r="C136" s="5" t="s">
        <v>56</v>
      </c>
      <c r="D136" s="5">
        <v>1</v>
      </c>
      <c r="E136" s="15">
        <v>44451</v>
      </c>
      <c r="F136" s="5" t="s">
        <v>5</v>
      </c>
      <c r="G136" s="5" t="s">
        <v>59</v>
      </c>
      <c r="H136" s="9">
        <v>2</v>
      </c>
      <c r="I136" s="5" t="s">
        <v>45</v>
      </c>
      <c r="J136" s="5" t="s">
        <v>50</v>
      </c>
      <c r="K136" s="5" t="s">
        <v>53</v>
      </c>
      <c r="L136" s="5">
        <v>34</v>
      </c>
      <c r="M136" s="5">
        <v>14</v>
      </c>
      <c r="N136" s="6">
        <f t="shared" si="36"/>
        <v>20</v>
      </c>
      <c r="O136" s="7" t="str">
        <f t="shared" si="37"/>
        <v>W</v>
      </c>
      <c r="P136" s="5" t="str">
        <f t="shared" ca="1" si="38"/>
        <v>(1-0)</v>
      </c>
      <c r="Q136" s="5">
        <f t="shared" ca="1" si="39"/>
        <v>34</v>
      </c>
      <c r="R136" s="5">
        <f t="shared" ca="1" si="40"/>
        <v>14</v>
      </c>
      <c r="S136" s="6">
        <f t="shared" ca="1" si="41"/>
        <v>20</v>
      </c>
      <c r="T136" s="10">
        <f t="shared" si="42"/>
        <v>1</v>
      </c>
      <c r="U136" s="11">
        <f t="shared" ca="1" si="43"/>
        <v>1</v>
      </c>
      <c r="V136" s="10">
        <f t="shared" si="44"/>
        <v>1</v>
      </c>
      <c r="W136" s="12" t="e">
        <f t="shared" ca="1" si="45"/>
        <v>#N/A</v>
      </c>
      <c r="X136" s="10">
        <f t="shared" si="46"/>
        <v>1</v>
      </c>
      <c r="Y136" s="12" t="e">
        <f t="shared" ca="1" si="47"/>
        <v>#N/A</v>
      </c>
      <c r="Z136" s="10">
        <f t="shared" si="48"/>
        <v>1</v>
      </c>
      <c r="AA136" s="11">
        <f t="shared" ca="1" si="49"/>
        <v>1</v>
      </c>
      <c r="AB136" s="10" t="str">
        <f t="shared" si="50"/>
        <v/>
      </c>
      <c r="AC136" s="11" t="e">
        <f t="shared" ca="1" si="51"/>
        <v>#N/A</v>
      </c>
    </row>
    <row r="137" spans="1:29" x14ac:dyDescent="0.25">
      <c r="A137" s="8">
        <f t="shared" si="35"/>
        <v>2</v>
      </c>
      <c r="B137" s="5">
        <v>2021</v>
      </c>
      <c r="C137" s="5" t="s">
        <v>56</v>
      </c>
      <c r="D137" s="5">
        <v>2</v>
      </c>
      <c r="E137" s="15">
        <v>44458</v>
      </c>
      <c r="F137" s="5" t="s">
        <v>6</v>
      </c>
      <c r="G137" s="5" t="s">
        <v>39</v>
      </c>
      <c r="H137" s="9">
        <v>4</v>
      </c>
      <c r="I137" s="5" t="s">
        <v>54</v>
      </c>
      <c r="J137" s="5" t="s">
        <v>52</v>
      </c>
      <c r="K137" s="5" t="s">
        <v>53</v>
      </c>
      <c r="L137" s="5">
        <v>27</v>
      </c>
      <c r="M137" s="5">
        <v>24</v>
      </c>
      <c r="N137" s="6">
        <f t="shared" si="36"/>
        <v>3</v>
      </c>
      <c r="O137" s="7" t="str">
        <f t="shared" si="37"/>
        <v>W</v>
      </c>
      <c r="P137" s="5" t="str">
        <f t="shared" ca="1" si="38"/>
        <v>(2-0)</v>
      </c>
      <c r="Q137" s="5">
        <f t="shared" ca="1" si="39"/>
        <v>61</v>
      </c>
      <c r="R137" s="5">
        <f t="shared" ca="1" si="40"/>
        <v>38</v>
      </c>
      <c r="S137" s="6">
        <f t="shared" ca="1" si="41"/>
        <v>23</v>
      </c>
      <c r="T137" s="10">
        <f t="shared" si="42"/>
        <v>1</v>
      </c>
      <c r="U137" s="11">
        <f t="shared" ca="1" si="43"/>
        <v>1</v>
      </c>
      <c r="V137" s="10">
        <f t="shared" si="44"/>
        <v>1</v>
      </c>
      <c r="W137" s="12" t="e">
        <f t="shared" ca="1" si="45"/>
        <v>#N/A</v>
      </c>
      <c r="X137" s="10">
        <f t="shared" si="46"/>
        <v>1</v>
      </c>
      <c r="Y137" s="12" t="e">
        <f t="shared" ca="1" si="47"/>
        <v>#N/A</v>
      </c>
      <c r="Z137" s="10" t="str">
        <f t="shared" si="48"/>
        <v/>
      </c>
      <c r="AA137" s="11" t="e">
        <f t="shared" ca="1" si="49"/>
        <v>#N/A</v>
      </c>
      <c r="AB137" s="10">
        <f t="shared" si="50"/>
        <v>1</v>
      </c>
      <c r="AC137" s="11">
        <f t="shared" ca="1" si="51"/>
        <v>1</v>
      </c>
    </row>
    <row r="138" spans="1:29" x14ac:dyDescent="0.25">
      <c r="A138" s="8">
        <f t="shared" si="35"/>
        <v>3</v>
      </c>
      <c r="B138" s="5">
        <v>2021</v>
      </c>
      <c r="C138" s="5" t="s">
        <v>56</v>
      </c>
      <c r="D138" s="5">
        <v>3</v>
      </c>
      <c r="E138" s="15">
        <v>44465</v>
      </c>
      <c r="F138" s="5" t="s">
        <v>5</v>
      </c>
      <c r="G138" s="5" t="s">
        <v>24</v>
      </c>
      <c r="H138" s="9">
        <v>3</v>
      </c>
      <c r="I138" s="5" t="s">
        <v>45</v>
      </c>
      <c r="J138" s="5" t="s">
        <v>52</v>
      </c>
      <c r="K138" s="5" t="s">
        <v>53</v>
      </c>
      <c r="L138" s="5">
        <v>34</v>
      </c>
      <c r="M138" s="5">
        <v>24</v>
      </c>
      <c r="N138" s="6">
        <f t="shared" si="36"/>
        <v>10</v>
      </c>
      <c r="O138" s="7" t="str">
        <f t="shared" si="37"/>
        <v>W</v>
      </c>
      <c r="P138" s="5" t="str">
        <f t="shared" ca="1" si="38"/>
        <v>(3-0)</v>
      </c>
      <c r="Q138" s="5">
        <f t="shared" ca="1" si="39"/>
        <v>95</v>
      </c>
      <c r="R138" s="5">
        <f t="shared" ca="1" si="40"/>
        <v>62</v>
      </c>
      <c r="S138" s="6">
        <f t="shared" ca="1" si="41"/>
        <v>33</v>
      </c>
      <c r="T138" s="10">
        <f t="shared" si="42"/>
        <v>1</v>
      </c>
      <c r="U138" s="11">
        <f t="shared" ca="1" si="43"/>
        <v>1</v>
      </c>
      <c r="V138" s="10">
        <f t="shared" si="44"/>
        <v>1</v>
      </c>
      <c r="W138" s="12" t="e">
        <f t="shared" ca="1" si="45"/>
        <v>#N/A</v>
      </c>
      <c r="X138" s="10">
        <f t="shared" si="46"/>
        <v>1</v>
      </c>
      <c r="Y138" s="12" t="e">
        <f t="shared" ca="1" si="47"/>
        <v>#N/A</v>
      </c>
      <c r="Z138" s="10">
        <f t="shared" si="48"/>
        <v>1</v>
      </c>
      <c r="AA138" s="11">
        <f t="shared" ca="1" si="49"/>
        <v>1</v>
      </c>
      <c r="AB138" s="10" t="str">
        <f t="shared" si="50"/>
        <v/>
      </c>
      <c r="AC138" s="11" t="e">
        <f t="shared" ca="1" si="51"/>
        <v>#N/A</v>
      </c>
    </row>
    <row r="139" spans="1:29" x14ac:dyDescent="0.25">
      <c r="A139" s="8">
        <f t="shared" si="35"/>
        <v>4</v>
      </c>
      <c r="B139" s="5">
        <v>2021</v>
      </c>
      <c r="C139" s="5" t="s">
        <v>56</v>
      </c>
      <c r="D139" s="5">
        <v>4</v>
      </c>
      <c r="E139" s="15">
        <v>44472</v>
      </c>
      <c r="F139" s="5" t="s">
        <v>5</v>
      </c>
      <c r="G139" s="5" t="s">
        <v>25</v>
      </c>
      <c r="H139" s="9">
        <v>1</v>
      </c>
      <c r="I139" s="5" t="s">
        <v>45</v>
      </c>
      <c r="J139" s="5" t="s">
        <v>46</v>
      </c>
      <c r="K139" s="5" t="s">
        <v>48</v>
      </c>
      <c r="L139" s="5">
        <v>20</v>
      </c>
      <c r="M139" s="5">
        <v>37</v>
      </c>
      <c r="N139" s="6">
        <f t="shared" si="36"/>
        <v>-17</v>
      </c>
      <c r="O139" s="7" t="str">
        <f t="shared" si="37"/>
        <v>L</v>
      </c>
      <c r="P139" s="5" t="str">
        <f t="shared" ca="1" si="38"/>
        <v>(3-1)</v>
      </c>
      <c r="Q139" s="5">
        <f t="shared" ca="1" si="39"/>
        <v>115</v>
      </c>
      <c r="R139" s="5">
        <f t="shared" ca="1" si="40"/>
        <v>99</v>
      </c>
      <c r="S139" s="6">
        <f t="shared" ca="1" si="41"/>
        <v>16</v>
      </c>
      <c r="T139" s="10">
        <f t="shared" si="42"/>
        <v>0</v>
      </c>
      <c r="U139" s="11">
        <f t="shared" ca="1" si="43"/>
        <v>0.75</v>
      </c>
      <c r="V139" s="10">
        <f t="shared" si="44"/>
        <v>0</v>
      </c>
      <c r="W139" s="12" t="e">
        <f t="shared" ca="1" si="45"/>
        <v>#N/A</v>
      </c>
      <c r="X139" s="10">
        <f t="shared" si="46"/>
        <v>0</v>
      </c>
      <c r="Y139" s="12" t="e">
        <f t="shared" ca="1" si="47"/>
        <v>#N/A</v>
      </c>
      <c r="Z139" s="10">
        <f t="shared" si="48"/>
        <v>0</v>
      </c>
      <c r="AA139" s="11">
        <f t="shared" ca="1" si="49"/>
        <v>0.66666666666666663</v>
      </c>
      <c r="AB139" s="10" t="str">
        <f t="shared" si="50"/>
        <v/>
      </c>
      <c r="AC139" s="11" t="e">
        <f t="shared" ca="1" si="51"/>
        <v>#N/A</v>
      </c>
    </row>
    <row r="140" spans="1:29" x14ac:dyDescent="0.25">
      <c r="A140" s="8">
        <f t="shared" si="35"/>
        <v>5</v>
      </c>
      <c r="B140" s="5">
        <v>2021</v>
      </c>
      <c r="C140" s="5" t="s">
        <v>56</v>
      </c>
      <c r="D140" s="5">
        <v>5</v>
      </c>
      <c r="E140" s="15">
        <v>44476</v>
      </c>
      <c r="F140" s="5" t="s">
        <v>6</v>
      </c>
      <c r="G140" s="5" t="s">
        <v>23</v>
      </c>
      <c r="H140" s="9">
        <v>1</v>
      </c>
      <c r="I140" s="5" t="s">
        <v>45</v>
      </c>
      <c r="J140" s="5" t="s">
        <v>46</v>
      </c>
      <c r="K140" s="5" t="s">
        <v>49</v>
      </c>
      <c r="L140" s="5">
        <v>26</v>
      </c>
      <c r="M140" s="5">
        <v>17</v>
      </c>
      <c r="N140" s="6">
        <f t="shared" si="36"/>
        <v>9</v>
      </c>
      <c r="O140" s="7" t="str">
        <f t="shared" si="37"/>
        <v>W</v>
      </c>
      <c r="P140" s="5" t="str">
        <f t="shared" ca="1" si="38"/>
        <v>(4-1)</v>
      </c>
      <c r="Q140" s="5">
        <f t="shared" ca="1" si="39"/>
        <v>141</v>
      </c>
      <c r="R140" s="5">
        <f t="shared" ca="1" si="40"/>
        <v>116</v>
      </c>
      <c r="S140" s="6">
        <f t="shared" ca="1" si="41"/>
        <v>25</v>
      </c>
      <c r="T140" s="10">
        <f t="shared" si="42"/>
        <v>1</v>
      </c>
      <c r="U140" s="11">
        <f t="shared" ca="1" si="43"/>
        <v>0.8</v>
      </c>
      <c r="V140" s="10">
        <f t="shared" si="44"/>
        <v>1</v>
      </c>
      <c r="W140" s="12" t="e">
        <f t="shared" ca="1" si="45"/>
        <v>#N/A</v>
      </c>
      <c r="X140" s="10">
        <f t="shared" si="46"/>
        <v>1</v>
      </c>
      <c r="Y140" s="12" t="e">
        <f t="shared" ca="1" si="47"/>
        <v>#N/A</v>
      </c>
      <c r="Z140" s="10" t="str">
        <f t="shared" si="48"/>
        <v/>
      </c>
      <c r="AA140" s="11" t="e">
        <f t="shared" ca="1" si="49"/>
        <v>#N/A</v>
      </c>
      <c r="AB140" s="10">
        <f t="shared" si="50"/>
        <v>1</v>
      </c>
      <c r="AC140" s="11">
        <f t="shared" ca="1" si="51"/>
        <v>1</v>
      </c>
    </row>
    <row r="141" spans="1:29" x14ac:dyDescent="0.25">
      <c r="A141" s="8">
        <f t="shared" si="35"/>
        <v>6</v>
      </c>
      <c r="B141" s="5">
        <v>2021</v>
      </c>
      <c r="C141" s="5" t="s">
        <v>56</v>
      </c>
      <c r="D141" s="5">
        <v>6</v>
      </c>
      <c r="E141" s="15">
        <v>44486</v>
      </c>
      <c r="F141" s="5" t="s">
        <v>6</v>
      </c>
      <c r="G141" s="5" t="s">
        <v>28</v>
      </c>
      <c r="H141" s="9">
        <v>3</v>
      </c>
      <c r="I141" s="5" t="s">
        <v>45</v>
      </c>
      <c r="J141" s="5" t="s">
        <v>51</v>
      </c>
      <c r="K141" s="5" t="s">
        <v>53</v>
      </c>
      <c r="L141" s="5">
        <v>38</v>
      </c>
      <c r="M141" s="5">
        <v>11</v>
      </c>
      <c r="N141" s="6">
        <f t="shared" si="36"/>
        <v>27</v>
      </c>
      <c r="O141" s="7" t="str">
        <f t="shared" si="37"/>
        <v>W</v>
      </c>
      <c r="P141" s="5" t="str">
        <f t="shared" ca="1" si="38"/>
        <v>(5-1)</v>
      </c>
      <c r="Q141" s="5">
        <f t="shared" ca="1" si="39"/>
        <v>179</v>
      </c>
      <c r="R141" s="5">
        <f t="shared" ca="1" si="40"/>
        <v>127</v>
      </c>
      <c r="S141" s="6">
        <f t="shared" ca="1" si="41"/>
        <v>52</v>
      </c>
      <c r="T141" s="10">
        <f t="shared" si="42"/>
        <v>1</v>
      </c>
      <c r="U141" s="11">
        <f t="shared" ca="1" si="43"/>
        <v>0.83333333333333337</v>
      </c>
      <c r="V141" s="10">
        <f t="shared" si="44"/>
        <v>1</v>
      </c>
      <c r="W141" s="12" t="e">
        <f t="shared" ca="1" si="45"/>
        <v>#N/A</v>
      </c>
      <c r="X141" s="10">
        <f t="shared" si="46"/>
        <v>1</v>
      </c>
      <c r="Y141" s="12" t="e">
        <f t="shared" ca="1" si="47"/>
        <v>#N/A</v>
      </c>
      <c r="Z141" s="10" t="str">
        <f t="shared" si="48"/>
        <v/>
      </c>
      <c r="AA141" s="11" t="e">
        <f t="shared" ca="1" si="49"/>
        <v>#N/A</v>
      </c>
      <c r="AB141" s="10">
        <f t="shared" si="50"/>
        <v>1</v>
      </c>
      <c r="AC141" s="11">
        <f t="shared" ca="1" si="51"/>
        <v>1</v>
      </c>
    </row>
    <row r="142" spans="1:29" x14ac:dyDescent="0.25">
      <c r="A142" s="8">
        <f t="shared" si="35"/>
        <v>7</v>
      </c>
      <c r="B142" s="5">
        <v>2021</v>
      </c>
      <c r="C142" s="5" t="s">
        <v>56</v>
      </c>
      <c r="D142" s="5">
        <v>7</v>
      </c>
      <c r="E142" s="15">
        <v>44493</v>
      </c>
      <c r="F142" s="5" t="s">
        <v>5</v>
      </c>
      <c r="G142" s="5" t="s">
        <v>27</v>
      </c>
      <c r="H142" s="9">
        <v>2</v>
      </c>
      <c r="I142" s="5" t="s">
        <v>45</v>
      </c>
      <c r="J142" s="5" t="s">
        <v>50</v>
      </c>
      <c r="K142" s="5" t="s">
        <v>47</v>
      </c>
      <c r="L142" s="5">
        <v>28</v>
      </c>
      <c r="M142" s="5">
        <v>19</v>
      </c>
      <c r="N142" s="6">
        <f t="shared" si="36"/>
        <v>9</v>
      </c>
      <c r="O142" s="7" t="str">
        <f t="shared" si="37"/>
        <v>W</v>
      </c>
      <c r="P142" s="5" t="str">
        <f t="shared" ca="1" si="38"/>
        <v>(6-1)</v>
      </c>
      <c r="Q142" s="5">
        <f t="shared" ca="1" si="39"/>
        <v>207</v>
      </c>
      <c r="R142" s="5">
        <f t="shared" ca="1" si="40"/>
        <v>146</v>
      </c>
      <c r="S142" s="6">
        <f t="shared" ca="1" si="41"/>
        <v>61</v>
      </c>
      <c r="T142" s="10">
        <f t="shared" si="42"/>
        <v>1</v>
      </c>
      <c r="U142" s="11">
        <f t="shared" ca="1" si="43"/>
        <v>0.8571428571428571</v>
      </c>
      <c r="V142" s="10">
        <f t="shared" si="44"/>
        <v>1</v>
      </c>
      <c r="W142" s="12" t="e">
        <f t="shared" ca="1" si="45"/>
        <v>#N/A</v>
      </c>
      <c r="X142" s="10">
        <f t="shared" si="46"/>
        <v>1</v>
      </c>
      <c r="Y142" s="12" t="e">
        <f t="shared" ca="1" si="47"/>
        <v>#N/A</v>
      </c>
      <c r="Z142" s="10">
        <f t="shared" si="48"/>
        <v>1</v>
      </c>
      <c r="AA142" s="11">
        <f t="shared" ca="1" si="49"/>
        <v>0.75</v>
      </c>
      <c r="AB142" s="10" t="str">
        <f t="shared" si="50"/>
        <v/>
      </c>
      <c r="AC142" s="11" t="e">
        <f t="shared" ca="1" si="51"/>
        <v>#N/A</v>
      </c>
    </row>
    <row r="143" spans="1:29" x14ac:dyDescent="0.25">
      <c r="A143" s="8">
        <f t="shared" si="35"/>
        <v>8</v>
      </c>
      <c r="B143" s="5">
        <v>2021</v>
      </c>
      <c r="C143" s="5" t="s">
        <v>56</v>
      </c>
      <c r="D143" s="5">
        <v>8</v>
      </c>
      <c r="E143" s="15">
        <v>44500</v>
      </c>
      <c r="F143" s="5" t="s">
        <v>6</v>
      </c>
      <c r="G143" s="5" t="s">
        <v>42</v>
      </c>
      <c r="H143" s="9">
        <v>4</v>
      </c>
      <c r="I143" s="5" t="s">
        <v>54</v>
      </c>
      <c r="J143" s="5" t="s">
        <v>52</v>
      </c>
      <c r="K143" s="5" t="s">
        <v>48</v>
      </c>
      <c r="L143" s="5">
        <v>38</v>
      </c>
      <c r="M143" s="5">
        <v>22</v>
      </c>
      <c r="N143" s="6">
        <f t="shared" si="36"/>
        <v>16</v>
      </c>
      <c r="O143" s="7" t="str">
        <f t="shared" si="37"/>
        <v>W</v>
      </c>
      <c r="P143" s="5" t="str">
        <f t="shared" ca="1" si="38"/>
        <v>(7-1)</v>
      </c>
      <c r="Q143" s="5">
        <f t="shared" ca="1" si="39"/>
        <v>245</v>
      </c>
      <c r="R143" s="5">
        <f t="shared" ca="1" si="40"/>
        <v>168</v>
      </c>
      <c r="S143" s="6">
        <f t="shared" ca="1" si="41"/>
        <v>77</v>
      </c>
      <c r="T143" s="10">
        <f t="shared" si="42"/>
        <v>1</v>
      </c>
      <c r="U143" s="11">
        <f t="shared" ca="1" si="43"/>
        <v>0.875</v>
      </c>
      <c r="V143" s="10">
        <f t="shared" si="44"/>
        <v>1</v>
      </c>
      <c r="W143" s="12" t="e">
        <f t="shared" ca="1" si="45"/>
        <v>#N/A</v>
      </c>
      <c r="X143" s="10">
        <f t="shared" si="46"/>
        <v>1</v>
      </c>
      <c r="Y143" s="12" t="e">
        <f t="shared" ca="1" si="47"/>
        <v>#N/A</v>
      </c>
      <c r="Z143" s="10" t="str">
        <f t="shared" si="48"/>
        <v/>
      </c>
      <c r="AA143" s="11" t="e">
        <f t="shared" ca="1" si="49"/>
        <v>#N/A</v>
      </c>
      <c r="AB143" s="10">
        <f t="shared" si="50"/>
        <v>1</v>
      </c>
      <c r="AC143" s="11">
        <f t="shared" ca="1" si="51"/>
        <v>1</v>
      </c>
    </row>
    <row r="144" spans="1:29" x14ac:dyDescent="0.25">
      <c r="A144" s="8">
        <f t="shared" si="35"/>
        <v>9</v>
      </c>
      <c r="B144" s="5">
        <v>2021</v>
      </c>
      <c r="C144" s="5" t="s">
        <v>56</v>
      </c>
      <c r="D144" s="5">
        <v>9</v>
      </c>
      <c r="E144" s="15">
        <v>44507</v>
      </c>
      <c r="F144" s="5" t="s">
        <v>5</v>
      </c>
      <c r="G144" s="5" t="s">
        <v>44</v>
      </c>
      <c r="H144" s="9">
        <v>4</v>
      </c>
      <c r="I144" s="5" t="s">
        <v>54</v>
      </c>
      <c r="J144" s="5" t="s">
        <v>52</v>
      </c>
      <c r="K144" s="5" t="s">
        <v>49</v>
      </c>
      <c r="L144" s="5">
        <v>16</v>
      </c>
      <c r="M144" s="5">
        <v>28</v>
      </c>
      <c r="N144" s="6">
        <f t="shared" si="36"/>
        <v>-12</v>
      </c>
      <c r="O144" s="7" t="str">
        <f t="shared" si="37"/>
        <v>L</v>
      </c>
      <c r="P144" s="5" t="str">
        <f t="shared" ca="1" si="38"/>
        <v>(7-2)</v>
      </c>
      <c r="Q144" s="5">
        <f t="shared" ca="1" si="39"/>
        <v>261</v>
      </c>
      <c r="R144" s="5">
        <f t="shared" ca="1" si="40"/>
        <v>196</v>
      </c>
      <c r="S144" s="6">
        <f t="shared" ca="1" si="41"/>
        <v>65</v>
      </c>
      <c r="T144" s="10">
        <f t="shared" si="42"/>
        <v>0</v>
      </c>
      <c r="U144" s="11">
        <f t="shared" ca="1" si="43"/>
        <v>0.77777777777777779</v>
      </c>
      <c r="V144" s="10">
        <f t="shared" si="44"/>
        <v>0</v>
      </c>
      <c r="W144" s="12" t="e">
        <f t="shared" ca="1" si="45"/>
        <v>#N/A</v>
      </c>
      <c r="X144" s="10">
        <f t="shared" si="46"/>
        <v>0</v>
      </c>
      <c r="Y144" s="12" t="e">
        <f t="shared" ca="1" si="47"/>
        <v>#N/A</v>
      </c>
      <c r="Z144" s="10">
        <f t="shared" si="48"/>
        <v>0</v>
      </c>
      <c r="AA144" s="11">
        <f t="shared" ca="1" si="49"/>
        <v>0.6</v>
      </c>
      <c r="AB144" s="10" t="str">
        <f t="shared" si="50"/>
        <v/>
      </c>
      <c r="AC144" s="11" t="e">
        <f t="shared" ca="1" si="51"/>
        <v>#N/A</v>
      </c>
    </row>
    <row r="145" spans="1:29" x14ac:dyDescent="0.25">
      <c r="A145" s="8">
        <f t="shared" si="35"/>
        <v>10</v>
      </c>
      <c r="B145" s="5">
        <v>2021</v>
      </c>
      <c r="C145" s="5" t="s">
        <v>56</v>
      </c>
      <c r="D145" s="5">
        <v>10</v>
      </c>
      <c r="E145" s="15">
        <v>44515</v>
      </c>
      <c r="F145" s="5" t="s">
        <v>6</v>
      </c>
      <c r="G145" s="5" t="s">
        <v>22</v>
      </c>
      <c r="H145" s="9">
        <v>1</v>
      </c>
      <c r="I145" s="5" t="s">
        <v>45</v>
      </c>
      <c r="J145" s="5" t="s">
        <v>46</v>
      </c>
      <c r="K145" s="5" t="s">
        <v>47</v>
      </c>
      <c r="L145" s="5">
        <v>10</v>
      </c>
      <c r="M145" s="5">
        <v>31</v>
      </c>
      <c r="N145" s="6">
        <f t="shared" si="36"/>
        <v>-21</v>
      </c>
      <c r="O145" s="7" t="str">
        <f t="shared" si="37"/>
        <v>L</v>
      </c>
      <c r="P145" s="5" t="str">
        <f t="shared" ca="1" si="38"/>
        <v>(7-3)</v>
      </c>
      <c r="Q145" s="5">
        <f t="shared" ca="1" si="39"/>
        <v>271</v>
      </c>
      <c r="R145" s="5">
        <f t="shared" ca="1" si="40"/>
        <v>227</v>
      </c>
      <c r="S145" s="6">
        <f t="shared" ca="1" si="41"/>
        <v>44</v>
      </c>
      <c r="T145" s="10">
        <f t="shared" si="42"/>
        <v>0</v>
      </c>
      <c r="U145" s="11">
        <f t="shared" ca="1" si="43"/>
        <v>0.7</v>
      </c>
      <c r="V145" s="10">
        <f t="shared" si="44"/>
        <v>0</v>
      </c>
      <c r="W145" s="12">
        <f t="shared" ca="1" si="45"/>
        <v>0.7</v>
      </c>
      <c r="X145" s="10">
        <f t="shared" si="46"/>
        <v>0</v>
      </c>
      <c r="Y145" s="12">
        <f t="shared" ca="1" si="47"/>
        <v>0.7</v>
      </c>
      <c r="Z145" s="10" t="str">
        <f t="shared" si="48"/>
        <v/>
      </c>
      <c r="AA145" s="11" t="e">
        <f t="shared" ca="1" si="49"/>
        <v>#N/A</v>
      </c>
      <c r="AB145" s="10">
        <f t="shared" si="50"/>
        <v>0</v>
      </c>
      <c r="AC145" s="11">
        <f t="shared" ca="1" si="51"/>
        <v>0.8</v>
      </c>
    </row>
    <row r="146" spans="1:29" x14ac:dyDescent="0.25">
      <c r="A146" s="8">
        <f t="shared" si="35"/>
        <v>11</v>
      </c>
      <c r="B146" s="5">
        <v>2021</v>
      </c>
      <c r="C146" s="5" t="s">
        <v>56</v>
      </c>
      <c r="D146" s="5">
        <v>11</v>
      </c>
      <c r="E146" s="15" t="s">
        <v>17</v>
      </c>
      <c r="N146" s="6" t="str">
        <f t="shared" si="36"/>
        <v/>
      </c>
      <c r="O146" s="7" t="str">
        <f t="shared" si="37"/>
        <v/>
      </c>
      <c r="P146" s="5" t="str">
        <f t="shared" ca="1" si="38"/>
        <v/>
      </c>
      <c r="Q146" s="5" t="str">
        <f t="shared" ca="1" si="39"/>
        <v/>
      </c>
      <c r="R146" s="5" t="str">
        <f t="shared" ca="1" si="40"/>
        <v/>
      </c>
      <c r="S146" s="6" t="str">
        <f t="shared" si="41"/>
        <v/>
      </c>
      <c r="T146" s="10" t="str">
        <f t="shared" si="42"/>
        <v/>
      </c>
      <c r="U146" s="11" t="e">
        <f t="shared" ca="1" si="43"/>
        <v>#N/A</v>
      </c>
      <c r="V146" s="10">
        <f t="shared" si="44"/>
        <v>0</v>
      </c>
      <c r="W146" s="12">
        <f t="shared" ca="1" si="45"/>
        <v>0.63636363636363635</v>
      </c>
      <c r="X146" s="10">
        <f t="shared" si="46"/>
        <v>1</v>
      </c>
      <c r="Y146" s="12">
        <f t="shared" ca="1" si="47"/>
        <v>0.72727272727272729</v>
      </c>
      <c r="Z146" s="10" t="e">
        <f t="shared" si="48"/>
        <v>#N/A</v>
      </c>
      <c r="AA146" s="11" t="e">
        <f t="shared" ca="1" si="49"/>
        <v>#N/A</v>
      </c>
      <c r="AB146" s="10" t="e">
        <f t="shared" si="50"/>
        <v>#N/A</v>
      </c>
      <c r="AC146" s="11" t="e">
        <f t="shared" ca="1" si="51"/>
        <v>#N/A</v>
      </c>
    </row>
    <row r="147" spans="1:29" x14ac:dyDescent="0.25">
      <c r="A147" s="8">
        <f t="shared" si="35"/>
        <v>12</v>
      </c>
      <c r="B147" s="5">
        <v>2021</v>
      </c>
      <c r="C147" s="5" t="s">
        <v>56</v>
      </c>
      <c r="D147" s="5">
        <v>12</v>
      </c>
      <c r="E147" s="15">
        <v>44528</v>
      </c>
      <c r="F147" s="5" t="s">
        <v>6</v>
      </c>
      <c r="G147" s="5" t="s">
        <v>38</v>
      </c>
      <c r="H147" s="9">
        <v>2</v>
      </c>
      <c r="I147" s="5" t="s">
        <v>45</v>
      </c>
      <c r="J147" s="5" t="s">
        <v>50</v>
      </c>
      <c r="K147" s="5" t="s">
        <v>49</v>
      </c>
      <c r="L147" s="5">
        <v>28</v>
      </c>
      <c r="M147" s="5">
        <v>36</v>
      </c>
      <c r="N147" s="6">
        <f t="shared" si="36"/>
        <v>-8</v>
      </c>
      <c r="O147" s="7" t="str">
        <f t="shared" si="37"/>
        <v>L</v>
      </c>
      <c r="P147" s="5" t="str">
        <f t="shared" ca="1" si="38"/>
        <v>(7-4)</v>
      </c>
      <c r="Q147" s="5">
        <f t="shared" ca="1" si="39"/>
        <v>299</v>
      </c>
      <c r="R147" s="5">
        <f t="shared" ca="1" si="40"/>
        <v>263</v>
      </c>
      <c r="S147" s="6">
        <f t="shared" ca="1" si="41"/>
        <v>36</v>
      </c>
      <c r="T147" s="10">
        <f t="shared" si="42"/>
        <v>0</v>
      </c>
      <c r="U147" s="11">
        <f t="shared" ca="1" si="43"/>
        <v>0.63636363636363635</v>
      </c>
      <c r="V147" s="10">
        <f t="shared" si="44"/>
        <v>0</v>
      </c>
      <c r="W147" s="12" t="e">
        <f t="shared" ca="1" si="45"/>
        <v>#N/A</v>
      </c>
      <c r="X147" s="10">
        <f t="shared" si="46"/>
        <v>0</v>
      </c>
      <c r="Y147" s="12" t="e">
        <f t="shared" ca="1" si="47"/>
        <v>#N/A</v>
      </c>
      <c r="Z147" s="10" t="str">
        <f t="shared" si="48"/>
        <v/>
      </c>
      <c r="AA147" s="11" t="e">
        <f t="shared" ca="1" si="49"/>
        <v>#N/A</v>
      </c>
      <c r="AB147" s="10">
        <f t="shared" si="50"/>
        <v>0</v>
      </c>
      <c r="AC147" s="11" t="e">
        <f t="shared" ca="1" si="51"/>
        <v>#N/A</v>
      </c>
    </row>
    <row r="148" spans="1:29" x14ac:dyDescent="0.25">
      <c r="A148" s="8">
        <f t="shared" si="35"/>
        <v>13</v>
      </c>
      <c r="B148" s="5">
        <v>2021</v>
      </c>
      <c r="C148" s="5" t="s">
        <v>56</v>
      </c>
      <c r="D148" s="5">
        <v>13</v>
      </c>
      <c r="E148" s="15">
        <v>44535</v>
      </c>
      <c r="F148" s="5" t="s">
        <v>5</v>
      </c>
      <c r="G148" s="5" t="s">
        <v>41</v>
      </c>
      <c r="H148" s="9">
        <v>4</v>
      </c>
      <c r="I148" s="5" t="s">
        <v>54</v>
      </c>
      <c r="J148" s="5" t="s">
        <v>52</v>
      </c>
      <c r="K148" s="5" t="s">
        <v>47</v>
      </c>
      <c r="L148" s="5">
        <v>37</v>
      </c>
      <c r="M148" s="5">
        <v>7</v>
      </c>
      <c r="N148" s="6">
        <f t="shared" si="36"/>
        <v>30</v>
      </c>
      <c r="O148" s="7" t="str">
        <f t="shared" si="37"/>
        <v>W</v>
      </c>
      <c r="P148" s="5" t="str">
        <f t="shared" ca="1" si="38"/>
        <v>(8-4)</v>
      </c>
      <c r="Q148" s="5">
        <f t="shared" ca="1" si="39"/>
        <v>336</v>
      </c>
      <c r="R148" s="5">
        <f t="shared" ca="1" si="40"/>
        <v>270</v>
      </c>
      <c r="S148" s="6">
        <f t="shared" ca="1" si="41"/>
        <v>66</v>
      </c>
      <c r="T148" s="10">
        <f t="shared" si="42"/>
        <v>1</v>
      </c>
      <c r="U148" s="11">
        <f t="shared" ca="1" si="43"/>
        <v>0.66666666666666663</v>
      </c>
      <c r="V148" s="10">
        <f t="shared" si="44"/>
        <v>1</v>
      </c>
      <c r="W148" s="12" t="e">
        <f t="shared" ca="1" si="45"/>
        <v>#N/A</v>
      </c>
      <c r="X148" s="10">
        <f t="shared" si="46"/>
        <v>1</v>
      </c>
      <c r="Y148" s="12" t="e">
        <f t="shared" ca="1" si="47"/>
        <v>#N/A</v>
      </c>
      <c r="Z148" s="10">
        <f t="shared" si="48"/>
        <v>1</v>
      </c>
      <c r="AA148" s="11" t="e">
        <f t="shared" ca="1" si="49"/>
        <v>#N/A</v>
      </c>
      <c r="AB148" s="10" t="str">
        <f t="shared" si="50"/>
        <v/>
      </c>
      <c r="AC148" s="11" t="e">
        <f t="shared" ca="1" si="51"/>
        <v>#N/A</v>
      </c>
    </row>
    <row r="149" spans="1:29" x14ac:dyDescent="0.25">
      <c r="A149" s="8">
        <f t="shared" si="35"/>
        <v>14</v>
      </c>
      <c r="B149" s="5">
        <v>2021</v>
      </c>
      <c r="C149" s="5" t="s">
        <v>56</v>
      </c>
      <c r="D149" s="5">
        <v>14</v>
      </c>
      <c r="E149" s="15">
        <v>44543</v>
      </c>
      <c r="F149" s="5" t="s">
        <v>6</v>
      </c>
      <c r="G149" s="5" t="s">
        <v>25</v>
      </c>
      <c r="H149" s="9">
        <v>1</v>
      </c>
      <c r="I149" s="5" t="s">
        <v>45</v>
      </c>
      <c r="J149" s="5" t="s">
        <v>46</v>
      </c>
      <c r="K149" s="5" t="s">
        <v>48</v>
      </c>
      <c r="L149" s="5">
        <v>30</v>
      </c>
      <c r="M149" s="5">
        <v>23</v>
      </c>
      <c r="N149" s="6">
        <f t="shared" si="36"/>
        <v>7</v>
      </c>
      <c r="O149" s="7" t="str">
        <f t="shared" si="37"/>
        <v>W</v>
      </c>
      <c r="P149" s="5" t="str">
        <f t="shared" ca="1" si="38"/>
        <v>(9-4)</v>
      </c>
      <c r="Q149" s="5">
        <f t="shared" ca="1" si="39"/>
        <v>366</v>
      </c>
      <c r="R149" s="5">
        <f t="shared" ca="1" si="40"/>
        <v>293</v>
      </c>
      <c r="S149" s="6">
        <f t="shared" ca="1" si="41"/>
        <v>73</v>
      </c>
      <c r="T149" s="10">
        <f t="shared" si="42"/>
        <v>1</v>
      </c>
      <c r="U149" s="11">
        <f t="shared" ca="1" si="43"/>
        <v>0.69230769230769229</v>
      </c>
      <c r="V149" s="10">
        <f t="shared" si="44"/>
        <v>1</v>
      </c>
      <c r="W149" s="12" t="e">
        <f t="shared" ca="1" si="45"/>
        <v>#N/A</v>
      </c>
      <c r="X149" s="10">
        <f t="shared" si="46"/>
        <v>1</v>
      </c>
      <c r="Y149" s="12" t="e">
        <f t="shared" ca="1" si="47"/>
        <v>#N/A</v>
      </c>
      <c r="Z149" s="10" t="str">
        <f t="shared" si="48"/>
        <v/>
      </c>
      <c r="AA149" s="11" t="e">
        <f t="shared" ca="1" si="49"/>
        <v>#N/A</v>
      </c>
      <c r="AB149" s="10">
        <f t="shared" si="50"/>
        <v>1</v>
      </c>
      <c r="AC149" s="11" t="e">
        <f t="shared" ca="1" si="51"/>
        <v>#N/A</v>
      </c>
    </row>
    <row r="150" spans="1:29" x14ac:dyDescent="0.25">
      <c r="A150" s="8">
        <f t="shared" si="35"/>
        <v>15</v>
      </c>
      <c r="B150" s="5">
        <v>2021</v>
      </c>
      <c r="C150" s="5" t="s">
        <v>56</v>
      </c>
      <c r="D150" s="5">
        <v>15</v>
      </c>
      <c r="E150" s="15">
        <v>44551</v>
      </c>
      <c r="F150" s="5" t="s">
        <v>5</v>
      </c>
      <c r="G150" s="5" t="s">
        <v>23</v>
      </c>
      <c r="H150" s="9">
        <v>1</v>
      </c>
      <c r="I150" s="5" t="s">
        <v>45</v>
      </c>
      <c r="J150" s="5" t="s">
        <v>46</v>
      </c>
      <c r="K150" s="5" t="s">
        <v>49</v>
      </c>
      <c r="L150" s="5">
        <v>20</v>
      </c>
      <c r="M150" s="5">
        <v>10</v>
      </c>
      <c r="N150" s="6">
        <f t="shared" si="36"/>
        <v>10</v>
      </c>
      <c r="O150" s="7" t="str">
        <f t="shared" si="37"/>
        <v>W</v>
      </c>
      <c r="P150" s="5" t="str">
        <f t="shared" ca="1" si="38"/>
        <v>(10-4)</v>
      </c>
      <c r="Q150" s="5">
        <f t="shared" ca="1" si="39"/>
        <v>386</v>
      </c>
      <c r="R150" s="5">
        <f t="shared" ca="1" si="40"/>
        <v>303</v>
      </c>
      <c r="S150" s="6">
        <f t="shared" ca="1" si="41"/>
        <v>83</v>
      </c>
      <c r="T150" s="10">
        <f t="shared" si="42"/>
        <v>1</v>
      </c>
      <c r="U150" s="11">
        <f t="shared" ca="1" si="43"/>
        <v>0.7142857142857143</v>
      </c>
      <c r="V150" s="10">
        <f t="shared" si="44"/>
        <v>1</v>
      </c>
      <c r="W150" s="12" t="e">
        <f t="shared" ca="1" si="45"/>
        <v>#N/A</v>
      </c>
      <c r="X150" s="10">
        <f t="shared" si="46"/>
        <v>1</v>
      </c>
      <c r="Y150" s="12" t="e">
        <f t="shared" ca="1" si="47"/>
        <v>#N/A</v>
      </c>
      <c r="Z150" s="10">
        <f t="shared" si="48"/>
        <v>1</v>
      </c>
      <c r="AA150" s="11" t="e">
        <f t="shared" ca="1" si="49"/>
        <v>#N/A</v>
      </c>
      <c r="AB150" s="10" t="str">
        <f t="shared" si="50"/>
        <v/>
      </c>
      <c r="AC150" s="11" t="e">
        <f t="shared" ca="1" si="51"/>
        <v>#N/A</v>
      </c>
    </row>
    <row r="151" spans="1:29" x14ac:dyDescent="0.25">
      <c r="A151" s="8">
        <f t="shared" si="35"/>
        <v>16</v>
      </c>
      <c r="B151" s="5">
        <v>2021</v>
      </c>
      <c r="C151" s="5" t="s">
        <v>56</v>
      </c>
      <c r="D151" s="5">
        <v>16</v>
      </c>
      <c r="E151" s="15">
        <v>44556</v>
      </c>
      <c r="F151" s="5" t="s">
        <v>6</v>
      </c>
      <c r="G151" s="5" t="s">
        <v>21</v>
      </c>
      <c r="H151" s="9">
        <v>2</v>
      </c>
      <c r="I151" s="5" t="s">
        <v>45</v>
      </c>
      <c r="J151" s="5" t="s">
        <v>50</v>
      </c>
      <c r="K151" s="5" t="s">
        <v>48</v>
      </c>
      <c r="L151" s="5">
        <v>30</v>
      </c>
      <c r="M151" s="5">
        <v>23</v>
      </c>
      <c r="N151" s="6">
        <f t="shared" si="36"/>
        <v>7</v>
      </c>
      <c r="O151" s="7" t="str">
        <f t="shared" si="37"/>
        <v>W</v>
      </c>
      <c r="P151" s="5" t="str">
        <f t="shared" ca="1" si="38"/>
        <v>(11-4)</v>
      </c>
      <c r="Q151" s="5">
        <f t="shared" ca="1" si="39"/>
        <v>416</v>
      </c>
      <c r="R151" s="5">
        <f t="shared" ca="1" si="40"/>
        <v>326</v>
      </c>
      <c r="S151" s="6">
        <f t="shared" ca="1" si="41"/>
        <v>90</v>
      </c>
      <c r="T151" s="10">
        <f t="shared" si="42"/>
        <v>1</v>
      </c>
      <c r="U151" s="11">
        <f t="shared" ca="1" si="43"/>
        <v>0.73333333333333328</v>
      </c>
      <c r="V151" s="10">
        <f t="shared" si="44"/>
        <v>1</v>
      </c>
      <c r="W151" s="12" t="e">
        <f t="shared" ca="1" si="45"/>
        <v>#N/A</v>
      </c>
      <c r="X151" s="10">
        <f t="shared" si="46"/>
        <v>1</v>
      </c>
      <c r="Y151" s="12" t="e">
        <f t="shared" ca="1" si="47"/>
        <v>#N/A</v>
      </c>
      <c r="Z151" s="10" t="str">
        <f t="shared" si="48"/>
        <v/>
      </c>
      <c r="AA151" s="11" t="e">
        <f t="shared" ca="1" si="49"/>
        <v>#N/A</v>
      </c>
      <c r="AB151" s="10">
        <f t="shared" si="50"/>
        <v>1</v>
      </c>
      <c r="AC151" s="11" t="e">
        <f t="shared" ca="1" si="51"/>
        <v>#N/A</v>
      </c>
    </row>
    <row r="152" spans="1:29" x14ac:dyDescent="0.25">
      <c r="A152" s="8">
        <f t="shared" si="35"/>
        <v>17</v>
      </c>
      <c r="B152" s="5">
        <v>2021</v>
      </c>
      <c r="C152" s="5" t="s">
        <v>56</v>
      </c>
      <c r="D152" s="5">
        <v>17</v>
      </c>
      <c r="E152" s="15">
        <v>44563</v>
      </c>
      <c r="F152" s="5" t="s">
        <v>6</v>
      </c>
      <c r="G152" s="5" t="s">
        <v>58</v>
      </c>
      <c r="H152" s="9">
        <v>5</v>
      </c>
      <c r="I152" s="5" t="s">
        <v>54</v>
      </c>
      <c r="J152" s="5" t="s">
        <v>50</v>
      </c>
      <c r="K152" s="5" t="s">
        <v>53</v>
      </c>
      <c r="L152" s="5">
        <v>20</v>
      </c>
      <c r="M152" s="5">
        <v>19</v>
      </c>
      <c r="N152" s="6">
        <f t="shared" si="36"/>
        <v>1</v>
      </c>
      <c r="O152" s="7" t="str">
        <f t="shared" si="37"/>
        <v>W</v>
      </c>
      <c r="P152" s="5" t="str">
        <f t="shared" ca="1" si="38"/>
        <v>(12-4)</v>
      </c>
      <c r="Q152" s="5">
        <f t="shared" ca="1" si="39"/>
        <v>436</v>
      </c>
      <c r="R152" s="5">
        <f t="shared" ca="1" si="40"/>
        <v>345</v>
      </c>
      <c r="S152" s="6">
        <f t="shared" ca="1" si="41"/>
        <v>91</v>
      </c>
      <c r="T152" s="10">
        <f t="shared" si="42"/>
        <v>1</v>
      </c>
      <c r="U152" s="11">
        <f t="shared" ca="1" si="43"/>
        <v>0.75</v>
      </c>
      <c r="V152" s="10">
        <f t="shared" si="44"/>
        <v>1</v>
      </c>
      <c r="W152" s="12" t="e">
        <f t="shared" ca="1" si="45"/>
        <v>#N/A</v>
      </c>
      <c r="X152" s="10">
        <f t="shared" si="46"/>
        <v>1</v>
      </c>
      <c r="Y152" s="12" t="e">
        <f t="shared" ca="1" si="47"/>
        <v>#N/A</v>
      </c>
      <c r="Z152" s="10" t="str">
        <f t="shared" si="48"/>
        <v/>
      </c>
      <c r="AA152" s="11" t="e">
        <f t="shared" ca="1" si="49"/>
        <v>#N/A</v>
      </c>
      <c r="AB152" s="10">
        <f t="shared" si="50"/>
        <v>1</v>
      </c>
      <c r="AC152" s="11" t="e">
        <f t="shared" ca="1" si="51"/>
        <v>#N/A</v>
      </c>
    </row>
    <row r="153" spans="1:29" x14ac:dyDescent="0.25">
      <c r="A153" s="8">
        <f t="shared" si="35"/>
        <v>18</v>
      </c>
      <c r="B153" s="5">
        <v>2021</v>
      </c>
      <c r="C153" s="5" t="s">
        <v>56</v>
      </c>
      <c r="D153" s="5">
        <v>18</v>
      </c>
      <c r="E153" s="15">
        <v>44570</v>
      </c>
      <c r="F153" s="5" t="s">
        <v>5</v>
      </c>
      <c r="G153" s="5" t="s">
        <v>22</v>
      </c>
      <c r="H153" s="9">
        <v>1</v>
      </c>
      <c r="I153" s="5" t="s">
        <v>45</v>
      </c>
      <c r="J153" s="5" t="s">
        <v>46</v>
      </c>
      <c r="K153" s="5" t="s">
        <v>47</v>
      </c>
      <c r="L153" s="5">
        <v>24</v>
      </c>
      <c r="M153" s="5">
        <v>27</v>
      </c>
      <c r="N153" s="6">
        <f t="shared" si="36"/>
        <v>-3</v>
      </c>
      <c r="O153" s="7" t="str">
        <f t="shared" si="37"/>
        <v>L</v>
      </c>
      <c r="P153" s="5" t="str">
        <f t="shared" ca="1" si="38"/>
        <v>(12-5)</v>
      </c>
      <c r="Q153" s="5">
        <f t="shared" ca="1" si="39"/>
        <v>460</v>
      </c>
      <c r="R153" s="5">
        <f t="shared" ca="1" si="40"/>
        <v>372</v>
      </c>
      <c r="S153" s="6">
        <f t="shared" ca="1" si="41"/>
        <v>88</v>
      </c>
      <c r="T153" s="10">
        <f t="shared" si="42"/>
        <v>0</v>
      </c>
      <c r="U153" s="11">
        <f t="shared" ca="1" si="43"/>
        <v>0.70588235294117652</v>
      </c>
      <c r="V153" s="10">
        <f t="shared" si="44"/>
        <v>0</v>
      </c>
      <c r="W153" s="12" t="e">
        <f t="shared" ca="1" si="45"/>
        <v>#N/A</v>
      </c>
      <c r="X153" s="10">
        <f t="shared" si="46"/>
        <v>0</v>
      </c>
      <c r="Y153" s="12" t="e">
        <f t="shared" ca="1" si="47"/>
        <v>#N/A</v>
      </c>
      <c r="Z153" s="10">
        <f t="shared" si="48"/>
        <v>0</v>
      </c>
      <c r="AA153" s="11" t="e">
        <f t="shared" ca="1" si="49"/>
        <v>#N/A</v>
      </c>
      <c r="AB153" s="10" t="str">
        <f t="shared" si="50"/>
        <v/>
      </c>
      <c r="AC153" s="11" t="e">
        <f t="shared" ca="1" si="51"/>
        <v>#N/A</v>
      </c>
    </row>
    <row r="154" spans="1:29" x14ac:dyDescent="0.25">
      <c r="A154" s="8">
        <f t="shared" si="35"/>
        <v>1</v>
      </c>
      <c r="B154" s="5">
        <v>2021</v>
      </c>
      <c r="C154" s="5" t="s">
        <v>57</v>
      </c>
      <c r="D154" s="5" t="s">
        <v>64</v>
      </c>
      <c r="E154" s="15">
        <v>44213</v>
      </c>
      <c r="F154" s="5" t="s">
        <v>5</v>
      </c>
      <c r="G154" s="5" t="s">
        <v>25</v>
      </c>
      <c r="I154" s="5" t="s">
        <v>45</v>
      </c>
      <c r="J154" s="5" t="s">
        <v>80</v>
      </c>
      <c r="L154" s="5">
        <v>34</v>
      </c>
      <c r="M154" s="5">
        <v>11</v>
      </c>
      <c r="N154" s="6">
        <f t="shared" si="36"/>
        <v>23</v>
      </c>
      <c r="O154" s="7" t="str">
        <f t="shared" si="37"/>
        <v>W</v>
      </c>
      <c r="P154" s="5" t="str">
        <f t="shared" ca="1" si="38"/>
        <v>(1-0)</v>
      </c>
      <c r="Q154" s="5">
        <f t="shared" ca="1" si="39"/>
        <v>34</v>
      </c>
      <c r="R154" s="5">
        <f t="shared" ca="1" si="40"/>
        <v>11</v>
      </c>
      <c r="S154" s="6">
        <f t="shared" ca="1" si="41"/>
        <v>23</v>
      </c>
      <c r="T154" s="10">
        <f t="shared" si="42"/>
        <v>1</v>
      </c>
      <c r="U154" s="11">
        <f t="shared" ca="1" si="43"/>
        <v>1</v>
      </c>
      <c r="V154" s="10">
        <f t="shared" si="44"/>
        <v>1</v>
      </c>
      <c r="W154" s="12" t="e">
        <f t="shared" ca="1" si="45"/>
        <v>#N/A</v>
      </c>
      <c r="X154" s="10">
        <f t="shared" si="46"/>
        <v>1</v>
      </c>
      <c r="Y154" s="12" t="e">
        <f t="shared" ca="1" si="47"/>
        <v>#N/A</v>
      </c>
      <c r="Z154" s="10">
        <f t="shared" si="48"/>
        <v>1</v>
      </c>
      <c r="AA154" s="11">
        <f t="shared" ca="1" si="49"/>
        <v>1</v>
      </c>
      <c r="AB154" s="10" t="str">
        <f t="shared" si="50"/>
        <v/>
      </c>
      <c r="AC154" s="11" t="e">
        <f t="shared" ca="1" si="51"/>
        <v>#N/A</v>
      </c>
    </row>
    <row r="155" spans="1:29" x14ac:dyDescent="0.25">
      <c r="A155" s="8">
        <f t="shared" si="35"/>
        <v>2</v>
      </c>
      <c r="B155" s="5">
        <v>2021</v>
      </c>
      <c r="C155" s="5" t="s">
        <v>57</v>
      </c>
      <c r="D155" s="5" t="s">
        <v>65</v>
      </c>
      <c r="E155" s="15">
        <v>44219</v>
      </c>
      <c r="F155" s="5" t="s">
        <v>6</v>
      </c>
      <c r="G155" s="5" t="s">
        <v>24</v>
      </c>
      <c r="I155" s="5" t="s">
        <v>45</v>
      </c>
      <c r="J155" s="5" t="s">
        <v>81</v>
      </c>
      <c r="L155" s="5">
        <v>30</v>
      </c>
      <c r="M155" s="5">
        <v>27</v>
      </c>
      <c r="N155" s="6">
        <f t="shared" si="36"/>
        <v>3</v>
      </c>
      <c r="O155" s="7" t="str">
        <f t="shared" si="37"/>
        <v>W</v>
      </c>
      <c r="P155" s="5" t="str">
        <f t="shared" ca="1" si="38"/>
        <v>(2-0)</v>
      </c>
      <c r="Q155" s="5">
        <f t="shared" ca="1" si="39"/>
        <v>64</v>
      </c>
      <c r="R155" s="5">
        <f t="shared" ca="1" si="40"/>
        <v>38</v>
      </c>
      <c r="S155" s="6">
        <f t="shared" ca="1" si="41"/>
        <v>26</v>
      </c>
      <c r="T155" s="10">
        <f t="shared" si="42"/>
        <v>1</v>
      </c>
      <c r="U155" s="11">
        <f t="shared" ca="1" si="43"/>
        <v>1</v>
      </c>
      <c r="V155" s="10">
        <f t="shared" si="44"/>
        <v>1</v>
      </c>
      <c r="W155" s="12" t="e">
        <f t="shared" ca="1" si="45"/>
        <v>#N/A</v>
      </c>
      <c r="X155" s="10">
        <f t="shared" si="46"/>
        <v>1</v>
      </c>
      <c r="Y155" s="12" t="e">
        <f t="shared" ca="1" si="47"/>
        <v>#N/A</v>
      </c>
      <c r="Z155" s="10" t="str">
        <f t="shared" si="48"/>
        <v/>
      </c>
      <c r="AA155" s="11" t="e">
        <f t="shared" ca="1" si="49"/>
        <v>#N/A</v>
      </c>
      <c r="AB155" s="10">
        <f t="shared" si="50"/>
        <v>1</v>
      </c>
      <c r="AC155" s="11">
        <f t="shared" ca="1" si="51"/>
        <v>1</v>
      </c>
    </row>
    <row r="156" spans="1:29" x14ac:dyDescent="0.25">
      <c r="A156" s="8">
        <f t="shared" si="35"/>
        <v>3</v>
      </c>
      <c r="B156" s="5">
        <v>2021</v>
      </c>
      <c r="C156" s="5" t="s">
        <v>57</v>
      </c>
      <c r="D156" s="5" t="s">
        <v>66</v>
      </c>
      <c r="E156" s="15">
        <v>44226</v>
      </c>
      <c r="F156" s="5" t="s">
        <v>5</v>
      </c>
      <c r="G156" s="5" t="s">
        <v>22</v>
      </c>
      <c r="I156" s="5" t="s">
        <v>45</v>
      </c>
      <c r="J156" s="5" t="s">
        <v>82</v>
      </c>
      <c r="L156" s="5">
        <v>20</v>
      </c>
      <c r="M156" s="5">
        <v>17</v>
      </c>
      <c r="N156" s="6">
        <f t="shared" si="36"/>
        <v>3</v>
      </c>
      <c r="O156" s="7" t="str">
        <f t="shared" si="37"/>
        <v>W</v>
      </c>
      <c r="P156" s="5" t="str">
        <f t="shared" ca="1" si="38"/>
        <v>(3-0)</v>
      </c>
      <c r="Q156" s="5">
        <f t="shared" ca="1" si="39"/>
        <v>84</v>
      </c>
      <c r="R156" s="5">
        <f t="shared" ca="1" si="40"/>
        <v>55</v>
      </c>
      <c r="S156" s="6">
        <f t="shared" ca="1" si="41"/>
        <v>29</v>
      </c>
      <c r="T156" s="10">
        <f t="shared" si="42"/>
        <v>1</v>
      </c>
      <c r="U156" s="11">
        <f t="shared" ca="1" si="43"/>
        <v>1</v>
      </c>
      <c r="V156" s="10">
        <f t="shared" si="44"/>
        <v>1</v>
      </c>
      <c r="W156" s="12" t="e">
        <f t="shared" ca="1" si="45"/>
        <v>#N/A</v>
      </c>
      <c r="X156" s="10">
        <f t="shared" si="46"/>
        <v>1</v>
      </c>
      <c r="Y156" s="12" t="e">
        <f t="shared" ca="1" si="47"/>
        <v>#N/A</v>
      </c>
      <c r="Z156" s="10">
        <f t="shared" si="48"/>
        <v>1</v>
      </c>
      <c r="AA156" s="11">
        <f t="shared" ca="1" si="49"/>
        <v>1</v>
      </c>
      <c r="AB156" s="10" t="str">
        <f t="shared" si="50"/>
        <v/>
      </c>
      <c r="AC156" s="11" t="e">
        <f t="shared" ca="1" si="51"/>
        <v>#N/A</v>
      </c>
    </row>
    <row r="157" spans="1:29" x14ac:dyDescent="0.25">
      <c r="A157" s="8">
        <f t="shared" si="35"/>
        <v>4</v>
      </c>
      <c r="B157" s="5">
        <v>2021</v>
      </c>
      <c r="C157" s="5" t="s">
        <v>57</v>
      </c>
      <c r="D157" s="5" t="s">
        <v>67</v>
      </c>
      <c r="E157" s="15">
        <v>44240</v>
      </c>
      <c r="F157" s="5" t="s">
        <v>5</v>
      </c>
      <c r="G157" s="5" t="s">
        <v>61</v>
      </c>
      <c r="I157" s="5" t="s">
        <v>54</v>
      </c>
      <c r="J157" s="5" t="s">
        <v>83</v>
      </c>
      <c r="L157" s="5">
        <v>23</v>
      </c>
      <c r="M157" s="5">
        <v>20</v>
      </c>
      <c r="N157" s="6">
        <f t="shared" si="36"/>
        <v>3</v>
      </c>
      <c r="O157" s="7" t="str">
        <f t="shared" si="37"/>
        <v>W</v>
      </c>
      <c r="P157" s="5" t="str">
        <f t="shared" ca="1" si="38"/>
        <v>(4-0)</v>
      </c>
      <c r="Q157" s="5">
        <f t="shared" ca="1" si="39"/>
        <v>107</v>
      </c>
      <c r="R157" s="5">
        <f t="shared" ca="1" si="40"/>
        <v>75</v>
      </c>
      <c r="S157" s="6">
        <f t="shared" ca="1" si="41"/>
        <v>32</v>
      </c>
      <c r="T157" s="10">
        <f t="shared" si="42"/>
        <v>1</v>
      </c>
      <c r="U157" s="11">
        <f t="shared" ca="1" si="43"/>
        <v>1</v>
      </c>
      <c r="V157" s="10">
        <f t="shared" si="44"/>
        <v>1</v>
      </c>
      <c r="W157" s="12">
        <f t="shared" ca="1" si="45"/>
        <v>1</v>
      </c>
      <c r="X157" s="10">
        <f t="shared" si="46"/>
        <v>1</v>
      </c>
      <c r="Y157" s="12">
        <f t="shared" ca="1" si="47"/>
        <v>1</v>
      </c>
      <c r="Z157" s="10">
        <f t="shared" si="48"/>
        <v>1</v>
      </c>
      <c r="AA157" s="11">
        <f t="shared" ca="1" si="49"/>
        <v>1</v>
      </c>
      <c r="AB157" s="10" t="str">
        <f t="shared" si="50"/>
        <v/>
      </c>
      <c r="AC157" s="11" t="e">
        <f t="shared" ca="1" si="51"/>
        <v>#N/A</v>
      </c>
    </row>
    <row r="158" spans="1:29" x14ac:dyDescent="0.25">
      <c r="A158" s="8">
        <f t="shared" si="35"/>
        <v>1</v>
      </c>
      <c r="B158" s="5">
        <v>2022</v>
      </c>
      <c r="C158" s="5" t="s">
        <v>3</v>
      </c>
      <c r="D158" s="5" t="s">
        <v>70</v>
      </c>
      <c r="E158" s="15" t="s">
        <v>17</v>
      </c>
      <c r="N158" s="6" t="str">
        <f t="shared" si="36"/>
        <v/>
      </c>
      <c r="O158" s="7" t="str">
        <f t="shared" si="37"/>
        <v/>
      </c>
      <c r="P158" s="5" t="str">
        <f t="shared" ca="1" si="38"/>
        <v/>
      </c>
      <c r="Q158" s="5" t="str">
        <f t="shared" ca="1" si="39"/>
        <v/>
      </c>
      <c r="R158" s="5" t="str">
        <f t="shared" ca="1" si="40"/>
        <v/>
      </c>
      <c r="S158" s="6" t="str">
        <f t="shared" si="41"/>
        <v/>
      </c>
      <c r="T158" s="10" t="str">
        <f t="shared" si="42"/>
        <v/>
      </c>
      <c r="U158" s="11" t="e">
        <f t="shared" ca="1" si="43"/>
        <v>#N/A</v>
      </c>
      <c r="V158" s="10">
        <f t="shared" si="44"/>
        <v>0</v>
      </c>
      <c r="W158" s="12">
        <f t="shared" ca="1" si="45"/>
        <v>0</v>
      </c>
      <c r="X158" s="10">
        <f t="shared" si="46"/>
        <v>1</v>
      </c>
      <c r="Y158" s="12">
        <f t="shared" ca="1" si="47"/>
        <v>1</v>
      </c>
      <c r="Z158" s="10" t="e">
        <f t="shared" si="48"/>
        <v>#N/A</v>
      </c>
      <c r="AA158" s="11" t="e">
        <f t="shared" ca="1" si="49"/>
        <v>#N/A</v>
      </c>
      <c r="AB158" s="10" t="e">
        <f t="shared" si="50"/>
        <v>#N/A</v>
      </c>
      <c r="AC158" s="11" t="e">
        <f t="shared" ca="1" si="51"/>
        <v>#N/A</v>
      </c>
    </row>
    <row r="159" spans="1:29" x14ac:dyDescent="0.25">
      <c r="A159" s="8">
        <f t="shared" si="35"/>
        <v>2</v>
      </c>
      <c r="B159" s="5">
        <v>2022</v>
      </c>
      <c r="C159" s="5" t="s">
        <v>3</v>
      </c>
      <c r="D159" s="5">
        <v>1</v>
      </c>
      <c r="E159" s="15">
        <v>44786</v>
      </c>
      <c r="F159" s="5" t="s">
        <v>6</v>
      </c>
      <c r="G159" s="5" t="s">
        <v>37</v>
      </c>
      <c r="I159" s="5" t="s">
        <v>54</v>
      </c>
      <c r="L159" s="5">
        <v>29</v>
      </c>
      <c r="M159" s="5">
        <v>22</v>
      </c>
      <c r="N159" s="6">
        <f t="shared" si="36"/>
        <v>7</v>
      </c>
      <c r="O159" s="7" t="str">
        <f t="shared" si="37"/>
        <v>W</v>
      </c>
      <c r="P159" s="5" t="str">
        <f t="shared" ca="1" si="38"/>
        <v>(1-0)</v>
      </c>
      <c r="Q159" s="5">
        <f t="shared" ca="1" si="39"/>
        <v>29</v>
      </c>
      <c r="R159" s="5">
        <f t="shared" ca="1" si="40"/>
        <v>22</v>
      </c>
      <c r="S159" s="6">
        <f t="shared" ca="1" si="41"/>
        <v>7</v>
      </c>
      <c r="T159" s="10">
        <f t="shared" si="42"/>
        <v>1</v>
      </c>
      <c r="U159" s="11">
        <f t="shared" ca="1" si="43"/>
        <v>1</v>
      </c>
      <c r="V159" s="10">
        <f t="shared" si="44"/>
        <v>1</v>
      </c>
      <c r="W159" s="12" t="e">
        <f t="shared" ca="1" si="45"/>
        <v>#N/A</v>
      </c>
      <c r="X159" s="10">
        <f t="shared" si="46"/>
        <v>1</v>
      </c>
      <c r="Y159" s="12" t="e">
        <f t="shared" ca="1" si="47"/>
        <v>#N/A</v>
      </c>
      <c r="Z159" s="10" t="str">
        <f t="shared" si="48"/>
        <v/>
      </c>
      <c r="AA159" s="11" t="e">
        <f t="shared" ca="1" si="49"/>
        <v>#N/A</v>
      </c>
      <c r="AB159" s="10">
        <f t="shared" si="50"/>
        <v>1</v>
      </c>
      <c r="AC159" s="11" t="e">
        <f t="shared" ca="1" si="51"/>
        <v>#N/A</v>
      </c>
    </row>
    <row r="160" spans="1:29" x14ac:dyDescent="0.25">
      <c r="A160" s="8">
        <f t="shared" si="35"/>
        <v>3</v>
      </c>
      <c r="B160" s="5">
        <v>2022</v>
      </c>
      <c r="C160" s="5" t="s">
        <v>3</v>
      </c>
      <c r="D160" s="5">
        <v>2</v>
      </c>
      <c r="E160" s="15">
        <v>44792</v>
      </c>
      <c r="F160" s="5" t="s">
        <v>5</v>
      </c>
      <c r="G160" s="5" t="s">
        <v>42</v>
      </c>
      <c r="I160" s="5" t="s">
        <v>54</v>
      </c>
      <c r="L160" s="5">
        <v>20</v>
      </c>
      <c r="M160" s="5">
        <v>24</v>
      </c>
      <c r="N160" s="6">
        <f t="shared" si="36"/>
        <v>-4</v>
      </c>
      <c r="O160" s="7" t="str">
        <f t="shared" si="37"/>
        <v>L</v>
      </c>
      <c r="P160" s="5" t="str">
        <f t="shared" ca="1" si="38"/>
        <v>(1-1)</v>
      </c>
      <c r="Q160" s="5">
        <f t="shared" ca="1" si="39"/>
        <v>49</v>
      </c>
      <c r="R160" s="5">
        <f t="shared" ca="1" si="40"/>
        <v>46</v>
      </c>
      <c r="S160" s="6">
        <f t="shared" ca="1" si="41"/>
        <v>3</v>
      </c>
      <c r="T160" s="10">
        <f t="shared" si="42"/>
        <v>0</v>
      </c>
      <c r="U160" s="11">
        <f t="shared" ca="1" si="43"/>
        <v>0.5</v>
      </c>
      <c r="V160" s="10">
        <f t="shared" si="44"/>
        <v>0</v>
      </c>
      <c r="W160" s="12" t="e">
        <f t="shared" ca="1" si="45"/>
        <v>#N/A</v>
      </c>
      <c r="X160" s="10">
        <f t="shared" si="46"/>
        <v>0</v>
      </c>
      <c r="Y160" s="12" t="e">
        <f t="shared" ca="1" si="47"/>
        <v>#N/A</v>
      </c>
      <c r="Z160" s="10">
        <f t="shared" si="48"/>
        <v>0</v>
      </c>
      <c r="AA160" s="11" t="e">
        <f t="shared" ca="1" si="49"/>
        <v>#N/A</v>
      </c>
      <c r="AB160" s="10" t="str">
        <f t="shared" si="50"/>
        <v/>
      </c>
      <c r="AC160" s="11" t="e">
        <f t="shared" ca="1" si="51"/>
        <v>#N/A</v>
      </c>
    </row>
    <row r="161" spans="1:29" x14ac:dyDescent="0.25">
      <c r="A161" s="8">
        <f t="shared" si="35"/>
        <v>4</v>
      </c>
      <c r="B161" s="5">
        <v>2022</v>
      </c>
      <c r="C161" s="5" t="s">
        <v>3</v>
      </c>
      <c r="D161" s="5">
        <v>3</v>
      </c>
      <c r="E161" s="15">
        <v>44435</v>
      </c>
      <c r="F161" s="5" t="s">
        <v>6</v>
      </c>
      <c r="G161" s="5" t="s">
        <v>61</v>
      </c>
      <c r="I161" s="5" t="s">
        <v>54</v>
      </c>
      <c r="L161" s="5">
        <v>7</v>
      </c>
      <c r="M161" s="5">
        <v>16</v>
      </c>
      <c r="N161" s="6">
        <f t="shared" si="36"/>
        <v>-9</v>
      </c>
      <c r="O161" s="7" t="str">
        <f t="shared" si="37"/>
        <v>L</v>
      </c>
      <c r="P161" s="5" t="str">
        <f t="shared" ca="1" si="38"/>
        <v>(1-2)</v>
      </c>
      <c r="Q161" s="5">
        <f t="shared" ca="1" si="39"/>
        <v>56</v>
      </c>
      <c r="R161" s="5">
        <f t="shared" ca="1" si="40"/>
        <v>62</v>
      </c>
      <c r="S161" s="6">
        <f t="shared" ca="1" si="41"/>
        <v>-6</v>
      </c>
      <c r="T161" s="10">
        <f t="shared" si="42"/>
        <v>0</v>
      </c>
      <c r="U161" s="11">
        <f t="shared" ca="1" si="43"/>
        <v>0.33333333333333331</v>
      </c>
      <c r="V161" s="10">
        <f t="shared" si="44"/>
        <v>0</v>
      </c>
      <c r="W161" s="12" t="e">
        <f t="shared" ca="1" si="45"/>
        <v>#N/A</v>
      </c>
      <c r="X161" s="10">
        <f t="shared" si="46"/>
        <v>0</v>
      </c>
      <c r="Y161" s="12" t="e">
        <f t="shared" ca="1" si="47"/>
        <v>#N/A</v>
      </c>
      <c r="Z161" s="10" t="str">
        <f t="shared" si="48"/>
        <v/>
      </c>
      <c r="AA161" s="11" t="e">
        <f t="shared" ca="1" si="49"/>
        <v>#N/A</v>
      </c>
      <c r="AB161" s="10">
        <f t="shared" si="50"/>
        <v>0</v>
      </c>
      <c r="AC161" s="11" t="e">
        <f t="shared" ca="1" si="51"/>
        <v>#N/A</v>
      </c>
    </row>
    <row r="162" spans="1:29" x14ac:dyDescent="0.25">
      <c r="A162" s="8">
        <f t="shared" si="35"/>
        <v>1</v>
      </c>
      <c r="B162" s="5">
        <v>2022</v>
      </c>
      <c r="C162" s="5" t="s">
        <v>56</v>
      </c>
      <c r="D162" s="5">
        <v>1</v>
      </c>
      <c r="E162" s="15">
        <v>44812</v>
      </c>
      <c r="F162" s="5" t="s">
        <v>5</v>
      </c>
      <c r="G162" s="5" t="s">
        <v>26</v>
      </c>
      <c r="H162" s="9">
        <v>5</v>
      </c>
      <c r="I162" s="5" t="s">
        <v>54</v>
      </c>
      <c r="J162" s="5" t="s">
        <v>51</v>
      </c>
      <c r="K162" s="5" t="s">
        <v>49</v>
      </c>
      <c r="L162" s="5">
        <v>10</v>
      </c>
      <c r="M162" s="5">
        <v>31</v>
      </c>
      <c r="N162" s="6">
        <f t="shared" si="36"/>
        <v>-21</v>
      </c>
      <c r="O162" s="7" t="str">
        <f t="shared" si="37"/>
        <v>L</v>
      </c>
      <c r="P162" s="5" t="str">
        <f t="shared" ca="1" si="38"/>
        <v>(0-1)</v>
      </c>
      <c r="Q162" s="5">
        <f t="shared" ca="1" si="39"/>
        <v>10</v>
      </c>
      <c r="R162" s="5">
        <f t="shared" ca="1" si="40"/>
        <v>31</v>
      </c>
      <c r="S162" s="6">
        <f t="shared" ca="1" si="41"/>
        <v>-21</v>
      </c>
      <c r="T162" s="10">
        <f t="shared" si="42"/>
        <v>0</v>
      </c>
      <c r="U162" s="11">
        <f t="shared" ca="1" si="43"/>
        <v>0</v>
      </c>
      <c r="V162" s="10">
        <f t="shared" si="44"/>
        <v>0</v>
      </c>
      <c r="W162" s="12" t="e">
        <f t="shared" ca="1" si="45"/>
        <v>#N/A</v>
      </c>
      <c r="X162" s="10">
        <f t="shared" si="46"/>
        <v>0</v>
      </c>
      <c r="Y162" s="12" t="e">
        <f t="shared" ca="1" si="47"/>
        <v>#N/A</v>
      </c>
      <c r="Z162" s="10">
        <f t="shared" si="48"/>
        <v>0</v>
      </c>
      <c r="AA162" s="11">
        <f t="shared" ca="1" si="49"/>
        <v>0</v>
      </c>
      <c r="AB162" s="10" t="str">
        <f t="shared" si="50"/>
        <v/>
      </c>
      <c r="AC162" s="11" t="e">
        <f t="shared" ca="1" si="51"/>
        <v>#N/A</v>
      </c>
    </row>
    <row r="163" spans="1:29" x14ac:dyDescent="0.25">
      <c r="A163" s="8">
        <f t="shared" si="35"/>
        <v>2</v>
      </c>
      <c r="B163" s="5">
        <v>2022</v>
      </c>
      <c r="C163" s="5" t="s">
        <v>56</v>
      </c>
      <c r="D163" s="5">
        <v>2</v>
      </c>
      <c r="E163" s="15">
        <v>44822</v>
      </c>
      <c r="F163" s="5" t="s">
        <v>5</v>
      </c>
      <c r="G163" s="5" t="s">
        <v>34</v>
      </c>
      <c r="H163" s="9">
        <v>2</v>
      </c>
      <c r="I163" s="5" t="s">
        <v>45</v>
      </c>
      <c r="J163" s="5" t="s">
        <v>52</v>
      </c>
      <c r="K163" s="5" t="s">
        <v>48</v>
      </c>
      <c r="L163" s="5">
        <v>31</v>
      </c>
      <c r="M163" s="5">
        <v>27</v>
      </c>
      <c r="N163" s="6">
        <f t="shared" si="36"/>
        <v>4</v>
      </c>
      <c r="O163" s="7" t="str">
        <f t="shared" si="37"/>
        <v>W</v>
      </c>
      <c r="P163" s="5" t="str">
        <f t="shared" ca="1" si="38"/>
        <v>(1-1)</v>
      </c>
      <c r="Q163" s="5">
        <f t="shared" ca="1" si="39"/>
        <v>41</v>
      </c>
      <c r="R163" s="5">
        <f t="shared" ca="1" si="40"/>
        <v>58</v>
      </c>
      <c r="S163" s="6">
        <f t="shared" ca="1" si="41"/>
        <v>-17</v>
      </c>
      <c r="T163" s="10">
        <f t="shared" si="42"/>
        <v>1</v>
      </c>
      <c r="U163" s="11">
        <f t="shared" ca="1" si="43"/>
        <v>0.5</v>
      </c>
      <c r="V163" s="10">
        <f t="shared" si="44"/>
        <v>1</v>
      </c>
      <c r="W163" s="12" t="e">
        <f t="shared" ca="1" si="45"/>
        <v>#N/A</v>
      </c>
      <c r="X163" s="10">
        <f t="shared" si="46"/>
        <v>1</v>
      </c>
      <c r="Y163" s="12" t="e">
        <f t="shared" ca="1" si="47"/>
        <v>#N/A</v>
      </c>
      <c r="Z163" s="10">
        <f t="shared" si="48"/>
        <v>1</v>
      </c>
      <c r="AA163" s="11">
        <f t="shared" ca="1" si="49"/>
        <v>0.5</v>
      </c>
      <c r="AB163" s="10" t="str">
        <f t="shared" si="50"/>
        <v/>
      </c>
      <c r="AC163" s="11" t="e">
        <f t="shared" ca="1" si="51"/>
        <v>#N/A</v>
      </c>
    </row>
    <row r="164" spans="1:29" x14ac:dyDescent="0.25">
      <c r="A164" s="8">
        <f t="shared" si="35"/>
        <v>3</v>
      </c>
      <c r="B164" s="5">
        <v>2022</v>
      </c>
      <c r="C164" s="5" t="s">
        <v>56</v>
      </c>
      <c r="D164" s="5">
        <v>3</v>
      </c>
      <c r="E164" s="15">
        <v>44829</v>
      </c>
      <c r="F164" s="5" t="s">
        <v>6</v>
      </c>
      <c r="G164" s="5" t="s">
        <v>68</v>
      </c>
      <c r="H164" s="9">
        <v>1</v>
      </c>
      <c r="I164" s="5" t="s">
        <v>45</v>
      </c>
      <c r="J164" s="5" t="s">
        <v>46</v>
      </c>
      <c r="K164" s="5" t="s">
        <v>53</v>
      </c>
      <c r="L164" s="5">
        <v>20</v>
      </c>
      <c r="M164" s="5">
        <v>12</v>
      </c>
      <c r="N164" s="6">
        <f t="shared" si="36"/>
        <v>8</v>
      </c>
      <c r="O164" s="7" t="str">
        <f t="shared" si="37"/>
        <v>W</v>
      </c>
      <c r="P164" s="5" t="str">
        <f t="shared" ca="1" si="38"/>
        <v>(2-1)</v>
      </c>
      <c r="Q164" s="5">
        <f t="shared" ca="1" si="39"/>
        <v>61</v>
      </c>
      <c r="R164" s="5">
        <f t="shared" ca="1" si="40"/>
        <v>70</v>
      </c>
      <c r="S164" s="6">
        <f t="shared" ca="1" si="41"/>
        <v>-9</v>
      </c>
      <c r="T164" s="10">
        <f t="shared" si="42"/>
        <v>1</v>
      </c>
      <c r="U164" s="11">
        <f t="shared" ca="1" si="43"/>
        <v>0.66666666666666663</v>
      </c>
      <c r="V164" s="10">
        <f t="shared" si="44"/>
        <v>1</v>
      </c>
      <c r="W164" s="12" t="e">
        <f t="shared" ca="1" si="45"/>
        <v>#N/A</v>
      </c>
      <c r="X164" s="10">
        <f t="shared" si="46"/>
        <v>1</v>
      </c>
      <c r="Y164" s="12" t="e">
        <f t="shared" ca="1" si="47"/>
        <v>#N/A</v>
      </c>
      <c r="Z164" s="10" t="str">
        <f t="shared" si="48"/>
        <v/>
      </c>
      <c r="AA164" s="11" t="e">
        <f t="shared" ca="1" si="49"/>
        <v>#N/A</v>
      </c>
      <c r="AB164" s="10">
        <f t="shared" si="50"/>
        <v>1</v>
      </c>
      <c r="AC164" s="11">
        <f t="shared" ca="1" si="51"/>
        <v>1</v>
      </c>
    </row>
    <row r="165" spans="1:29" x14ac:dyDescent="0.25">
      <c r="A165" s="8">
        <f t="shared" si="35"/>
        <v>4</v>
      </c>
      <c r="B165" s="5">
        <v>2022</v>
      </c>
      <c r="C165" s="5" t="s">
        <v>56</v>
      </c>
      <c r="D165" s="5">
        <v>4</v>
      </c>
      <c r="E165" s="15">
        <v>44837</v>
      </c>
      <c r="F165" s="5" t="s">
        <v>6</v>
      </c>
      <c r="G165" s="5" t="s">
        <v>22</v>
      </c>
      <c r="H165" s="9">
        <v>1</v>
      </c>
      <c r="I165" s="5" t="s">
        <v>45</v>
      </c>
      <c r="J165" s="5" t="s">
        <v>46</v>
      </c>
      <c r="K165" s="5" t="s">
        <v>48</v>
      </c>
      <c r="L165" s="5">
        <v>9</v>
      </c>
      <c r="M165" s="5">
        <v>24</v>
      </c>
      <c r="N165" s="6">
        <f t="shared" si="36"/>
        <v>-15</v>
      </c>
      <c r="O165" s="7" t="str">
        <f t="shared" si="37"/>
        <v>L</v>
      </c>
      <c r="P165" s="5" t="str">
        <f t="shared" ca="1" si="38"/>
        <v>(2-2)</v>
      </c>
      <c r="Q165" s="5">
        <f t="shared" ca="1" si="39"/>
        <v>70</v>
      </c>
      <c r="R165" s="5">
        <f t="shared" ca="1" si="40"/>
        <v>94</v>
      </c>
      <c r="S165" s="6">
        <f t="shared" ca="1" si="41"/>
        <v>-24</v>
      </c>
      <c r="T165" s="10">
        <f t="shared" si="42"/>
        <v>0</v>
      </c>
      <c r="U165" s="11">
        <f t="shared" ca="1" si="43"/>
        <v>0.5</v>
      </c>
      <c r="V165" s="10">
        <f t="shared" si="44"/>
        <v>0</v>
      </c>
      <c r="W165" s="12" t="e">
        <f t="shared" ca="1" si="45"/>
        <v>#N/A</v>
      </c>
      <c r="X165" s="10">
        <f t="shared" si="46"/>
        <v>0</v>
      </c>
      <c r="Y165" s="12" t="e">
        <f t="shared" ca="1" si="47"/>
        <v>#N/A</v>
      </c>
      <c r="Z165" s="10" t="str">
        <f t="shared" si="48"/>
        <v/>
      </c>
      <c r="AA165" s="11" t="e">
        <f t="shared" ca="1" si="49"/>
        <v>#N/A</v>
      </c>
      <c r="AB165" s="10">
        <f t="shared" si="50"/>
        <v>0</v>
      </c>
      <c r="AC165" s="11">
        <f t="shared" ca="1" si="51"/>
        <v>0.5</v>
      </c>
    </row>
    <row r="166" spans="1:29" x14ac:dyDescent="0.25">
      <c r="A166" s="8">
        <f t="shared" si="35"/>
        <v>5</v>
      </c>
      <c r="B166" s="5">
        <v>2022</v>
      </c>
      <c r="C166" s="5" t="s">
        <v>56</v>
      </c>
      <c r="D166" s="5">
        <v>5</v>
      </c>
      <c r="E166" s="15">
        <v>44843</v>
      </c>
      <c r="F166" s="5" t="s">
        <v>5</v>
      </c>
      <c r="G166" s="5" t="s">
        <v>18</v>
      </c>
      <c r="H166" s="9">
        <v>3</v>
      </c>
      <c r="I166" s="5" t="s">
        <v>45</v>
      </c>
      <c r="J166" s="5" t="s">
        <v>51</v>
      </c>
      <c r="K166" s="5" t="s">
        <v>49</v>
      </c>
      <c r="L166" s="5">
        <v>10</v>
      </c>
      <c r="M166" s="5">
        <v>22</v>
      </c>
      <c r="N166" s="6">
        <f t="shared" si="36"/>
        <v>-12</v>
      </c>
      <c r="O166" s="7" t="str">
        <f t="shared" si="37"/>
        <v>L</v>
      </c>
      <c r="P166" s="5" t="str">
        <f t="shared" ca="1" si="38"/>
        <v>(2-3)</v>
      </c>
      <c r="Q166" s="5">
        <f t="shared" ca="1" si="39"/>
        <v>80</v>
      </c>
      <c r="R166" s="5">
        <f t="shared" ca="1" si="40"/>
        <v>116</v>
      </c>
      <c r="S166" s="6">
        <f t="shared" ca="1" si="41"/>
        <v>-36</v>
      </c>
      <c r="T166" s="10">
        <f t="shared" si="42"/>
        <v>0</v>
      </c>
      <c r="U166" s="11">
        <f t="shared" ca="1" si="43"/>
        <v>0.4</v>
      </c>
      <c r="V166" s="10">
        <f t="shared" si="44"/>
        <v>0</v>
      </c>
      <c r="W166" s="12" t="e">
        <f t="shared" ca="1" si="45"/>
        <v>#N/A</v>
      </c>
      <c r="X166" s="10">
        <f t="shared" si="46"/>
        <v>0</v>
      </c>
      <c r="Y166" s="12" t="e">
        <f t="shared" ca="1" si="47"/>
        <v>#N/A</v>
      </c>
      <c r="Z166" s="10">
        <f t="shared" si="48"/>
        <v>0</v>
      </c>
      <c r="AA166" s="11">
        <f t="shared" ca="1" si="49"/>
        <v>0.33333333333333331</v>
      </c>
      <c r="AB166" s="10" t="str">
        <f t="shared" si="50"/>
        <v/>
      </c>
      <c r="AC166" s="11" t="e">
        <f t="shared" ca="1" si="51"/>
        <v>#N/A</v>
      </c>
    </row>
    <row r="167" spans="1:29" x14ac:dyDescent="0.25">
      <c r="A167" s="8">
        <f t="shared" si="35"/>
        <v>6</v>
      </c>
      <c r="B167" s="5">
        <v>2022</v>
      </c>
      <c r="C167" s="5" t="s">
        <v>56</v>
      </c>
      <c r="D167" s="5">
        <v>6</v>
      </c>
      <c r="E167" s="15">
        <v>44850</v>
      </c>
      <c r="F167" s="5" t="s">
        <v>5</v>
      </c>
      <c r="G167" s="5" t="s">
        <v>29</v>
      </c>
      <c r="H167" s="9">
        <v>2</v>
      </c>
      <c r="I167" s="5" t="s">
        <v>45</v>
      </c>
      <c r="J167" s="5" t="s">
        <v>52</v>
      </c>
      <c r="K167" s="5" t="s">
        <v>47</v>
      </c>
      <c r="L167" s="5">
        <v>24</v>
      </c>
      <c r="M167" s="5">
        <v>10</v>
      </c>
      <c r="N167" s="6">
        <f t="shared" si="36"/>
        <v>14</v>
      </c>
      <c r="O167" s="7" t="str">
        <f t="shared" si="37"/>
        <v>W</v>
      </c>
      <c r="P167" s="5" t="str">
        <f t="shared" ca="1" si="38"/>
        <v>(3-3)</v>
      </c>
      <c r="Q167" s="5">
        <f t="shared" ca="1" si="39"/>
        <v>104</v>
      </c>
      <c r="R167" s="5">
        <f t="shared" ca="1" si="40"/>
        <v>126</v>
      </c>
      <c r="S167" s="6">
        <f t="shared" ca="1" si="41"/>
        <v>-22</v>
      </c>
      <c r="T167" s="10">
        <f t="shared" si="42"/>
        <v>1</v>
      </c>
      <c r="U167" s="11">
        <f t="shared" ca="1" si="43"/>
        <v>0.5</v>
      </c>
      <c r="V167" s="10">
        <f t="shared" si="44"/>
        <v>1</v>
      </c>
      <c r="W167" s="12">
        <f t="shared" ca="1" si="45"/>
        <v>0.5</v>
      </c>
      <c r="X167" s="10">
        <f t="shared" si="46"/>
        <v>1</v>
      </c>
      <c r="Y167" s="12">
        <f t="shared" ca="1" si="47"/>
        <v>0.5</v>
      </c>
      <c r="Z167" s="10">
        <f t="shared" si="48"/>
        <v>1</v>
      </c>
      <c r="AA167" s="11">
        <f t="shared" ca="1" si="49"/>
        <v>0.5</v>
      </c>
      <c r="AB167" s="10" t="str">
        <f t="shared" si="50"/>
        <v/>
      </c>
      <c r="AC167" s="11" t="e">
        <f t="shared" ca="1" si="51"/>
        <v>#N/A</v>
      </c>
    </row>
    <row r="168" spans="1:29" x14ac:dyDescent="0.25">
      <c r="A168" s="8">
        <f t="shared" si="35"/>
        <v>7</v>
      </c>
      <c r="B168" s="5">
        <v>2022</v>
      </c>
      <c r="C168" s="5" t="s">
        <v>56</v>
      </c>
      <c r="D168" s="5">
        <v>7</v>
      </c>
      <c r="E168" s="15" t="s">
        <v>17</v>
      </c>
      <c r="N168" s="6" t="str">
        <f t="shared" si="36"/>
        <v/>
      </c>
      <c r="O168" s="7" t="str">
        <f t="shared" si="37"/>
        <v/>
      </c>
      <c r="P168" s="5" t="str">
        <f t="shared" ca="1" si="38"/>
        <v/>
      </c>
      <c r="Q168" s="5" t="str">
        <f t="shared" ca="1" si="39"/>
        <v/>
      </c>
      <c r="R168" s="5" t="str">
        <f t="shared" ca="1" si="40"/>
        <v/>
      </c>
      <c r="S168" s="6" t="str">
        <f t="shared" si="41"/>
        <v/>
      </c>
      <c r="T168" s="10" t="str">
        <f t="shared" si="42"/>
        <v/>
      </c>
      <c r="U168" s="11" t="e">
        <f t="shared" ca="1" si="43"/>
        <v>#N/A</v>
      </c>
      <c r="V168" s="10">
        <f t="shared" si="44"/>
        <v>0</v>
      </c>
      <c r="W168" s="12">
        <f t="shared" ca="1" si="45"/>
        <v>0.42857142857142855</v>
      </c>
      <c r="X168" s="10">
        <f t="shared" si="46"/>
        <v>1</v>
      </c>
      <c r="Y168" s="12">
        <f t="shared" ca="1" si="47"/>
        <v>0.5714285714285714</v>
      </c>
      <c r="Z168" s="10" t="e">
        <f t="shared" si="48"/>
        <v>#N/A</v>
      </c>
      <c r="AA168" s="11" t="e">
        <f t="shared" ca="1" si="49"/>
        <v>#N/A</v>
      </c>
      <c r="AB168" s="10" t="e">
        <f t="shared" si="50"/>
        <v>#N/A</v>
      </c>
      <c r="AC168" s="11" t="e">
        <f t="shared" ca="1" si="51"/>
        <v>#N/A</v>
      </c>
    </row>
    <row r="169" spans="1:29" x14ac:dyDescent="0.25">
      <c r="A169" s="8">
        <f t="shared" si="35"/>
        <v>8</v>
      </c>
      <c r="B169" s="5">
        <v>2022</v>
      </c>
      <c r="C169" s="5" t="s">
        <v>56</v>
      </c>
      <c r="D169" s="5">
        <v>8</v>
      </c>
      <c r="E169" s="15">
        <v>44864</v>
      </c>
      <c r="F169" s="5" t="s">
        <v>5</v>
      </c>
      <c r="G169" s="5" t="s">
        <v>22</v>
      </c>
      <c r="H169" s="9">
        <v>1</v>
      </c>
      <c r="I169" s="5" t="s">
        <v>45</v>
      </c>
      <c r="J169" s="5" t="s">
        <v>46</v>
      </c>
      <c r="K169" s="5" t="s">
        <v>48</v>
      </c>
      <c r="L169" s="5">
        <v>14</v>
      </c>
      <c r="M169" s="5">
        <v>31</v>
      </c>
      <c r="N169" s="6">
        <f t="shared" si="36"/>
        <v>-17</v>
      </c>
      <c r="O169" s="7" t="str">
        <f t="shared" si="37"/>
        <v>L</v>
      </c>
      <c r="P169" s="5" t="str">
        <f t="shared" ca="1" si="38"/>
        <v>(3-4)</v>
      </c>
      <c r="Q169" s="5">
        <f t="shared" ca="1" si="39"/>
        <v>118</v>
      </c>
      <c r="R169" s="5">
        <f t="shared" ca="1" si="40"/>
        <v>157</v>
      </c>
      <c r="S169" s="6">
        <f t="shared" ca="1" si="41"/>
        <v>-39</v>
      </c>
      <c r="T169" s="10">
        <f t="shared" si="42"/>
        <v>0</v>
      </c>
      <c r="U169" s="11">
        <f t="shared" ca="1" si="43"/>
        <v>0.42857142857142855</v>
      </c>
      <c r="V169" s="10">
        <f t="shared" si="44"/>
        <v>0</v>
      </c>
      <c r="W169" s="12" t="e">
        <f t="shared" ca="1" si="45"/>
        <v>#N/A</v>
      </c>
      <c r="X169" s="10">
        <f t="shared" si="46"/>
        <v>0</v>
      </c>
      <c r="Y169" s="12" t="e">
        <f t="shared" ca="1" si="47"/>
        <v>#N/A</v>
      </c>
      <c r="Z169" s="10">
        <f t="shared" si="48"/>
        <v>0</v>
      </c>
      <c r="AA169" s="11" t="e">
        <f t="shared" ca="1" si="49"/>
        <v>#N/A</v>
      </c>
      <c r="AB169" s="10" t="str">
        <f t="shared" si="50"/>
        <v/>
      </c>
      <c r="AC169" s="11" t="e">
        <f t="shared" ca="1" si="51"/>
        <v>#N/A</v>
      </c>
    </row>
    <row r="170" spans="1:29" x14ac:dyDescent="0.25">
      <c r="A170" s="8">
        <f t="shared" si="35"/>
        <v>9</v>
      </c>
      <c r="B170" s="5">
        <v>2022</v>
      </c>
      <c r="C170" s="5" t="s">
        <v>56</v>
      </c>
      <c r="D170" s="5">
        <v>9</v>
      </c>
      <c r="E170" s="15">
        <v>44871</v>
      </c>
      <c r="F170" s="5" t="s">
        <v>6</v>
      </c>
      <c r="G170" s="5" t="s">
        <v>24</v>
      </c>
      <c r="H170" s="9">
        <v>2</v>
      </c>
      <c r="I170" s="5" t="s">
        <v>45</v>
      </c>
      <c r="J170" s="5" t="s">
        <v>52</v>
      </c>
      <c r="K170" s="5" t="s">
        <v>49</v>
      </c>
      <c r="L170" s="5">
        <v>13</v>
      </c>
      <c r="M170" s="5">
        <v>16</v>
      </c>
      <c r="N170" s="6">
        <f t="shared" si="36"/>
        <v>-3</v>
      </c>
      <c r="O170" s="7" t="str">
        <f t="shared" si="37"/>
        <v>L</v>
      </c>
      <c r="P170" s="5" t="str">
        <f t="shared" ca="1" si="38"/>
        <v>(3-5)</v>
      </c>
      <c r="Q170" s="5">
        <f t="shared" ca="1" si="39"/>
        <v>131</v>
      </c>
      <c r="R170" s="5">
        <f t="shared" ca="1" si="40"/>
        <v>173</v>
      </c>
      <c r="S170" s="6">
        <f t="shared" ca="1" si="41"/>
        <v>-42</v>
      </c>
      <c r="T170" s="10">
        <f t="shared" si="42"/>
        <v>0</v>
      </c>
      <c r="U170" s="11">
        <f t="shared" ca="1" si="43"/>
        <v>0.375</v>
      </c>
      <c r="V170" s="10">
        <f t="shared" si="44"/>
        <v>0</v>
      </c>
      <c r="W170" s="12" t="e">
        <f t="shared" ca="1" si="45"/>
        <v>#N/A</v>
      </c>
      <c r="X170" s="10">
        <f t="shared" si="46"/>
        <v>0</v>
      </c>
      <c r="Y170" s="12" t="e">
        <f t="shared" ca="1" si="47"/>
        <v>#N/A</v>
      </c>
      <c r="Z170" s="10" t="str">
        <f t="shared" si="48"/>
        <v/>
      </c>
      <c r="AA170" s="11" t="e">
        <f t="shared" ca="1" si="49"/>
        <v>#N/A</v>
      </c>
      <c r="AB170" s="10">
        <f t="shared" si="50"/>
        <v>0</v>
      </c>
      <c r="AC170" s="11" t="e">
        <f t="shared" ca="1" si="51"/>
        <v>#N/A</v>
      </c>
    </row>
    <row r="171" spans="1:29" x14ac:dyDescent="0.25">
      <c r="A171" s="8">
        <f t="shared" si="35"/>
        <v>10</v>
      </c>
      <c r="B171" s="5">
        <v>2022</v>
      </c>
      <c r="C171" s="5" t="s">
        <v>56</v>
      </c>
      <c r="D171" s="5">
        <v>10</v>
      </c>
      <c r="E171" s="15">
        <v>44878</v>
      </c>
      <c r="F171" s="5" t="s">
        <v>5</v>
      </c>
      <c r="G171" s="5" t="s">
        <v>68</v>
      </c>
      <c r="H171" s="9">
        <v>1</v>
      </c>
      <c r="I171" s="5" t="s">
        <v>45</v>
      </c>
      <c r="J171" s="5" t="s">
        <v>46</v>
      </c>
      <c r="K171" s="5" t="s">
        <v>53</v>
      </c>
      <c r="L171" s="5">
        <v>17</v>
      </c>
      <c r="M171" s="5">
        <v>27</v>
      </c>
      <c r="N171" s="6">
        <f t="shared" si="36"/>
        <v>-10</v>
      </c>
      <c r="O171" s="7" t="str">
        <f t="shared" si="37"/>
        <v>L</v>
      </c>
      <c r="P171" s="5" t="str">
        <f t="shared" ca="1" si="38"/>
        <v>(3-6)</v>
      </c>
      <c r="Q171" s="5">
        <f t="shared" ca="1" si="39"/>
        <v>148</v>
      </c>
      <c r="R171" s="5">
        <f t="shared" ca="1" si="40"/>
        <v>200</v>
      </c>
      <c r="S171" s="6">
        <f t="shared" ca="1" si="41"/>
        <v>-52</v>
      </c>
      <c r="T171" s="10">
        <f t="shared" si="42"/>
        <v>0</v>
      </c>
      <c r="U171" s="11">
        <f t="shared" ca="1" si="43"/>
        <v>0.33333333333333331</v>
      </c>
      <c r="V171" s="10">
        <f t="shared" si="44"/>
        <v>0</v>
      </c>
      <c r="W171" s="12" t="e">
        <f t="shared" ca="1" si="45"/>
        <v>#N/A</v>
      </c>
      <c r="X171" s="10">
        <f t="shared" si="46"/>
        <v>0</v>
      </c>
      <c r="Y171" s="12" t="e">
        <f t="shared" ca="1" si="47"/>
        <v>#N/A</v>
      </c>
      <c r="Z171" s="10">
        <f t="shared" si="48"/>
        <v>0</v>
      </c>
      <c r="AA171" s="11" t="e">
        <f t="shared" ca="1" si="49"/>
        <v>#N/A</v>
      </c>
      <c r="AB171" s="10" t="str">
        <f t="shared" si="50"/>
        <v/>
      </c>
      <c r="AC171" s="11" t="e">
        <f t="shared" ca="1" si="51"/>
        <v>#N/A</v>
      </c>
    </row>
    <row r="172" spans="1:29" x14ac:dyDescent="0.25">
      <c r="A172" s="8">
        <f t="shared" si="35"/>
        <v>11</v>
      </c>
      <c r="B172" s="5">
        <v>2022</v>
      </c>
      <c r="C172" s="5" t="s">
        <v>56</v>
      </c>
      <c r="D172" s="5">
        <v>11</v>
      </c>
      <c r="E172" s="15">
        <v>44885</v>
      </c>
      <c r="F172" s="5" t="s">
        <v>6</v>
      </c>
      <c r="G172" s="5" t="s">
        <v>32</v>
      </c>
      <c r="H172" s="9">
        <v>2</v>
      </c>
      <c r="I172" s="5" t="s">
        <v>45</v>
      </c>
      <c r="J172" s="5" t="s">
        <v>52</v>
      </c>
      <c r="K172" s="5" t="s">
        <v>53</v>
      </c>
      <c r="L172" s="5">
        <v>20</v>
      </c>
      <c r="M172" s="5">
        <v>27</v>
      </c>
      <c r="N172" s="6">
        <f t="shared" si="36"/>
        <v>-7</v>
      </c>
      <c r="O172" s="7" t="str">
        <f t="shared" si="37"/>
        <v>L</v>
      </c>
      <c r="P172" s="5" t="str">
        <f t="shared" ca="1" si="38"/>
        <v>(3-7)</v>
      </c>
      <c r="Q172" s="5">
        <f t="shared" ca="1" si="39"/>
        <v>168</v>
      </c>
      <c r="R172" s="5">
        <f t="shared" ca="1" si="40"/>
        <v>227</v>
      </c>
      <c r="S172" s="6">
        <f t="shared" ca="1" si="41"/>
        <v>-59</v>
      </c>
      <c r="T172" s="10">
        <f t="shared" si="42"/>
        <v>0</v>
      </c>
      <c r="U172" s="11">
        <f t="shared" ca="1" si="43"/>
        <v>0.3</v>
      </c>
      <c r="V172" s="10">
        <f t="shared" si="44"/>
        <v>0</v>
      </c>
      <c r="W172" s="12" t="e">
        <f t="shared" ca="1" si="45"/>
        <v>#N/A</v>
      </c>
      <c r="X172" s="10">
        <f t="shared" si="46"/>
        <v>0</v>
      </c>
      <c r="Y172" s="12" t="e">
        <f t="shared" ca="1" si="47"/>
        <v>#N/A</v>
      </c>
      <c r="Z172" s="10" t="str">
        <f t="shared" si="48"/>
        <v/>
      </c>
      <c r="AA172" s="11" t="e">
        <f t="shared" ca="1" si="49"/>
        <v>#N/A</v>
      </c>
      <c r="AB172" s="10">
        <f t="shared" si="50"/>
        <v>0</v>
      </c>
      <c r="AC172" s="11" t="e">
        <f t="shared" ca="1" si="51"/>
        <v>#N/A</v>
      </c>
    </row>
    <row r="173" spans="1:29" x14ac:dyDescent="0.25">
      <c r="A173" s="8">
        <f t="shared" si="35"/>
        <v>12</v>
      </c>
      <c r="B173" s="5">
        <v>2022</v>
      </c>
      <c r="C173" s="5" t="s">
        <v>56</v>
      </c>
      <c r="D173" s="5">
        <v>12</v>
      </c>
      <c r="E173" s="15">
        <v>44892</v>
      </c>
      <c r="F173" s="5" t="s">
        <v>6</v>
      </c>
      <c r="G173" s="5" t="s">
        <v>19</v>
      </c>
      <c r="H173" s="9">
        <v>4</v>
      </c>
      <c r="I173" s="5" t="s">
        <v>54</v>
      </c>
      <c r="J173" s="5" t="s">
        <v>46</v>
      </c>
      <c r="K173" s="5" t="s">
        <v>49</v>
      </c>
      <c r="L173" s="5">
        <v>10</v>
      </c>
      <c r="M173" s="5">
        <v>26</v>
      </c>
      <c r="N173" s="6">
        <f t="shared" si="36"/>
        <v>-16</v>
      </c>
      <c r="O173" s="7" t="str">
        <f t="shared" si="37"/>
        <v>L</v>
      </c>
      <c r="P173" s="5" t="str">
        <f t="shared" ca="1" si="38"/>
        <v>(3-8)</v>
      </c>
      <c r="Q173" s="5">
        <f t="shared" ca="1" si="39"/>
        <v>178</v>
      </c>
      <c r="R173" s="5">
        <f t="shared" ca="1" si="40"/>
        <v>253</v>
      </c>
      <c r="S173" s="6">
        <f t="shared" ca="1" si="41"/>
        <v>-75</v>
      </c>
      <c r="T173" s="10">
        <f t="shared" si="42"/>
        <v>0</v>
      </c>
      <c r="U173" s="11">
        <f t="shared" ca="1" si="43"/>
        <v>0.27272727272727271</v>
      </c>
      <c r="V173" s="10">
        <f t="shared" si="44"/>
        <v>0</v>
      </c>
      <c r="W173" s="12" t="e">
        <f t="shared" ca="1" si="45"/>
        <v>#N/A</v>
      </c>
      <c r="X173" s="10">
        <f t="shared" si="46"/>
        <v>0</v>
      </c>
      <c r="Y173" s="12" t="e">
        <f t="shared" ca="1" si="47"/>
        <v>#N/A</v>
      </c>
      <c r="Z173" s="10" t="str">
        <f t="shared" si="48"/>
        <v/>
      </c>
      <c r="AA173" s="11" t="e">
        <f t="shared" ca="1" si="49"/>
        <v>#N/A</v>
      </c>
      <c r="AB173" s="10">
        <f t="shared" si="50"/>
        <v>0</v>
      </c>
      <c r="AC173" s="11" t="e">
        <f t="shared" ca="1" si="51"/>
        <v>#N/A</v>
      </c>
    </row>
    <row r="174" spans="1:29" x14ac:dyDescent="0.25">
      <c r="A174" s="8">
        <f t="shared" si="35"/>
        <v>13</v>
      </c>
      <c r="B174" s="5">
        <v>2022</v>
      </c>
      <c r="C174" s="5" t="s">
        <v>56</v>
      </c>
      <c r="D174" s="5">
        <v>13</v>
      </c>
      <c r="E174" s="15">
        <v>44899</v>
      </c>
      <c r="F174" s="5" t="s">
        <v>5</v>
      </c>
      <c r="G174" s="5" t="s">
        <v>23</v>
      </c>
      <c r="H174" s="9">
        <v>1</v>
      </c>
      <c r="I174" s="5" t="s">
        <v>45</v>
      </c>
      <c r="J174" s="5" t="s">
        <v>46</v>
      </c>
      <c r="K174" s="5" t="s">
        <v>47</v>
      </c>
      <c r="L174" s="5">
        <v>23</v>
      </c>
      <c r="M174" s="5">
        <v>27</v>
      </c>
      <c r="N174" s="6">
        <f t="shared" si="36"/>
        <v>-4</v>
      </c>
      <c r="O174" s="7" t="str">
        <f t="shared" si="37"/>
        <v>L</v>
      </c>
      <c r="P174" s="5" t="str">
        <f t="shared" ca="1" si="38"/>
        <v>(3-9)</v>
      </c>
      <c r="Q174" s="5">
        <f t="shared" ca="1" si="39"/>
        <v>201</v>
      </c>
      <c r="R174" s="5">
        <f t="shared" ca="1" si="40"/>
        <v>280</v>
      </c>
      <c r="S174" s="6">
        <f t="shared" ca="1" si="41"/>
        <v>-79</v>
      </c>
      <c r="T174" s="10">
        <f t="shared" si="42"/>
        <v>0</v>
      </c>
      <c r="U174" s="11">
        <f t="shared" ca="1" si="43"/>
        <v>0.25</v>
      </c>
      <c r="V174" s="10">
        <f t="shared" si="44"/>
        <v>0</v>
      </c>
      <c r="W174" s="12" t="e">
        <f t="shared" ca="1" si="45"/>
        <v>#N/A</v>
      </c>
      <c r="X174" s="10">
        <f t="shared" si="46"/>
        <v>0</v>
      </c>
      <c r="Y174" s="12" t="e">
        <f t="shared" ca="1" si="47"/>
        <v>#N/A</v>
      </c>
      <c r="Z174" s="10">
        <f t="shared" si="48"/>
        <v>0</v>
      </c>
      <c r="AA174" s="11" t="e">
        <f t="shared" ca="1" si="49"/>
        <v>#N/A</v>
      </c>
      <c r="AB174" s="10" t="str">
        <f t="shared" si="50"/>
        <v/>
      </c>
      <c r="AC174" s="11" t="e">
        <f t="shared" ca="1" si="51"/>
        <v>#N/A</v>
      </c>
    </row>
    <row r="175" spans="1:29" x14ac:dyDescent="0.25">
      <c r="A175" s="8">
        <f t="shared" si="35"/>
        <v>14</v>
      </c>
      <c r="B175" s="5">
        <v>2022</v>
      </c>
      <c r="C175" s="5" t="s">
        <v>56</v>
      </c>
      <c r="D175" s="5">
        <v>14</v>
      </c>
      <c r="E175" s="15">
        <v>44903</v>
      </c>
      <c r="F175" s="5" t="s">
        <v>5</v>
      </c>
      <c r="G175" s="5" t="s">
        <v>36</v>
      </c>
      <c r="H175" s="9">
        <v>4</v>
      </c>
      <c r="I175" s="5" t="s">
        <v>54</v>
      </c>
      <c r="J175" s="5" t="s">
        <v>46</v>
      </c>
      <c r="K175" s="5" t="s">
        <v>53</v>
      </c>
      <c r="L175" s="5">
        <v>17</v>
      </c>
      <c r="M175" s="5">
        <v>16</v>
      </c>
      <c r="N175" s="6">
        <f t="shared" si="36"/>
        <v>1</v>
      </c>
      <c r="O175" s="7" t="str">
        <f t="shared" si="37"/>
        <v>W</v>
      </c>
      <c r="P175" s="5" t="str">
        <f t="shared" ca="1" si="38"/>
        <v>(4-9)</v>
      </c>
      <c r="Q175" s="5">
        <f t="shared" ca="1" si="39"/>
        <v>218</v>
      </c>
      <c r="R175" s="5">
        <f t="shared" ca="1" si="40"/>
        <v>296</v>
      </c>
      <c r="S175" s="6">
        <f t="shared" ca="1" si="41"/>
        <v>-78</v>
      </c>
      <c r="T175" s="10">
        <f t="shared" si="42"/>
        <v>1</v>
      </c>
      <c r="U175" s="11">
        <f t="shared" ca="1" si="43"/>
        <v>0.30769230769230771</v>
      </c>
      <c r="V175" s="10">
        <f t="shared" si="44"/>
        <v>1</v>
      </c>
      <c r="W175" s="12" t="e">
        <f t="shared" ca="1" si="45"/>
        <v>#N/A</v>
      </c>
      <c r="X175" s="10">
        <f t="shared" si="46"/>
        <v>1</v>
      </c>
      <c r="Y175" s="12" t="e">
        <f t="shared" ca="1" si="47"/>
        <v>#N/A</v>
      </c>
      <c r="Z175" s="10">
        <f t="shared" si="48"/>
        <v>1</v>
      </c>
      <c r="AA175" s="11" t="e">
        <f t="shared" ca="1" si="49"/>
        <v>#N/A</v>
      </c>
      <c r="AB175" s="10" t="str">
        <f t="shared" si="50"/>
        <v/>
      </c>
      <c r="AC175" s="11" t="e">
        <f t="shared" ca="1" si="51"/>
        <v>#N/A</v>
      </c>
    </row>
    <row r="176" spans="1:29" x14ac:dyDescent="0.25">
      <c r="A176" s="8">
        <f t="shared" si="35"/>
        <v>15</v>
      </c>
      <c r="B176" s="5">
        <v>2022</v>
      </c>
      <c r="C176" s="5" t="s">
        <v>56</v>
      </c>
      <c r="D176" s="5">
        <v>15</v>
      </c>
      <c r="E176" s="15">
        <v>44914</v>
      </c>
      <c r="F176" s="5" t="s">
        <v>6</v>
      </c>
      <c r="G176" s="5" t="s">
        <v>38</v>
      </c>
      <c r="H176" s="9">
        <v>3</v>
      </c>
      <c r="I176" s="5" t="s">
        <v>45</v>
      </c>
      <c r="J176" s="5" t="s">
        <v>50</v>
      </c>
      <c r="K176" s="5" t="s">
        <v>49</v>
      </c>
      <c r="L176" s="5">
        <v>12</v>
      </c>
      <c r="M176" s="5">
        <v>24</v>
      </c>
      <c r="N176" s="6">
        <f t="shared" si="36"/>
        <v>-12</v>
      </c>
      <c r="O176" s="7" t="str">
        <f t="shared" si="37"/>
        <v>L</v>
      </c>
      <c r="P176" s="5" t="str">
        <f t="shared" ca="1" si="38"/>
        <v>(4-10)</v>
      </c>
      <c r="Q176" s="5">
        <f t="shared" ca="1" si="39"/>
        <v>230</v>
      </c>
      <c r="R176" s="5">
        <f t="shared" ca="1" si="40"/>
        <v>320</v>
      </c>
      <c r="S176" s="6">
        <f t="shared" ca="1" si="41"/>
        <v>-90</v>
      </c>
      <c r="T176" s="10">
        <f t="shared" si="42"/>
        <v>0</v>
      </c>
      <c r="U176" s="11">
        <f t="shared" ca="1" si="43"/>
        <v>0.2857142857142857</v>
      </c>
      <c r="V176" s="10">
        <f t="shared" si="44"/>
        <v>0</v>
      </c>
      <c r="W176" s="12" t="e">
        <f t="shared" ca="1" si="45"/>
        <v>#N/A</v>
      </c>
      <c r="X176" s="10">
        <f t="shared" si="46"/>
        <v>0</v>
      </c>
      <c r="Y176" s="12" t="e">
        <f t="shared" ca="1" si="47"/>
        <v>#N/A</v>
      </c>
      <c r="Z176" s="10" t="str">
        <f t="shared" si="48"/>
        <v/>
      </c>
      <c r="AA176" s="11" t="e">
        <f t="shared" ca="1" si="49"/>
        <v>#N/A</v>
      </c>
      <c r="AB176" s="10">
        <f t="shared" si="50"/>
        <v>0</v>
      </c>
      <c r="AC176" s="11" t="e">
        <f t="shared" ca="1" si="51"/>
        <v>#N/A</v>
      </c>
    </row>
    <row r="177" spans="1:29" x14ac:dyDescent="0.25">
      <c r="A177" s="8">
        <f t="shared" si="35"/>
        <v>16</v>
      </c>
      <c r="B177" s="5">
        <v>2022</v>
      </c>
      <c r="C177" s="5" t="s">
        <v>56</v>
      </c>
      <c r="D177" s="5">
        <v>16</v>
      </c>
      <c r="E177" s="15">
        <v>44920</v>
      </c>
      <c r="F177" s="5" t="s">
        <v>5</v>
      </c>
      <c r="G177" s="5" t="s">
        <v>20</v>
      </c>
      <c r="H177" s="9">
        <v>4</v>
      </c>
      <c r="I177" s="5" t="s">
        <v>54</v>
      </c>
      <c r="J177" s="5" t="s">
        <v>46</v>
      </c>
      <c r="K177" s="5" t="s">
        <v>47</v>
      </c>
      <c r="L177" s="5">
        <v>51</v>
      </c>
      <c r="M177" s="5">
        <v>14</v>
      </c>
      <c r="N177" s="6">
        <f t="shared" si="36"/>
        <v>37</v>
      </c>
      <c r="O177" s="7" t="str">
        <f t="shared" si="37"/>
        <v>W</v>
      </c>
      <c r="P177" s="5" t="str">
        <f t="shared" ca="1" si="38"/>
        <v>(5-10)</v>
      </c>
      <c r="Q177" s="5">
        <f t="shared" ca="1" si="39"/>
        <v>281</v>
      </c>
      <c r="R177" s="5">
        <f t="shared" ca="1" si="40"/>
        <v>334</v>
      </c>
      <c r="S177" s="6">
        <f t="shared" ca="1" si="41"/>
        <v>-53</v>
      </c>
      <c r="T177" s="10">
        <f t="shared" si="42"/>
        <v>1</v>
      </c>
      <c r="U177" s="11">
        <f t="shared" ca="1" si="43"/>
        <v>0.33333333333333331</v>
      </c>
      <c r="V177" s="10">
        <f t="shared" si="44"/>
        <v>1</v>
      </c>
      <c r="W177" s="12" t="e">
        <f t="shared" ca="1" si="45"/>
        <v>#N/A</v>
      </c>
      <c r="X177" s="10">
        <f t="shared" si="46"/>
        <v>1</v>
      </c>
      <c r="Y177" s="12" t="e">
        <f t="shared" ca="1" si="47"/>
        <v>#N/A</v>
      </c>
      <c r="Z177" s="10">
        <f t="shared" si="48"/>
        <v>1</v>
      </c>
      <c r="AA177" s="11" t="e">
        <f t="shared" ca="1" si="49"/>
        <v>#N/A</v>
      </c>
      <c r="AB177" s="10" t="str">
        <f t="shared" si="50"/>
        <v/>
      </c>
      <c r="AC177" s="11" t="e">
        <f t="shared" ca="1" si="51"/>
        <v>#N/A</v>
      </c>
    </row>
    <row r="178" spans="1:29" x14ac:dyDescent="0.25">
      <c r="A178" s="8">
        <f t="shared" si="35"/>
        <v>17</v>
      </c>
      <c r="B178" s="5">
        <v>2022</v>
      </c>
      <c r="C178" s="5" t="s">
        <v>56</v>
      </c>
      <c r="D178" s="5">
        <v>17</v>
      </c>
      <c r="E178" s="15">
        <v>44927</v>
      </c>
      <c r="F178" s="5" t="s">
        <v>6</v>
      </c>
      <c r="G178" s="5" t="s">
        <v>37</v>
      </c>
      <c r="H178" s="9">
        <v>4</v>
      </c>
      <c r="I178" s="5" t="s">
        <v>54</v>
      </c>
      <c r="J178" s="5" t="s">
        <v>46</v>
      </c>
      <c r="K178" s="5" t="s">
        <v>48</v>
      </c>
      <c r="L178" s="5">
        <v>10</v>
      </c>
      <c r="M178" s="5">
        <v>31</v>
      </c>
      <c r="N178" s="6">
        <f t="shared" si="36"/>
        <v>-21</v>
      </c>
      <c r="O178" s="7" t="str">
        <f t="shared" si="37"/>
        <v>L</v>
      </c>
      <c r="P178" s="5" t="str">
        <f t="shared" ca="1" si="38"/>
        <v>(5-11)</v>
      </c>
      <c r="Q178" s="5">
        <f t="shared" ca="1" si="39"/>
        <v>291</v>
      </c>
      <c r="R178" s="5">
        <f t="shared" ca="1" si="40"/>
        <v>365</v>
      </c>
      <c r="S178" s="6">
        <f t="shared" ca="1" si="41"/>
        <v>-74</v>
      </c>
      <c r="T178" s="10">
        <f t="shared" si="42"/>
        <v>0</v>
      </c>
      <c r="U178" s="11">
        <f t="shared" ca="1" si="43"/>
        <v>0.3125</v>
      </c>
      <c r="V178" s="10">
        <f t="shared" si="44"/>
        <v>0</v>
      </c>
      <c r="W178" s="12" t="e">
        <f t="shared" ca="1" si="45"/>
        <v>#N/A</v>
      </c>
      <c r="X178" s="10">
        <f t="shared" si="46"/>
        <v>0</v>
      </c>
      <c r="Y178" s="12" t="e">
        <f t="shared" ca="1" si="47"/>
        <v>#N/A</v>
      </c>
      <c r="Z178" s="10" t="str">
        <f t="shared" si="48"/>
        <v/>
      </c>
      <c r="AA178" s="11" t="e">
        <f t="shared" ca="1" si="49"/>
        <v>#N/A</v>
      </c>
      <c r="AB178" s="10">
        <f t="shared" si="50"/>
        <v>0</v>
      </c>
      <c r="AC178" s="11" t="e">
        <f t="shared" ca="1" si="51"/>
        <v>#N/A</v>
      </c>
    </row>
    <row r="179" spans="1:29" x14ac:dyDescent="0.25">
      <c r="A179" s="8">
        <f t="shared" si="35"/>
        <v>18</v>
      </c>
      <c r="B179" s="5">
        <v>2022</v>
      </c>
      <c r="C179" s="5" t="s">
        <v>56</v>
      </c>
      <c r="D179" s="5">
        <v>18</v>
      </c>
      <c r="E179" s="15">
        <v>44934</v>
      </c>
      <c r="F179" s="5" t="s">
        <v>6</v>
      </c>
      <c r="G179" s="5" t="s">
        <v>23</v>
      </c>
      <c r="H179" s="9">
        <v>1</v>
      </c>
      <c r="I179" s="5" t="s">
        <v>45</v>
      </c>
      <c r="J179" s="5" t="s">
        <v>46</v>
      </c>
      <c r="K179" s="5" t="s">
        <v>47</v>
      </c>
      <c r="L179" s="5">
        <v>16</v>
      </c>
      <c r="M179" s="5">
        <v>19</v>
      </c>
      <c r="N179" s="6">
        <f t="shared" si="36"/>
        <v>-3</v>
      </c>
      <c r="O179" s="7" t="str">
        <f t="shared" si="37"/>
        <v>L</v>
      </c>
      <c r="P179" s="5" t="str">
        <f t="shared" ca="1" si="38"/>
        <v>(5-12)</v>
      </c>
      <c r="Q179" s="5">
        <f t="shared" ca="1" si="39"/>
        <v>307</v>
      </c>
      <c r="R179" s="5">
        <f t="shared" ca="1" si="40"/>
        <v>384</v>
      </c>
      <c r="S179" s="6">
        <f t="shared" ca="1" si="41"/>
        <v>-77</v>
      </c>
      <c r="T179" s="10">
        <f t="shared" si="42"/>
        <v>0</v>
      </c>
      <c r="U179" s="11">
        <f t="shared" ca="1" si="43"/>
        <v>0.29411764705882354</v>
      </c>
      <c r="V179" s="10">
        <f t="shared" si="44"/>
        <v>0</v>
      </c>
      <c r="W179" s="12">
        <f t="shared" ca="1" si="45"/>
        <v>0.27777777777777779</v>
      </c>
      <c r="X179" s="10">
        <f t="shared" si="46"/>
        <v>0</v>
      </c>
      <c r="Y179" s="12">
        <f t="shared" ca="1" si="47"/>
        <v>0.33333333333333331</v>
      </c>
      <c r="Z179" s="10" t="str">
        <f t="shared" si="48"/>
        <v/>
      </c>
      <c r="AA179" s="11" t="e">
        <f t="shared" ca="1" si="49"/>
        <v>#N/A</v>
      </c>
      <c r="AB179" s="10">
        <f t="shared" si="50"/>
        <v>0</v>
      </c>
      <c r="AC179" s="11" t="e">
        <f t="shared" ca="1" si="51"/>
        <v>#N/A</v>
      </c>
    </row>
    <row r="180" spans="1:29" x14ac:dyDescent="0.25">
      <c r="A180" s="8">
        <f t="shared" si="35"/>
        <v>1</v>
      </c>
      <c r="B180" s="5">
        <v>2022</v>
      </c>
      <c r="C180" s="5" t="s">
        <v>57</v>
      </c>
      <c r="D180" s="5" t="s">
        <v>64</v>
      </c>
      <c r="E180" s="15" t="s">
        <v>16</v>
      </c>
      <c r="N180" s="6" t="str">
        <f t="shared" si="36"/>
        <v/>
      </c>
      <c r="O180" s="7" t="str">
        <f t="shared" si="37"/>
        <v/>
      </c>
      <c r="P180" s="5" t="str">
        <f t="shared" ca="1" si="38"/>
        <v/>
      </c>
      <c r="Q180" s="5" t="str">
        <f t="shared" ca="1" si="39"/>
        <v/>
      </c>
      <c r="R180" s="5" t="str">
        <f t="shared" ca="1" si="40"/>
        <v/>
      </c>
      <c r="S180" s="6" t="str">
        <f t="shared" si="41"/>
        <v/>
      </c>
      <c r="T180" s="10" t="str">
        <f t="shared" si="42"/>
        <v/>
      </c>
      <c r="U180" s="11" t="e">
        <f t="shared" ca="1" si="43"/>
        <v>#N/A</v>
      </c>
      <c r="V180" s="10">
        <f t="shared" si="44"/>
        <v>0</v>
      </c>
      <c r="W180" s="12">
        <f t="shared" ca="1" si="45"/>
        <v>0</v>
      </c>
      <c r="X180" s="10">
        <f t="shared" si="46"/>
        <v>1</v>
      </c>
      <c r="Y180" s="12">
        <f t="shared" ca="1" si="47"/>
        <v>1</v>
      </c>
      <c r="Z180" s="10" t="e">
        <f t="shared" si="48"/>
        <v>#N/A</v>
      </c>
      <c r="AA180" s="11" t="e">
        <f t="shared" ca="1" si="49"/>
        <v>#N/A</v>
      </c>
      <c r="AB180" s="10" t="e">
        <f t="shared" si="50"/>
        <v>#N/A</v>
      </c>
      <c r="AC180" s="11" t="e">
        <f t="shared" ca="1" si="51"/>
        <v>#N/A</v>
      </c>
    </row>
    <row r="181" spans="1:29" x14ac:dyDescent="0.25">
      <c r="A181" s="8">
        <f t="shared" si="35"/>
        <v>2</v>
      </c>
      <c r="B181" s="5">
        <v>2022</v>
      </c>
      <c r="C181" s="5" t="s">
        <v>57</v>
      </c>
      <c r="D181" s="5" t="s">
        <v>65</v>
      </c>
      <c r="E181" s="15" t="s">
        <v>16</v>
      </c>
      <c r="N181" s="6" t="str">
        <f t="shared" si="36"/>
        <v/>
      </c>
      <c r="O181" s="7" t="str">
        <f t="shared" si="37"/>
        <v/>
      </c>
      <c r="P181" s="5" t="str">
        <f t="shared" ca="1" si="38"/>
        <v/>
      </c>
      <c r="Q181" s="5" t="str">
        <f t="shared" ca="1" si="39"/>
        <v/>
      </c>
      <c r="R181" s="5" t="str">
        <f t="shared" ca="1" si="40"/>
        <v/>
      </c>
      <c r="S181" s="6" t="str">
        <f t="shared" si="41"/>
        <v/>
      </c>
      <c r="T181" s="10" t="str">
        <f t="shared" si="42"/>
        <v/>
      </c>
      <c r="U181" s="11" t="e">
        <f t="shared" ca="1" si="43"/>
        <v>#N/A</v>
      </c>
      <c r="V181" s="10">
        <f t="shared" si="44"/>
        <v>0</v>
      </c>
      <c r="W181" s="12">
        <f t="shared" ca="1" si="45"/>
        <v>0</v>
      </c>
      <c r="X181" s="10">
        <f t="shared" si="46"/>
        <v>1</v>
      </c>
      <c r="Y181" s="12">
        <f t="shared" ca="1" si="47"/>
        <v>1</v>
      </c>
      <c r="Z181" s="10" t="e">
        <f t="shared" si="48"/>
        <v>#N/A</v>
      </c>
      <c r="AA181" s="11" t="e">
        <f t="shared" ca="1" si="49"/>
        <v>#N/A</v>
      </c>
      <c r="AB181" s="10" t="e">
        <f t="shared" si="50"/>
        <v>#N/A</v>
      </c>
      <c r="AC181" s="11" t="e">
        <f t="shared" ca="1" si="51"/>
        <v>#N/A</v>
      </c>
    </row>
    <row r="182" spans="1:29" x14ac:dyDescent="0.25">
      <c r="A182" s="8">
        <f t="shared" si="35"/>
        <v>3</v>
      </c>
      <c r="B182" s="5">
        <v>2022</v>
      </c>
      <c r="C182" s="5" t="s">
        <v>57</v>
      </c>
      <c r="D182" s="5" t="s">
        <v>66</v>
      </c>
      <c r="E182" s="15" t="s">
        <v>16</v>
      </c>
      <c r="N182" s="6" t="str">
        <f t="shared" si="36"/>
        <v/>
      </c>
      <c r="O182" s="7" t="str">
        <f t="shared" si="37"/>
        <v/>
      </c>
      <c r="P182" s="5" t="str">
        <f t="shared" ca="1" si="38"/>
        <v/>
      </c>
      <c r="Q182" s="5" t="str">
        <f t="shared" ca="1" si="39"/>
        <v/>
      </c>
      <c r="R182" s="5" t="str">
        <f t="shared" ca="1" si="40"/>
        <v/>
      </c>
      <c r="S182" s="6" t="str">
        <f t="shared" si="41"/>
        <v/>
      </c>
      <c r="T182" s="10" t="str">
        <f t="shared" si="42"/>
        <v/>
      </c>
      <c r="U182" s="11" t="e">
        <f t="shared" ca="1" si="43"/>
        <v>#N/A</v>
      </c>
      <c r="V182" s="10">
        <f t="shared" si="44"/>
        <v>0</v>
      </c>
      <c r="W182" s="12">
        <f t="shared" ca="1" si="45"/>
        <v>0</v>
      </c>
      <c r="X182" s="10">
        <f t="shared" si="46"/>
        <v>1</v>
      </c>
      <c r="Y182" s="12">
        <f t="shared" ca="1" si="47"/>
        <v>1</v>
      </c>
      <c r="Z182" s="10" t="e">
        <f t="shared" si="48"/>
        <v>#N/A</v>
      </c>
      <c r="AA182" s="11" t="e">
        <f t="shared" ca="1" si="49"/>
        <v>#N/A</v>
      </c>
      <c r="AB182" s="10" t="e">
        <f t="shared" si="50"/>
        <v>#N/A</v>
      </c>
      <c r="AC182" s="11" t="e">
        <f t="shared" ca="1" si="51"/>
        <v>#N/A</v>
      </c>
    </row>
    <row r="183" spans="1:29" x14ac:dyDescent="0.25">
      <c r="A183" s="8">
        <f t="shared" si="35"/>
        <v>4</v>
      </c>
      <c r="B183" s="5">
        <v>2022</v>
      </c>
      <c r="C183" s="5" t="s">
        <v>57</v>
      </c>
      <c r="D183" s="5" t="s">
        <v>67</v>
      </c>
      <c r="E183" s="15" t="s">
        <v>16</v>
      </c>
      <c r="N183" s="6" t="str">
        <f t="shared" si="36"/>
        <v/>
      </c>
      <c r="O183" s="7" t="str">
        <f t="shared" si="37"/>
        <v/>
      </c>
      <c r="P183" s="5" t="str">
        <f t="shared" ca="1" si="38"/>
        <v/>
      </c>
      <c r="Q183" s="5" t="str">
        <f t="shared" ca="1" si="39"/>
        <v/>
      </c>
      <c r="R183" s="5" t="str">
        <f t="shared" ca="1" si="40"/>
        <v/>
      </c>
      <c r="S183" s="6" t="str">
        <f t="shared" si="41"/>
        <v/>
      </c>
      <c r="T183" s="10" t="str">
        <f t="shared" si="42"/>
        <v/>
      </c>
      <c r="U183" s="11" t="e">
        <f t="shared" ca="1" si="43"/>
        <v>#N/A</v>
      </c>
      <c r="V183" s="10">
        <f t="shared" si="44"/>
        <v>0</v>
      </c>
      <c r="W183" s="12">
        <f t="shared" ca="1" si="45"/>
        <v>0</v>
      </c>
      <c r="X183" s="10">
        <f t="shared" si="46"/>
        <v>1</v>
      </c>
      <c r="Y183" s="12">
        <f t="shared" ca="1" si="47"/>
        <v>1</v>
      </c>
      <c r="Z183" s="10" t="e">
        <f t="shared" si="48"/>
        <v>#N/A</v>
      </c>
      <c r="AA183" s="11" t="e">
        <f t="shared" ca="1" si="49"/>
        <v>#N/A</v>
      </c>
      <c r="AB183" s="10" t="e">
        <f t="shared" si="50"/>
        <v>#N/A</v>
      </c>
      <c r="AC183" s="11" t="e">
        <f t="shared" ca="1" si="51"/>
        <v>#N/A</v>
      </c>
    </row>
    <row r="184" spans="1:29" x14ac:dyDescent="0.25">
      <c r="A184" s="8">
        <f t="shared" si="35"/>
        <v>1</v>
      </c>
      <c r="B184" s="5">
        <v>2023</v>
      </c>
      <c r="C184" s="5" t="s">
        <v>3</v>
      </c>
      <c r="D184" s="5" t="s">
        <v>70</v>
      </c>
      <c r="E184" s="15" t="s">
        <v>17</v>
      </c>
      <c r="N184" s="6" t="str">
        <f t="shared" si="36"/>
        <v/>
      </c>
      <c r="O184" s="7" t="str">
        <f t="shared" si="37"/>
        <v/>
      </c>
      <c r="P184" s="5" t="str">
        <f t="shared" ca="1" si="38"/>
        <v/>
      </c>
      <c r="Q184" s="5" t="str">
        <f t="shared" ca="1" si="39"/>
        <v/>
      </c>
      <c r="R184" s="5" t="str">
        <f t="shared" ca="1" si="40"/>
        <v/>
      </c>
      <c r="S184" s="6" t="str">
        <f t="shared" si="41"/>
        <v/>
      </c>
      <c r="T184" s="10" t="str">
        <f t="shared" si="42"/>
        <v/>
      </c>
      <c r="U184" s="11" t="e">
        <f t="shared" ca="1" si="43"/>
        <v>#N/A</v>
      </c>
      <c r="V184" s="10">
        <f t="shared" si="44"/>
        <v>0</v>
      </c>
      <c r="W184" s="12">
        <f t="shared" ca="1" si="45"/>
        <v>0</v>
      </c>
      <c r="X184" s="10">
        <f t="shared" si="46"/>
        <v>1</v>
      </c>
      <c r="Y184" s="12">
        <f t="shared" ca="1" si="47"/>
        <v>1</v>
      </c>
      <c r="Z184" s="10" t="e">
        <f t="shared" si="48"/>
        <v>#N/A</v>
      </c>
      <c r="AA184" s="11" t="e">
        <f t="shared" ca="1" si="49"/>
        <v>#N/A</v>
      </c>
      <c r="AB184" s="10" t="e">
        <f t="shared" si="50"/>
        <v>#N/A</v>
      </c>
      <c r="AC184" s="11" t="e">
        <f t="shared" ca="1" si="51"/>
        <v>#N/A</v>
      </c>
    </row>
    <row r="185" spans="1:29" x14ac:dyDescent="0.25">
      <c r="A185" s="8">
        <f t="shared" si="35"/>
        <v>2</v>
      </c>
      <c r="B185" s="5">
        <v>2023</v>
      </c>
      <c r="C185" s="5" t="s">
        <v>3</v>
      </c>
      <c r="D185" s="5">
        <v>1</v>
      </c>
      <c r="E185" s="15">
        <v>45150</v>
      </c>
      <c r="F185" s="5" t="s">
        <v>5</v>
      </c>
      <c r="G185" s="5" t="s">
        <v>37</v>
      </c>
      <c r="I185" s="5" t="s">
        <v>54</v>
      </c>
      <c r="L185" s="5">
        <v>17</v>
      </c>
      <c r="M185" s="5">
        <v>34</v>
      </c>
      <c r="N185" s="6">
        <f t="shared" si="36"/>
        <v>-17</v>
      </c>
      <c r="O185" s="7" t="str">
        <f t="shared" si="37"/>
        <v>L</v>
      </c>
      <c r="P185" s="5" t="str">
        <f t="shared" ca="1" si="38"/>
        <v>(0-1)</v>
      </c>
      <c r="Q185" s="5">
        <f t="shared" ca="1" si="39"/>
        <v>17</v>
      </c>
      <c r="R185" s="5">
        <f t="shared" ca="1" si="40"/>
        <v>34</v>
      </c>
      <c r="S185" s="6">
        <f t="shared" ca="1" si="41"/>
        <v>-17</v>
      </c>
      <c r="T185" s="10">
        <f t="shared" si="42"/>
        <v>0</v>
      </c>
      <c r="U185" s="11">
        <f t="shared" ca="1" si="43"/>
        <v>0</v>
      </c>
      <c r="V185" s="10">
        <f t="shared" si="44"/>
        <v>0</v>
      </c>
      <c r="W185" s="12" t="e">
        <f t="shared" ca="1" si="45"/>
        <v>#N/A</v>
      </c>
      <c r="X185" s="10">
        <f t="shared" si="46"/>
        <v>0</v>
      </c>
      <c r="Y185" s="12" t="e">
        <f t="shared" ca="1" si="47"/>
        <v>#N/A</v>
      </c>
      <c r="Z185" s="10">
        <f t="shared" si="48"/>
        <v>0</v>
      </c>
      <c r="AA185" s="11" t="e">
        <f t="shared" ca="1" si="49"/>
        <v>#N/A</v>
      </c>
      <c r="AB185" s="10" t="str">
        <f t="shared" si="50"/>
        <v/>
      </c>
      <c r="AC185" s="11" t="e">
        <f t="shared" ca="1" si="51"/>
        <v>#N/A</v>
      </c>
    </row>
    <row r="186" spans="1:29" x14ac:dyDescent="0.25">
      <c r="A186" s="8">
        <f t="shared" si="35"/>
        <v>3</v>
      </c>
      <c r="B186" s="5">
        <v>2023</v>
      </c>
      <c r="C186" s="5" t="s">
        <v>3</v>
      </c>
      <c r="D186" s="5">
        <v>2</v>
      </c>
      <c r="E186" s="15">
        <v>45157</v>
      </c>
      <c r="F186" s="5" t="s">
        <v>5</v>
      </c>
      <c r="G186" s="5" t="s">
        <v>36</v>
      </c>
      <c r="I186" s="5" t="s">
        <v>54</v>
      </c>
      <c r="L186" s="5">
        <v>17</v>
      </c>
      <c r="M186" s="5">
        <v>34</v>
      </c>
      <c r="N186" s="6">
        <f t="shared" si="36"/>
        <v>-17</v>
      </c>
      <c r="O186" s="7" t="str">
        <f t="shared" si="37"/>
        <v>L</v>
      </c>
      <c r="P186" s="5" t="str">
        <f t="shared" ca="1" si="38"/>
        <v>(0-2)</v>
      </c>
      <c r="Q186" s="5">
        <f t="shared" ca="1" si="39"/>
        <v>34</v>
      </c>
      <c r="R186" s="5">
        <f t="shared" ca="1" si="40"/>
        <v>68</v>
      </c>
      <c r="S186" s="6">
        <f t="shared" ca="1" si="41"/>
        <v>-34</v>
      </c>
      <c r="T186" s="10">
        <f t="shared" si="42"/>
        <v>0</v>
      </c>
      <c r="U186" s="11">
        <f t="shared" ca="1" si="43"/>
        <v>0</v>
      </c>
      <c r="V186" s="10">
        <f t="shared" si="44"/>
        <v>0</v>
      </c>
      <c r="W186" s="12" t="e">
        <f t="shared" ca="1" si="45"/>
        <v>#N/A</v>
      </c>
      <c r="X186" s="10">
        <f t="shared" si="46"/>
        <v>0</v>
      </c>
      <c r="Y186" s="12" t="e">
        <f t="shared" ca="1" si="47"/>
        <v>#N/A</v>
      </c>
      <c r="Z186" s="10">
        <f t="shared" si="48"/>
        <v>0</v>
      </c>
      <c r="AA186" s="11" t="e">
        <f t="shared" ca="1" si="49"/>
        <v>#N/A</v>
      </c>
      <c r="AB186" s="10" t="str">
        <f t="shared" si="50"/>
        <v/>
      </c>
      <c r="AC186" s="11" t="e">
        <f t="shared" ca="1" si="51"/>
        <v>#N/A</v>
      </c>
    </row>
    <row r="187" spans="1:29" x14ac:dyDescent="0.25">
      <c r="A187" s="8">
        <f t="shared" si="35"/>
        <v>4</v>
      </c>
      <c r="B187" s="5">
        <v>2023</v>
      </c>
      <c r="C187" s="5" t="s">
        <v>3</v>
      </c>
      <c r="D187" s="5">
        <v>3</v>
      </c>
      <c r="E187" s="15">
        <v>45164</v>
      </c>
      <c r="F187" s="5" t="s">
        <v>6</v>
      </c>
      <c r="G187" s="5" t="s">
        <v>20</v>
      </c>
      <c r="I187" s="5" t="s">
        <v>54</v>
      </c>
      <c r="L187" s="5">
        <v>0</v>
      </c>
      <c r="M187" s="5">
        <v>41</v>
      </c>
      <c r="N187" s="6">
        <f t="shared" si="36"/>
        <v>-41</v>
      </c>
      <c r="O187" s="7" t="str">
        <f t="shared" si="37"/>
        <v>L</v>
      </c>
      <c r="P187" s="5" t="str">
        <f t="shared" ca="1" si="38"/>
        <v>(0-3)</v>
      </c>
      <c r="Q187" s="5">
        <f t="shared" ca="1" si="39"/>
        <v>34</v>
      </c>
      <c r="R187" s="5">
        <f t="shared" ca="1" si="40"/>
        <v>109</v>
      </c>
      <c r="S187" s="6">
        <f t="shared" ca="1" si="41"/>
        <v>-75</v>
      </c>
      <c r="T187" s="10">
        <f t="shared" si="42"/>
        <v>0</v>
      </c>
      <c r="U187" s="11">
        <f t="shared" ca="1" si="43"/>
        <v>0</v>
      </c>
      <c r="V187" s="10">
        <f t="shared" si="44"/>
        <v>0</v>
      </c>
      <c r="W187" s="12" t="e">
        <f t="shared" ca="1" si="45"/>
        <v>#N/A</v>
      </c>
      <c r="X187" s="10">
        <f t="shared" si="46"/>
        <v>0</v>
      </c>
      <c r="Y187" s="12" t="e">
        <f t="shared" ca="1" si="47"/>
        <v>#N/A</v>
      </c>
      <c r="Z187" s="10" t="str">
        <f t="shared" si="48"/>
        <v/>
      </c>
      <c r="AA187" s="11" t="e">
        <f t="shared" ca="1" si="49"/>
        <v>#N/A</v>
      </c>
      <c r="AB187" s="10">
        <f t="shared" si="50"/>
        <v>0</v>
      </c>
      <c r="AC187" s="11" t="e">
        <f t="shared" ca="1" si="51"/>
        <v>#N/A</v>
      </c>
    </row>
    <row r="188" spans="1:29" x14ac:dyDescent="0.25">
      <c r="A188" s="8">
        <f t="shared" si="35"/>
        <v>1</v>
      </c>
      <c r="B188" s="5">
        <v>2023</v>
      </c>
      <c r="C188" s="5" t="s">
        <v>56</v>
      </c>
      <c r="D188" s="5">
        <v>1</v>
      </c>
      <c r="E188" s="15">
        <v>45179</v>
      </c>
      <c r="F188" s="5" t="s">
        <v>6</v>
      </c>
      <c r="G188" s="5" t="s">
        <v>23</v>
      </c>
      <c r="H188" s="9">
        <v>1</v>
      </c>
      <c r="I188" s="5" t="s">
        <v>45</v>
      </c>
      <c r="J188" s="5" t="s">
        <v>46</v>
      </c>
      <c r="K188" s="5" t="s">
        <v>53</v>
      </c>
      <c r="L188" s="5">
        <v>30</v>
      </c>
      <c r="M188" s="5">
        <v>13</v>
      </c>
      <c r="N188" s="6">
        <f t="shared" si="36"/>
        <v>17</v>
      </c>
      <c r="O188" s="7" t="str">
        <f t="shared" si="37"/>
        <v>W</v>
      </c>
      <c r="P188" s="5" t="str">
        <f t="shared" ca="1" si="38"/>
        <v>(1-0)</v>
      </c>
      <c r="Q188" s="5">
        <f t="shared" ca="1" si="39"/>
        <v>30</v>
      </c>
      <c r="R188" s="5">
        <f t="shared" ca="1" si="40"/>
        <v>13</v>
      </c>
      <c r="S188" s="6">
        <f t="shared" ca="1" si="41"/>
        <v>17</v>
      </c>
      <c r="T188" s="10">
        <f t="shared" si="42"/>
        <v>1</v>
      </c>
      <c r="U188" s="11">
        <f t="shared" ca="1" si="43"/>
        <v>1</v>
      </c>
      <c r="V188" s="10">
        <f t="shared" si="44"/>
        <v>1</v>
      </c>
      <c r="W188" s="12" t="e">
        <f t="shared" ca="1" si="45"/>
        <v>#N/A</v>
      </c>
      <c r="X188" s="10">
        <f t="shared" si="46"/>
        <v>1</v>
      </c>
      <c r="Y188" s="12" t="e">
        <f t="shared" ca="1" si="47"/>
        <v>#N/A</v>
      </c>
      <c r="Z188" s="10" t="str">
        <f t="shared" si="48"/>
        <v/>
      </c>
      <c r="AA188" s="11" t="e">
        <f t="shared" ca="1" si="49"/>
        <v>#N/A</v>
      </c>
      <c r="AB188" s="10">
        <f t="shared" si="50"/>
        <v>1</v>
      </c>
      <c r="AC188" s="11">
        <f t="shared" ca="1" si="51"/>
        <v>1</v>
      </c>
    </row>
    <row r="189" spans="1:29" x14ac:dyDescent="0.25">
      <c r="A189" s="8">
        <f t="shared" si="35"/>
        <v>2</v>
      </c>
      <c r="B189" s="5">
        <v>2023</v>
      </c>
      <c r="C189" s="5" t="s">
        <v>56</v>
      </c>
      <c r="D189" s="5">
        <v>2</v>
      </c>
      <c r="E189" s="15">
        <v>45186</v>
      </c>
      <c r="F189" s="5" t="s">
        <v>5</v>
      </c>
      <c r="G189" s="5" t="s">
        <v>22</v>
      </c>
      <c r="H189" s="9">
        <v>1</v>
      </c>
      <c r="I189" s="5" t="s">
        <v>45</v>
      </c>
      <c r="J189" s="5" t="s">
        <v>46</v>
      </c>
      <c r="K189" s="5" t="s">
        <v>49</v>
      </c>
      <c r="L189" s="5">
        <v>23</v>
      </c>
      <c r="M189" s="5">
        <v>30</v>
      </c>
      <c r="N189" s="6">
        <f t="shared" si="36"/>
        <v>-7</v>
      </c>
      <c r="O189" s="7" t="str">
        <f t="shared" si="37"/>
        <v>L</v>
      </c>
      <c r="P189" s="5" t="str">
        <f t="shared" ca="1" si="38"/>
        <v>(1-1)</v>
      </c>
      <c r="Q189" s="5">
        <f t="shared" ca="1" si="39"/>
        <v>53</v>
      </c>
      <c r="R189" s="5">
        <f t="shared" ca="1" si="40"/>
        <v>43</v>
      </c>
      <c r="S189" s="6">
        <f t="shared" ca="1" si="41"/>
        <v>10</v>
      </c>
      <c r="T189" s="10">
        <f t="shared" si="42"/>
        <v>0</v>
      </c>
      <c r="U189" s="11">
        <f t="shared" ca="1" si="43"/>
        <v>0.5</v>
      </c>
      <c r="V189" s="10">
        <f t="shared" si="44"/>
        <v>0</v>
      </c>
      <c r="W189" s="12" t="e">
        <f t="shared" ca="1" si="45"/>
        <v>#N/A</v>
      </c>
      <c r="X189" s="10">
        <f t="shared" si="46"/>
        <v>0</v>
      </c>
      <c r="Y189" s="12" t="e">
        <f t="shared" ca="1" si="47"/>
        <v>#N/A</v>
      </c>
      <c r="Z189" s="10">
        <f t="shared" si="48"/>
        <v>0</v>
      </c>
      <c r="AA189" s="11">
        <f t="shared" ca="1" si="49"/>
        <v>0</v>
      </c>
      <c r="AB189" s="10" t="str">
        <f t="shared" si="50"/>
        <v/>
      </c>
      <c r="AC189" s="11" t="e">
        <f t="shared" ca="1" si="51"/>
        <v>#N/A</v>
      </c>
    </row>
    <row r="190" spans="1:29" x14ac:dyDescent="0.25">
      <c r="A190" s="8">
        <f t="shared" si="35"/>
        <v>3</v>
      </c>
      <c r="B190" s="5">
        <v>2023</v>
      </c>
      <c r="C190" s="5" t="s">
        <v>56</v>
      </c>
      <c r="D190" s="5">
        <v>3</v>
      </c>
      <c r="E190" s="15">
        <v>45194</v>
      </c>
      <c r="F190" s="5" t="s">
        <v>6</v>
      </c>
      <c r="G190" s="5" t="s">
        <v>61</v>
      </c>
      <c r="H190" s="9">
        <v>4</v>
      </c>
      <c r="I190" s="5" t="s">
        <v>54</v>
      </c>
      <c r="J190" s="5" t="s">
        <v>50</v>
      </c>
      <c r="K190" s="5" t="s">
        <v>49</v>
      </c>
      <c r="L190" s="5">
        <v>16</v>
      </c>
      <c r="M190" s="5">
        <v>19</v>
      </c>
      <c r="N190" s="6">
        <f t="shared" si="36"/>
        <v>-3</v>
      </c>
      <c r="O190" s="7" t="str">
        <f t="shared" si="37"/>
        <v>L</v>
      </c>
      <c r="P190" s="5" t="str">
        <f t="shared" ca="1" si="38"/>
        <v>(1-2)</v>
      </c>
      <c r="Q190" s="5">
        <f t="shared" ca="1" si="39"/>
        <v>69</v>
      </c>
      <c r="R190" s="5">
        <f t="shared" ca="1" si="40"/>
        <v>62</v>
      </c>
      <c r="S190" s="6">
        <f t="shared" ca="1" si="41"/>
        <v>7</v>
      </c>
      <c r="T190" s="10">
        <f t="shared" si="42"/>
        <v>0</v>
      </c>
      <c r="U190" s="11">
        <f t="shared" ca="1" si="43"/>
        <v>0.33333333333333331</v>
      </c>
      <c r="V190" s="10">
        <f t="shared" si="44"/>
        <v>0</v>
      </c>
      <c r="W190" s="12" t="e">
        <f t="shared" ca="1" si="45"/>
        <v>#N/A</v>
      </c>
      <c r="X190" s="10">
        <f t="shared" si="46"/>
        <v>0</v>
      </c>
      <c r="Y190" s="12" t="e">
        <f t="shared" ca="1" si="47"/>
        <v>#N/A</v>
      </c>
      <c r="Z190" s="10" t="str">
        <f t="shared" si="48"/>
        <v/>
      </c>
      <c r="AA190" s="11" t="e">
        <f t="shared" ca="1" si="49"/>
        <v>#N/A</v>
      </c>
      <c r="AB190" s="10">
        <f t="shared" si="50"/>
        <v>0</v>
      </c>
      <c r="AC190" s="11">
        <f t="shared" ca="1" si="51"/>
        <v>0.5</v>
      </c>
    </row>
    <row r="191" spans="1:29" x14ac:dyDescent="0.25">
      <c r="A191" s="8">
        <f t="shared" si="35"/>
        <v>4</v>
      </c>
      <c r="B191" s="5">
        <v>2023</v>
      </c>
      <c r="C191" s="5" t="s">
        <v>56</v>
      </c>
      <c r="D191" s="5">
        <v>4</v>
      </c>
      <c r="E191" s="15">
        <v>45200</v>
      </c>
      <c r="F191" s="5" t="s">
        <v>6</v>
      </c>
      <c r="G191" s="5" t="s">
        <v>39</v>
      </c>
      <c r="H191" s="9">
        <v>5</v>
      </c>
      <c r="I191" s="5" t="s">
        <v>54</v>
      </c>
      <c r="J191" s="5" t="s">
        <v>52</v>
      </c>
      <c r="K191" s="5" t="s">
        <v>48</v>
      </c>
      <c r="L191" s="5">
        <v>29</v>
      </c>
      <c r="M191" s="5">
        <v>23</v>
      </c>
      <c r="N191" s="6">
        <f t="shared" si="36"/>
        <v>6</v>
      </c>
      <c r="O191" s="7" t="str">
        <f t="shared" si="37"/>
        <v>W</v>
      </c>
      <c r="P191" s="5" t="str">
        <f t="shared" ca="1" si="38"/>
        <v>(2-2)</v>
      </c>
      <c r="Q191" s="5">
        <f t="shared" ca="1" si="39"/>
        <v>98</v>
      </c>
      <c r="R191" s="5">
        <f t="shared" ca="1" si="40"/>
        <v>85</v>
      </c>
      <c r="S191" s="6">
        <f t="shared" ca="1" si="41"/>
        <v>13</v>
      </c>
      <c r="T191" s="10">
        <f t="shared" si="42"/>
        <v>1</v>
      </c>
      <c r="U191" s="11">
        <f t="shared" ca="1" si="43"/>
        <v>0.5</v>
      </c>
      <c r="V191" s="10">
        <f t="shared" si="44"/>
        <v>1</v>
      </c>
      <c r="W191" s="12" t="e">
        <f t="shared" ca="1" si="45"/>
        <v>#N/A</v>
      </c>
      <c r="X191" s="10">
        <f t="shared" si="46"/>
        <v>1</v>
      </c>
      <c r="Y191" s="12" t="e">
        <f t="shared" ca="1" si="47"/>
        <v>#N/A</v>
      </c>
      <c r="Z191" s="10" t="str">
        <f t="shared" si="48"/>
        <v/>
      </c>
      <c r="AA191" s="11" t="e">
        <f t="shared" ca="1" si="49"/>
        <v>#N/A</v>
      </c>
      <c r="AB191" s="10">
        <f t="shared" si="50"/>
        <v>1</v>
      </c>
      <c r="AC191" s="11">
        <f t="shared" ca="1" si="51"/>
        <v>0.66666666666666663</v>
      </c>
    </row>
    <row r="192" spans="1:29" x14ac:dyDescent="0.25">
      <c r="A192" s="8">
        <f t="shared" si="35"/>
        <v>5</v>
      </c>
      <c r="B192" s="5">
        <v>2023</v>
      </c>
      <c r="C192" s="5" t="s">
        <v>56</v>
      </c>
      <c r="D192" s="5">
        <v>5</v>
      </c>
      <c r="E192" s="15">
        <v>45207</v>
      </c>
      <c r="F192" s="5" t="s">
        <v>5</v>
      </c>
      <c r="G192" s="5" t="s">
        <v>43</v>
      </c>
      <c r="H192" s="9">
        <v>2</v>
      </c>
      <c r="I192" s="5" t="s">
        <v>45</v>
      </c>
      <c r="J192" s="5" t="s">
        <v>51</v>
      </c>
      <c r="K192" s="5" t="s">
        <v>49</v>
      </c>
      <c r="L192" s="5">
        <v>14</v>
      </c>
      <c r="M192" s="5">
        <v>23</v>
      </c>
      <c r="N192" s="6">
        <f t="shared" si="36"/>
        <v>-9</v>
      </c>
      <c r="O192" s="7" t="str">
        <f t="shared" si="37"/>
        <v>L</v>
      </c>
      <c r="P192" s="5" t="str">
        <f t="shared" ca="1" si="38"/>
        <v>(2-3)</v>
      </c>
      <c r="Q192" s="5">
        <f t="shared" ca="1" si="39"/>
        <v>112</v>
      </c>
      <c r="R192" s="5">
        <f t="shared" ca="1" si="40"/>
        <v>108</v>
      </c>
      <c r="S192" s="6">
        <f t="shared" ca="1" si="41"/>
        <v>4</v>
      </c>
      <c r="T192" s="10">
        <f t="shared" si="42"/>
        <v>0</v>
      </c>
      <c r="U192" s="11">
        <f t="shared" ca="1" si="43"/>
        <v>0.4</v>
      </c>
      <c r="V192" s="10">
        <f t="shared" si="44"/>
        <v>0</v>
      </c>
      <c r="W192" s="12" t="e">
        <f t="shared" ca="1" si="45"/>
        <v>#N/A</v>
      </c>
      <c r="X192" s="10">
        <f t="shared" si="46"/>
        <v>0</v>
      </c>
      <c r="Y192" s="12" t="e">
        <f t="shared" ca="1" si="47"/>
        <v>#N/A</v>
      </c>
      <c r="Z192" s="10">
        <f t="shared" si="48"/>
        <v>0</v>
      </c>
      <c r="AA192" s="11">
        <f t="shared" ca="1" si="49"/>
        <v>0</v>
      </c>
      <c r="AB192" s="10" t="str">
        <f t="shared" si="50"/>
        <v/>
      </c>
      <c r="AC192" s="11" t="e">
        <f t="shared" ca="1" si="51"/>
        <v>#N/A</v>
      </c>
    </row>
    <row r="193" spans="1:29" x14ac:dyDescent="0.25">
      <c r="A193" s="8">
        <f t="shared" si="35"/>
        <v>6</v>
      </c>
      <c r="B193" s="5">
        <v>2023</v>
      </c>
      <c r="C193" s="5" t="s">
        <v>56</v>
      </c>
      <c r="D193" s="5">
        <v>6</v>
      </c>
      <c r="E193" s="15">
        <v>45214</v>
      </c>
      <c r="F193" s="5" t="s">
        <v>5</v>
      </c>
      <c r="G193" s="5" t="s">
        <v>25</v>
      </c>
      <c r="H193" s="9">
        <v>1</v>
      </c>
      <c r="I193" s="5" t="s">
        <v>45</v>
      </c>
      <c r="J193" s="5" t="s">
        <v>46</v>
      </c>
      <c r="K193" s="5" t="s">
        <v>47</v>
      </c>
      <c r="L193" s="5">
        <v>26</v>
      </c>
      <c r="M193" s="5">
        <v>9</v>
      </c>
      <c r="N193" s="6">
        <f t="shared" si="36"/>
        <v>17</v>
      </c>
      <c r="O193" s="7" t="str">
        <f t="shared" si="37"/>
        <v>W</v>
      </c>
      <c r="P193" s="5" t="str">
        <f t="shared" ca="1" si="38"/>
        <v>(3-3)</v>
      </c>
      <c r="Q193" s="5">
        <f t="shared" ca="1" si="39"/>
        <v>138</v>
      </c>
      <c r="R193" s="5">
        <f t="shared" ca="1" si="40"/>
        <v>117</v>
      </c>
      <c r="S193" s="6">
        <f t="shared" ca="1" si="41"/>
        <v>21</v>
      </c>
      <c r="T193" s="10">
        <f t="shared" si="42"/>
        <v>1</v>
      </c>
      <c r="U193" s="11">
        <f t="shared" ca="1" si="43"/>
        <v>0.5</v>
      </c>
      <c r="V193" s="10">
        <f t="shared" si="44"/>
        <v>1</v>
      </c>
      <c r="W193" s="12" t="e">
        <f t="shared" ca="1" si="45"/>
        <v>#N/A</v>
      </c>
      <c r="X193" s="10">
        <f t="shared" si="46"/>
        <v>1</v>
      </c>
      <c r="Y193" s="12" t="e">
        <f t="shared" ca="1" si="47"/>
        <v>#N/A</v>
      </c>
      <c r="Z193" s="10">
        <f t="shared" si="48"/>
        <v>1</v>
      </c>
      <c r="AA193" s="11">
        <f t="shared" ca="1" si="49"/>
        <v>0.33333333333333331</v>
      </c>
      <c r="AB193" s="10" t="str">
        <f t="shared" si="50"/>
        <v/>
      </c>
      <c r="AC193" s="11" t="e">
        <f t="shared" ca="1" si="51"/>
        <v>#N/A</v>
      </c>
    </row>
    <row r="194" spans="1:29" x14ac:dyDescent="0.25">
      <c r="A194" s="8">
        <f t="shared" si="35"/>
        <v>7</v>
      </c>
      <c r="B194" s="5">
        <v>2023</v>
      </c>
      <c r="C194" s="5" t="s">
        <v>56</v>
      </c>
      <c r="D194" s="5">
        <v>7</v>
      </c>
      <c r="E194" s="15">
        <v>45221</v>
      </c>
      <c r="F194" s="5" t="s">
        <v>5</v>
      </c>
      <c r="G194" s="5" t="s">
        <v>62</v>
      </c>
      <c r="H194" s="9">
        <v>4</v>
      </c>
      <c r="I194" s="5" t="s">
        <v>54</v>
      </c>
      <c r="J194" s="5" t="s">
        <v>50</v>
      </c>
      <c r="K194" s="5" t="s">
        <v>48</v>
      </c>
      <c r="L194" s="5">
        <v>17</v>
      </c>
      <c r="M194" s="5">
        <v>24</v>
      </c>
      <c r="N194" s="6">
        <f t="shared" si="36"/>
        <v>-7</v>
      </c>
      <c r="O194" s="7" t="str">
        <f t="shared" si="37"/>
        <v>L</v>
      </c>
      <c r="P194" s="5" t="str">
        <f t="shared" ca="1" si="38"/>
        <v>(3-4)</v>
      </c>
      <c r="Q194" s="5">
        <f t="shared" ca="1" si="39"/>
        <v>155</v>
      </c>
      <c r="R194" s="5">
        <f t="shared" ca="1" si="40"/>
        <v>141</v>
      </c>
      <c r="S194" s="6">
        <f t="shared" ca="1" si="41"/>
        <v>14</v>
      </c>
      <c r="T194" s="10">
        <f t="shared" si="42"/>
        <v>0</v>
      </c>
      <c r="U194" s="11">
        <f t="shared" ca="1" si="43"/>
        <v>0.42857142857142855</v>
      </c>
      <c r="V194" s="10">
        <f t="shared" si="44"/>
        <v>0</v>
      </c>
      <c r="W194" s="12" t="e">
        <f t="shared" ca="1" si="45"/>
        <v>#N/A</v>
      </c>
      <c r="X194" s="10">
        <f t="shared" si="46"/>
        <v>0</v>
      </c>
      <c r="Y194" s="12" t="e">
        <f t="shared" ca="1" si="47"/>
        <v>#N/A</v>
      </c>
      <c r="Z194" s="10">
        <f t="shared" si="48"/>
        <v>0</v>
      </c>
      <c r="AA194" s="11">
        <f t="shared" ca="1" si="49"/>
        <v>0.25</v>
      </c>
      <c r="AB194" s="10" t="str">
        <f t="shared" si="50"/>
        <v/>
      </c>
      <c r="AC194" s="11" t="e">
        <f t="shared" ca="1" si="51"/>
        <v>#N/A</v>
      </c>
    </row>
    <row r="195" spans="1:29" x14ac:dyDescent="0.25">
      <c r="A195" s="8">
        <f t="shared" ref="A195:A209" si="52">IF(B195&amp;C195&lt;&gt;B194&amp;C194,1,A194+1)</f>
        <v>8</v>
      </c>
      <c r="B195" s="5">
        <v>2023</v>
      </c>
      <c r="C195" s="5" t="s">
        <v>56</v>
      </c>
      <c r="D195" s="5">
        <v>8</v>
      </c>
      <c r="E195" s="15">
        <v>45228</v>
      </c>
      <c r="F195" s="5" t="s">
        <v>6</v>
      </c>
      <c r="G195" s="5" t="s">
        <v>18</v>
      </c>
      <c r="H195" s="9">
        <v>2</v>
      </c>
      <c r="I195" s="5" t="s">
        <v>45</v>
      </c>
      <c r="J195" s="5" t="s">
        <v>51</v>
      </c>
      <c r="K195" s="5" t="s">
        <v>53</v>
      </c>
      <c r="L195" s="5">
        <v>20</v>
      </c>
      <c r="M195" s="5">
        <v>43</v>
      </c>
      <c r="N195" s="6">
        <f t="shared" ref="N195:N213" si="53">IF(OR(L195="",M195=""),"",L195-M195)</f>
        <v>-23</v>
      </c>
      <c r="O195" s="7" t="str">
        <f t="shared" ref="O195:O213" si="54">IF(N195="","",IF(N195=0,"T",IF(N195&lt;0,"L","W")))</f>
        <v>L</v>
      </c>
      <c r="P195" s="5" t="str">
        <f t="shared" ref="P195:P213" ca="1" si="55">IF(N195="","","("&amp;COUNTIF(OFFSET(O195,,,-$A195),"W")&amp;"-"&amp;COUNTIF(OFFSET(O195,,,-$A195),"L")&amp;IF(COUNTIF(OFFSET(O195,,,-$A195),"T")&gt;0,"-"&amp;COUNTIF(OFFSET(O195,,,-$A195),"T"),"")&amp;")")</f>
        <v>(3-5)</v>
      </c>
      <c r="Q195" s="5">
        <f t="shared" ref="Q195:Q213" ca="1" si="56">IF(N195="","",SUM(OFFSET(L195,,,-$A195)))</f>
        <v>175</v>
      </c>
      <c r="R195" s="5">
        <f t="shared" ref="R195:R213" ca="1" si="57">IF(N195="","",SUM(OFFSET(M195,,,-$A195)))</f>
        <v>184</v>
      </c>
      <c r="S195" s="6">
        <f t="shared" ref="S195:S213" ca="1" si="58">IF(N195="","",Q195-R195)</f>
        <v>-9</v>
      </c>
      <c r="T195" s="10">
        <f t="shared" ref="T195:T213" si="59">IF(N195="","",IF(M195=L195,0.5,IF(M195&lt;L195,1,0)))</f>
        <v>0</v>
      </c>
      <c r="U195" s="11">
        <f t="shared" ref="U195:U213" ca="1" si="60">IF(OR(F195="bye",T195=""),#N/A,SUM(OFFSET(T195,,,-$A195))/COUNT(OFFSET(T195,,,-$A195)))</f>
        <v>0.375</v>
      </c>
      <c r="V195" s="10">
        <f t="shared" ref="V195:V213" si="61">IF(OR(F195="bye",F195="dnq"),"",IF(N195="",0,T195))</f>
        <v>0</v>
      </c>
      <c r="W195" s="12" t="e">
        <f t="shared" ref="W195:W213" ca="1" si="62">IF(OR(F195="bye",F195="dnq"),#N/A,IF(OR(N195="",AND(O196="",F196&lt;&gt;"bye",F196&lt;&gt;"dnq")),SUM(OFFSET(V195,,,-$A195))/COUNT(OFFSET(V195,,,-$A195)),#N/A))</f>
        <v>#N/A</v>
      </c>
      <c r="X195" s="10">
        <f t="shared" ref="X195:X213" si="63">IF(OR(F195="bye",F195="dnq"),"",IF(N195="",1,T195))</f>
        <v>0</v>
      </c>
      <c r="Y195" s="12" t="e">
        <f t="shared" ref="Y195:Y213" ca="1" si="64">IF(OR(F195="bye",F195="dnq"),#N/A,IF(OR(O195="",AND(N196="",F196&lt;&gt;"bye",F196&lt;&gt;"dnq")),SUM(OFFSET(X195,,,-$A195))/COUNT(OFFSET(X195,,,-$A195)),#N/A))</f>
        <v>#N/A</v>
      </c>
      <c r="Z195" s="10" t="str">
        <f t="shared" ref="Z195:Z213" si="65">IF(OR(F195="bye",F195="dnq"),"",IF(N195="",#N/A,IF(F195="H",T195,"")))</f>
        <v/>
      </c>
      <c r="AA195" s="11" t="e">
        <f t="shared" ref="AA195:AA235" ca="1" si="66">IF(Z195="",#N/A,SUM(OFFSET(Z195,,,-$A195))/COUNT(OFFSET(Z195,,,-$A195)))</f>
        <v>#N/A</v>
      </c>
      <c r="AB195" s="10">
        <f t="shared" ref="AB195:AB213" si="67">IF(OR(F195="bye",F195="dnq"),"",IF(N195="",#N/A,IF(F195="A",T195,"")))</f>
        <v>0</v>
      </c>
      <c r="AC195" s="11">
        <f t="shared" ref="AC195:AC235" ca="1" si="68">IF(AB195="",#N/A,SUM(OFFSET(AB195,,,-$A195))/COUNT(OFFSET(AB195,,,-$A195)))</f>
        <v>0.5</v>
      </c>
    </row>
    <row r="196" spans="1:29" x14ac:dyDescent="0.25">
      <c r="A196" s="8">
        <f t="shared" si="52"/>
        <v>9</v>
      </c>
      <c r="B196" s="5">
        <v>2023</v>
      </c>
      <c r="C196" s="5" t="s">
        <v>56</v>
      </c>
      <c r="D196" s="5">
        <v>9</v>
      </c>
      <c r="E196" s="15">
        <v>45235</v>
      </c>
      <c r="F196" s="5" t="s">
        <v>6</v>
      </c>
      <c r="G196" s="5" t="s">
        <v>38</v>
      </c>
      <c r="H196" s="9">
        <v>3</v>
      </c>
      <c r="I196" s="5" t="s">
        <v>45</v>
      </c>
      <c r="J196" s="5" t="s">
        <v>50</v>
      </c>
      <c r="K196" s="5" t="s">
        <v>48</v>
      </c>
      <c r="L196" s="5">
        <v>3</v>
      </c>
      <c r="M196" s="5">
        <v>20</v>
      </c>
      <c r="N196" s="6">
        <f t="shared" si="53"/>
        <v>-17</v>
      </c>
      <c r="O196" s="7" t="str">
        <f t="shared" si="54"/>
        <v>L</v>
      </c>
      <c r="P196" s="5" t="str">
        <f t="shared" ca="1" si="55"/>
        <v>(3-6)</v>
      </c>
      <c r="Q196" s="5">
        <f t="shared" ca="1" si="56"/>
        <v>178</v>
      </c>
      <c r="R196" s="5">
        <f t="shared" ca="1" si="57"/>
        <v>204</v>
      </c>
      <c r="S196" s="6">
        <f t="shared" ca="1" si="58"/>
        <v>-26</v>
      </c>
      <c r="T196" s="10">
        <f t="shared" si="59"/>
        <v>0</v>
      </c>
      <c r="U196" s="11">
        <f t="shared" ca="1" si="60"/>
        <v>0.33333333333333331</v>
      </c>
      <c r="V196" s="10">
        <f t="shared" si="61"/>
        <v>0</v>
      </c>
      <c r="W196" s="12">
        <f t="shared" ca="1" si="62"/>
        <v>0.33333333333333331</v>
      </c>
      <c r="X196" s="10">
        <f t="shared" si="63"/>
        <v>0</v>
      </c>
      <c r="Y196" s="12">
        <f t="shared" ca="1" si="64"/>
        <v>0.33333333333333331</v>
      </c>
      <c r="Z196" s="10" t="str">
        <f t="shared" si="65"/>
        <v/>
      </c>
      <c r="AA196" s="11" t="e">
        <f t="shared" ca="1" si="66"/>
        <v>#N/A</v>
      </c>
      <c r="AB196" s="10">
        <f t="shared" si="67"/>
        <v>0</v>
      </c>
      <c r="AC196" s="11">
        <f t="shared" ca="1" si="68"/>
        <v>0.4</v>
      </c>
    </row>
    <row r="197" spans="1:29" x14ac:dyDescent="0.25">
      <c r="A197" s="8">
        <f t="shared" si="52"/>
        <v>10</v>
      </c>
      <c r="B197" s="5">
        <v>2023</v>
      </c>
      <c r="C197" s="5" t="s">
        <v>56</v>
      </c>
      <c r="D197" s="5">
        <v>10</v>
      </c>
      <c r="E197" s="15" t="s">
        <v>17</v>
      </c>
      <c r="N197" s="6" t="str">
        <f t="shared" si="53"/>
        <v/>
      </c>
      <c r="O197" s="7" t="str">
        <f t="shared" si="54"/>
        <v/>
      </c>
      <c r="P197" s="5" t="str">
        <f t="shared" ca="1" si="55"/>
        <v/>
      </c>
      <c r="Q197" s="5" t="str">
        <f t="shared" ca="1" si="56"/>
        <v/>
      </c>
      <c r="R197" s="5" t="str">
        <f t="shared" ca="1" si="57"/>
        <v/>
      </c>
      <c r="S197" s="6" t="str">
        <f t="shared" si="58"/>
        <v/>
      </c>
      <c r="T197" s="10" t="str">
        <f t="shared" si="59"/>
        <v/>
      </c>
      <c r="U197" s="11" t="e">
        <f t="shared" ca="1" si="60"/>
        <v>#N/A</v>
      </c>
      <c r="V197" s="10">
        <f t="shared" si="61"/>
        <v>0</v>
      </c>
      <c r="W197" s="12">
        <f t="shared" ca="1" si="62"/>
        <v>0.3</v>
      </c>
      <c r="X197" s="10">
        <f t="shared" si="63"/>
        <v>1</v>
      </c>
      <c r="Y197" s="12">
        <f t="shared" ca="1" si="64"/>
        <v>0.4</v>
      </c>
      <c r="Z197" s="10" t="e">
        <f t="shared" si="65"/>
        <v>#N/A</v>
      </c>
      <c r="AA197" s="11" t="e">
        <f t="shared" ca="1" si="66"/>
        <v>#N/A</v>
      </c>
      <c r="AB197" s="10" t="e">
        <f t="shared" si="67"/>
        <v>#N/A</v>
      </c>
      <c r="AC197" s="11" t="e">
        <f t="shared" ca="1" si="68"/>
        <v>#N/A</v>
      </c>
    </row>
    <row r="198" spans="1:29" x14ac:dyDescent="0.25">
      <c r="A198" s="8">
        <f t="shared" si="52"/>
        <v>11</v>
      </c>
      <c r="B198" s="5">
        <v>2023</v>
      </c>
      <c r="C198" s="5" t="s">
        <v>56</v>
      </c>
      <c r="D198" s="5">
        <v>11</v>
      </c>
      <c r="E198" s="15">
        <v>45249</v>
      </c>
      <c r="F198" s="5" t="s">
        <v>5</v>
      </c>
      <c r="G198" s="5" t="s">
        <v>23</v>
      </c>
      <c r="H198" s="9">
        <v>1</v>
      </c>
      <c r="I198" s="5" t="s">
        <v>45</v>
      </c>
      <c r="J198" s="5" t="s">
        <v>46</v>
      </c>
      <c r="K198" s="5" t="s">
        <v>53</v>
      </c>
      <c r="L198" s="5">
        <v>17</v>
      </c>
      <c r="M198" s="5">
        <v>16</v>
      </c>
      <c r="N198" s="6">
        <f t="shared" si="53"/>
        <v>1</v>
      </c>
      <c r="O198" s="7" t="str">
        <f t="shared" si="54"/>
        <v>W</v>
      </c>
      <c r="P198" s="5" t="str">
        <f t="shared" ca="1" si="55"/>
        <v>(4-6)</v>
      </c>
      <c r="Q198" s="5">
        <f t="shared" ca="1" si="56"/>
        <v>195</v>
      </c>
      <c r="R198" s="5">
        <f t="shared" ca="1" si="57"/>
        <v>220</v>
      </c>
      <c r="S198" s="6">
        <f t="shared" ca="1" si="58"/>
        <v>-25</v>
      </c>
      <c r="T198" s="10">
        <f t="shared" si="59"/>
        <v>1</v>
      </c>
      <c r="U198" s="11">
        <f t="shared" ca="1" si="60"/>
        <v>0.4</v>
      </c>
      <c r="V198" s="10">
        <f t="shared" si="61"/>
        <v>1</v>
      </c>
      <c r="W198" s="12" t="e">
        <f t="shared" ca="1" si="62"/>
        <v>#N/A</v>
      </c>
      <c r="X198" s="10">
        <f t="shared" si="63"/>
        <v>1</v>
      </c>
      <c r="Y198" s="12" t="e">
        <f t="shared" ca="1" si="64"/>
        <v>#N/A</v>
      </c>
      <c r="Z198" s="10">
        <f t="shared" si="65"/>
        <v>1</v>
      </c>
      <c r="AA198" s="11" t="e">
        <f t="shared" ca="1" si="66"/>
        <v>#N/A</v>
      </c>
      <c r="AB198" s="10" t="str">
        <f t="shared" si="67"/>
        <v/>
      </c>
      <c r="AC198" s="11" t="e">
        <f t="shared" ca="1" si="68"/>
        <v>#N/A</v>
      </c>
    </row>
    <row r="199" spans="1:29" x14ac:dyDescent="0.25">
      <c r="A199" s="8">
        <f t="shared" si="52"/>
        <v>12</v>
      </c>
      <c r="B199" s="5">
        <v>2023</v>
      </c>
      <c r="C199" s="5" t="s">
        <v>56</v>
      </c>
      <c r="D199" s="5">
        <v>12</v>
      </c>
      <c r="E199" s="15">
        <v>45256</v>
      </c>
      <c r="F199" s="5" t="s">
        <v>6</v>
      </c>
      <c r="G199" s="5" t="s">
        <v>25</v>
      </c>
      <c r="H199" s="9">
        <v>1</v>
      </c>
      <c r="I199" s="5" t="s">
        <v>45</v>
      </c>
      <c r="J199" s="5" t="s">
        <v>46</v>
      </c>
      <c r="K199" s="5" t="s">
        <v>47</v>
      </c>
      <c r="L199" s="5">
        <v>37</v>
      </c>
      <c r="M199" s="5">
        <v>14</v>
      </c>
      <c r="N199" s="6">
        <f t="shared" si="53"/>
        <v>23</v>
      </c>
      <c r="O199" s="7" t="str">
        <f t="shared" si="54"/>
        <v>W</v>
      </c>
      <c r="P199" s="5" t="str">
        <f t="shared" ca="1" si="55"/>
        <v>(5-6)</v>
      </c>
      <c r="Q199" s="5">
        <f t="shared" ca="1" si="56"/>
        <v>232</v>
      </c>
      <c r="R199" s="5">
        <f t="shared" ca="1" si="57"/>
        <v>234</v>
      </c>
      <c r="S199" s="6">
        <f t="shared" ca="1" si="58"/>
        <v>-2</v>
      </c>
      <c r="T199" s="10">
        <f t="shared" si="59"/>
        <v>1</v>
      </c>
      <c r="U199" s="11">
        <f t="shared" ca="1" si="60"/>
        <v>0.45454545454545453</v>
      </c>
      <c r="V199" s="10">
        <f t="shared" si="61"/>
        <v>1</v>
      </c>
      <c r="W199" s="12" t="e">
        <f t="shared" ca="1" si="62"/>
        <v>#N/A</v>
      </c>
      <c r="X199" s="10">
        <f t="shared" si="63"/>
        <v>1</v>
      </c>
      <c r="Y199" s="12" t="e">
        <f t="shared" ca="1" si="64"/>
        <v>#N/A</v>
      </c>
      <c r="Z199" s="10" t="str">
        <f t="shared" si="65"/>
        <v/>
      </c>
      <c r="AA199" s="11" t="e">
        <f t="shared" ca="1" si="66"/>
        <v>#N/A</v>
      </c>
      <c r="AB199" s="10">
        <f t="shared" si="67"/>
        <v>1</v>
      </c>
      <c r="AC199" s="11" t="e">
        <f t="shared" ca="1" si="68"/>
        <v>#N/A</v>
      </c>
    </row>
    <row r="200" spans="1:29" x14ac:dyDescent="0.25">
      <c r="A200" s="8">
        <f t="shared" si="52"/>
        <v>13</v>
      </c>
      <c r="B200" s="5">
        <v>2023</v>
      </c>
      <c r="C200" s="5" t="s">
        <v>56</v>
      </c>
      <c r="D200" s="5">
        <v>13</v>
      </c>
      <c r="E200" s="15">
        <v>45263</v>
      </c>
      <c r="F200" s="5" t="s">
        <v>5</v>
      </c>
      <c r="G200" s="5" t="s">
        <v>60</v>
      </c>
      <c r="H200" s="9">
        <v>4</v>
      </c>
      <c r="I200" s="5" t="s">
        <v>54</v>
      </c>
      <c r="J200" s="5" t="s">
        <v>50</v>
      </c>
      <c r="K200" s="5" t="s">
        <v>47</v>
      </c>
      <c r="L200" s="5">
        <v>36</v>
      </c>
      <c r="M200" s="5">
        <v>19</v>
      </c>
      <c r="N200" s="6">
        <f t="shared" si="53"/>
        <v>17</v>
      </c>
      <c r="O200" s="7" t="str">
        <f t="shared" si="54"/>
        <v>W</v>
      </c>
      <c r="P200" s="5" t="str">
        <f t="shared" ca="1" si="55"/>
        <v>(6-6)</v>
      </c>
      <c r="Q200" s="5">
        <f t="shared" ca="1" si="56"/>
        <v>268</v>
      </c>
      <c r="R200" s="5">
        <f t="shared" ca="1" si="57"/>
        <v>253</v>
      </c>
      <c r="S200" s="6">
        <f t="shared" ca="1" si="58"/>
        <v>15</v>
      </c>
      <c r="T200" s="10">
        <f t="shared" si="59"/>
        <v>1</v>
      </c>
      <c r="U200" s="11">
        <f t="shared" ca="1" si="60"/>
        <v>0.5</v>
      </c>
      <c r="V200" s="10">
        <f t="shared" si="61"/>
        <v>1</v>
      </c>
      <c r="W200" s="12" t="e">
        <f t="shared" ca="1" si="62"/>
        <v>#N/A</v>
      </c>
      <c r="X200" s="10">
        <f t="shared" si="63"/>
        <v>1</v>
      </c>
      <c r="Y200" s="12" t="e">
        <f t="shared" ca="1" si="64"/>
        <v>#N/A</v>
      </c>
      <c r="Z200" s="10">
        <f t="shared" si="65"/>
        <v>1</v>
      </c>
      <c r="AA200" s="11" t="e">
        <f t="shared" ca="1" si="66"/>
        <v>#N/A</v>
      </c>
      <c r="AB200" s="10" t="str">
        <f t="shared" si="67"/>
        <v/>
      </c>
      <c r="AC200" s="11" t="e">
        <f t="shared" ca="1" si="68"/>
        <v>#N/A</v>
      </c>
    </row>
    <row r="201" spans="1:29" x14ac:dyDescent="0.25">
      <c r="A201" s="8">
        <f t="shared" si="52"/>
        <v>14</v>
      </c>
      <c r="B201" s="5">
        <v>2023</v>
      </c>
      <c r="C201" s="5" t="s">
        <v>56</v>
      </c>
      <c r="D201" s="5">
        <v>14</v>
      </c>
      <c r="E201" s="15">
        <v>45270</v>
      </c>
      <c r="F201" s="5" t="s">
        <v>6</v>
      </c>
      <c r="G201" s="5" t="s">
        <v>58</v>
      </c>
      <c r="H201" s="9">
        <v>4</v>
      </c>
      <c r="I201" s="5" t="s">
        <v>54</v>
      </c>
      <c r="J201" s="5" t="s">
        <v>50</v>
      </c>
      <c r="K201" s="5" t="s">
        <v>53</v>
      </c>
      <c r="L201" s="5">
        <v>31</v>
      </c>
      <c r="M201" s="5">
        <v>37</v>
      </c>
      <c r="N201" s="6">
        <f t="shared" si="53"/>
        <v>-6</v>
      </c>
      <c r="O201" s="7" t="str">
        <f t="shared" si="54"/>
        <v>L</v>
      </c>
      <c r="P201" s="5" t="str">
        <f t="shared" ca="1" si="55"/>
        <v>(6-7)</v>
      </c>
      <c r="Q201" s="5">
        <f t="shared" ca="1" si="56"/>
        <v>299</v>
      </c>
      <c r="R201" s="5">
        <f t="shared" ca="1" si="57"/>
        <v>290</v>
      </c>
      <c r="S201" s="6">
        <f t="shared" ca="1" si="58"/>
        <v>9</v>
      </c>
      <c r="T201" s="10">
        <f t="shared" si="59"/>
        <v>0</v>
      </c>
      <c r="U201" s="11">
        <f t="shared" ca="1" si="60"/>
        <v>0.46153846153846156</v>
      </c>
      <c r="V201" s="10">
        <f t="shared" si="61"/>
        <v>0</v>
      </c>
      <c r="W201" s="12" t="e">
        <f t="shared" ca="1" si="62"/>
        <v>#N/A</v>
      </c>
      <c r="X201" s="10">
        <f t="shared" si="63"/>
        <v>0</v>
      </c>
      <c r="Y201" s="12" t="e">
        <f t="shared" ca="1" si="64"/>
        <v>#N/A</v>
      </c>
      <c r="Z201" s="10" t="str">
        <f t="shared" si="65"/>
        <v/>
      </c>
      <c r="AA201" s="11" t="e">
        <f t="shared" ca="1" si="66"/>
        <v>#N/A</v>
      </c>
      <c r="AB201" s="10">
        <f t="shared" si="67"/>
        <v>0</v>
      </c>
      <c r="AC201" s="11" t="e">
        <f t="shared" ca="1" si="68"/>
        <v>#N/A</v>
      </c>
    </row>
    <row r="202" spans="1:29" x14ac:dyDescent="0.25">
      <c r="A202" s="8">
        <f t="shared" si="52"/>
        <v>15</v>
      </c>
      <c r="B202" s="5">
        <v>2023</v>
      </c>
      <c r="C202" s="5" t="s">
        <v>56</v>
      </c>
      <c r="D202" s="5">
        <v>15</v>
      </c>
      <c r="E202" s="15">
        <v>45277</v>
      </c>
      <c r="F202" s="5" t="s">
        <v>5</v>
      </c>
      <c r="G202" s="5" t="s">
        <v>69</v>
      </c>
      <c r="H202" s="9">
        <v>2</v>
      </c>
      <c r="I202" s="5" t="s">
        <v>45</v>
      </c>
      <c r="J202" s="5" t="s">
        <v>51</v>
      </c>
      <c r="K202" s="5" t="s">
        <v>47</v>
      </c>
      <c r="L202" s="5">
        <v>28</v>
      </c>
      <c r="M202" s="5">
        <v>20</v>
      </c>
      <c r="N202" s="6">
        <f t="shared" si="53"/>
        <v>8</v>
      </c>
      <c r="O202" s="7" t="str">
        <f t="shared" si="54"/>
        <v>W</v>
      </c>
      <c r="P202" s="5" t="str">
        <f t="shared" ca="1" si="55"/>
        <v>(7-7)</v>
      </c>
      <c r="Q202" s="5">
        <f t="shared" ca="1" si="56"/>
        <v>327</v>
      </c>
      <c r="R202" s="5">
        <f t="shared" ca="1" si="57"/>
        <v>310</v>
      </c>
      <c r="S202" s="6">
        <f t="shared" ca="1" si="58"/>
        <v>17</v>
      </c>
      <c r="T202" s="10">
        <f t="shared" si="59"/>
        <v>1</v>
      </c>
      <c r="U202" s="11">
        <f t="shared" ca="1" si="60"/>
        <v>0.5</v>
      </c>
      <c r="V202" s="10">
        <f t="shared" si="61"/>
        <v>1</v>
      </c>
      <c r="W202" s="12" t="e">
        <f t="shared" ca="1" si="62"/>
        <v>#N/A</v>
      </c>
      <c r="X202" s="10">
        <f t="shared" si="63"/>
        <v>1</v>
      </c>
      <c r="Y202" s="12" t="e">
        <f t="shared" ca="1" si="64"/>
        <v>#N/A</v>
      </c>
      <c r="Z202" s="10">
        <f t="shared" si="65"/>
        <v>1</v>
      </c>
      <c r="AA202" s="11" t="e">
        <f t="shared" ca="1" si="66"/>
        <v>#N/A</v>
      </c>
      <c r="AB202" s="10" t="str">
        <f t="shared" si="67"/>
        <v/>
      </c>
      <c r="AC202" s="11" t="e">
        <f t="shared" ca="1" si="68"/>
        <v>#N/A</v>
      </c>
    </row>
    <row r="203" spans="1:29" x14ac:dyDescent="0.25">
      <c r="A203" s="8">
        <f t="shared" si="52"/>
        <v>16</v>
      </c>
      <c r="B203" s="5">
        <v>2023</v>
      </c>
      <c r="C203" s="5" t="s">
        <v>56</v>
      </c>
      <c r="D203" s="5">
        <v>16</v>
      </c>
      <c r="E203" s="15">
        <v>45281</v>
      </c>
      <c r="F203" s="5" t="s">
        <v>5</v>
      </c>
      <c r="G203" s="5" t="s">
        <v>32</v>
      </c>
      <c r="H203" s="9">
        <v>3</v>
      </c>
      <c r="I203" s="5" t="s">
        <v>45</v>
      </c>
      <c r="J203" s="5" t="s">
        <v>52</v>
      </c>
      <c r="K203" s="5" t="s">
        <v>48</v>
      </c>
      <c r="L203" s="5">
        <v>30</v>
      </c>
      <c r="M203" s="5">
        <v>22</v>
      </c>
      <c r="N203" s="6">
        <f t="shared" si="53"/>
        <v>8</v>
      </c>
      <c r="O203" s="7" t="str">
        <f t="shared" si="54"/>
        <v>W</v>
      </c>
      <c r="P203" s="5" t="str">
        <f t="shared" ca="1" si="55"/>
        <v>(8-7)</v>
      </c>
      <c r="Q203" s="5">
        <f t="shared" ca="1" si="56"/>
        <v>357</v>
      </c>
      <c r="R203" s="5">
        <f t="shared" ca="1" si="57"/>
        <v>332</v>
      </c>
      <c r="S203" s="6">
        <f t="shared" ca="1" si="58"/>
        <v>25</v>
      </c>
      <c r="T203" s="10">
        <f t="shared" si="59"/>
        <v>1</v>
      </c>
      <c r="U203" s="11">
        <f t="shared" ca="1" si="60"/>
        <v>0.53333333333333333</v>
      </c>
      <c r="V203" s="10">
        <f t="shared" si="61"/>
        <v>1</v>
      </c>
      <c r="W203" s="12" t="e">
        <f t="shared" ca="1" si="62"/>
        <v>#N/A</v>
      </c>
      <c r="X203" s="10">
        <f t="shared" si="63"/>
        <v>1</v>
      </c>
      <c r="Y203" s="12" t="e">
        <f t="shared" ca="1" si="64"/>
        <v>#N/A</v>
      </c>
      <c r="Z203" s="10">
        <f t="shared" si="65"/>
        <v>1</v>
      </c>
      <c r="AA203" s="11" t="e">
        <f t="shared" ca="1" si="66"/>
        <v>#N/A</v>
      </c>
      <c r="AB203" s="10" t="str">
        <f t="shared" si="67"/>
        <v/>
      </c>
      <c r="AC203" s="11" t="e">
        <f t="shared" ca="1" si="68"/>
        <v>#N/A</v>
      </c>
    </row>
    <row r="204" spans="1:29" x14ac:dyDescent="0.25">
      <c r="A204" s="8">
        <f t="shared" si="52"/>
        <v>17</v>
      </c>
      <c r="B204" s="5">
        <v>2023</v>
      </c>
      <c r="C204" s="5" t="s">
        <v>56</v>
      </c>
      <c r="D204" s="5">
        <v>17</v>
      </c>
      <c r="E204" s="15">
        <v>45291</v>
      </c>
      <c r="F204" s="5" t="s">
        <v>6</v>
      </c>
      <c r="G204" s="5" t="s">
        <v>28</v>
      </c>
      <c r="H204" s="9">
        <v>2</v>
      </c>
      <c r="I204" s="5" t="s">
        <v>45</v>
      </c>
      <c r="J204" s="5" t="s">
        <v>51</v>
      </c>
      <c r="K204" s="5" t="s">
        <v>48</v>
      </c>
      <c r="L204" s="5">
        <v>26</v>
      </c>
      <c r="M204" s="5">
        <v>25</v>
      </c>
      <c r="N204" s="6">
        <f t="shared" si="53"/>
        <v>1</v>
      </c>
      <c r="O204" s="7" t="str">
        <f t="shared" si="54"/>
        <v>W</v>
      </c>
      <c r="P204" s="5" t="str">
        <f t="shared" ca="1" si="55"/>
        <v>(9-7)</v>
      </c>
      <c r="Q204" s="5">
        <f t="shared" ca="1" si="56"/>
        <v>383</v>
      </c>
      <c r="R204" s="5">
        <f t="shared" ca="1" si="57"/>
        <v>357</v>
      </c>
      <c r="S204" s="6">
        <f t="shared" ca="1" si="58"/>
        <v>26</v>
      </c>
      <c r="T204" s="10">
        <f t="shared" si="59"/>
        <v>1</v>
      </c>
      <c r="U204" s="11">
        <f t="shared" ca="1" si="60"/>
        <v>0.5625</v>
      </c>
      <c r="V204" s="10">
        <f t="shared" si="61"/>
        <v>1</v>
      </c>
      <c r="W204" s="12" t="e">
        <f t="shared" ca="1" si="62"/>
        <v>#N/A</v>
      </c>
      <c r="X204" s="10">
        <f t="shared" si="63"/>
        <v>1</v>
      </c>
      <c r="Y204" s="12" t="e">
        <f t="shared" ca="1" si="64"/>
        <v>#N/A</v>
      </c>
      <c r="Z204" s="10" t="str">
        <f t="shared" si="65"/>
        <v/>
      </c>
      <c r="AA204" s="11" t="e">
        <f t="shared" ca="1" si="66"/>
        <v>#N/A</v>
      </c>
      <c r="AB204" s="10">
        <f t="shared" si="67"/>
        <v>1</v>
      </c>
      <c r="AC204" s="11" t="e">
        <f t="shared" ca="1" si="68"/>
        <v>#N/A</v>
      </c>
    </row>
    <row r="205" spans="1:29" x14ac:dyDescent="0.25">
      <c r="A205" s="8">
        <f t="shared" si="52"/>
        <v>18</v>
      </c>
      <c r="B205" s="5">
        <v>2023</v>
      </c>
      <c r="C205" s="5" t="s">
        <v>56</v>
      </c>
      <c r="D205" s="5">
        <v>18</v>
      </c>
      <c r="E205" s="15">
        <v>45298</v>
      </c>
      <c r="F205" s="5" t="s">
        <v>6</v>
      </c>
      <c r="G205" s="5" t="s">
        <v>22</v>
      </c>
      <c r="H205" s="9">
        <v>1</v>
      </c>
      <c r="I205" s="5" t="s">
        <v>45</v>
      </c>
      <c r="J205" s="5" t="s">
        <v>46</v>
      </c>
      <c r="K205" s="5" t="s">
        <v>49</v>
      </c>
      <c r="L205" s="5">
        <v>21</v>
      </c>
      <c r="M205" s="5">
        <v>20</v>
      </c>
      <c r="N205" s="6">
        <f t="shared" si="53"/>
        <v>1</v>
      </c>
      <c r="O205" s="7" t="str">
        <f t="shared" si="54"/>
        <v>W</v>
      </c>
      <c r="P205" s="5" t="str">
        <f t="shared" ca="1" si="55"/>
        <v>(10-7)</v>
      </c>
      <c r="Q205" s="5">
        <f t="shared" ca="1" si="56"/>
        <v>404</v>
      </c>
      <c r="R205" s="5">
        <f t="shared" ca="1" si="57"/>
        <v>377</v>
      </c>
      <c r="S205" s="6">
        <f t="shared" ca="1" si="58"/>
        <v>27</v>
      </c>
      <c r="T205" s="10">
        <f t="shared" si="59"/>
        <v>1</v>
      </c>
      <c r="U205" s="11">
        <f t="shared" ca="1" si="60"/>
        <v>0.58823529411764708</v>
      </c>
      <c r="V205" s="10">
        <f t="shared" si="61"/>
        <v>1</v>
      </c>
      <c r="W205" s="12" t="e">
        <f t="shared" ca="1" si="62"/>
        <v>#N/A</v>
      </c>
      <c r="X205" s="10">
        <f t="shared" si="63"/>
        <v>1</v>
      </c>
      <c r="Y205" s="12" t="e">
        <f t="shared" ca="1" si="64"/>
        <v>#N/A</v>
      </c>
      <c r="Z205" s="10" t="str">
        <f t="shared" si="65"/>
        <v/>
      </c>
      <c r="AA205" s="11" t="e">
        <f t="shared" ca="1" si="66"/>
        <v>#N/A</v>
      </c>
      <c r="AB205" s="10">
        <f t="shared" si="67"/>
        <v>1</v>
      </c>
      <c r="AC205" s="11" t="e">
        <f t="shared" ca="1" si="68"/>
        <v>#N/A</v>
      </c>
    </row>
    <row r="206" spans="1:29" x14ac:dyDescent="0.25">
      <c r="A206" s="8">
        <f t="shared" si="52"/>
        <v>1</v>
      </c>
      <c r="B206" s="5">
        <v>2023</v>
      </c>
      <c r="C206" s="5" t="s">
        <v>57</v>
      </c>
      <c r="D206" s="5" t="s">
        <v>64</v>
      </c>
      <c r="E206" s="15">
        <v>45305</v>
      </c>
      <c r="F206" s="5" t="s">
        <v>6</v>
      </c>
      <c r="G206" s="5" t="s">
        <v>27</v>
      </c>
      <c r="I206" s="5" t="s">
        <v>45</v>
      </c>
      <c r="J206" s="5" t="s">
        <v>79</v>
      </c>
      <c r="L206" s="5">
        <v>23</v>
      </c>
      <c r="M206" s="5">
        <v>24</v>
      </c>
      <c r="N206" s="6">
        <f t="shared" si="53"/>
        <v>-1</v>
      </c>
      <c r="O206" s="7" t="str">
        <f t="shared" si="54"/>
        <v>L</v>
      </c>
      <c r="P206" s="5" t="str">
        <f t="shared" ca="1" si="55"/>
        <v>(0-1)</v>
      </c>
      <c r="Q206" s="5">
        <f t="shared" ca="1" si="56"/>
        <v>23</v>
      </c>
      <c r="R206" s="5">
        <f t="shared" ca="1" si="57"/>
        <v>24</v>
      </c>
      <c r="S206" s="6">
        <f t="shared" ca="1" si="58"/>
        <v>-1</v>
      </c>
      <c r="T206" s="10">
        <f t="shared" si="59"/>
        <v>0</v>
      </c>
      <c r="U206" s="11">
        <f t="shared" ca="1" si="60"/>
        <v>0</v>
      </c>
      <c r="V206" s="10">
        <f t="shared" si="61"/>
        <v>0</v>
      </c>
      <c r="W206" s="12">
        <f t="shared" ca="1" si="62"/>
        <v>0</v>
      </c>
      <c r="X206" s="10">
        <f t="shared" si="63"/>
        <v>0</v>
      </c>
      <c r="Y206" s="12">
        <f t="shared" ca="1" si="64"/>
        <v>0</v>
      </c>
      <c r="Z206" s="10" t="str">
        <f t="shared" si="65"/>
        <v/>
      </c>
      <c r="AA206" s="11" t="e">
        <f t="shared" ca="1" si="66"/>
        <v>#N/A</v>
      </c>
      <c r="AB206" s="10">
        <f t="shared" si="67"/>
        <v>0</v>
      </c>
      <c r="AC206" s="11">
        <f t="shared" ca="1" si="68"/>
        <v>0</v>
      </c>
    </row>
    <row r="207" spans="1:29" x14ac:dyDescent="0.25">
      <c r="A207" s="8">
        <f t="shared" si="52"/>
        <v>2</v>
      </c>
      <c r="B207" s="5">
        <v>2023</v>
      </c>
      <c r="C207" s="5" t="s">
        <v>57</v>
      </c>
      <c r="D207" s="5" t="s">
        <v>65</v>
      </c>
      <c r="E207" s="15" t="s">
        <v>16</v>
      </c>
      <c r="N207" s="6" t="str">
        <f t="shared" si="53"/>
        <v/>
      </c>
      <c r="O207" s="7" t="str">
        <f t="shared" si="54"/>
        <v/>
      </c>
      <c r="P207" s="5" t="str">
        <f t="shared" ca="1" si="55"/>
        <v/>
      </c>
      <c r="Q207" s="5" t="str">
        <f t="shared" ca="1" si="56"/>
        <v/>
      </c>
      <c r="R207" s="5" t="str">
        <f t="shared" ca="1" si="57"/>
        <v/>
      </c>
      <c r="S207" s="6" t="str">
        <f t="shared" si="58"/>
        <v/>
      </c>
      <c r="T207" s="10" t="str">
        <f t="shared" si="59"/>
        <v/>
      </c>
      <c r="U207" s="11" t="e">
        <f t="shared" ca="1" si="60"/>
        <v>#N/A</v>
      </c>
      <c r="V207" s="10">
        <f t="shared" si="61"/>
        <v>0</v>
      </c>
      <c r="W207" s="12">
        <f t="shared" ca="1" si="62"/>
        <v>0</v>
      </c>
      <c r="X207" s="10">
        <f t="shared" si="63"/>
        <v>1</v>
      </c>
      <c r="Y207" s="12">
        <f t="shared" ca="1" si="64"/>
        <v>0.5</v>
      </c>
      <c r="Z207" s="10" t="e">
        <f t="shared" si="65"/>
        <v>#N/A</v>
      </c>
      <c r="AA207" s="11" t="e">
        <f t="shared" ca="1" si="66"/>
        <v>#N/A</v>
      </c>
      <c r="AB207" s="10" t="e">
        <f t="shared" si="67"/>
        <v>#N/A</v>
      </c>
      <c r="AC207" s="11" t="e">
        <f t="shared" ca="1" si="68"/>
        <v>#N/A</v>
      </c>
    </row>
    <row r="208" spans="1:29" x14ac:dyDescent="0.25">
      <c r="A208" s="8">
        <f t="shared" si="52"/>
        <v>3</v>
      </c>
      <c r="B208" s="5">
        <v>2023</v>
      </c>
      <c r="C208" s="5" t="s">
        <v>57</v>
      </c>
      <c r="D208" s="5" t="s">
        <v>66</v>
      </c>
      <c r="E208" s="15" t="s">
        <v>16</v>
      </c>
      <c r="N208" s="6" t="str">
        <f t="shared" si="53"/>
        <v/>
      </c>
      <c r="O208" s="7" t="str">
        <f t="shared" si="54"/>
        <v/>
      </c>
      <c r="P208" s="5" t="str">
        <f t="shared" ca="1" si="55"/>
        <v/>
      </c>
      <c r="Q208" s="5" t="str">
        <f t="shared" ca="1" si="56"/>
        <v/>
      </c>
      <c r="R208" s="5" t="str">
        <f t="shared" ca="1" si="57"/>
        <v/>
      </c>
      <c r="S208" s="6" t="str">
        <f t="shared" si="58"/>
        <v/>
      </c>
      <c r="T208" s="10" t="str">
        <f t="shared" si="59"/>
        <v/>
      </c>
      <c r="U208" s="11" t="e">
        <f t="shared" ca="1" si="60"/>
        <v>#N/A</v>
      </c>
      <c r="V208" s="10">
        <f t="shared" si="61"/>
        <v>0</v>
      </c>
      <c r="W208" s="12">
        <f t="shared" ca="1" si="62"/>
        <v>0</v>
      </c>
      <c r="X208" s="10">
        <f t="shared" si="63"/>
        <v>1</v>
      </c>
      <c r="Y208" s="12">
        <f t="shared" ca="1" si="64"/>
        <v>0.66666666666666663</v>
      </c>
      <c r="Z208" s="10" t="e">
        <f t="shared" si="65"/>
        <v>#N/A</v>
      </c>
      <c r="AA208" s="11" t="e">
        <f t="shared" ca="1" si="66"/>
        <v>#N/A</v>
      </c>
      <c r="AB208" s="10" t="e">
        <f t="shared" si="67"/>
        <v>#N/A</v>
      </c>
      <c r="AC208" s="11" t="e">
        <f t="shared" ca="1" si="68"/>
        <v>#N/A</v>
      </c>
    </row>
    <row r="209" spans="1:29" x14ac:dyDescent="0.25">
      <c r="A209" s="8">
        <f t="shared" si="52"/>
        <v>4</v>
      </c>
      <c r="B209" s="5">
        <v>2023</v>
      </c>
      <c r="C209" s="5" t="s">
        <v>57</v>
      </c>
      <c r="D209" s="5" t="s">
        <v>67</v>
      </c>
      <c r="E209" s="15" t="s">
        <v>16</v>
      </c>
      <c r="N209" s="6" t="str">
        <f t="shared" si="53"/>
        <v/>
      </c>
      <c r="O209" s="7" t="str">
        <f t="shared" si="54"/>
        <v/>
      </c>
      <c r="P209" s="5" t="str">
        <f t="shared" ca="1" si="55"/>
        <v/>
      </c>
      <c r="Q209" s="5" t="str">
        <f t="shared" ca="1" si="56"/>
        <v/>
      </c>
      <c r="R209" s="5" t="str">
        <f t="shared" ca="1" si="57"/>
        <v/>
      </c>
      <c r="S209" s="6" t="str">
        <f t="shared" si="58"/>
        <v/>
      </c>
      <c r="T209" s="10" t="str">
        <f t="shared" si="59"/>
        <v/>
      </c>
      <c r="U209" s="11" t="e">
        <f t="shared" ca="1" si="60"/>
        <v>#N/A</v>
      </c>
      <c r="V209" s="10">
        <f t="shared" si="61"/>
        <v>0</v>
      </c>
      <c r="W209" s="12">
        <f t="shared" ca="1" si="62"/>
        <v>0</v>
      </c>
      <c r="X209" s="10">
        <f t="shared" si="63"/>
        <v>1</v>
      </c>
      <c r="Y209" s="12">
        <f t="shared" ca="1" si="64"/>
        <v>0.75</v>
      </c>
      <c r="Z209" s="10" t="e">
        <f t="shared" si="65"/>
        <v>#N/A</v>
      </c>
      <c r="AA209" s="11" t="e">
        <f t="shared" ca="1" si="66"/>
        <v>#N/A</v>
      </c>
      <c r="AB209" s="10" t="e">
        <f t="shared" si="67"/>
        <v>#N/A</v>
      </c>
      <c r="AC209" s="11" t="e">
        <f t="shared" ca="1" si="68"/>
        <v>#N/A</v>
      </c>
    </row>
    <row r="210" spans="1:29" x14ac:dyDescent="0.25">
      <c r="B210" s="5">
        <v>2024</v>
      </c>
      <c r="C210" s="5" t="s">
        <v>3</v>
      </c>
      <c r="D210" s="5" t="s">
        <v>70</v>
      </c>
      <c r="E210" s="15" t="s">
        <v>17</v>
      </c>
      <c r="N210" s="6" t="str">
        <f t="shared" si="53"/>
        <v/>
      </c>
      <c r="O210" s="7" t="str">
        <f t="shared" si="54"/>
        <v/>
      </c>
      <c r="P210" s="5" t="str">
        <f t="shared" ca="1" si="55"/>
        <v/>
      </c>
      <c r="Q210" s="5" t="str">
        <f t="shared" ca="1" si="56"/>
        <v/>
      </c>
      <c r="R210" s="5" t="str">
        <f t="shared" ca="1" si="57"/>
        <v/>
      </c>
      <c r="S210" s="6" t="str">
        <f t="shared" si="58"/>
        <v/>
      </c>
      <c r="T210" s="10" t="str">
        <f t="shared" si="59"/>
        <v/>
      </c>
      <c r="U210" s="11" t="e">
        <f t="shared" ca="1" si="60"/>
        <v>#N/A</v>
      </c>
      <c r="V210" s="10">
        <f t="shared" si="61"/>
        <v>0</v>
      </c>
      <c r="W210" s="12" t="e">
        <f t="shared" ca="1" si="62"/>
        <v>#REF!</v>
      </c>
      <c r="X210" s="10">
        <f t="shared" si="63"/>
        <v>1</v>
      </c>
      <c r="Y210" s="12" t="e">
        <f t="shared" ca="1" si="64"/>
        <v>#REF!</v>
      </c>
      <c r="Z210" s="10" t="e">
        <f t="shared" si="65"/>
        <v>#N/A</v>
      </c>
      <c r="AA210" s="11" t="e">
        <f t="shared" ca="1" si="66"/>
        <v>#N/A</v>
      </c>
      <c r="AB210" s="10" t="e">
        <f t="shared" si="67"/>
        <v>#N/A</v>
      </c>
      <c r="AC210" s="11" t="e">
        <f t="shared" ca="1" si="68"/>
        <v>#N/A</v>
      </c>
    </row>
    <row r="211" spans="1:29" x14ac:dyDescent="0.25">
      <c r="B211" s="5">
        <v>2024</v>
      </c>
      <c r="C211" s="5" t="s">
        <v>3</v>
      </c>
      <c r="D211" s="5">
        <v>1</v>
      </c>
      <c r="N211" s="6" t="str">
        <f t="shared" si="53"/>
        <v/>
      </c>
      <c r="O211" s="7" t="str">
        <f t="shared" si="54"/>
        <v/>
      </c>
      <c r="P211" s="5" t="str">
        <f t="shared" ca="1" si="55"/>
        <v/>
      </c>
      <c r="Q211" s="5" t="str">
        <f t="shared" ca="1" si="56"/>
        <v/>
      </c>
      <c r="R211" s="5" t="str">
        <f t="shared" ca="1" si="57"/>
        <v/>
      </c>
      <c r="S211" s="6" t="str">
        <f t="shared" si="58"/>
        <v/>
      </c>
      <c r="T211" s="10" t="str">
        <f t="shared" si="59"/>
        <v/>
      </c>
      <c r="U211" s="11" t="e">
        <f t="shared" ca="1" si="60"/>
        <v>#N/A</v>
      </c>
      <c r="V211" s="10">
        <f t="shared" si="61"/>
        <v>0</v>
      </c>
      <c r="W211" s="12" t="e">
        <f t="shared" ca="1" si="62"/>
        <v>#REF!</v>
      </c>
      <c r="X211" s="10">
        <f t="shared" si="63"/>
        <v>1</v>
      </c>
      <c r="Y211" s="12" t="e">
        <f t="shared" ca="1" si="64"/>
        <v>#REF!</v>
      </c>
      <c r="Z211" s="10" t="e">
        <f t="shared" si="65"/>
        <v>#N/A</v>
      </c>
      <c r="AA211" s="11" t="e">
        <f t="shared" ca="1" si="66"/>
        <v>#N/A</v>
      </c>
      <c r="AB211" s="10" t="e">
        <f t="shared" si="67"/>
        <v>#N/A</v>
      </c>
      <c r="AC211" s="11" t="e">
        <f t="shared" ca="1" si="68"/>
        <v>#N/A</v>
      </c>
    </row>
    <row r="212" spans="1:29" x14ac:dyDescent="0.25">
      <c r="B212" s="5">
        <v>2024</v>
      </c>
      <c r="C212" s="5" t="s">
        <v>3</v>
      </c>
      <c r="D212" s="5">
        <v>2</v>
      </c>
      <c r="N212" s="6" t="str">
        <f t="shared" si="53"/>
        <v/>
      </c>
      <c r="O212" s="7" t="str">
        <f t="shared" si="54"/>
        <v/>
      </c>
      <c r="P212" s="5" t="str">
        <f t="shared" ca="1" si="55"/>
        <v/>
      </c>
      <c r="Q212" s="5" t="str">
        <f t="shared" ca="1" si="56"/>
        <v/>
      </c>
      <c r="R212" s="5" t="str">
        <f t="shared" ca="1" si="57"/>
        <v/>
      </c>
      <c r="S212" s="6" t="str">
        <f t="shared" si="58"/>
        <v/>
      </c>
      <c r="T212" s="10" t="str">
        <f t="shared" si="59"/>
        <v/>
      </c>
      <c r="U212" s="11" t="e">
        <f t="shared" ca="1" si="60"/>
        <v>#N/A</v>
      </c>
      <c r="V212" s="10">
        <f t="shared" si="61"/>
        <v>0</v>
      </c>
      <c r="W212" s="12" t="e">
        <f t="shared" ca="1" si="62"/>
        <v>#REF!</v>
      </c>
      <c r="X212" s="10">
        <f t="shared" si="63"/>
        <v>1</v>
      </c>
      <c r="Y212" s="12" t="e">
        <f t="shared" ca="1" si="64"/>
        <v>#REF!</v>
      </c>
      <c r="Z212" s="10" t="e">
        <f t="shared" si="65"/>
        <v>#N/A</v>
      </c>
      <c r="AA212" s="11" t="e">
        <f t="shared" ca="1" si="66"/>
        <v>#N/A</v>
      </c>
      <c r="AB212" s="10" t="e">
        <f t="shared" si="67"/>
        <v>#N/A</v>
      </c>
      <c r="AC212" s="11" t="e">
        <f t="shared" ca="1" si="68"/>
        <v>#N/A</v>
      </c>
    </row>
    <row r="213" spans="1:29" x14ac:dyDescent="0.25">
      <c r="B213" s="5">
        <v>2024</v>
      </c>
      <c r="C213" s="5" t="s">
        <v>3</v>
      </c>
      <c r="D213" s="5">
        <v>3</v>
      </c>
      <c r="N213" s="6" t="str">
        <f t="shared" si="53"/>
        <v/>
      </c>
      <c r="O213" s="7" t="str">
        <f t="shared" si="54"/>
        <v/>
      </c>
      <c r="P213" s="5" t="str">
        <f t="shared" ca="1" si="55"/>
        <v/>
      </c>
      <c r="Q213" s="5" t="str">
        <f t="shared" ca="1" si="56"/>
        <v/>
      </c>
      <c r="R213" s="5" t="str">
        <f t="shared" ca="1" si="57"/>
        <v/>
      </c>
      <c r="S213" s="6" t="str">
        <f t="shared" si="58"/>
        <v/>
      </c>
      <c r="T213" s="10" t="str">
        <f t="shared" si="59"/>
        <v/>
      </c>
      <c r="U213" s="11" t="e">
        <f t="shared" ca="1" si="60"/>
        <v>#N/A</v>
      </c>
      <c r="V213" s="10">
        <f t="shared" si="61"/>
        <v>0</v>
      </c>
      <c r="W213" s="12" t="e">
        <f t="shared" ca="1" si="62"/>
        <v>#REF!</v>
      </c>
      <c r="X213" s="10">
        <f t="shared" si="63"/>
        <v>1</v>
      </c>
      <c r="Y213" s="12" t="e">
        <f t="shared" ca="1" si="64"/>
        <v>#REF!</v>
      </c>
      <c r="Z213" s="10" t="e">
        <f t="shared" si="65"/>
        <v>#N/A</v>
      </c>
      <c r="AA213" s="11" t="e">
        <f t="shared" ca="1" si="66"/>
        <v>#N/A</v>
      </c>
      <c r="AB213" s="10" t="e">
        <f t="shared" si="67"/>
        <v>#N/A</v>
      </c>
      <c r="AC213" s="11" t="e">
        <f t="shared" ca="1" si="68"/>
        <v>#N/A</v>
      </c>
    </row>
    <row r="214" spans="1:29" x14ac:dyDescent="0.25">
      <c r="B214" s="5">
        <v>2024</v>
      </c>
      <c r="C214" s="5" t="s">
        <v>56</v>
      </c>
      <c r="D214" s="5">
        <v>1</v>
      </c>
      <c r="U214" s="11" t="e">
        <f t="shared" ref="U214:U235" ca="1" si="69">IF(OR(F214="bye",T214=""),#N/A,SUM(OFFSET(T214,,,-$A214))/COUNT(OFFSET(T214,,,-$A214)))</f>
        <v>#N/A</v>
      </c>
      <c r="V214" s="10">
        <f t="shared" ref="V214:V235" si="70">IF(OR(F214="bye",F214="dnq"),"",IF(N214="",0,T214))</f>
        <v>0</v>
      </c>
      <c r="W214" s="12" t="e">
        <f t="shared" ref="W214:W235" ca="1" si="71">IF(OR(F214="bye",F214="dnq"),#N/A,IF(OR(N214="",AND(O215="",F215&lt;&gt;"bye",F215&lt;&gt;"dnq")),SUM(OFFSET(V214,,,-$A214))/COUNT(OFFSET(V214,,,-$A214)),#N/A))</f>
        <v>#REF!</v>
      </c>
      <c r="X214" s="10">
        <f t="shared" ref="X214:X235" si="72">IF(OR(F214="bye",F214="dnq"),"",IF(N214="",1,T214))</f>
        <v>1</v>
      </c>
      <c r="Y214" s="12" t="e">
        <f t="shared" ref="Y214:Y235" ca="1" si="73">IF(OR(F214="bye",F214="dnq"),#N/A,IF(OR(O214="",AND(N215="",F215&lt;&gt;"bye",F215&lt;&gt;"dnq")),SUM(OFFSET(X214,,,-$A214))/COUNT(OFFSET(X214,,,-$A214)),#N/A))</f>
        <v>#REF!</v>
      </c>
      <c r="Z214" s="10" t="e">
        <f t="shared" ref="Z214:Z235" si="74">IF(OR(F214="bye",F214="dnq"),"",IF(N214="",#N/A,IF(F214="H",T214,"")))</f>
        <v>#N/A</v>
      </c>
      <c r="AA214" s="11" t="e">
        <f t="shared" ca="1" si="66"/>
        <v>#N/A</v>
      </c>
      <c r="AB214" s="10" t="e">
        <f t="shared" ref="AB214:AB235" si="75">IF(OR(F214="bye",F214="dnq"),"",IF(N214="",#N/A,IF(F214="A",T214,"")))</f>
        <v>#N/A</v>
      </c>
      <c r="AC214" s="11" t="e">
        <f t="shared" ca="1" si="68"/>
        <v>#N/A</v>
      </c>
    </row>
    <row r="215" spans="1:29" x14ac:dyDescent="0.25">
      <c r="B215" s="5">
        <v>2024</v>
      </c>
      <c r="C215" s="5" t="s">
        <v>56</v>
      </c>
      <c r="D215" s="5">
        <v>2</v>
      </c>
      <c r="U215" s="11" t="e">
        <f t="shared" ca="1" si="69"/>
        <v>#N/A</v>
      </c>
      <c r="V215" s="10">
        <f t="shared" si="70"/>
        <v>0</v>
      </c>
      <c r="W215" s="12" t="e">
        <f t="shared" ca="1" si="71"/>
        <v>#REF!</v>
      </c>
      <c r="X215" s="10">
        <f t="shared" si="72"/>
        <v>1</v>
      </c>
      <c r="Y215" s="12" t="e">
        <f t="shared" ca="1" si="73"/>
        <v>#REF!</v>
      </c>
      <c r="Z215" s="10" t="e">
        <f t="shared" si="74"/>
        <v>#N/A</v>
      </c>
      <c r="AA215" s="11" t="e">
        <f t="shared" ca="1" si="66"/>
        <v>#N/A</v>
      </c>
      <c r="AB215" s="10" t="e">
        <f t="shared" si="75"/>
        <v>#N/A</v>
      </c>
      <c r="AC215" s="11" t="e">
        <f t="shared" ca="1" si="68"/>
        <v>#N/A</v>
      </c>
    </row>
    <row r="216" spans="1:29" x14ac:dyDescent="0.25">
      <c r="B216" s="5">
        <v>2024</v>
      </c>
      <c r="C216" s="5" t="s">
        <v>56</v>
      </c>
      <c r="D216" s="5">
        <v>3</v>
      </c>
      <c r="U216" s="11" t="e">
        <f t="shared" ca="1" si="69"/>
        <v>#N/A</v>
      </c>
      <c r="V216" s="10">
        <f t="shared" si="70"/>
        <v>0</v>
      </c>
      <c r="W216" s="12" t="e">
        <f t="shared" ca="1" si="71"/>
        <v>#REF!</v>
      </c>
      <c r="X216" s="10">
        <f t="shared" si="72"/>
        <v>1</v>
      </c>
      <c r="Y216" s="12" t="e">
        <f t="shared" ca="1" si="73"/>
        <v>#REF!</v>
      </c>
      <c r="Z216" s="10" t="e">
        <f t="shared" si="74"/>
        <v>#N/A</v>
      </c>
      <c r="AA216" s="11" t="e">
        <f t="shared" ca="1" si="66"/>
        <v>#N/A</v>
      </c>
      <c r="AB216" s="10" t="e">
        <f t="shared" si="75"/>
        <v>#N/A</v>
      </c>
      <c r="AC216" s="11" t="e">
        <f t="shared" ca="1" si="68"/>
        <v>#N/A</v>
      </c>
    </row>
    <row r="217" spans="1:29" x14ac:dyDescent="0.25">
      <c r="B217" s="5">
        <v>2024</v>
      </c>
      <c r="C217" s="5" t="s">
        <v>56</v>
      </c>
      <c r="D217" s="5">
        <v>4</v>
      </c>
      <c r="U217" s="11" t="e">
        <f t="shared" ca="1" si="69"/>
        <v>#N/A</v>
      </c>
      <c r="V217" s="10">
        <f t="shared" si="70"/>
        <v>0</v>
      </c>
      <c r="W217" s="12" t="e">
        <f t="shared" ca="1" si="71"/>
        <v>#REF!</v>
      </c>
      <c r="X217" s="10">
        <f t="shared" si="72"/>
        <v>1</v>
      </c>
      <c r="Y217" s="12" t="e">
        <f t="shared" ca="1" si="73"/>
        <v>#REF!</v>
      </c>
      <c r="Z217" s="10" t="e">
        <f t="shared" si="74"/>
        <v>#N/A</v>
      </c>
      <c r="AA217" s="11" t="e">
        <f t="shared" ca="1" si="66"/>
        <v>#N/A</v>
      </c>
      <c r="AB217" s="10" t="e">
        <f t="shared" si="75"/>
        <v>#N/A</v>
      </c>
      <c r="AC217" s="11" t="e">
        <f t="shared" ca="1" si="68"/>
        <v>#N/A</v>
      </c>
    </row>
    <row r="218" spans="1:29" x14ac:dyDescent="0.25">
      <c r="B218" s="5">
        <v>2024</v>
      </c>
      <c r="C218" s="5" t="s">
        <v>56</v>
      </c>
      <c r="D218" s="5">
        <v>5</v>
      </c>
      <c r="U218" s="11" t="e">
        <f t="shared" ca="1" si="69"/>
        <v>#N/A</v>
      </c>
      <c r="V218" s="10">
        <f t="shared" si="70"/>
        <v>0</v>
      </c>
      <c r="W218" s="12" t="e">
        <f t="shared" ca="1" si="71"/>
        <v>#REF!</v>
      </c>
      <c r="X218" s="10">
        <f t="shared" si="72"/>
        <v>1</v>
      </c>
      <c r="Y218" s="12" t="e">
        <f t="shared" ca="1" si="73"/>
        <v>#REF!</v>
      </c>
      <c r="Z218" s="10" t="e">
        <f t="shared" si="74"/>
        <v>#N/A</v>
      </c>
      <c r="AA218" s="11" t="e">
        <f t="shared" ca="1" si="66"/>
        <v>#N/A</v>
      </c>
      <c r="AB218" s="10" t="e">
        <f t="shared" si="75"/>
        <v>#N/A</v>
      </c>
      <c r="AC218" s="11" t="e">
        <f t="shared" ca="1" si="68"/>
        <v>#N/A</v>
      </c>
    </row>
    <row r="219" spans="1:29" x14ac:dyDescent="0.25">
      <c r="B219" s="5">
        <v>2024</v>
      </c>
      <c r="C219" s="5" t="s">
        <v>56</v>
      </c>
      <c r="D219" s="5">
        <v>6</v>
      </c>
      <c r="U219" s="11" t="e">
        <f t="shared" ca="1" si="69"/>
        <v>#N/A</v>
      </c>
      <c r="V219" s="10">
        <f t="shared" si="70"/>
        <v>0</v>
      </c>
      <c r="W219" s="12" t="e">
        <f t="shared" ca="1" si="71"/>
        <v>#REF!</v>
      </c>
      <c r="X219" s="10">
        <f t="shared" si="72"/>
        <v>1</v>
      </c>
      <c r="Y219" s="12" t="e">
        <f t="shared" ca="1" si="73"/>
        <v>#REF!</v>
      </c>
      <c r="Z219" s="10" t="e">
        <f t="shared" si="74"/>
        <v>#N/A</v>
      </c>
      <c r="AA219" s="11" t="e">
        <f t="shared" ca="1" si="66"/>
        <v>#N/A</v>
      </c>
      <c r="AB219" s="10" t="e">
        <f t="shared" si="75"/>
        <v>#N/A</v>
      </c>
      <c r="AC219" s="11" t="e">
        <f t="shared" ca="1" si="68"/>
        <v>#N/A</v>
      </c>
    </row>
    <row r="220" spans="1:29" x14ac:dyDescent="0.25">
      <c r="B220" s="5">
        <v>2024</v>
      </c>
      <c r="C220" s="5" t="s">
        <v>56</v>
      </c>
      <c r="D220" s="5">
        <v>7</v>
      </c>
      <c r="U220" s="11" t="e">
        <f t="shared" ca="1" si="69"/>
        <v>#N/A</v>
      </c>
      <c r="V220" s="10">
        <f t="shared" si="70"/>
        <v>0</v>
      </c>
      <c r="W220" s="12" t="e">
        <f t="shared" ca="1" si="71"/>
        <v>#REF!</v>
      </c>
      <c r="X220" s="10">
        <f t="shared" si="72"/>
        <v>1</v>
      </c>
      <c r="Y220" s="12" t="e">
        <f t="shared" ca="1" si="73"/>
        <v>#REF!</v>
      </c>
      <c r="Z220" s="10" t="e">
        <f t="shared" si="74"/>
        <v>#N/A</v>
      </c>
      <c r="AA220" s="11" t="e">
        <f t="shared" ca="1" si="66"/>
        <v>#N/A</v>
      </c>
      <c r="AB220" s="10" t="e">
        <f t="shared" si="75"/>
        <v>#N/A</v>
      </c>
      <c r="AC220" s="11" t="e">
        <f t="shared" ca="1" si="68"/>
        <v>#N/A</v>
      </c>
    </row>
    <row r="221" spans="1:29" x14ac:dyDescent="0.25">
      <c r="B221" s="5">
        <v>2024</v>
      </c>
      <c r="C221" s="5" t="s">
        <v>56</v>
      </c>
      <c r="D221" s="5">
        <v>8</v>
      </c>
      <c r="U221" s="11" t="e">
        <f t="shared" ca="1" si="69"/>
        <v>#N/A</v>
      </c>
      <c r="V221" s="10">
        <f t="shared" si="70"/>
        <v>0</v>
      </c>
      <c r="W221" s="12" t="e">
        <f t="shared" ca="1" si="71"/>
        <v>#REF!</v>
      </c>
      <c r="X221" s="10">
        <f t="shared" si="72"/>
        <v>1</v>
      </c>
      <c r="Y221" s="12" t="e">
        <f t="shared" ca="1" si="73"/>
        <v>#REF!</v>
      </c>
      <c r="Z221" s="10" t="e">
        <f t="shared" si="74"/>
        <v>#N/A</v>
      </c>
      <c r="AA221" s="11" t="e">
        <f t="shared" ca="1" si="66"/>
        <v>#N/A</v>
      </c>
      <c r="AB221" s="10" t="e">
        <f t="shared" si="75"/>
        <v>#N/A</v>
      </c>
      <c r="AC221" s="11" t="e">
        <f t="shared" ca="1" si="68"/>
        <v>#N/A</v>
      </c>
    </row>
    <row r="222" spans="1:29" x14ac:dyDescent="0.25">
      <c r="B222" s="5">
        <v>2024</v>
      </c>
      <c r="C222" s="5" t="s">
        <v>56</v>
      </c>
      <c r="D222" s="5">
        <v>9</v>
      </c>
      <c r="U222" s="11" t="e">
        <f t="shared" ca="1" si="69"/>
        <v>#N/A</v>
      </c>
      <c r="V222" s="10">
        <f t="shared" si="70"/>
        <v>0</v>
      </c>
      <c r="W222" s="12" t="e">
        <f t="shared" ca="1" si="71"/>
        <v>#REF!</v>
      </c>
      <c r="X222" s="10">
        <f t="shared" si="72"/>
        <v>1</v>
      </c>
      <c r="Y222" s="12" t="e">
        <f t="shared" ca="1" si="73"/>
        <v>#REF!</v>
      </c>
      <c r="Z222" s="10" t="e">
        <f t="shared" si="74"/>
        <v>#N/A</v>
      </c>
      <c r="AA222" s="11" t="e">
        <f t="shared" ca="1" si="66"/>
        <v>#N/A</v>
      </c>
      <c r="AB222" s="10" t="e">
        <f t="shared" si="75"/>
        <v>#N/A</v>
      </c>
      <c r="AC222" s="11" t="e">
        <f t="shared" ca="1" si="68"/>
        <v>#N/A</v>
      </c>
    </row>
    <row r="223" spans="1:29" x14ac:dyDescent="0.25">
      <c r="B223" s="5">
        <v>2024</v>
      </c>
      <c r="C223" s="5" t="s">
        <v>56</v>
      </c>
      <c r="D223" s="5">
        <v>10</v>
      </c>
      <c r="U223" s="11" t="e">
        <f t="shared" ca="1" si="69"/>
        <v>#N/A</v>
      </c>
      <c r="V223" s="10">
        <f t="shared" si="70"/>
        <v>0</v>
      </c>
      <c r="W223" s="12" t="e">
        <f t="shared" ca="1" si="71"/>
        <v>#REF!</v>
      </c>
      <c r="X223" s="10">
        <f t="shared" si="72"/>
        <v>1</v>
      </c>
      <c r="Y223" s="12" t="e">
        <f t="shared" ca="1" si="73"/>
        <v>#REF!</v>
      </c>
      <c r="Z223" s="10" t="e">
        <f t="shared" si="74"/>
        <v>#N/A</v>
      </c>
      <c r="AA223" s="11" t="e">
        <f t="shared" ca="1" si="66"/>
        <v>#N/A</v>
      </c>
      <c r="AB223" s="10" t="e">
        <f t="shared" si="75"/>
        <v>#N/A</v>
      </c>
      <c r="AC223" s="11" t="e">
        <f t="shared" ca="1" si="68"/>
        <v>#N/A</v>
      </c>
    </row>
    <row r="224" spans="1:29" x14ac:dyDescent="0.25">
      <c r="B224" s="5">
        <v>2024</v>
      </c>
      <c r="C224" s="5" t="s">
        <v>56</v>
      </c>
      <c r="D224" s="5">
        <v>11</v>
      </c>
      <c r="U224" s="11" t="e">
        <f t="shared" ca="1" si="69"/>
        <v>#N/A</v>
      </c>
      <c r="V224" s="10">
        <f t="shared" si="70"/>
        <v>0</v>
      </c>
      <c r="W224" s="12" t="e">
        <f t="shared" ca="1" si="71"/>
        <v>#REF!</v>
      </c>
      <c r="X224" s="10">
        <f t="shared" si="72"/>
        <v>1</v>
      </c>
      <c r="Y224" s="12" t="e">
        <f t="shared" ca="1" si="73"/>
        <v>#REF!</v>
      </c>
      <c r="Z224" s="10" t="e">
        <f t="shared" si="74"/>
        <v>#N/A</v>
      </c>
      <c r="AA224" s="11" t="e">
        <f t="shared" ca="1" si="66"/>
        <v>#N/A</v>
      </c>
      <c r="AB224" s="10" t="e">
        <f t="shared" si="75"/>
        <v>#N/A</v>
      </c>
      <c r="AC224" s="11" t="e">
        <f t="shared" ca="1" si="68"/>
        <v>#N/A</v>
      </c>
    </row>
    <row r="225" spans="2:29" x14ac:dyDescent="0.25">
      <c r="B225" s="5">
        <v>2024</v>
      </c>
      <c r="C225" s="5" t="s">
        <v>56</v>
      </c>
      <c r="D225" s="5">
        <v>12</v>
      </c>
      <c r="U225" s="11" t="e">
        <f t="shared" ca="1" si="69"/>
        <v>#N/A</v>
      </c>
      <c r="V225" s="10">
        <f t="shared" si="70"/>
        <v>0</v>
      </c>
      <c r="W225" s="12" t="e">
        <f t="shared" ca="1" si="71"/>
        <v>#REF!</v>
      </c>
      <c r="X225" s="10">
        <f t="shared" si="72"/>
        <v>1</v>
      </c>
      <c r="Y225" s="12" t="e">
        <f t="shared" ca="1" si="73"/>
        <v>#REF!</v>
      </c>
      <c r="Z225" s="10" t="e">
        <f t="shared" si="74"/>
        <v>#N/A</v>
      </c>
      <c r="AA225" s="11" t="e">
        <f t="shared" ca="1" si="66"/>
        <v>#N/A</v>
      </c>
      <c r="AB225" s="10" t="e">
        <f t="shared" si="75"/>
        <v>#N/A</v>
      </c>
      <c r="AC225" s="11" t="e">
        <f t="shared" ca="1" si="68"/>
        <v>#N/A</v>
      </c>
    </row>
    <row r="226" spans="2:29" x14ac:dyDescent="0.25">
      <c r="B226" s="5">
        <v>2024</v>
      </c>
      <c r="C226" s="5" t="s">
        <v>56</v>
      </c>
      <c r="D226" s="5">
        <v>13</v>
      </c>
      <c r="U226" s="11" t="e">
        <f t="shared" ca="1" si="69"/>
        <v>#N/A</v>
      </c>
      <c r="V226" s="10">
        <f t="shared" si="70"/>
        <v>0</v>
      </c>
      <c r="W226" s="12" t="e">
        <f t="shared" ca="1" si="71"/>
        <v>#REF!</v>
      </c>
      <c r="X226" s="10">
        <f t="shared" si="72"/>
        <v>1</v>
      </c>
      <c r="Y226" s="12" t="e">
        <f t="shared" ca="1" si="73"/>
        <v>#REF!</v>
      </c>
      <c r="Z226" s="10" t="e">
        <f t="shared" si="74"/>
        <v>#N/A</v>
      </c>
      <c r="AA226" s="11" t="e">
        <f t="shared" ca="1" si="66"/>
        <v>#N/A</v>
      </c>
      <c r="AB226" s="10" t="e">
        <f t="shared" si="75"/>
        <v>#N/A</v>
      </c>
      <c r="AC226" s="11" t="e">
        <f t="shared" ca="1" si="68"/>
        <v>#N/A</v>
      </c>
    </row>
    <row r="227" spans="2:29" x14ac:dyDescent="0.25">
      <c r="B227" s="5">
        <v>2024</v>
      </c>
      <c r="C227" s="5" t="s">
        <v>56</v>
      </c>
      <c r="D227" s="5">
        <v>14</v>
      </c>
      <c r="U227" s="11" t="e">
        <f t="shared" ca="1" si="69"/>
        <v>#N/A</v>
      </c>
      <c r="V227" s="10">
        <f t="shared" si="70"/>
        <v>0</v>
      </c>
      <c r="W227" s="12" t="e">
        <f t="shared" ca="1" si="71"/>
        <v>#REF!</v>
      </c>
      <c r="X227" s="10">
        <f t="shared" si="72"/>
        <v>1</v>
      </c>
      <c r="Y227" s="12" t="e">
        <f t="shared" ca="1" si="73"/>
        <v>#REF!</v>
      </c>
      <c r="Z227" s="10" t="e">
        <f t="shared" si="74"/>
        <v>#N/A</v>
      </c>
      <c r="AA227" s="11" t="e">
        <f t="shared" ca="1" si="66"/>
        <v>#N/A</v>
      </c>
      <c r="AB227" s="10" t="e">
        <f t="shared" si="75"/>
        <v>#N/A</v>
      </c>
      <c r="AC227" s="11" t="e">
        <f t="shared" ca="1" si="68"/>
        <v>#N/A</v>
      </c>
    </row>
    <row r="228" spans="2:29" x14ac:dyDescent="0.25">
      <c r="B228" s="5">
        <v>2024</v>
      </c>
      <c r="C228" s="5" t="s">
        <v>56</v>
      </c>
      <c r="D228" s="5">
        <v>15</v>
      </c>
      <c r="U228" s="11" t="e">
        <f t="shared" ca="1" si="69"/>
        <v>#N/A</v>
      </c>
      <c r="V228" s="10">
        <f t="shared" si="70"/>
        <v>0</v>
      </c>
      <c r="W228" s="12" t="e">
        <f t="shared" ca="1" si="71"/>
        <v>#REF!</v>
      </c>
      <c r="X228" s="10">
        <f t="shared" si="72"/>
        <v>1</v>
      </c>
      <c r="Y228" s="12" t="e">
        <f t="shared" ca="1" si="73"/>
        <v>#REF!</v>
      </c>
      <c r="Z228" s="10" t="e">
        <f t="shared" si="74"/>
        <v>#N/A</v>
      </c>
      <c r="AA228" s="11" t="e">
        <f t="shared" ca="1" si="66"/>
        <v>#N/A</v>
      </c>
      <c r="AB228" s="10" t="e">
        <f t="shared" si="75"/>
        <v>#N/A</v>
      </c>
      <c r="AC228" s="11" t="e">
        <f t="shared" ca="1" si="68"/>
        <v>#N/A</v>
      </c>
    </row>
    <row r="229" spans="2:29" x14ac:dyDescent="0.25">
      <c r="B229" s="5">
        <v>2024</v>
      </c>
      <c r="C229" s="5" t="s">
        <v>56</v>
      </c>
      <c r="D229" s="5">
        <v>16</v>
      </c>
      <c r="U229" s="11" t="e">
        <f t="shared" ca="1" si="69"/>
        <v>#N/A</v>
      </c>
      <c r="V229" s="10">
        <f t="shared" si="70"/>
        <v>0</v>
      </c>
      <c r="W229" s="12" t="e">
        <f t="shared" ca="1" si="71"/>
        <v>#REF!</v>
      </c>
      <c r="X229" s="10">
        <f t="shared" si="72"/>
        <v>1</v>
      </c>
      <c r="Y229" s="12" t="e">
        <f t="shared" ca="1" si="73"/>
        <v>#REF!</v>
      </c>
      <c r="Z229" s="10" t="e">
        <f t="shared" si="74"/>
        <v>#N/A</v>
      </c>
      <c r="AA229" s="11" t="e">
        <f t="shared" ca="1" si="66"/>
        <v>#N/A</v>
      </c>
      <c r="AB229" s="10" t="e">
        <f t="shared" si="75"/>
        <v>#N/A</v>
      </c>
      <c r="AC229" s="11" t="e">
        <f t="shared" ca="1" si="68"/>
        <v>#N/A</v>
      </c>
    </row>
    <row r="230" spans="2:29" x14ac:dyDescent="0.25">
      <c r="B230" s="5">
        <v>2024</v>
      </c>
      <c r="C230" s="5" t="s">
        <v>56</v>
      </c>
      <c r="D230" s="5">
        <v>17</v>
      </c>
      <c r="U230" s="11" t="e">
        <f t="shared" ca="1" si="69"/>
        <v>#N/A</v>
      </c>
      <c r="V230" s="10">
        <f t="shared" si="70"/>
        <v>0</v>
      </c>
      <c r="W230" s="12" t="e">
        <f t="shared" ca="1" si="71"/>
        <v>#REF!</v>
      </c>
      <c r="X230" s="10">
        <f t="shared" si="72"/>
        <v>1</v>
      </c>
      <c r="Y230" s="12" t="e">
        <f t="shared" ca="1" si="73"/>
        <v>#REF!</v>
      </c>
      <c r="Z230" s="10" t="e">
        <f t="shared" si="74"/>
        <v>#N/A</v>
      </c>
      <c r="AA230" s="11" t="e">
        <f t="shared" ca="1" si="66"/>
        <v>#N/A</v>
      </c>
      <c r="AB230" s="10" t="e">
        <f t="shared" si="75"/>
        <v>#N/A</v>
      </c>
      <c r="AC230" s="11" t="e">
        <f t="shared" ca="1" si="68"/>
        <v>#N/A</v>
      </c>
    </row>
    <row r="231" spans="2:29" x14ac:dyDescent="0.25">
      <c r="B231" s="5">
        <v>2024</v>
      </c>
      <c r="C231" s="5" t="s">
        <v>56</v>
      </c>
      <c r="D231" s="5">
        <v>18</v>
      </c>
      <c r="H231" s="9">
        <v>1</v>
      </c>
      <c r="I231" s="5" t="s">
        <v>45</v>
      </c>
      <c r="J231" s="5" t="s">
        <v>46</v>
      </c>
      <c r="U231" s="11" t="e">
        <f t="shared" ca="1" si="69"/>
        <v>#N/A</v>
      </c>
      <c r="V231" s="10">
        <f t="shared" si="70"/>
        <v>0</v>
      </c>
      <c r="W231" s="12" t="e">
        <f t="shared" ca="1" si="71"/>
        <v>#REF!</v>
      </c>
      <c r="X231" s="10">
        <f t="shared" si="72"/>
        <v>1</v>
      </c>
      <c r="Y231" s="12" t="e">
        <f t="shared" ca="1" si="73"/>
        <v>#REF!</v>
      </c>
      <c r="Z231" s="10" t="e">
        <f t="shared" si="74"/>
        <v>#N/A</v>
      </c>
      <c r="AA231" s="11" t="e">
        <f t="shared" ca="1" si="66"/>
        <v>#N/A</v>
      </c>
      <c r="AB231" s="10" t="e">
        <f t="shared" si="75"/>
        <v>#N/A</v>
      </c>
      <c r="AC231" s="11" t="e">
        <f t="shared" ca="1" si="68"/>
        <v>#N/A</v>
      </c>
    </row>
    <row r="232" spans="2:29" x14ac:dyDescent="0.25">
      <c r="B232" s="5">
        <v>2024</v>
      </c>
      <c r="C232" s="5" t="s">
        <v>57</v>
      </c>
      <c r="D232" s="5" t="s">
        <v>64</v>
      </c>
      <c r="U232" s="11" t="e">
        <f t="shared" ca="1" si="69"/>
        <v>#N/A</v>
      </c>
      <c r="V232" s="10">
        <f t="shared" si="70"/>
        <v>0</v>
      </c>
      <c r="W232" s="12" t="e">
        <f t="shared" ca="1" si="71"/>
        <v>#REF!</v>
      </c>
      <c r="X232" s="10">
        <f t="shared" si="72"/>
        <v>1</v>
      </c>
      <c r="Y232" s="12" t="e">
        <f t="shared" ca="1" si="73"/>
        <v>#REF!</v>
      </c>
      <c r="Z232" s="10" t="e">
        <f t="shared" si="74"/>
        <v>#N/A</v>
      </c>
      <c r="AA232" s="11" t="e">
        <f t="shared" ca="1" si="66"/>
        <v>#N/A</v>
      </c>
      <c r="AB232" s="10" t="e">
        <f t="shared" si="75"/>
        <v>#N/A</v>
      </c>
      <c r="AC232" s="11" t="e">
        <f t="shared" ca="1" si="68"/>
        <v>#N/A</v>
      </c>
    </row>
    <row r="233" spans="2:29" x14ac:dyDescent="0.25">
      <c r="B233" s="5">
        <v>2024</v>
      </c>
      <c r="C233" s="5" t="s">
        <v>57</v>
      </c>
      <c r="D233" s="5" t="s">
        <v>65</v>
      </c>
      <c r="U233" s="11" t="e">
        <f t="shared" ca="1" si="69"/>
        <v>#N/A</v>
      </c>
      <c r="V233" s="10">
        <f t="shared" si="70"/>
        <v>0</v>
      </c>
      <c r="W233" s="12" t="e">
        <f t="shared" ca="1" si="71"/>
        <v>#REF!</v>
      </c>
      <c r="X233" s="10">
        <f t="shared" si="72"/>
        <v>1</v>
      </c>
      <c r="Y233" s="12" t="e">
        <f t="shared" ca="1" si="73"/>
        <v>#REF!</v>
      </c>
      <c r="Z233" s="10" t="e">
        <f t="shared" si="74"/>
        <v>#N/A</v>
      </c>
      <c r="AA233" s="11" t="e">
        <f t="shared" ca="1" si="66"/>
        <v>#N/A</v>
      </c>
      <c r="AB233" s="10" t="e">
        <f t="shared" si="75"/>
        <v>#N/A</v>
      </c>
      <c r="AC233" s="11" t="e">
        <f t="shared" ca="1" si="68"/>
        <v>#N/A</v>
      </c>
    </row>
    <row r="234" spans="2:29" x14ac:dyDescent="0.25">
      <c r="B234" s="5">
        <v>2024</v>
      </c>
      <c r="C234" s="5" t="s">
        <v>57</v>
      </c>
      <c r="D234" s="5" t="s">
        <v>66</v>
      </c>
      <c r="U234" s="11" t="e">
        <f t="shared" ca="1" si="69"/>
        <v>#N/A</v>
      </c>
      <c r="V234" s="10">
        <f t="shared" si="70"/>
        <v>0</v>
      </c>
      <c r="W234" s="12" t="e">
        <f t="shared" ca="1" si="71"/>
        <v>#REF!</v>
      </c>
      <c r="X234" s="10">
        <f t="shared" si="72"/>
        <v>1</v>
      </c>
      <c r="Y234" s="12" t="e">
        <f t="shared" ca="1" si="73"/>
        <v>#REF!</v>
      </c>
      <c r="Z234" s="10" t="e">
        <f t="shared" si="74"/>
        <v>#N/A</v>
      </c>
      <c r="AA234" s="11" t="e">
        <f t="shared" ca="1" si="66"/>
        <v>#N/A</v>
      </c>
      <c r="AB234" s="10" t="e">
        <f t="shared" si="75"/>
        <v>#N/A</v>
      </c>
      <c r="AC234" s="11" t="e">
        <f t="shared" ca="1" si="68"/>
        <v>#N/A</v>
      </c>
    </row>
    <row r="235" spans="2:29" x14ac:dyDescent="0.25">
      <c r="B235" s="5">
        <v>2024</v>
      </c>
      <c r="C235" s="5" t="s">
        <v>57</v>
      </c>
      <c r="D235" s="5" t="s">
        <v>67</v>
      </c>
      <c r="U235" s="11" t="e">
        <f t="shared" ca="1" si="69"/>
        <v>#N/A</v>
      </c>
      <c r="V235" s="10">
        <f t="shared" si="70"/>
        <v>0</v>
      </c>
      <c r="W235" s="12" t="e">
        <f t="shared" ca="1" si="71"/>
        <v>#REF!</v>
      </c>
      <c r="X235" s="10">
        <f t="shared" si="72"/>
        <v>1</v>
      </c>
      <c r="Y235" s="12" t="e">
        <f t="shared" ca="1" si="73"/>
        <v>#REF!</v>
      </c>
      <c r="Z235" s="10" t="e">
        <f t="shared" si="74"/>
        <v>#N/A</v>
      </c>
      <c r="AA235" s="11" t="e">
        <f t="shared" ca="1" si="66"/>
        <v>#N/A</v>
      </c>
      <c r="AB235" s="10" t="e">
        <f t="shared" si="75"/>
        <v>#N/A</v>
      </c>
      <c r="AC235" s="11" t="e">
        <f t="shared" ca="1" si="68"/>
        <v>#N/A</v>
      </c>
    </row>
  </sheetData>
  <conditionalFormatting sqref="A1:AC1048576">
    <cfRule type="expression" dxfId="21" priority="29">
      <formula>AND($B1=$B2,$C1&lt;&gt;$C2)</formula>
    </cfRule>
    <cfRule type="expression" dxfId="20" priority="30">
      <formula>$B1&lt;&gt;$B2</formula>
    </cfRule>
  </conditionalFormatting>
  <conditionalFormatting sqref="B1:S1048576">
    <cfRule type="expression" dxfId="19" priority="26">
      <formula>$C1="Post"</formula>
    </cfRule>
    <cfRule type="expression" dxfId="18" priority="27">
      <formula>$C1="Reg"</formula>
    </cfRule>
    <cfRule type="expression" dxfId="17" priority="28">
      <formula>$C1="Pre"</formula>
    </cfRule>
  </conditionalFormatting>
  <conditionalFormatting sqref="E1:S1048576">
    <cfRule type="expression" dxfId="16" priority="11">
      <formula>OR($E1="bye",$E1="dnq")</formula>
    </cfRule>
  </conditionalFormatting>
  <conditionalFormatting sqref="H1:H1048576">
    <cfRule type="expression" dxfId="15" priority="15">
      <formula>$H1&gt;0</formula>
    </cfRule>
  </conditionalFormatting>
  <conditionalFormatting sqref="L1:L1048576">
    <cfRule type="expression" dxfId="14" priority="25">
      <formula>N1&gt;0</formula>
    </cfRule>
  </conditionalFormatting>
  <conditionalFormatting sqref="M1:M1048576">
    <cfRule type="expression" dxfId="13" priority="24">
      <formula>N1&lt;0</formula>
    </cfRule>
  </conditionalFormatting>
  <conditionalFormatting sqref="O1:P1048576">
    <cfRule type="expression" dxfId="12" priority="21">
      <formula>O1="W"</formula>
    </cfRule>
    <cfRule type="expression" dxfId="11" priority="22">
      <formula>O1="T"</formula>
    </cfRule>
    <cfRule type="expression" dxfId="10" priority="23">
      <formula>O1="L"</formula>
    </cfRule>
  </conditionalFormatting>
  <conditionalFormatting sqref="E1:E1048576">
    <cfRule type="expression" dxfId="9" priority="14">
      <formula>OR(E1="bye",E1="dnq")</formula>
    </cfRule>
  </conditionalFormatting>
  <conditionalFormatting sqref="J1:J1048576">
    <cfRule type="expression" dxfId="8" priority="2">
      <formula>AND($H1=5,$I1="AFC")</formula>
    </cfRule>
    <cfRule type="expression" dxfId="7" priority="3">
      <formula>AND($H1=4,$I1="AFC")</formula>
    </cfRule>
    <cfRule type="expression" dxfId="6" priority="5">
      <formula>AND($H1=3,$I1="NFC")</formula>
    </cfRule>
    <cfRule type="expression" dxfId="5" priority="7">
      <formula>AND($H1=2,$I1="NFC")</formula>
    </cfRule>
    <cfRule type="expression" dxfId="4" priority="8">
      <formula>$H1=1</formula>
    </cfRule>
  </conditionalFormatting>
  <conditionalFormatting sqref="K1:K1048576">
    <cfRule type="expression" dxfId="3" priority="1">
      <formula>AND(OR($H1=4,$H1=5),$I1="AFC")</formula>
    </cfRule>
    <cfRule type="expression" dxfId="2" priority="4">
      <formula>AND(OR($H1=1,$H1=2,$H1=3),$I1="NFC")</formula>
    </cfRule>
  </conditionalFormatting>
  <conditionalFormatting sqref="I1:I1048576">
    <cfRule type="expression" dxfId="1" priority="9">
      <formula>I1="AFC"</formula>
    </cfRule>
    <cfRule type="expression" dxfId="0" priority="10">
      <formula>I1="NFC"</formula>
    </cfRule>
  </conditionalFormatting>
  <pageMargins left="0.7" right="0.7" top="0.78740157499999996" bottom="0.78740157499999996" header="0.3" footer="0.3"/>
  <pageSetup paperSize="9" orientation="portrait" verticalDpi="598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Diagramme</vt:lpstr>
      </vt:variant>
      <vt:variant>
        <vt:i4>8</vt:i4>
      </vt:variant>
    </vt:vector>
  </HeadingPairs>
  <TitlesOfParts>
    <vt:vector size="10" baseType="lpstr">
      <vt:lpstr>NULL</vt:lpstr>
      <vt:lpstr>Tabelle1</vt:lpstr>
      <vt:lpstr>RS 2023</vt:lpstr>
      <vt:lpstr>RS 2022</vt:lpstr>
      <vt:lpstr>RS 2021</vt:lpstr>
      <vt:lpstr>RS 2020</vt:lpstr>
      <vt:lpstr>RS 2019</vt:lpstr>
      <vt:lpstr>RS 2018</vt:lpstr>
      <vt:lpstr>RS 2017</vt:lpstr>
      <vt:lpstr>RS 2016</vt:lpstr>
    </vt:vector>
  </TitlesOfParts>
  <Company>IT-Services der Sozialversicherung GmbH für WGKK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Burkhardt Thomas</dc:creator>
  <cp:lastModifiedBy>Burkhardt Thomas</cp:lastModifiedBy>
  <dcterms:created xsi:type="dcterms:W3CDTF">2016-08-22T12:18:20Z</dcterms:created>
  <dcterms:modified xsi:type="dcterms:W3CDTF">2024-01-18T08:50:45Z</dcterms:modified>
</cp:coreProperties>
</file>